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laris\Google Drive\Atlas\Dados\Eixo 1\Variáveis (nova CSC)\"/>
    </mc:Choice>
  </mc:AlternateContent>
  <xr:revisionPtr revIDLastSave="0" documentId="13_ncr:1_{DC29343E-4D63-4AD0-B610-4D4CBE656528}" xr6:coauthVersionLast="45" xr6:coauthVersionMax="45" xr10:uidLastSave="{00000000-0000-0000-0000-000000000000}"/>
  <bookViews>
    <workbookView xWindow="-120" yWindow="-120" windowWidth="20730" windowHeight="11160" tabRatio="842" activeTab="5" xr2:uid="{00000000-000D-0000-FFFF-FFFF00000000}"/>
  </bookViews>
  <sheets>
    <sheet name="INPUTs" sheetId="2" r:id="rId1"/>
    <sheet name="conversões" sheetId="1" state="hidden" r:id="rId2"/>
    <sheet name="colagem" sheetId="15" state="hidden" r:id="rId3"/>
    <sheet name="OUTPUTs" sheetId="3" r:id="rId4"/>
    <sheet name="tab_dinamicas" sheetId="13" state="hidden" r:id="rId5"/>
    <sheet name="Formatos_Análises" sheetId="25" r:id="rId6"/>
    <sheet name="Total x Ano" sheetId="17" r:id="rId7"/>
    <sheet name="Total x Ano_TX_VAR" sheetId="18" r:id="rId8"/>
    <sheet name="SCC x Atuacao = Comércio" sheetId="21" state="hidden" r:id="rId9"/>
    <sheet name="SCC x Atuacao = Comércio_TX_VAR" sheetId="22" state="hidden" r:id="rId10"/>
    <sheet name="SCC x Atuacao = Serv. Indústria" sheetId="23" state="hidden" r:id="rId11"/>
    <sheet name="SCC x Atuacao = Não Fin_TX_VAR" sheetId="24" state="hidden" r:id="rId12"/>
    <sheet name="SCC x Ano" sheetId="19" r:id="rId13"/>
    <sheet name="SCC x Ano_TX_VAR" sheetId="20" r:id="rId14"/>
  </sheets>
  <externalReferences>
    <externalReference r:id="rId15"/>
  </externalReferences>
  <definedNames>
    <definedName name="_xlnm._FilterDatabase" localSheetId="1" hidden="1">conversões!$A$2:$HZ$48</definedName>
    <definedName name="_xlnm._FilterDatabase" localSheetId="5" hidden="1">Formatos_Análises!$AC$3:$AO$49</definedName>
    <definedName name="_xlnm._FilterDatabase" localSheetId="0" hidden="1">INPUTs!$A$17:$N$17</definedName>
    <definedName name="_xlnm._FilterDatabase" localSheetId="3" hidden="1">OUTPUTs!$A$2:$IA$48</definedName>
  </definedNames>
  <calcPr calcId="191029"/>
  <pivotCaches>
    <pivotCache cacheId="0" r:id="rId16"/>
    <pivotCache cacheId="5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M37" i="25" l="1"/>
  <c r="AM38" i="25"/>
  <c r="AM39" i="25"/>
  <c r="AM40" i="25"/>
  <c r="AM41" i="25"/>
  <c r="AM42" i="25"/>
  <c r="AM43" i="25"/>
  <c r="AM44" i="25"/>
  <c r="AM45" i="25"/>
  <c r="AL37" i="25"/>
  <c r="AL38" i="25"/>
  <c r="AL39" i="25"/>
  <c r="AL40" i="25"/>
  <c r="AL41" i="25"/>
  <c r="AL42" i="25"/>
  <c r="AL43" i="25"/>
  <c r="AL44" i="25"/>
  <c r="AL45" i="25"/>
  <c r="AK37" i="25"/>
  <c r="AK38" i="25"/>
  <c r="AK39" i="25"/>
  <c r="AK40" i="25"/>
  <c r="AK41" i="25"/>
  <c r="AK42" i="25"/>
  <c r="AK43" i="25"/>
  <c r="AK44" i="25"/>
  <c r="AK45" i="25"/>
  <c r="AJ37" i="25"/>
  <c r="AJ38" i="25"/>
  <c r="AJ39" i="25"/>
  <c r="AJ40" i="25"/>
  <c r="AJ41" i="25"/>
  <c r="AJ42" i="25"/>
  <c r="AJ43" i="25"/>
  <c r="AJ44" i="25"/>
  <c r="AJ45" i="25"/>
  <c r="AI37" i="25"/>
  <c r="AI38" i="25"/>
  <c r="AI39" i="25"/>
  <c r="AI40" i="25"/>
  <c r="AI41" i="25"/>
  <c r="AI42" i="25"/>
  <c r="AI43" i="25"/>
  <c r="AI44" i="25"/>
  <c r="AI45" i="25"/>
  <c r="AH37" i="25"/>
  <c r="AH38" i="25"/>
  <c r="AH39" i="25"/>
  <c r="AH40" i="25"/>
  <c r="AH41" i="25"/>
  <c r="AH42" i="25"/>
  <c r="AH43" i="25"/>
  <c r="AH44" i="25"/>
  <c r="AH45" i="25"/>
  <c r="AG37" i="25"/>
  <c r="AG38" i="25"/>
  <c r="AG39" i="25"/>
  <c r="AG40" i="25"/>
  <c r="AG41" i="25"/>
  <c r="AG42" i="25"/>
  <c r="AG43" i="25"/>
  <c r="AG44" i="25"/>
  <c r="AG45" i="25"/>
  <c r="AF37" i="25"/>
  <c r="AF38" i="25"/>
  <c r="AF39" i="25"/>
  <c r="AF40" i="25"/>
  <c r="AF41" i="25"/>
  <c r="AF42" i="25"/>
  <c r="AF43" i="25"/>
  <c r="AF44" i="25"/>
  <c r="AF45" i="25"/>
  <c r="L323" i="20" l="1"/>
  <c r="K323" i="20"/>
  <c r="J323" i="20"/>
  <c r="I323" i="20"/>
  <c r="H323" i="20"/>
  <c r="G323" i="20"/>
  <c r="F323" i="20"/>
  <c r="E323" i="20"/>
  <c r="D323" i="20"/>
  <c r="C323" i="20"/>
  <c r="B323" i="20"/>
  <c r="L291" i="20"/>
  <c r="K291" i="20"/>
  <c r="J291" i="20"/>
  <c r="I291" i="20"/>
  <c r="H291" i="20"/>
  <c r="G291" i="20"/>
  <c r="F291" i="20"/>
  <c r="E291" i="20"/>
  <c r="D291" i="20"/>
  <c r="C291" i="20"/>
  <c r="B291" i="20"/>
  <c r="C259" i="20"/>
  <c r="D259" i="20"/>
  <c r="E259" i="20"/>
  <c r="F259" i="20"/>
  <c r="G259" i="20"/>
  <c r="H259" i="20"/>
  <c r="I259" i="20"/>
  <c r="J259" i="20"/>
  <c r="K259" i="20"/>
  <c r="L259" i="20"/>
  <c r="B259" i="20"/>
  <c r="Y355" i="19"/>
  <c r="X355" i="19"/>
  <c r="W355" i="19"/>
  <c r="V355" i="19"/>
  <c r="U355" i="19"/>
  <c r="T355" i="19"/>
  <c r="S355" i="19"/>
  <c r="R355" i="19"/>
  <c r="Q355" i="19"/>
  <c r="P355" i="19"/>
  <c r="O355" i="19"/>
  <c r="Y323" i="19"/>
  <c r="X323" i="19"/>
  <c r="W323" i="19"/>
  <c r="V323" i="19"/>
  <c r="U323" i="19"/>
  <c r="T323" i="19"/>
  <c r="S323" i="19"/>
  <c r="R323" i="19"/>
  <c r="Q323" i="19"/>
  <c r="P323" i="19"/>
  <c r="O323" i="19"/>
  <c r="P291" i="19"/>
  <c r="Q291" i="19"/>
  <c r="R291" i="19"/>
  <c r="S291" i="19"/>
  <c r="T291" i="19"/>
  <c r="U291" i="19"/>
  <c r="V291" i="19"/>
  <c r="W291" i="19"/>
  <c r="X291" i="19"/>
  <c r="Y291" i="19"/>
  <c r="O291" i="19"/>
  <c r="K384" i="19"/>
  <c r="J384" i="19"/>
  <c r="I384" i="19"/>
  <c r="H384" i="19"/>
  <c r="G384" i="19"/>
  <c r="F384" i="19"/>
  <c r="E384" i="19"/>
  <c r="D384" i="19"/>
  <c r="C384" i="19"/>
  <c r="B384" i="19"/>
  <c r="K383" i="19"/>
  <c r="J383" i="19"/>
  <c r="I383" i="19"/>
  <c r="H383" i="19"/>
  <c r="G383" i="19"/>
  <c r="F383" i="19"/>
  <c r="E383" i="19"/>
  <c r="D383" i="19"/>
  <c r="C383" i="19"/>
  <c r="B383" i="19"/>
  <c r="K382" i="19"/>
  <c r="J382" i="19"/>
  <c r="I382" i="19"/>
  <c r="H382" i="19"/>
  <c r="G382" i="19"/>
  <c r="F382" i="19"/>
  <c r="E382" i="19"/>
  <c r="D382" i="19"/>
  <c r="C382" i="19"/>
  <c r="B382" i="19"/>
  <c r="K381" i="19"/>
  <c r="J381" i="19"/>
  <c r="I381" i="19"/>
  <c r="H381" i="19"/>
  <c r="G381" i="19"/>
  <c r="F381" i="19"/>
  <c r="E381" i="19"/>
  <c r="D381" i="19"/>
  <c r="C381" i="19"/>
  <c r="B381" i="19"/>
  <c r="K380" i="19"/>
  <c r="J380" i="19"/>
  <c r="I380" i="19"/>
  <c r="H380" i="19"/>
  <c r="G380" i="19"/>
  <c r="F380" i="19"/>
  <c r="E380" i="19"/>
  <c r="D380" i="19"/>
  <c r="C380" i="19"/>
  <c r="B380" i="19"/>
  <c r="K379" i="19"/>
  <c r="J379" i="19"/>
  <c r="I379" i="19"/>
  <c r="H379" i="19"/>
  <c r="G379" i="19"/>
  <c r="F379" i="19"/>
  <c r="E379" i="19"/>
  <c r="D379" i="19"/>
  <c r="C379" i="19"/>
  <c r="B379" i="19"/>
  <c r="K378" i="19"/>
  <c r="J378" i="19"/>
  <c r="I378" i="19"/>
  <c r="H378" i="19"/>
  <c r="G378" i="19"/>
  <c r="F378" i="19"/>
  <c r="E378" i="19"/>
  <c r="D378" i="19"/>
  <c r="C378" i="19"/>
  <c r="B378" i="19"/>
  <c r="K377" i="19"/>
  <c r="J377" i="19"/>
  <c r="I377" i="19"/>
  <c r="H377" i="19"/>
  <c r="G377" i="19"/>
  <c r="F377" i="19"/>
  <c r="E377" i="19"/>
  <c r="D377" i="19"/>
  <c r="C377" i="19"/>
  <c r="B377" i="19"/>
  <c r="K376" i="19"/>
  <c r="J376" i="19"/>
  <c r="I376" i="19"/>
  <c r="H376" i="19"/>
  <c r="G376" i="19"/>
  <c r="F376" i="19"/>
  <c r="E376" i="19"/>
  <c r="D376" i="19"/>
  <c r="C376" i="19"/>
  <c r="B376" i="19"/>
  <c r="K375" i="19"/>
  <c r="J375" i="19"/>
  <c r="I375" i="19"/>
  <c r="H375" i="19"/>
  <c r="G375" i="19"/>
  <c r="F375" i="19"/>
  <c r="E375" i="19"/>
  <c r="D375" i="19"/>
  <c r="C375" i="19"/>
  <c r="B375" i="19"/>
  <c r="K374" i="19"/>
  <c r="J374" i="19"/>
  <c r="I374" i="19"/>
  <c r="H374" i="19"/>
  <c r="G374" i="19"/>
  <c r="F374" i="19"/>
  <c r="E374" i="19"/>
  <c r="D374" i="19"/>
  <c r="C374" i="19"/>
  <c r="B374" i="19"/>
  <c r="K373" i="19"/>
  <c r="J373" i="19"/>
  <c r="I373" i="19"/>
  <c r="H373" i="19"/>
  <c r="G373" i="19"/>
  <c r="F373" i="19"/>
  <c r="E373" i="19"/>
  <c r="D373" i="19"/>
  <c r="C373" i="19"/>
  <c r="B373" i="19"/>
  <c r="K372" i="19"/>
  <c r="J372" i="19"/>
  <c r="I372" i="19"/>
  <c r="H372" i="19"/>
  <c r="G372" i="19"/>
  <c r="F372" i="19"/>
  <c r="E372" i="19"/>
  <c r="D372" i="19"/>
  <c r="C372" i="19"/>
  <c r="B372" i="19"/>
  <c r="K371" i="19"/>
  <c r="J371" i="19"/>
  <c r="I371" i="19"/>
  <c r="H371" i="19"/>
  <c r="G371" i="19"/>
  <c r="F371" i="19"/>
  <c r="E371" i="19"/>
  <c r="D371" i="19"/>
  <c r="C371" i="19"/>
  <c r="B371" i="19"/>
  <c r="K370" i="19"/>
  <c r="J370" i="19"/>
  <c r="I370" i="19"/>
  <c r="H370" i="19"/>
  <c r="G370" i="19"/>
  <c r="F370" i="19"/>
  <c r="E370" i="19"/>
  <c r="D370" i="19"/>
  <c r="C370" i="19"/>
  <c r="B370" i="19"/>
  <c r="K369" i="19"/>
  <c r="J369" i="19"/>
  <c r="I369" i="19"/>
  <c r="H369" i="19"/>
  <c r="G369" i="19"/>
  <c r="F369" i="19"/>
  <c r="E369" i="19"/>
  <c r="D369" i="19"/>
  <c r="C369" i="19"/>
  <c r="B369" i="19"/>
  <c r="K368" i="19"/>
  <c r="J368" i="19"/>
  <c r="I368" i="19"/>
  <c r="H368" i="19"/>
  <c r="G368" i="19"/>
  <c r="F368" i="19"/>
  <c r="E368" i="19"/>
  <c r="D368" i="19"/>
  <c r="C368" i="19"/>
  <c r="B368" i="19"/>
  <c r="K367" i="19"/>
  <c r="J367" i="19"/>
  <c r="I367" i="19"/>
  <c r="H367" i="19"/>
  <c r="G367" i="19"/>
  <c r="F367" i="19"/>
  <c r="E367" i="19"/>
  <c r="D367" i="19"/>
  <c r="C367" i="19"/>
  <c r="B367" i="19"/>
  <c r="K366" i="19"/>
  <c r="J366" i="19"/>
  <c r="I366" i="19"/>
  <c r="H366" i="19"/>
  <c r="G366" i="19"/>
  <c r="F366" i="19"/>
  <c r="E366" i="19"/>
  <c r="D366" i="19"/>
  <c r="C366" i="19"/>
  <c r="B366" i="19"/>
  <c r="K365" i="19"/>
  <c r="J365" i="19"/>
  <c r="I365" i="19"/>
  <c r="H365" i="19"/>
  <c r="G365" i="19"/>
  <c r="F365" i="19"/>
  <c r="E365" i="19"/>
  <c r="D365" i="19"/>
  <c r="C365" i="19"/>
  <c r="B365" i="19"/>
  <c r="K364" i="19"/>
  <c r="J364" i="19"/>
  <c r="I364" i="19"/>
  <c r="H364" i="19"/>
  <c r="G364" i="19"/>
  <c r="F364" i="19"/>
  <c r="E364" i="19"/>
  <c r="D364" i="19"/>
  <c r="C364" i="19"/>
  <c r="B364" i="19"/>
  <c r="K363" i="19"/>
  <c r="J363" i="19"/>
  <c r="I363" i="19"/>
  <c r="H363" i="19"/>
  <c r="G363" i="19"/>
  <c r="F363" i="19"/>
  <c r="E363" i="19"/>
  <c r="D363" i="19"/>
  <c r="C363" i="19"/>
  <c r="B363" i="19"/>
  <c r="K362" i="19"/>
  <c r="J362" i="19"/>
  <c r="I362" i="19"/>
  <c r="H362" i="19"/>
  <c r="G362" i="19"/>
  <c r="F362" i="19"/>
  <c r="E362" i="19"/>
  <c r="D362" i="19"/>
  <c r="C362" i="19"/>
  <c r="B362" i="19"/>
  <c r="K361" i="19"/>
  <c r="J361" i="19"/>
  <c r="I361" i="19"/>
  <c r="H361" i="19"/>
  <c r="G361" i="19"/>
  <c r="F361" i="19"/>
  <c r="E361" i="19"/>
  <c r="D361" i="19"/>
  <c r="C361" i="19"/>
  <c r="B361" i="19"/>
  <c r="K360" i="19"/>
  <c r="J360" i="19"/>
  <c r="I360" i="19"/>
  <c r="H360" i="19"/>
  <c r="G360" i="19"/>
  <c r="F360" i="19"/>
  <c r="E360" i="19"/>
  <c r="D360" i="19"/>
  <c r="C360" i="19"/>
  <c r="B360" i="19"/>
  <c r="K359" i="19"/>
  <c r="J359" i="19"/>
  <c r="I359" i="19"/>
  <c r="H359" i="19"/>
  <c r="G359" i="19"/>
  <c r="F359" i="19"/>
  <c r="E359" i="19"/>
  <c r="D359" i="19"/>
  <c r="C359" i="19"/>
  <c r="B359" i="19"/>
  <c r="K358" i="19"/>
  <c r="J358" i="19"/>
  <c r="I358" i="19"/>
  <c r="H358" i="19"/>
  <c r="G358" i="19"/>
  <c r="F358" i="19"/>
  <c r="E358" i="19"/>
  <c r="D358" i="19"/>
  <c r="C358" i="19"/>
  <c r="B358" i="19"/>
  <c r="K357" i="19"/>
  <c r="J357" i="19"/>
  <c r="I357" i="19"/>
  <c r="H357" i="19"/>
  <c r="G357" i="19"/>
  <c r="F357" i="19"/>
  <c r="E357" i="19"/>
  <c r="D357" i="19"/>
  <c r="C357" i="19"/>
  <c r="B357" i="19"/>
  <c r="L355" i="19"/>
  <c r="K355" i="19"/>
  <c r="J355" i="19"/>
  <c r="I355" i="19"/>
  <c r="H355" i="19"/>
  <c r="G355" i="19"/>
  <c r="F355" i="19"/>
  <c r="E355" i="19"/>
  <c r="D355" i="19"/>
  <c r="C355" i="19"/>
  <c r="B355" i="19"/>
  <c r="K352" i="19"/>
  <c r="J352" i="19"/>
  <c r="I352" i="19"/>
  <c r="H352" i="19"/>
  <c r="G352" i="19"/>
  <c r="F352" i="19"/>
  <c r="E352" i="19"/>
  <c r="D352" i="19"/>
  <c r="C352" i="19"/>
  <c r="B352" i="19"/>
  <c r="K351" i="19"/>
  <c r="J351" i="19"/>
  <c r="I351" i="19"/>
  <c r="H351" i="19"/>
  <c r="G351" i="19"/>
  <c r="F351" i="19"/>
  <c r="E351" i="19"/>
  <c r="D351" i="19"/>
  <c r="C351" i="19"/>
  <c r="B351" i="19"/>
  <c r="K350" i="19"/>
  <c r="J350" i="19"/>
  <c r="I350" i="19"/>
  <c r="H350" i="19"/>
  <c r="G350" i="19"/>
  <c r="F350" i="19"/>
  <c r="E350" i="19"/>
  <c r="D350" i="19"/>
  <c r="C350" i="19"/>
  <c r="B350" i="19"/>
  <c r="K349" i="19"/>
  <c r="J349" i="19"/>
  <c r="I349" i="19"/>
  <c r="H349" i="19"/>
  <c r="G349" i="19"/>
  <c r="F349" i="19"/>
  <c r="E349" i="19"/>
  <c r="D349" i="19"/>
  <c r="C349" i="19"/>
  <c r="B349" i="19"/>
  <c r="K348" i="19"/>
  <c r="J348" i="19"/>
  <c r="I348" i="19"/>
  <c r="H348" i="19"/>
  <c r="G348" i="19"/>
  <c r="F348" i="19"/>
  <c r="E348" i="19"/>
  <c r="D348" i="19"/>
  <c r="C348" i="19"/>
  <c r="B348" i="19"/>
  <c r="K347" i="19"/>
  <c r="J347" i="19"/>
  <c r="I347" i="19"/>
  <c r="H347" i="19"/>
  <c r="G347" i="19"/>
  <c r="F347" i="19"/>
  <c r="E347" i="19"/>
  <c r="D347" i="19"/>
  <c r="C347" i="19"/>
  <c r="B347" i="19"/>
  <c r="K346" i="19"/>
  <c r="J346" i="19"/>
  <c r="I346" i="19"/>
  <c r="H346" i="19"/>
  <c r="G346" i="19"/>
  <c r="F346" i="19"/>
  <c r="E346" i="19"/>
  <c r="D346" i="19"/>
  <c r="C346" i="19"/>
  <c r="B346" i="19"/>
  <c r="K345" i="19"/>
  <c r="J345" i="19"/>
  <c r="I345" i="19"/>
  <c r="H345" i="19"/>
  <c r="G345" i="19"/>
  <c r="F345" i="19"/>
  <c r="E345" i="19"/>
  <c r="D345" i="19"/>
  <c r="C345" i="19"/>
  <c r="B345" i="19"/>
  <c r="K344" i="19"/>
  <c r="J344" i="19"/>
  <c r="I344" i="19"/>
  <c r="H344" i="19"/>
  <c r="G344" i="19"/>
  <c r="F344" i="19"/>
  <c r="E344" i="19"/>
  <c r="D344" i="19"/>
  <c r="C344" i="19"/>
  <c r="B344" i="19"/>
  <c r="K343" i="19"/>
  <c r="J343" i="19"/>
  <c r="I343" i="19"/>
  <c r="H343" i="19"/>
  <c r="G343" i="19"/>
  <c r="F343" i="19"/>
  <c r="E343" i="19"/>
  <c r="D343" i="19"/>
  <c r="C343" i="19"/>
  <c r="B343" i="19"/>
  <c r="K342" i="19"/>
  <c r="J342" i="19"/>
  <c r="I342" i="19"/>
  <c r="H342" i="19"/>
  <c r="G342" i="19"/>
  <c r="F342" i="19"/>
  <c r="E342" i="19"/>
  <c r="D342" i="19"/>
  <c r="C342" i="19"/>
  <c r="B342" i="19"/>
  <c r="K341" i="19"/>
  <c r="J341" i="19"/>
  <c r="I341" i="19"/>
  <c r="H341" i="19"/>
  <c r="G341" i="19"/>
  <c r="F341" i="19"/>
  <c r="E341" i="19"/>
  <c r="D341" i="19"/>
  <c r="C341" i="19"/>
  <c r="B341" i="19"/>
  <c r="K340" i="19"/>
  <c r="J340" i="19"/>
  <c r="I340" i="19"/>
  <c r="H340" i="19"/>
  <c r="G340" i="19"/>
  <c r="F340" i="19"/>
  <c r="E340" i="19"/>
  <c r="D340" i="19"/>
  <c r="C340" i="19"/>
  <c r="B340" i="19"/>
  <c r="K339" i="19"/>
  <c r="J339" i="19"/>
  <c r="I339" i="19"/>
  <c r="H339" i="19"/>
  <c r="G339" i="19"/>
  <c r="F339" i="19"/>
  <c r="E339" i="19"/>
  <c r="D339" i="19"/>
  <c r="C339" i="19"/>
  <c r="B339" i="19"/>
  <c r="K338" i="19"/>
  <c r="J338" i="19"/>
  <c r="I338" i="19"/>
  <c r="H338" i="19"/>
  <c r="G338" i="19"/>
  <c r="F338" i="19"/>
  <c r="E338" i="19"/>
  <c r="D338" i="19"/>
  <c r="C338" i="19"/>
  <c r="B338" i="19"/>
  <c r="K337" i="19"/>
  <c r="J337" i="19"/>
  <c r="I337" i="19"/>
  <c r="H337" i="19"/>
  <c r="G337" i="19"/>
  <c r="F337" i="19"/>
  <c r="E337" i="19"/>
  <c r="D337" i="19"/>
  <c r="C337" i="19"/>
  <c r="B337" i="19"/>
  <c r="K336" i="19"/>
  <c r="J336" i="19"/>
  <c r="I336" i="19"/>
  <c r="H336" i="19"/>
  <c r="G336" i="19"/>
  <c r="F336" i="19"/>
  <c r="E336" i="19"/>
  <c r="D336" i="19"/>
  <c r="C336" i="19"/>
  <c r="B336" i="19"/>
  <c r="K335" i="19"/>
  <c r="J335" i="19"/>
  <c r="I335" i="19"/>
  <c r="H335" i="19"/>
  <c r="G335" i="19"/>
  <c r="F335" i="19"/>
  <c r="E335" i="19"/>
  <c r="D335" i="19"/>
  <c r="C335" i="19"/>
  <c r="B335" i="19"/>
  <c r="K334" i="19"/>
  <c r="J334" i="19"/>
  <c r="I334" i="19"/>
  <c r="H334" i="19"/>
  <c r="G334" i="19"/>
  <c r="F334" i="19"/>
  <c r="E334" i="19"/>
  <c r="D334" i="19"/>
  <c r="C334" i="19"/>
  <c r="B334" i="19"/>
  <c r="K333" i="19"/>
  <c r="J333" i="19"/>
  <c r="I333" i="19"/>
  <c r="H333" i="19"/>
  <c r="G333" i="19"/>
  <c r="F333" i="19"/>
  <c r="E333" i="19"/>
  <c r="D333" i="19"/>
  <c r="C333" i="19"/>
  <c r="B333" i="19"/>
  <c r="K332" i="19"/>
  <c r="J332" i="19"/>
  <c r="I332" i="19"/>
  <c r="H332" i="19"/>
  <c r="G332" i="19"/>
  <c r="F332" i="19"/>
  <c r="E332" i="19"/>
  <c r="D332" i="19"/>
  <c r="C332" i="19"/>
  <c r="B332" i="19"/>
  <c r="K331" i="19"/>
  <c r="J331" i="19"/>
  <c r="I331" i="19"/>
  <c r="H331" i="19"/>
  <c r="G331" i="19"/>
  <c r="F331" i="19"/>
  <c r="E331" i="19"/>
  <c r="D331" i="19"/>
  <c r="C331" i="19"/>
  <c r="B331" i="19"/>
  <c r="K330" i="19"/>
  <c r="J330" i="19"/>
  <c r="I330" i="19"/>
  <c r="H330" i="19"/>
  <c r="G330" i="19"/>
  <c r="F330" i="19"/>
  <c r="E330" i="19"/>
  <c r="D330" i="19"/>
  <c r="C330" i="19"/>
  <c r="B330" i="19"/>
  <c r="K329" i="19"/>
  <c r="J329" i="19"/>
  <c r="I329" i="19"/>
  <c r="H329" i="19"/>
  <c r="G329" i="19"/>
  <c r="F329" i="19"/>
  <c r="E329" i="19"/>
  <c r="D329" i="19"/>
  <c r="C329" i="19"/>
  <c r="B329" i="19"/>
  <c r="K328" i="19"/>
  <c r="J328" i="19"/>
  <c r="I328" i="19"/>
  <c r="H328" i="19"/>
  <c r="G328" i="19"/>
  <c r="F328" i="19"/>
  <c r="E328" i="19"/>
  <c r="D328" i="19"/>
  <c r="C328" i="19"/>
  <c r="B328" i="19"/>
  <c r="K327" i="19"/>
  <c r="J327" i="19"/>
  <c r="I327" i="19"/>
  <c r="H327" i="19"/>
  <c r="G327" i="19"/>
  <c r="F327" i="19"/>
  <c r="E327" i="19"/>
  <c r="D327" i="19"/>
  <c r="C327" i="19"/>
  <c r="B327" i="19"/>
  <c r="K326" i="19"/>
  <c r="J326" i="19"/>
  <c r="I326" i="19"/>
  <c r="H326" i="19"/>
  <c r="G326" i="19"/>
  <c r="F326" i="19"/>
  <c r="E326" i="19"/>
  <c r="D326" i="19"/>
  <c r="C326" i="19"/>
  <c r="B326" i="19"/>
  <c r="K325" i="19"/>
  <c r="J325" i="19"/>
  <c r="I325" i="19"/>
  <c r="H325" i="19"/>
  <c r="G325" i="19"/>
  <c r="F325" i="19"/>
  <c r="E325" i="19"/>
  <c r="D325" i="19"/>
  <c r="C325" i="19"/>
  <c r="B325" i="19"/>
  <c r="L323" i="19"/>
  <c r="K323" i="19"/>
  <c r="J323" i="19"/>
  <c r="I323" i="19"/>
  <c r="H323" i="19"/>
  <c r="G323" i="19"/>
  <c r="F323" i="19"/>
  <c r="E323" i="19"/>
  <c r="D323" i="19"/>
  <c r="C323" i="19"/>
  <c r="B323" i="19"/>
  <c r="K320" i="19"/>
  <c r="J320" i="19"/>
  <c r="I320" i="19"/>
  <c r="H320" i="19"/>
  <c r="G320" i="19"/>
  <c r="F320" i="19"/>
  <c r="E320" i="19"/>
  <c r="D320" i="19"/>
  <c r="C320" i="19"/>
  <c r="B320" i="19"/>
  <c r="K319" i="19"/>
  <c r="J319" i="19"/>
  <c r="I319" i="19"/>
  <c r="H319" i="19"/>
  <c r="G319" i="19"/>
  <c r="F319" i="19"/>
  <c r="E319" i="19"/>
  <c r="D319" i="19"/>
  <c r="C319" i="19"/>
  <c r="B319" i="19"/>
  <c r="K318" i="19"/>
  <c r="J318" i="19"/>
  <c r="I318" i="19"/>
  <c r="H318" i="19"/>
  <c r="G318" i="19"/>
  <c r="F318" i="19"/>
  <c r="E318" i="19"/>
  <c r="D318" i="19"/>
  <c r="C318" i="19"/>
  <c r="B318" i="19"/>
  <c r="K317" i="19"/>
  <c r="J317" i="19"/>
  <c r="I317" i="19"/>
  <c r="H317" i="19"/>
  <c r="G317" i="19"/>
  <c r="F317" i="19"/>
  <c r="E317" i="19"/>
  <c r="D317" i="19"/>
  <c r="C317" i="19"/>
  <c r="B317" i="19"/>
  <c r="K316" i="19"/>
  <c r="J316" i="19"/>
  <c r="I316" i="19"/>
  <c r="H316" i="19"/>
  <c r="G316" i="19"/>
  <c r="F316" i="19"/>
  <c r="E316" i="19"/>
  <c r="D316" i="19"/>
  <c r="C316" i="19"/>
  <c r="B316" i="19"/>
  <c r="K315" i="19"/>
  <c r="J315" i="19"/>
  <c r="I315" i="19"/>
  <c r="H315" i="19"/>
  <c r="G315" i="19"/>
  <c r="F315" i="19"/>
  <c r="E315" i="19"/>
  <c r="D315" i="19"/>
  <c r="C315" i="19"/>
  <c r="B315" i="19"/>
  <c r="K314" i="19"/>
  <c r="J314" i="19"/>
  <c r="I314" i="19"/>
  <c r="H314" i="19"/>
  <c r="G314" i="19"/>
  <c r="F314" i="19"/>
  <c r="E314" i="19"/>
  <c r="D314" i="19"/>
  <c r="C314" i="19"/>
  <c r="B314" i="19"/>
  <c r="K313" i="19"/>
  <c r="J313" i="19"/>
  <c r="I313" i="19"/>
  <c r="H313" i="19"/>
  <c r="G313" i="19"/>
  <c r="F313" i="19"/>
  <c r="E313" i="19"/>
  <c r="D313" i="19"/>
  <c r="C313" i="19"/>
  <c r="B313" i="19"/>
  <c r="K312" i="19"/>
  <c r="J312" i="19"/>
  <c r="I312" i="19"/>
  <c r="H312" i="19"/>
  <c r="G312" i="19"/>
  <c r="F312" i="19"/>
  <c r="E312" i="19"/>
  <c r="D312" i="19"/>
  <c r="C312" i="19"/>
  <c r="B312" i="19"/>
  <c r="K311" i="19"/>
  <c r="J311" i="19"/>
  <c r="I311" i="19"/>
  <c r="H311" i="19"/>
  <c r="G311" i="19"/>
  <c r="F311" i="19"/>
  <c r="E311" i="19"/>
  <c r="D311" i="19"/>
  <c r="C311" i="19"/>
  <c r="B311" i="19"/>
  <c r="B311" i="20" s="1"/>
  <c r="K310" i="19"/>
  <c r="J310" i="19"/>
  <c r="I310" i="19"/>
  <c r="H310" i="19"/>
  <c r="G310" i="19"/>
  <c r="F310" i="19"/>
  <c r="E310" i="19"/>
  <c r="D310" i="19"/>
  <c r="C310" i="19"/>
  <c r="B310" i="19"/>
  <c r="K309" i="19"/>
  <c r="J309" i="19"/>
  <c r="I309" i="19"/>
  <c r="H309" i="19"/>
  <c r="G309" i="19"/>
  <c r="F309" i="19"/>
  <c r="E309" i="19"/>
  <c r="D309" i="19"/>
  <c r="C309" i="19"/>
  <c r="B309" i="19"/>
  <c r="B309" i="20" s="1"/>
  <c r="K308" i="19"/>
  <c r="J308" i="19"/>
  <c r="I308" i="19"/>
  <c r="H308" i="19"/>
  <c r="G308" i="19"/>
  <c r="F308" i="19"/>
  <c r="E308" i="19"/>
  <c r="D308" i="19"/>
  <c r="C308" i="19"/>
  <c r="B308" i="19"/>
  <c r="K307" i="19"/>
  <c r="J307" i="19"/>
  <c r="I307" i="19"/>
  <c r="H307" i="19"/>
  <c r="G307" i="19"/>
  <c r="F307" i="19"/>
  <c r="E307" i="19"/>
  <c r="D307" i="19"/>
  <c r="C307" i="19"/>
  <c r="B307" i="19"/>
  <c r="K306" i="19"/>
  <c r="J306" i="19"/>
  <c r="I306" i="19"/>
  <c r="H306" i="19"/>
  <c r="G306" i="19"/>
  <c r="F306" i="19"/>
  <c r="E306" i="19"/>
  <c r="D306" i="19"/>
  <c r="C306" i="19"/>
  <c r="B306" i="19"/>
  <c r="K305" i="19"/>
  <c r="J305" i="19"/>
  <c r="I305" i="19"/>
  <c r="H305" i="19"/>
  <c r="G305" i="19"/>
  <c r="F305" i="19"/>
  <c r="F305" i="20" s="1"/>
  <c r="E305" i="19"/>
  <c r="D305" i="19"/>
  <c r="C305" i="19"/>
  <c r="B305" i="19"/>
  <c r="K304" i="19"/>
  <c r="J304" i="19"/>
  <c r="I304" i="19"/>
  <c r="H304" i="19"/>
  <c r="G304" i="19"/>
  <c r="F304" i="19"/>
  <c r="E304" i="19"/>
  <c r="D304" i="19"/>
  <c r="C304" i="19"/>
  <c r="B304" i="19"/>
  <c r="K303" i="19"/>
  <c r="J303" i="19"/>
  <c r="I303" i="19"/>
  <c r="H303" i="19"/>
  <c r="G303" i="19"/>
  <c r="F303" i="19"/>
  <c r="E303" i="19"/>
  <c r="D303" i="19"/>
  <c r="C303" i="19"/>
  <c r="B303" i="19"/>
  <c r="K302" i="19"/>
  <c r="J302" i="19"/>
  <c r="I302" i="19"/>
  <c r="H302" i="19"/>
  <c r="G302" i="19"/>
  <c r="F302" i="19"/>
  <c r="E302" i="19"/>
  <c r="D302" i="19"/>
  <c r="C302" i="19"/>
  <c r="B302" i="19"/>
  <c r="K301" i="19"/>
  <c r="J301" i="19"/>
  <c r="I301" i="19"/>
  <c r="H301" i="19"/>
  <c r="G301" i="19"/>
  <c r="F301" i="19"/>
  <c r="E301" i="19"/>
  <c r="D301" i="19"/>
  <c r="C301" i="19"/>
  <c r="B301" i="19"/>
  <c r="K300" i="19"/>
  <c r="J300" i="19"/>
  <c r="I300" i="19"/>
  <c r="H300" i="19"/>
  <c r="H300" i="20" s="1"/>
  <c r="G300" i="19"/>
  <c r="F300" i="19"/>
  <c r="E300" i="19"/>
  <c r="D300" i="19"/>
  <c r="C300" i="19"/>
  <c r="B300" i="19"/>
  <c r="K299" i="19"/>
  <c r="J299" i="19"/>
  <c r="I299" i="19"/>
  <c r="H299" i="19"/>
  <c r="G299" i="19"/>
  <c r="F299" i="19"/>
  <c r="E299" i="19"/>
  <c r="D299" i="19"/>
  <c r="C299" i="19"/>
  <c r="B299" i="19"/>
  <c r="K298" i="19"/>
  <c r="J298" i="19"/>
  <c r="I298" i="19"/>
  <c r="H298" i="19"/>
  <c r="G298" i="19"/>
  <c r="F298" i="19"/>
  <c r="E298" i="19"/>
  <c r="D298" i="19"/>
  <c r="C298" i="19"/>
  <c r="B298" i="19"/>
  <c r="K297" i="19"/>
  <c r="J297" i="19"/>
  <c r="I297" i="19"/>
  <c r="H297" i="19"/>
  <c r="G297" i="19"/>
  <c r="F297" i="19"/>
  <c r="E297" i="19"/>
  <c r="D297" i="19"/>
  <c r="C297" i="19"/>
  <c r="B297" i="19"/>
  <c r="K296" i="19"/>
  <c r="J296" i="19"/>
  <c r="I296" i="19"/>
  <c r="H296" i="19"/>
  <c r="G296" i="19"/>
  <c r="F296" i="19"/>
  <c r="E296" i="19"/>
  <c r="D296" i="19"/>
  <c r="C296" i="19"/>
  <c r="B296" i="19"/>
  <c r="K295" i="19"/>
  <c r="J295" i="19"/>
  <c r="J295" i="20" s="1"/>
  <c r="I295" i="19"/>
  <c r="H295" i="19"/>
  <c r="G295" i="19"/>
  <c r="F295" i="19"/>
  <c r="E295" i="19"/>
  <c r="D295" i="19"/>
  <c r="C295" i="19"/>
  <c r="B295" i="19"/>
  <c r="K294" i="19"/>
  <c r="J294" i="19"/>
  <c r="I294" i="19"/>
  <c r="H294" i="19"/>
  <c r="G294" i="19"/>
  <c r="F294" i="19"/>
  <c r="E294" i="19"/>
  <c r="D294" i="19"/>
  <c r="C294" i="19"/>
  <c r="B294" i="19"/>
  <c r="K293" i="19"/>
  <c r="J293" i="19"/>
  <c r="J293" i="20" s="1"/>
  <c r="I293" i="19"/>
  <c r="H293" i="19"/>
  <c r="G293" i="19"/>
  <c r="F293" i="19"/>
  <c r="E293" i="19"/>
  <c r="D293" i="19"/>
  <c r="C293" i="19"/>
  <c r="B293" i="19"/>
  <c r="L291" i="19"/>
  <c r="K291" i="19"/>
  <c r="J291" i="19"/>
  <c r="I291" i="19"/>
  <c r="H291" i="19"/>
  <c r="G291" i="19"/>
  <c r="F291" i="19"/>
  <c r="E291" i="19"/>
  <c r="D291" i="19"/>
  <c r="C291" i="19"/>
  <c r="B291" i="19"/>
  <c r="C259" i="19"/>
  <c r="D259" i="19"/>
  <c r="E259" i="19"/>
  <c r="F259" i="19"/>
  <c r="G259" i="19"/>
  <c r="H259" i="19"/>
  <c r="I259" i="19"/>
  <c r="J259" i="19"/>
  <c r="K259" i="19"/>
  <c r="L259" i="19"/>
  <c r="B259" i="19"/>
  <c r="B262" i="19"/>
  <c r="C262" i="19"/>
  <c r="D262" i="19"/>
  <c r="E262" i="19"/>
  <c r="F262" i="19"/>
  <c r="G262" i="19"/>
  <c r="H262" i="19"/>
  <c r="I262" i="19"/>
  <c r="J262" i="19"/>
  <c r="K262" i="19"/>
  <c r="B263" i="19"/>
  <c r="C263" i="19"/>
  <c r="D263" i="19"/>
  <c r="E263" i="19"/>
  <c r="F263" i="19"/>
  <c r="G263" i="19"/>
  <c r="H263" i="19"/>
  <c r="I263" i="19"/>
  <c r="J263" i="19"/>
  <c r="K263" i="19"/>
  <c r="B264" i="19"/>
  <c r="C264" i="19"/>
  <c r="D264" i="19"/>
  <c r="E264" i="19"/>
  <c r="F264" i="19"/>
  <c r="G264" i="19"/>
  <c r="H264" i="19"/>
  <c r="I264" i="19"/>
  <c r="J264" i="19"/>
  <c r="K264" i="19"/>
  <c r="B265" i="19"/>
  <c r="C265" i="19"/>
  <c r="D265" i="19"/>
  <c r="E265" i="19"/>
  <c r="F265" i="19"/>
  <c r="G265" i="19"/>
  <c r="H265" i="19"/>
  <c r="I265" i="19"/>
  <c r="J265" i="19"/>
  <c r="K265" i="19"/>
  <c r="B266" i="19"/>
  <c r="C266" i="19"/>
  <c r="D266" i="19"/>
  <c r="E266" i="19"/>
  <c r="F266" i="19"/>
  <c r="G266" i="19"/>
  <c r="H266" i="19"/>
  <c r="I266" i="19"/>
  <c r="J266" i="19"/>
  <c r="K266" i="19"/>
  <c r="B267" i="19"/>
  <c r="C267" i="19"/>
  <c r="D267" i="19"/>
  <c r="E267" i="19"/>
  <c r="F267" i="19"/>
  <c r="G267" i="19"/>
  <c r="H267" i="19"/>
  <c r="I267" i="19"/>
  <c r="J267" i="19"/>
  <c r="K267" i="19"/>
  <c r="B268" i="19"/>
  <c r="C268" i="19"/>
  <c r="D268" i="19"/>
  <c r="E268" i="19"/>
  <c r="F268" i="19"/>
  <c r="G268" i="19"/>
  <c r="H268" i="19"/>
  <c r="I268" i="19"/>
  <c r="J268" i="19"/>
  <c r="K268" i="19"/>
  <c r="B269" i="19"/>
  <c r="C269" i="19"/>
  <c r="D269" i="19"/>
  <c r="E269" i="19"/>
  <c r="F269" i="19"/>
  <c r="G269" i="19"/>
  <c r="H269" i="19"/>
  <c r="I269" i="19"/>
  <c r="J269" i="19"/>
  <c r="K269" i="19"/>
  <c r="B270" i="19"/>
  <c r="C270" i="19"/>
  <c r="D270" i="19"/>
  <c r="E270" i="19"/>
  <c r="F270" i="19"/>
  <c r="G270" i="19"/>
  <c r="H270" i="19"/>
  <c r="I270" i="19"/>
  <c r="J270" i="19"/>
  <c r="K270" i="19"/>
  <c r="B271" i="19"/>
  <c r="C271" i="19"/>
  <c r="D271" i="19"/>
  <c r="E271" i="19"/>
  <c r="F271" i="19"/>
  <c r="G271" i="19"/>
  <c r="H271" i="19"/>
  <c r="I271" i="19"/>
  <c r="J271" i="19"/>
  <c r="K271" i="19"/>
  <c r="B272" i="19"/>
  <c r="C272" i="19"/>
  <c r="D272" i="19"/>
  <c r="E272" i="19"/>
  <c r="F272" i="19"/>
  <c r="G272" i="19"/>
  <c r="H272" i="19"/>
  <c r="I272" i="19"/>
  <c r="J272" i="19"/>
  <c r="K272" i="19"/>
  <c r="B273" i="19"/>
  <c r="C273" i="19"/>
  <c r="D273" i="19"/>
  <c r="E273" i="19"/>
  <c r="F273" i="19"/>
  <c r="G273" i="19"/>
  <c r="H273" i="19"/>
  <c r="I273" i="19"/>
  <c r="J273" i="19"/>
  <c r="K273" i="19"/>
  <c r="B274" i="19"/>
  <c r="C274" i="19"/>
  <c r="D274" i="19"/>
  <c r="E274" i="19"/>
  <c r="F274" i="19"/>
  <c r="G274" i="19"/>
  <c r="H274" i="19"/>
  <c r="I274" i="19"/>
  <c r="J274" i="19"/>
  <c r="K274" i="19"/>
  <c r="B275" i="19"/>
  <c r="C275" i="19"/>
  <c r="D275" i="19"/>
  <c r="E275" i="19"/>
  <c r="F275" i="19"/>
  <c r="G275" i="19"/>
  <c r="H275" i="19"/>
  <c r="I275" i="19"/>
  <c r="J275" i="19"/>
  <c r="K275" i="19"/>
  <c r="B276" i="19"/>
  <c r="C276" i="19"/>
  <c r="D276" i="19"/>
  <c r="E276" i="19"/>
  <c r="F276" i="19"/>
  <c r="G276" i="19"/>
  <c r="H276" i="19"/>
  <c r="I276" i="19"/>
  <c r="J276" i="19"/>
  <c r="K276" i="19"/>
  <c r="B277" i="19"/>
  <c r="C277" i="19"/>
  <c r="D277" i="19"/>
  <c r="E277" i="19"/>
  <c r="F277" i="19"/>
  <c r="G277" i="19"/>
  <c r="H277" i="19"/>
  <c r="I277" i="19"/>
  <c r="J277" i="19"/>
  <c r="K277" i="19"/>
  <c r="B278" i="19"/>
  <c r="C278" i="19"/>
  <c r="D278" i="19"/>
  <c r="E278" i="19"/>
  <c r="F278" i="19"/>
  <c r="G278" i="19"/>
  <c r="H278" i="19"/>
  <c r="I278" i="19"/>
  <c r="J278" i="19"/>
  <c r="K278" i="19"/>
  <c r="B279" i="19"/>
  <c r="C279" i="19"/>
  <c r="D279" i="19"/>
  <c r="E279" i="19"/>
  <c r="F279" i="19"/>
  <c r="G279" i="19"/>
  <c r="H279" i="19"/>
  <c r="I279" i="19"/>
  <c r="J279" i="19"/>
  <c r="K279" i="19"/>
  <c r="B280" i="19"/>
  <c r="C280" i="19"/>
  <c r="D280" i="19"/>
  <c r="E280" i="19"/>
  <c r="F280" i="19"/>
  <c r="G280" i="19"/>
  <c r="H280" i="19"/>
  <c r="I280" i="19"/>
  <c r="J280" i="19"/>
  <c r="K280" i="19"/>
  <c r="B281" i="19"/>
  <c r="C281" i="19"/>
  <c r="D281" i="19"/>
  <c r="E281" i="19"/>
  <c r="F281" i="19"/>
  <c r="G281" i="19"/>
  <c r="H281" i="19"/>
  <c r="I281" i="19"/>
  <c r="J281" i="19"/>
  <c r="K281" i="19"/>
  <c r="B282" i="19"/>
  <c r="C282" i="19"/>
  <c r="D282" i="19"/>
  <c r="E282" i="19"/>
  <c r="F282" i="19"/>
  <c r="G282" i="19"/>
  <c r="H282" i="19"/>
  <c r="I282" i="19"/>
  <c r="J282" i="19"/>
  <c r="K282" i="19"/>
  <c r="B283" i="19"/>
  <c r="C283" i="19"/>
  <c r="D283" i="19"/>
  <c r="E283" i="19"/>
  <c r="F283" i="19"/>
  <c r="G283" i="19"/>
  <c r="H283" i="19"/>
  <c r="I283" i="19"/>
  <c r="J283" i="19"/>
  <c r="K283" i="19"/>
  <c r="B284" i="19"/>
  <c r="C284" i="19"/>
  <c r="D284" i="19"/>
  <c r="E284" i="19"/>
  <c r="F284" i="19"/>
  <c r="G284" i="19"/>
  <c r="H284" i="19"/>
  <c r="I284" i="19"/>
  <c r="J284" i="19"/>
  <c r="K284" i="19"/>
  <c r="B285" i="19"/>
  <c r="C285" i="19"/>
  <c r="D285" i="19"/>
  <c r="E285" i="19"/>
  <c r="F285" i="19"/>
  <c r="G285" i="19"/>
  <c r="H285" i="19"/>
  <c r="I285" i="19"/>
  <c r="J285" i="19"/>
  <c r="K285" i="19"/>
  <c r="B286" i="19"/>
  <c r="C286" i="19"/>
  <c r="D286" i="19"/>
  <c r="E286" i="19"/>
  <c r="F286" i="19"/>
  <c r="G286" i="19"/>
  <c r="H286" i="19"/>
  <c r="I286" i="19"/>
  <c r="J286" i="19"/>
  <c r="K286" i="19"/>
  <c r="B287" i="19"/>
  <c r="C287" i="19"/>
  <c r="D287" i="19"/>
  <c r="E287" i="19"/>
  <c r="F287" i="19"/>
  <c r="G287" i="19"/>
  <c r="H287" i="19"/>
  <c r="I287" i="19"/>
  <c r="J287" i="19"/>
  <c r="K287" i="19"/>
  <c r="B288" i="19"/>
  <c r="C288" i="19"/>
  <c r="D288" i="19"/>
  <c r="E288" i="19"/>
  <c r="F288" i="19"/>
  <c r="G288" i="19"/>
  <c r="H288" i="19"/>
  <c r="I288" i="19"/>
  <c r="J288" i="19"/>
  <c r="K288" i="19"/>
  <c r="C261" i="19"/>
  <c r="D261" i="19"/>
  <c r="E261" i="19"/>
  <c r="F261" i="19"/>
  <c r="G261" i="19"/>
  <c r="H261" i="19"/>
  <c r="I261" i="19"/>
  <c r="J261" i="19"/>
  <c r="K261" i="19"/>
  <c r="B261" i="19"/>
  <c r="K256" i="19"/>
  <c r="J256" i="19"/>
  <c r="I256" i="19"/>
  <c r="H256" i="19"/>
  <c r="G256" i="19"/>
  <c r="F256" i="19"/>
  <c r="E256" i="19"/>
  <c r="D256" i="19"/>
  <c r="C256" i="19"/>
  <c r="B256" i="19"/>
  <c r="L256" i="19" s="1"/>
  <c r="K255" i="19"/>
  <c r="J255" i="19"/>
  <c r="I255" i="19"/>
  <c r="H255" i="19"/>
  <c r="G255" i="19"/>
  <c r="F255" i="19"/>
  <c r="E255" i="19"/>
  <c r="D255" i="19"/>
  <c r="L255" i="19" s="1"/>
  <c r="C255" i="19"/>
  <c r="B255" i="19"/>
  <c r="K254" i="19"/>
  <c r="J254" i="19"/>
  <c r="I254" i="19"/>
  <c r="H254" i="19"/>
  <c r="G254" i="19"/>
  <c r="F254" i="19"/>
  <c r="E254" i="19"/>
  <c r="D254" i="19"/>
  <c r="C254" i="19"/>
  <c r="L254" i="19" s="1"/>
  <c r="B254" i="19"/>
  <c r="K253" i="19"/>
  <c r="J253" i="19"/>
  <c r="I253" i="19"/>
  <c r="H253" i="19"/>
  <c r="G253" i="19"/>
  <c r="F253" i="19"/>
  <c r="E253" i="19"/>
  <c r="D253" i="19"/>
  <c r="C253" i="19"/>
  <c r="B253" i="19"/>
  <c r="K252" i="19"/>
  <c r="J252" i="19"/>
  <c r="I252" i="19"/>
  <c r="H252" i="19"/>
  <c r="G252" i="19"/>
  <c r="F252" i="19"/>
  <c r="E252" i="19"/>
  <c r="D252" i="19"/>
  <c r="C252" i="19"/>
  <c r="B252" i="19"/>
  <c r="K251" i="19"/>
  <c r="J251" i="19"/>
  <c r="I251" i="19"/>
  <c r="H251" i="19"/>
  <c r="G251" i="19"/>
  <c r="F251" i="19"/>
  <c r="E251" i="19"/>
  <c r="D251" i="19"/>
  <c r="C251" i="19"/>
  <c r="B251" i="19"/>
  <c r="K250" i="19"/>
  <c r="J250" i="19"/>
  <c r="I250" i="19"/>
  <c r="H250" i="19"/>
  <c r="G250" i="19"/>
  <c r="F250" i="19"/>
  <c r="E250" i="19"/>
  <c r="D250" i="19"/>
  <c r="C250" i="19"/>
  <c r="L250" i="19" s="1"/>
  <c r="B250" i="19"/>
  <c r="K249" i="19"/>
  <c r="J249" i="19"/>
  <c r="I249" i="19"/>
  <c r="H249" i="19"/>
  <c r="G249" i="19"/>
  <c r="F249" i="19"/>
  <c r="E249" i="19"/>
  <c r="D249" i="19"/>
  <c r="C249" i="19"/>
  <c r="B249" i="19"/>
  <c r="K248" i="19"/>
  <c r="J248" i="19"/>
  <c r="I248" i="19"/>
  <c r="H248" i="19"/>
  <c r="G248" i="19"/>
  <c r="F248" i="19"/>
  <c r="E248" i="19"/>
  <c r="D248" i="19"/>
  <c r="C248" i="19"/>
  <c r="B248" i="19"/>
  <c r="K247" i="19"/>
  <c r="J247" i="19"/>
  <c r="I247" i="19"/>
  <c r="H247" i="19"/>
  <c r="G247" i="19"/>
  <c r="F247" i="19"/>
  <c r="E247" i="19"/>
  <c r="D247" i="19"/>
  <c r="C247" i="19"/>
  <c r="B247" i="19"/>
  <c r="K246" i="19"/>
  <c r="J246" i="19"/>
  <c r="I246" i="19"/>
  <c r="H246" i="19"/>
  <c r="G246" i="19"/>
  <c r="F246" i="19"/>
  <c r="E246" i="19"/>
  <c r="D246" i="19"/>
  <c r="C246" i="19"/>
  <c r="L246" i="19" s="1"/>
  <c r="B246" i="19"/>
  <c r="K245" i="19"/>
  <c r="J245" i="19"/>
  <c r="I245" i="19"/>
  <c r="H245" i="19"/>
  <c r="G245" i="19"/>
  <c r="F245" i="19"/>
  <c r="E245" i="19"/>
  <c r="D245" i="19"/>
  <c r="C245" i="19"/>
  <c r="B245" i="19"/>
  <c r="K244" i="19"/>
  <c r="J244" i="19"/>
  <c r="I244" i="19"/>
  <c r="H244" i="19"/>
  <c r="G244" i="19"/>
  <c r="F244" i="19"/>
  <c r="E244" i="19"/>
  <c r="D244" i="19"/>
  <c r="C244" i="19"/>
  <c r="B244" i="19"/>
  <c r="K243" i="19"/>
  <c r="J243" i="19"/>
  <c r="I243" i="19"/>
  <c r="H243" i="19"/>
  <c r="G243" i="19"/>
  <c r="F243" i="19"/>
  <c r="E243" i="19"/>
  <c r="D243" i="19"/>
  <c r="C243" i="19"/>
  <c r="B243" i="19"/>
  <c r="K242" i="19"/>
  <c r="J242" i="19"/>
  <c r="I242" i="19"/>
  <c r="H242" i="19"/>
  <c r="G242" i="19"/>
  <c r="F242" i="19"/>
  <c r="E242" i="19"/>
  <c r="D242" i="19"/>
  <c r="C242" i="19"/>
  <c r="L242" i="19" s="1"/>
  <c r="B242" i="19"/>
  <c r="K241" i="19"/>
  <c r="J241" i="19"/>
  <c r="I241" i="19"/>
  <c r="H241" i="19"/>
  <c r="G241" i="19"/>
  <c r="F241" i="19"/>
  <c r="E241" i="19"/>
  <c r="D241" i="19"/>
  <c r="C241" i="19"/>
  <c r="B241" i="19"/>
  <c r="K240" i="19"/>
  <c r="J240" i="19"/>
  <c r="I240" i="19"/>
  <c r="H240" i="19"/>
  <c r="G240" i="19"/>
  <c r="F240" i="19"/>
  <c r="E240" i="19"/>
  <c r="D240" i="19"/>
  <c r="C240" i="19"/>
  <c r="B240" i="19"/>
  <c r="K239" i="19"/>
  <c r="J239" i="19"/>
  <c r="I239" i="19"/>
  <c r="H239" i="19"/>
  <c r="G239" i="19"/>
  <c r="F239" i="19"/>
  <c r="E239" i="19"/>
  <c r="D239" i="19"/>
  <c r="C239" i="19"/>
  <c r="B239" i="19"/>
  <c r="L239" i="19" s="1"/>
  <c r="K238" i="19"/>
  <c r="J238" i="19"/>
  <c r="I238" i="19"/>
  <c r="H238" i="19"/>
  <c r="G238" i="19"/>
  <c r="F238" i="19"/>
  <c r="E238" i="19"/>
  <c r="D238" i="19"/>
  <c r="C238" i="19"/>
  <c r="B238" i="19"/>
  <c r="K237" i="19"/>
  <c r="J237" i="19"/>
  <c r="I237" i="19"/>
  <c r="H237" i="19"/>
  <c r="G237" i="19"/>
  <c r="F237" i="19"/>
  <c r="E237" i="19"/>
  <c r="D237" i="19"/>
  <c r="C237" i="19"/>
  <c r="B237" i="19"/>
  <c r="L237" i="19" s="1"/>
  <c r="K236" i="19"/>
  <c r="J236" i="19"/>
  <c r="I236" i="19"/>
  <c r="H236" i="19"/>
  <c r="G236" i="19"/>
  <c r="F236" i="19"/>
  <c r="E236" i="19"/>
  <c r="D236" i="19"/>
  <c r="C236" i="19"/>
  <c r="B236" i="19"/>
  <c r="K235" i="19"/>
  <c r="J235" i="19"/>
  <c r="I235" i="19"/>
  <c r="H235" i="19"/>
  <c r="G235" i="19"/>
  <c r="F235" i="19"/>
  <c r="E235" i="19"/>
  <c r="D235" i="19"/>
  <c r="C235" i="19"/>
  <c r="B235" i="19"/>
  <c r="K234" i="19"/>
  <c r="J234" i="19"/>
  <c r="I234" i="19"/>
  <c r="H234" i="19"/>
  <c r="G234" i="19"/>
  <c r="F234" i="19"/>
  <c r="E234" i="19"/>
  <c r="D234" i="19"/>
  <c r="C234" i="19"/>
  <c r="B234" i="19"/>
  <c r="K233" i="19"/>
  <c r="J233" i="19"/>
  <c r="I233" i="19"/>
  <c r="H233" i="19"/>
  <c r="G233" i="19"/>
  <c r="F233" i="19"/>
  <c r="E233" i="19"/>
  <c r="D233" i="19"/>
  <c r="C233" i="19"/>
  <c r="B233" i="19"/>
  <c r="L233" i="19" s="1"/>
  <c r="K232" i="19"/>
  <c r="J232" i="19"/>
  <c r="I232" i="19"/>
  <c r="H232" i="19"/>
  <c r="G232" i="19"/>
  <c r="F232" i="19"/>
  <c r="E232" i="19"/>
  <c r="D232" i="19"/>
  <c r="C232" i="19"/>
  <c r="B232" i="19"/>
  <c r="K231" i="19"/>
  <c r="J231" i="19"/>
  <c r="I231" i="19"/>
  <c r="H231" i="19"/>
  <c r="G231" i="19"/>
  <c r="F231" i="19"/>
  <c r="E231" i="19"/>
  <c r="D231" i="19"/>
  <c r="C231" i="19"/>
  <c r="B231" i="19"/>
  <c r="K230" i="19"/>
  <c r="J230" i="19"/>
  <c r="I230" i="19"/>
  <c r="H230" i="19"/>
  <c r="G230" i="19"/>
  <c r="F230" i="19"/>
  <c r="E230" i="19"/>
  <c r="D230" i="19"/>
  <c r="C230" i="19"/>
  <c r="B230" i="19"/>
  <c r="K229" i="19"/>
  <c r="J229" i="19"/>
  <c r="I229" i="19"/>
  <c r="H229" i="19"/>
  <c r="G229" i="19"/>
  <c r="F229" i="19"/>
  <c r="E229" i="19"/>
  <c r="D229" i="19"/>
  <c r="C229" i="19"/>
  <c r="B229" i="19"/>
  <c r="L229" i="19" s="1"/>
  <c r="K224" i="19"/>
  <c r="J224" i="19"/>
  <c r="I224" i="19"/>
  <c r="H224" i="19"/>
  <c r="G224" i="19"/>
  <c r="F224" i="19"/>
  <c r="E224" i="19"/>
  <c r="D224" i="19"/>
  <c r="C224" i="19"/>
  <c r="B224" i="19"/>
  <c r="K223" i="19"/>
  <c r="J223" i="19"/>
  <c r="I223" i="19"/>
  <c r="H223" i="19"/>
  <c r="G223" i="19"/>
  <c r="F223" i="19"/>
  <c r="E223" i="19"/>
  <c r="D223" i="19"/>
  <c r="C223" i="19"/>
  <c r="B223" i="19"/>
  <c r="L223" i="19" s="1"/>
  <c r="K222" i="19"/>
  <c r="J222" i="19"/>
  <c r="I222" i="19"/>
  <c r="H222" i="19"/>
  <c r="G222" i="19"/>
  <c r="F222" i="19"/>
  <c r="E222" i="19"/>
  <c r="D222" i="19"/>
  <c r="C222" i="19"/>
  <c r="B222" i="19"/>
  <c r="K221" i="19"/>
  <c r="J221" i="19"/>
  <c r="I221" i="19"/>
  <c r="H221" i="19"/>
  <c r="G221" i="19"/>
  <c r="F221" i="19"/>
  <c r="E221" i="19"/>
  <c r="D221" i="19"/>
  <c r="C221" i="19"/>
  <c r="B221" i="19"/>
  <c r="K220" i="19"/>
  <c r="J220" i="19"/>
  <c r="I220" i="19"/>
  <c r="H220" i="19"/>
  <c r="G220" i="19"/>
  <c r="F220" i="19"/>
  <c r="E220" i="19"/>
  <c r="D220" i="19"/>
  <c r="C220" i="19"/>
  <c r="B220" i="19"/>
  <c r="K219" i="19"/>
  <c r="J219" i="19"/>
  <c r="I219" i="19"/>
  <c r="H219" i="19"/>
  <c r="G219" i="19"/>
  <c r="F219" i="19"/>
  <c r="E219" i="19"/>
  <c r="D219" i="19"/>
  <c r="L219" i="19" s="1"/>
  <c r="C219" i="19"/>
  <c r="B219" i="19"/>
  <c r="K218" i="19"/>
  <c r="J218" i="19"/>
  <c r="I218" i="19"/>
  <c r="H218" i="19"/>
  <c r="G218" i="19"/>
  <c r="F218" i="19"/>
  <c r="E218" i="19"/>
  <c r="D218" i="19"/>
  <c r="C218" i="19"/>
  <c r="B218" i="19"/>
  <c r="K217" i="19"/>
  <c r="J217" i="19"/>
  <c r="I217" i="19"/>
  <c r="H217" i="19"/>
  <c r="G217" i="19"/>
  <c r="F217" i="19"/>
  <c r="E217" i="19"/>
  <c r="D217" i="19"/>
  <c r="C217" i="19"/>
  <c r="B217" i="19"/>
  <c r="K216" i="19"/>
  <c r="J216" i="19"/>
  <c r="I216" i="19"/>
  <c r="H216" i="19"/>
  <c r="G216" i="19"/>
  <c r="F216" i="19"/>
  <c r="E216" i="19"/>
  <c r="D216" i="19"/>
  <c r="C216" i="19"/>
  <c r="B216" i="19"/>
  <c r="L216" i="19" s="1"/>
  <c r="K215" i="19"/>
  <c r="J215" i="19"/>
  <c r="I215" i="19"/>
  <c r="H215" i="19"/>
  <c r="G215" i="19"/>
  <c r="F215" i="19"/>
  <c r="E215" i="19"/>
  <c r="D215" i="19"/>
  <c r="L215" i="19" s="1"/>
  <c r="C215" i="19"/>
  <c r="B215" i="19"/>
  <c r="K214" i="19"/>
  <c r="J214" i="19"/>
  <c r="I214" i="19"/>
  <c r="H214" i="19"/>
  <c r="G214" i="19"/>
  <c r="F214" i="19"/>
  <c r="E214" i="19"/>
  <c r="D214" i="19"/>
  <c r="C214" i="19"/>
  <c r="B214" i="19"/>
  <c r="K213" i="19"/>
  <c r="J213" i="19"/>
  <c r="I213" i="19"/>
  <c r="H213" i="19"/>
  <c r="G213" i="19"/>
  <c r="F213" i="19"/>
  <c r="E213" i="19"/>
  <c r="D213" i="19"/>
  <c r="C213" i="19"/>
  <c r="B213" i="19"/>
  <c r="K212" i="19"/>
  <c r="J212" i="19"/>
  <c r="I212" i="19"/>
  <c r="H212" i="19"/>
  <c r="G212" i="19"/>
  <c r="F212" i="19"/>
  <c r="E212" i="19"/>
  <c r="D212" i="19"/>
  <c r="C212" i="19"/>
  <c r="B212" i="19"/>
  <c r="L212" i="19" s="1"/>
  <c r="K211" i="19"/>
  <c r="J211" i="19"/>
  <c r="I211" i="19"/>
  <c r="H211" i="19"/>
  <c r="G211" i="19"/>
  <c r="F211" i="19"/>
  <c r="E211" i="19"/>
  <c r="D211" i="19"/>
  <c r="L211" i="19" s="1"/>
  <c r="C211" i="19"/>
  <c r="B211" i="19"/>
  <c r="K210" i="19"/>
  <c r="J210" i="19"/>
  <c r="I210" i="19"/>
  <c r="H210" i="19"/>
  <c r="G210" i="19"/>
  <c r="F210" i="19"/>
  <c r="E210" i="19"/>
  <c r="D210" i="19"/>
  <c r="C210" i="19"/>
  <c r="B210" i="19"/>
  <c r="K209" i="19"/>
  <c r="J209" i="19"/>
  <c r="I209" i="19"/>
  <c r="H209" i="19"/>
  <c r="G209" i="19"/>
  <c r="F209" i="19"/>
  <c r="E209" i="19"/>
  <c r="D209" i="19"/>
  <c r="C209" i="19"/>
  <c r="B209" i="19"/>
  <c r="K208" i="19"/>
  <c r="J208" i="19"/>
  <c r="I208" i="19"/>
  <c r="H208" i="19"/>
  <c r="G208" i="19"/>
  <c r="F208" i="19"/>
  <c r="E208" i="19"/>
  <c r="D208" i="19"/>
  <c r="C208" i="19"/>
  <c r="B208" i="19"/>
  <c r="L208" i="19" s="1"/>
  <c r="K207" i="19"/>
  <c r="J207" i="19"/>
  <c r="I207" i="19"/>
  <c r="H207" i="19"/>
  <c r="G207" i="19"/>
  <c r="F207" i="19"/>
  <c r="E207" i="19"/>
  <c r="D207" i="19"/>
  <c r="L207" i="19" s="1"/>
  <c r="C207" i="19"/>
  <c r="B207" i="19"/>
  <c r="K206" i="19"/>
  <c r="J206" i="19"/>
  <c r="I206" i="19"/>
  <c r="H206" i="19"/>
  <c r="G206" i="19"/>
  <c r="F206" i="19"/>
  <c r="E206" i="19"/>
  <c r="D206" i="19"/>
  <c r="C206" i="19"/>
  <c r="B206" i="19"/>
  <c r="K205" i="19"/>
  <c r="J205" i="19"/>
  <c r="I205" i="19"/>
  <c r="H205" i="19"/>
  <c r="G205" i="19"/>
  <c r="F205" i="19"/>
  <c r="E205" i="19"/>
  <c r="D205" i="19"/>
  <c r="C205" i="19"/>
  <c r="B205" i="19"/>
  <c r="K204" i="19"/>
  <c r="J204" i="19"/>
  <c r="I204" i="19"/>
  <c r="H204" i="19"/>
  <c r="G204" i="19"/>
  <c r="F204" i="19"/>
  <c r="E204" i="19"/>
  <c r="D204" i="19"/>
  <c r="C204" i="19"/>
  <c r="B204" i="19"/>
  <c r="L204" i="19" s="1"/>
  <c r="K203" i="19"/>
  <c r="J203" i="19"/>
  <c r="I203" i="19"/>
  <c r="H203" i="19"/>
  <c r="G203" i="19"/>
  <c r="F203" i="19"/>
  <c r="E203" i="19"/>
  <c r="D203" i="19"/>
  <c r="L203" i="19" s="1"/>
  <c r="C203" i="19"/>
  <c r="B203" i="19"/>
  <c r="K202" i="19"/>
  <c r="J202" i="19"/>
  <c r="I202" i="19"/>
  <c r="H202" i="19"/>
  <c r="G202" i="19"/>
  <c r="F202" i="19"/>
  <c r="E202" i="19"/>
  <c r="D202" i="19"/>
  <c r="C202" i="19"/>
  <c r="B202" i="19"/>
  <c r="K201" i="19"/>
  <c r="J201" i="19"/>
  <c r="I201" i="19"/>
  <c r="H201" i="19"/>
  <c r="G201" i="19"/>
  <c r="F201" i="19"/>
  <c r="E201" i="19"/>
  <c r="D201" i="19"/>
  <c r="C201" i="19"/>
  <c r="B201" i="19"/>
  <c r="K200" i="19"/>
  <c r="J200" i="19"/>
  <c r="I200" i="19"/>
  <c r="H200" i="19"/>
  <c r="G200" i="19"/>
  <c r="F200" i="19"/>
  <c r="E200" i="19"/>
  <c r="D200" i="19"/>
  <c r="C200" i="19"/>
  <c r="B200" i="19"/>
  <c r="L200" i="19" s="1"/>
  <c r="K199" i="19"/>
  <c r="J199" i="19"/>
  <c r="I199" i="19"/>
  <c r="H199" i="19"/>
  <c r="G199" i="19"/>
  <c r="F199" i="19"/>
  <c r="E199" i="19"/>
  <c r="D199" i="19"/>
  <c r="L199" i="19" s="1"/>
  <c r="C199" i="19"/>
  <c r="B199" i="19"/>
  <c r="K198" i="19"/>
  <c r="J198" i="19"/>
  <c r="I198" i="19"/>
  <c r="H198" i="19"/>
  <c r="G198" i="19"/>
  <c r="F198" i="19"/>
  <c r="E198" i="19"/>
  <c r="D198" i="19"/>
  <c r="C198" i="19"/>
  <c r="B198" i="19"/>
  <c r="K197" i="19"/>
  <c r="J197" i="19"/>
  <c r="I197" i="19"/>
  <c r="H197" i="19"/>
  <c r="G197" i="19"/>
  <c r="F197" i="19"/>
  <c r="E197" i="19"/>
  <c r="D197" i="19"/>
  <c r="C197" i="19"/>
  <c r="B197" i="19"/>
  <c r="K192" i="19"/>
  <c r="J192" i="19"/>
  <c r="I192" i="19"/>
  <c r="H192" i="19"/>
  <c r="G192" i="19"/>
  <c r="F192" i="19"/>
  <c r="E192" i="19"/>
  <c r="D192" i="19"/>
  <c r="C192" i="19"/>
  <c r="B192" i="19"/>
  <c r="L192" i="19" s="1"/>
  <c r="K191" i="19"/>
  <c r="J191" i="19"/>
  <c r="I191" i="19"/>
  <c r="H191" i="19"/>
  <c r="G191" i="19"/>
  <c r="F191" i="19"/>
  <c r="E191" i="19"/>
  <c r="D191" i="19"/>
  <c r="C191" i="19"/>
  <c r="B191" i="19"/>
  <c r="L191" i="19" s="1"/>
  <c r="K190" i="19"/>
  <c r="J190" i="19"/>
  <c r="I190" i="19"/>
  <c r="H190" i="19"/>
  <c r="G190" i="19"/>
  <c r="F190" i="19"/>
  <c r="E190" i="19"/>
  <c r="D190" i="19"/>
  <c r="C190" i="19"/>
  <c r="L190" i="19" s="1"/>
  <c r="B190" i="19"/>
  <c r="K189" i="19"/>
  <c r="J189" i="19"/>
  <c r="I189" i="19"/>
  <c r="H189" i="19"/>
  <c r="G189" i="19"/>
  <c r="F189" i="19"/>
  <c r="E189" i="19"/>
  <c r="D189" i="19"/>
  <c r="C189" i="19"/>
  <c r="B189" i="19"/>
  <c r="K188" i="19"/>
  <c r="J188" i="19"/>
  <c r="I188" i="19"/>
  <c r="H188" i="19"/>
  <c r="G188" i="19"/>
  <c r="F188" i="19"/>
  <c r="E188" i="19"/>
  <c r="D188" i="19"/>
  <c r="C188" i="19"/>
  <c r="B188" i="19"/>
  <c r="K187" i="19"/>
  <c r="J187" i="19"/>
  <c r="I187" i="19"/>
  <c r="H187" i="19"/>
  <c r="G187" i="19"/>
  <c r="F187" i="19"/>
  <c r="E187" i="19"/>
  <c r="D187" i="19"/>
  <c r="C187" i="19"/>
  <c r="B187" i="19"/>
  <c r="K186" i="19"/>
  <c r="J186" i="19"/>
  <c r="I186" i="19"/>
  <c r="H186" i="19"/>
  <c r="G186" i="19"/>
  <c r="F186" i="19"/>
  <c r="E186" i="19"/>
  <c r="D186" i="19"/>
  <c r="C186" i="19"/>
  <c r="L186" i="19" s="1"/>
  <c r="B186" i="19"/>
  <c r="K185" i="19"/>
  <c r="J185" i="19"/>
  <c r="I185" i="19"/>
  <c r="H185" i="19"/>
  <c r="G185" i="19"/>
  <c r="F185" i="19"/>
  <c r="E185" i="19"/>
  <c r="D185" i="19"/>
  <c r="C185" i="19"/>
  <c r="B185" i="19"/>
  <c r="K184" i="19"/>
  <c r="J184" i="19"/>
  <c r="I184" i="19"/>
  <c r="H184" i="19"/>
  <c r="G184" i="19"/>
  <c r="F184" i="19"/>
  <c r="E184" i="19"/>
  <c r="D184" i="19"/>
  <c r="C184" i="19"/>
  <c r="B184" i="19"/>
  <c r="K183" i="19"/>
  <c r="J183" i="19"/>
  <c r="I183" i="19"/>
  <c r="H183" i="19"/>
  <c r="G183" i="19"/>
  <c r="F183" i="19"/>
  <c r="E183" i="19"/>
  <c r="D183" i="19"/>
  <c r="C183" i="19"/>
  <c r="B183" i="19"/>
  <c r="K182" i="19"/>
  <c r="J182" i="19"/>
  <c r="I182" i="19"/>
  <c r="H182" i="19"/>
  <c r="G182" i="19"/>
  <c r="F182" i="19"/>
  <c r="E182" i="19"/>
  <c r="D182" i="19"/>
  <c r="C182" i="19"/>
  <c r="L182" i="19" s="1"/>
  <c r="B182" i="19"/>
  <c r="K181" i="19"/>
  <c r="J181" i="19"/>
  <c r="I181" i="19"/>
  <c r="H181" i="19"/>
  <c r="G181" i="19"/>
  <c r="F181" i="19"/>
  <c r="E181" i="19"/>
  <c r="D181" i="19"/>
  <c r="C181" i="19"/>
  <c r="B181" i="19"/>
  <c r="K180" i="19"/>
  <c r="J180" i="19"/>
  <c r="I180" i="19"/>
  <c r="H180" i="19"/>
  <c r="G180" i="19"/>
  <c r="F180" i="19"/>
  <c r="E180" i="19"/>
  <c r="D180" i="19"/>
  <c r="C180" i="19"/>
  <c r="B180" i="19"/>
  <c r="K179" i="19"/>
  <c r="J179" i="19"/>
  <c r="I179" i="19"/>
  <c r="H179" i="19"/>
  <c r="G179" i="19"/>
  <c r="F179" i="19"/>
  <c r="E179" i="19"/>
  <c r="D179" i="19"/>
  <c r="C179" i="19"/>
  <c r="B179" i="19"/>
  <c r="K178" i="19"/>
  <c r="J178" i="19"/>
  <c r="I178" i="19"/>
  <c r="H178" i="19"/>
  <c r="G178" i="19"/>
  <c r="F178" i="19"/>
  <c r="E178" i="19"/>
  <c r="D178" i="19"/>
  <c r="C178" i="19"/>
  <c r="L178" i="19" s="1"/>
  <c r="B178" i="19"/>
  <c r="K177" i="19"/>
  <c r="J177" i="19"/>
  <c r="I177" i="19"/>
  <c r="H177" i="19"/>
  <c r="G177" i="19"/>
  <c r="F177" i="19"/>
  <c r="E177" i="19"/>
  <c r="D177" i="19"/>
  <c r="C177" i="19"/>
  <c r="B177" i="19"/>
  <c r="K176" i="19"/>
  <c r="J176" i="19"/>
  <c r="I176" i="19"/>
  <c r="H176" i="19"/>
  <c r="G176" i="19"/>
  <c r="F176" i="19"/>
  <c r="E176" i="19"/>
  <c r="D176" i="19"/>
  <c r="C176" i="19"/>
  <c r="B176" i="19"/>
  <c r="K175" i="19"/>
  <c r="J175" i="19"/>
  <c r="I175" i="19"/>
  <c r="H175" i="19"/>
  <c r="G175" i="19"/>
  <c r="F175" i="19"/>
  <c r="E175" i="19"/>
  <c r="D175" i="19"/>
  <c r="C175" i="19"/>
  <c r="B175" i="19"/>
  <c r="K174" i="19"/>
  <c r="J174" i="19"/>
  <c r="I174" i="19"/>
  <c r="H174" i="19"/>
  <c r="G174" i="19"/>
  <c r="F174" i="19"/>
  <c r="E174" i="19"/>
  <c r="D174" i="19"/>
  <c r="C174" i="19"/>
  <c r="L174" i="19" s="1"/>
  <c r="B174" i="19"/>
  <c r="K173" i="19"/>
  <c r="J173" i="19"/>
  <c r="I173" i="19"/>
  <c r="H173" i="19"/>
  <c r="G173" i="19"/>
  <c r="F173" i="19"/>
  <c r="E173" i="19"/>
  <c r="D173" i="19"/>
  <c r="C173" i="19"/>
  <c r="B173" i="19"/>
  <c r="K172" i="19"/>
  <c r="J172" i="19"/>
  <c r="I172" i="19"/>
  <c r="H172" i="19"/>
  <c r="G172" i="19"/>
  <c r="F172" i="19"/>
  <c r="E172" i="19"/>
  <c r="D172" i="19"/>
  <c r="C172" i="19"/>
  <c r="B172" i="19"/>
  <c r="K171" i="19"/>
  <c r="J171" i="19"/>
  <c r="I171" i="19"/>
  <c r="H171" i="19"/>
  <c r="G171" i="19"/>
  <c r="F171" i="19"/>
  <c r="E171" i="19"/>
  <c r="D171" i="19"/>
  <c r="C171" i="19"/>
  <c r="B171" i="19"/>
  <c r="K170" i="19"/>
  <c r="J170" i="19"/>
  <c r="I170" i="19"/>
  <c r="H170" i="19"/>
  <c r="G170" i="19"/>
  <c r="F170" i="19"/>
  <c r="E170" i="19"/>
  <c r="D170" i="19"/>
  <c r="C170" i="19"/>
  <c r="L170" i="19" s="1"/>
  <c r="B170" i="19"/>
  <c r="K169" i="19"/>
  <c r="J169" i="19"/>
  <c r="I169" i="19"/>
  <c r="H169" i="19"/>
  <c r="G169" i="19"/>
  <c r="F169" i="19"/>
  <c r="E169" i="19"/>
  <c r="D169" i="19"/>
  <c r="C169" i="19"/>
  <c r="B169" i="19"/>
  <c r="K168" i="19"/>
  <c r="J168" i="19"/>
  <c r="I168" i="19"/>
  <c r="H168" i="19"/>
  <c r="G168" i="19"/>
  <c r="F168" i="19"/>
  <c r="E168" i="19"/>
  <c r="D168" i="19"/>
  <c r="C168" i="19"/>
  <c r="B168" i="19"/>
  <c r="K167" i="19"/>
  <c r="J167" i="19"/>
  <c r="I167" i="19"/>
  <c r="H167" i="19"/>
  <c r="G167" i="19"/>
  <c r="F167" i="19"/>
  <c r="E167" i="19"/>
  <c r="D167" i="19"/>
  <c r="C167" i="19"/>
  <c r="B167" i="19"/>
  <c r="L167" i="19" s="1"/>
  <c r="K166" i="19"/>
  <c r="J166" i="19"/>
  <c r="I166" i="19"/>
  <c r="H166" i="19"/>
  <c r="G166" i="19"/>
  <c r="F166" i="19"/>
  <c r="E166" i="19"/>
  <c r="D166" i="19"/>
  <c r="C166" i="19"/>
  <c r="B166" i="19"/>
  <c r="K165" i="19"/>
  <c r="J165" i="19"/>
  <c r="I165" i="19"/>
  <c r="H165" i="19"/>
  <c r="G165" i="19"/>
  <c r="F165" i="19"/>
  <c r="E165" i="19"/>
  <c r="D165" i="19"/>
  <c r="C165" i="19"/>
  <c r="B165" i="19"/>
  <c r="L165" i="19" s="1"/>
  <c r="K160" i="19"/>
  <c r="J160" i="19"/>
  <c r="I160" i="19"/>
  <c r="H160" i="19"/>
  <c r="G160" i="19"/>
  <c r="F160" i="19"/>
  <c r="E160" i="19"/>
  <c r="D160" i="19"/>
  <c r="C160" i="19"/>
  <c r="B160" i="19"/>
  <c r="K159" i="19"/>
  <c r="J159" i="19"/>
  <c r="I159" i="19"/>
  <c r="H159" i="19"/>
  <c r="G159" i="19"/>
  <c r="F159" i="19"/>
  <c r="E159" i="19"/>
  <c r="D159" i="19"/>
  <c r="C159" i="19"/>
  <c r="B159" i="19"/>
  <c r="L159" i="19" s="1"/>
  <c r="K158" i="19"/>
  <c r="J158" i="19"/>
  <c r="I158" i="19"/>
  <c r="H158" i="19"/>
  <c r="G158" i="19"/>
  <c r="F158" i="19"/>
  <c r="E158" i="19"/>
  <c r="D158" i="19"/>
  <c r="C158" i="19"/>
  <c r="B158" i="19"/>
  <c r="K157" i="19"/>
  <c r="J157" i="19"/>
  <c r="I157" i="19"/>
  <c r="H157" i="19"/>
  <c r="G157" i="19"/>
  <c r="F157" i="19"/>
  <c r="E157" i="19"/>
  <c r="D157" i="19"/>
  <c r="C157" i="19"/>
  <c r="B157" i="19"/>
  <c r="K156" i="19"/>
  <c r="J156" i="19"/>
  <c r="I156" i="19"/>
  <c r="H156" i="19"/>
  <c r="G156" i="19"/>
  <c r="F156" i="19"/>
  <c r="E156" i="19"/>
  <c r="D156" i="19"/>
  <c r="C156" i="19"/>
  <c r="B156" i="19"/>
  <c r="K155" i="19"/>
  <c r="J155" i="19"/>
  <c r="I155" i="19"/>
  <c r="H155" i="19"/>
  <c r="G155" i="19"/>
  <c r="F155" i="19"/>
  <c r="E155" i="19"/>
  <c r="D155" i="19"/>
  <c r="C155" i="19"/>
  <c r="B155" i="19"/>
  <c r="K154" i="19"/>
  <c r="J154" i="19"/>
  <c r="I154" i="19"/>
  <c r="H154" i="19"/>
  <c r="G154" i="19"/>
  <c r="F154" i="19"/>
  <c r="E154" i="19"/>
  <c r="D154" i="19"/>
  <c r="C154" i="19"/>
  <c r="B154" i="19"/>
  <c r="K153" i="19"/>
  <c r="J153" i="19"/>
  <c r="I153" i="19"/>
  <c r="H153" i="19"/>
  <c r="G153" i="19"/>
  <c r="F153" i="19"/>
  <c r="E153" i="19"/>
  <c r="D153" i="19"/>
  <c r="C153" i="19"/>
  <c r="B153" i="19"/>
  <c r="K152" i="19"/>
  <c r="J152" i="19"/>
  <c r="I152" i="19"/>
  <c r="H152" i="19"/>
  <c r="G152" i="19"/>
  <c r="F152" i="19"/>
  <c r="E152" i="19"/>
  <c r="D152" i="19"/>
  <c r="C152" i="19"/>
  <c r="B152" i="19"/>
  <c r="K151" i="19"/>
  <c r="J151" i="19"/>
  <c r="I151" i="19"/>
  <c r="H151" i="19"/>
  <c r="G151" i="19"/>
  <c r="F151" i="19"/>
  <c r="E151" i="19"/>
  <c r="D151" i="19"/>
  <c r="C151" i="19"/>
  <c r="B151" i="19"/>
  <c r="K150" i="19"/>
  <c r="J150" i="19"/>
  <c r="I150" i="19"/>
  <c r="H150" i="19"/>
  <c r="G150" i="19"/>
  <c r="F150" i="19"/>
  <c r="E150" i="19"/>
  <c r="D150" i="19"/>
  <c r="C150" i="19"/>
  <c r="B150" i="19"/>
  <c r="K149" i="19"/>
  <c r="J149" i="19"/>
  <c r="I149" i="19"/>
  <c r="H149" i="19"/>
  <c r="G149" i="19"/>
  <c r="F149" i="19"/>
  <c r="E149" i="19"/>
  <c r="D149" i="19"/>
  <c r="C149" i="19"/>
  <c r="B149" i="19"/>
  <c r="K148" i="19"/>
  <c r="J148" i="19"/>
  <c r="I148" i="19"/>
  <c r="H148" i="19"/>
  <c r="G148" i="19"/>
  <c r="F148" i="19"/>
  <c r="E148" i="19"/>
  <c r="D148" i="19"/>
  <c r="C148" i="19"/>
  <c r="B148" i="19"/>
  <c r="K147" i="19"/>
  <c r="J147" i="19"/>
  <c r="I147" i="19"/>
  <c r="H147" i="19"/>
  <c r="G147" i="19"/>
  <c r="F147" i="19"/>
  <c r="E147" i="19"/>
  <c r="D147" i="19"/>
  <c r="C147" i="19"/>
  <c r="B147" i="19"/>
  <c r="K146" i="19"/>
  <c r="J146" i="19"/>
  <c r="I146" i="19"/>
  <c r="H146" i="19"/>
  <c r="G146" i="19"/>
  <c r="F146" i="19"/>
  <c r="E146" i="19"/>
  <c r="D146" i="19"/>
  <c r="C146" i="19"/>
  <c r="B146" i="19"/>
  <c r="K145" i="19"/>
  <c r="J145" i="19"/>
  <c r="I145" i="19"/>
  <c r="H145" i="19"/>
  <c r="G145" i="19"/>
  <c r="F145" i="19"/>
  <c r="E145" i="19"/>
  <c r="D145" i="19"/>
  <c r="C145" i="19"/>
  <c r="B145" i="19"/>
  <c r="K144" i="19"/>
  <c r="J144" i="19"/>
  <c r="I144" i="19"/>
  <c r="H144" i="19"/>
  <c r="G144" i="19"/>
  <c r="F144" i="19"/>
  <c r="E144" i="19"/>
  <c r="D144" i="19"/>
  <c r="C144" i="19"/>
  <c r="B144" i="19"/>
  <c r="K143" i="19"/>
  <c r="J143" i="19"/>
  <c r="I143" i="19"/>
  <c r="H143" i="19"/>
  <c r="G143" i="19"/>
  <c r="F143" i="19"/>
  <c r="E143" i="19"/>
  <c r="D143" i="19"/>
  <c r="L143" i="19" s="1"/>
  <c r="C143" i="19"/>
  <c r="B143" i="19"/>
  <c r="K142" i="19"/>
  <c r="J142" i="19"/>
  <c r="I142" i="19"/>
  <c r="H142" i="19"/>
  <c r="G142" i="19"/>
  <c r="F142" i="19"/>
  <c r="E142" i="19"/>
  <c r="D142" i="19"/>
  <c r="C142" i="19"/>
  <c r="B142" i="19"/>
  <c r="K141" i="19"/>
  <c r="J141" i="19"/>
  <c r="I141" i="19"/>
  <c r="H141" i="19"/>
  <c r="G141" i="19"/>
  <c r="F141" i="19"/>
  <c r="E141" i="19"/>
  <c r="D141" i="19"/>
  <c r="C141" i="19"/>
  <c r="B141" i="19"/>
  <c r="K140" i="19"/>
  <c r="J140" i="19"/>
  <c r="I140" i="19"/>
  <c r="H140" i="19"/>
  <c r="G140" i="19"/>
  <c r="F140" i="19"/>
  <c r="E140" i="19"/>
  <c r="D140" i="19"/>
  <c r="C140" i="19"/>
  <c r="B140" i="19"/>
  <c r="L140" i="19" s="1"/>
  <c r="K139" i="19"/>
  <c r="J139" i="19"/>
  <c r="I139" i="19"/>
  <c r="H139" i="19"/>
  <c r="G139" i="19"/>
  <c r="F139" i="19"/>
  <c r="E139" i="19"/>
  <c r="D139" i="19"/>
  <c r="L139" i="19" s="1"/>
  <c r="C139" i="19"/>
  <c r="B139" i="19"/>
  <c r="K138" i="19"/>
  <c r="J138" i="19"/>
  <c r="I138" i="19"/>
  <c r="H138" i="19"/>
  <c r="G138" i="19"/>
  <c r="F138" i="19"/>
  <c r="E138" i="19"/>
  <c r="D138" i="19"/>
  <c r="C138" i="19"/>
  <c r="B138" i="19"/>
  <c r="K137" i="19"/>
  <c r="J137" i="19"/>
  <c r="I137" i="19"/>
  <c r="H137" i="19"/>
  <c r="G137" i="19"/>
  <c r="F137" i="19"/>
  <c r="E137" i="19"/>
  <c r="D137" i="19"/>
  <c r="C137" i="19"/>
  <c r="B137" i="19"/>
  <c r="K136" i="19"/>
  <c r="J136" i="19"/>
  <c r="I136" i="19"/>
  <c r="H136" i="19"/>
  <c r="G136" i="19"/>
  <c r="F136" i="19"/>
  <c r="E136" i="19"/>
  <c r="D136" i="19"/>
  <c r="C136" i="19"/>
  <c r="B136" i="19"/>
  <c r="L136" i="19" s="1"/>
  <c r="K135" i="19"/>
  <c r="J135" i="19"/>
  <c r="I135" i="19"/>
  <c r="H135" i="19"/>
  <c r="G135" i="19"/>
  <c r="F135" i="19"/>
  <c r="E135" i="19"/>
  <c r="D135" i="19"/>
  <c r="L135" i="19" s="1"/>
  <c r="C135" i="19"/>
  <c r="B135" i="19"/>
  <c r="K134" i="19"/>
  <c r="J134" i="19"/>
  <c r="I134" i="19"/>
  <c r="H134" i="19"/>
  <c r="G134" i="19"/>
  <c r="F134" i="19"/>
  <c r="E134" i="19"/>
  <c r="D134" i="19"/>
  <c r="C134" i="19"/>
  <c r="B134" i="19"/>
  <c r="K133" i="19"/>
  <c r="J133" i="19"/>
  <c r="I133" i="19"/>
  <c r="H133" i="19"/>
  <c r="G133" i="19"/>
  <c r="F133" i="19"/>
  <c r="E133" i="19"/>
  <c r="D133" i="19"/>
  <c r="C133" i="19"/>
  <c r="B133" i="19"/>
  <c r="K128" i="19"/>
  <c r="J128" i="19"/>
  <c r="I128" i="19"/>
  <c r="H128" i="19"/>
  <c r="G128" i="19"/>
  <c r="F128" i="19"/>
  <c r="E128" i="19"/>
  <c r="D128" i="19"/>
  <c r="C128" i="19"/>
  <c r="B128" i="19"/>
  <c r="L128" i="19" s="1"/>
  <c r="K127" i="19"/>
  <c r="J127" i="19"/>
  <c r="I127" i="19"/>
  <c r="H127" i="19"/>
  <c r="G127" i="19"/>
  <c r="F127" i="19"/>
  <c r="E127" i="19"/>
  <c r="D127" i="19"/>
  <c r="L127" i="19" s="1"/>
  <c r="C127" i="19"/>
  <c r="B127" i="19"/>
  <c r="K126" i="19"/>
  <c r="J126" i="19"/>
  <c r="I126" i="19"/>
  <c r="H126" i="19"/>
  <c r="G126" i="19"/>
  <c r="F126" i="19"/>
  <c r="E126" i="19"/>
  <c r="D126" i="19"/>
  <c r="C126" i="19"/>
  <c r="B126" i="19"/>
  <c r="L126" i="19" s="1"/>
  <c r="K125" i="19"/>
  <c r="J125" i="19"/>
  <c r="I125" i="19"/>
  <c r="H125" i="19"/>
  <c r="G125" i="19"/>
  <c r="F125" i="19"/>
  <c r="E125" i="19"/>
  <c r="D125" i="19"/>
  <c r="C125" i="19"/>
  <c r="B125" i="19"/>
  <c r="K124" i="19"/>
  <c r="J124" i="19"/>
  <c r="I124" i="19"/>
  <c r="H124" i="19"/>
  <c r="G124" i="19"/>
  <c r="F124" i="19"/>
  <c r="E124" i="19"/>
  <c r="D124" i="19"/>
  <c r="C124" i="19"/>
  <c r="B124" i="19"/>
  <c r="L124" i="19" s="1"/>
  <c r="K123" i="19"/>
  <c r="J123" i="19"/>
  <c r="I123" i="19"/>
  <c r="H123" i="19"/>
  <c r="G123" i="19"/>
  <c r="F123" i="19"/>
  <c r="E123" i="19"/>
  <c r="D123" i="19"/>
  <c r="L123" i="19" s="1"/>
  <c r="C123" i="19"/>
  <c r="B123" i="19"/>
  <c r="K122" i="19"/>
  <c r="J122" i="19"/>
  <c r="I122" i="19"/>
  <c r="H122" i="19"/>
  <c r="G122" i="19"/>
  <c r="F122" i="19"/>
  <c r="E122" i="19"/>
  <c r="D122" i="19"/>
  <c r="C122" i="19"/>
  <c r="B122" i="19"/>
  <c r="L122" i="19" s="1"/>
  <c r="K121" i="19"/>
  <c r="J121" i="19"/>
  <c r="I121" i="19"/>
  <c r="H121" i="19"/>
  <c r="G121" i="19"/>
  <c r="F121" i="19"/>
  <c r="E121" i="19"/>
  <c r="D121" i="19"/>
  <c r="C121" i="19"/>
  <c r="B121" i="19"/>
  <c r="K120" i="19"/>
  <c r="J120" i="19"/>
  <c r="I120" i="19"/>
  <c r="H120" i="19"/>
  <c r="G120" i="19"/>
  <c r="F120" i="19"/>
  <c r="E120" i="19"/>
  <c r="D120" i="19"/>
  <c r="C120" i="19"/>
  <c r="B120" i="19"/>
  <c r="L120" i="19" s="1"/>
  <c r="K119" i="19"/>
  <c r="J119" i="19"/>
  <c r="I119" i="19"/>
  <c r="H119" i="19"/>
  <c r="G119" i="19"/>
  <c r="F119" i="19"/>
  <c r="E119" i="19"/>
  <c r="D119" i="19"/>
  <c r="L119" i="19" s="1"/>
  <c r="C119" i="19"/>
  <c r="B119" i="19"/>
  <c r="K118" i="19"/>
  <c r="J118" i="19"/>
  <c r="I118" i="19"/>
  <c r="H118" i="19"/>
  <c r="G118" i="19"/>
  <c r="F118" i="19"/>
  <c r="E118" i="19"/>
  <c r="D118" i="19"/>
  <c r="C118" i="19"/>
  <c r="B118" i="19"/>
  <c r="L118" i="19" s="1"/>
  <c r="K117" i="19"/>
  <c r="J117" i="19"/>
  <c r="I117" i="19"/>
  <c r="H117" i="19"/>
  <c r="G117" i="19"/>
  <c r="F117" i="19"/>
  <c r="E117" i="19"/>
  <c r="D117" i="19"/>
  <c r="C117" i="19"/>
  <c r="B117" i="19"/>
  <c r="K116" i="19"/>
  <c r="J116" i="19"/>
  <c r="I116" i="19"/>
  <c r="H116" i="19"/>
  <c r="G116" i="19"/>
  <c r="F116" i="19"/>
  <c r="E116" i="19"/>
  <c r="D116" i="19"/>
  <c r="C116" i="19"/>
  <c r="B116" i="19"/>
  <c r="L116" i="19" s="1"/>
  <c r="K115" i="19"/>
  <c r="J115" i="19"/>
  <c r="I115" i="19"/>
  <c r="H115" i="19"/>
  <c r="G115" i="19"/>
  <c r="F115" i="19"/>
  <c r="E115" i="19"/>
  <c r="D115" i="19"/>
  <c r="L115" i="19" s="1"/>
  <c r="C115" i="19"/>
  <c r="B115" i="19"/>
  <c r="K114" i="19"/>
  <c r="J114" i="19"/>
  <c r="I114" i="19"/>
  <c r="H114" i="19"/>
  <c r="G114" i="19"/>
  <c r="F114" i="19"/>
  <c r="E114" i="19"/>
  <c r="D114" i="19"/>
  <c r="C114" i="19"/>
  <c r="B114" i="19"/>
  <c r="L114" i="19" s="1"/>
  <c r="K113" i="19"/>
  <c r="J113" i="19"/>
  <c r="I113" i="19"/>
  <c r="H113" i="19"/>
  <c r="G113" i="19"/>
  <c r="F113" i="19"/>
  <c r="E113" i="19"/>
  <c r="D113" i="19"/>
  <c r="C113" i="19"/>
  <c r="B113" i="19"/>
  <c r="K112" i="19"/>
  <c r="J112" i="19"/>
  <c r="I112" i="19"/>
  <c r="H112" i="19"/>
  <c r="G112" i="19"/>
  <c r="F112" i="19"/>
  <c r="E112" i="19"/>
  <c r="D112" i="19"/>
  <c r="C112" i="19"/>
  <c r="B112" i="19"/>
  <c r="L112" i="19" s="1"/>
  <c r="K111" i="19"/>
  <c r="J111" i="19"/>
  <c r="I111" i="19"/>
  <c r="H111" i="19"/>
  <c r="G111" i="19"/>
  <c r="F111" i="19"/>
  <c r="E111" i="19"/>
  <c r="D111" i="19"/>
  <c r="L111" i="19" s="1"/>
  <c r="C111" i="19"/>
  <c r="B111" i="19"/>
  <c r="K110" i="19"/>
  <c r="J110" i="19"/>
  <c r="I110" i="19"/>
  <c r="H110" i="19"/>
  <c r="G110" i="19"/>
  <c r="F110" i="19"/>
  <c r="E110" i="19"/>
  <c r="D110" i="19"/>
  <c r="C110" i="19"/>
  <c r="B110" i="19"/>
  <c r="L110" i="19" s="1"/>
  <c r="K109" i="19"/>
  <c r="J109" i="19"/>
  <c r="I109" i="19"/>
  <c r="H109" i="19"/>
  <c r="G109" i="19"/>
  <c r="F109" i="19"/>
  <c r="E109" i="19"/>
  <c r="D109" i="19"/>
  <c r="C109" i="19"/>
  <c r="B109" i="19"/>
  <c r="K108" i="19"/>
  <c r="J108" i="19"/>
  <c r="I108" i="19"/>
  <c r="H108" i="19"/>
  <c r="G108" i="19"/>
  <c r="F108" i="19"/>
  <c r="E108" i="19"/>
  <c r="D108" i="19"/>
  <c r="C108" i="19"/>
  <c r="B108" i="19"/>
  <c r="L108" i="19" s="1"/>
  <c r="K107" i="19"/>
  <c r="J107" i="19"/>
  <c r="I107" i="19"/>
  <c r="H107" i="19"/>
  <c r="G107" i="19"/>
  <c r="F107" i="19"/>
  <c r="E107" i="19"/>
  <c r="D107" i="19"/>
  <c r="L107" i="19" s="1"/>
  <c r="C107" i="19"/>
  <c r="B107" i="19"/>
  <c r="K106" i="19"/>
  <c r="J106" i="19"/>
  <c r="I106" i="19"/>
  <c r="H106" i="19"/>
  <c r="G106" i="19"/>
  <c r="F106" i="19"/>
  <c r="E106" i="19"/>
  <c r="D106" i="19"/>
  <c r="C106" i="19"/>
  <c r="B106" i="19"/>
  <c r="L106" i="19" s="1"/>
  <c r="K105" i="19"/>
  <c r="J105" i="19"/>
  <c r="I105" i="19"/>
  <c r="H105" i="19"/>
  <c r="G105" i="19"/>
  <c r="F105" i="19"/>
  <c r="E105" i="19"/>
  <c r="D105" i="19"/>
  <c r="C105" i="19"/>
  <c r="B105" i="19"/>
  <c r="K104" i="19"/>
  <c r="J104" i="19"/>
  <c r="I104" i="19"/>
  <c r="H104" i="19"/>
  <c r="G104" i="19"/>
  <c r="F104" i="19"/>
  <c r="E104" i="19"/>
  <c r="D104" i="19"/>
  <c r="C104" i="19"/>
  <c r="B104" i="19"/>
  <c r="L104" i="19" s="1"/>
  <c r="K103" i="19"/>
  <c r="J103" i="19"/>
  <c r="I103" i="19"/>
  <c r="H103" i="19"/>
  <c r="G103" i="19"/>
  <c r="F103" i="19"/>
  <c r="E103" i="19"/>
  <c r="D103" i="19"/>
  <c r="L103" i="19" s="1"/>
  <c r="C103" i="19"/>
  <c r="B103" i="19"/>
  <c r="K102" i="19"/>
  <c r="J102" i="19"/>
  <c r="I102" i="19"/>
  <c r="H102" i="19"/>
  <c r="G102" i="19"/>
  <c r="F102" i="19"/>
  <c r="E102" i="19"/>
  <c r="D102" i="19"/>
  <c r="C102" i="19"/>
  <c r="B102" i="19"/>
  <c r="L102" i="19" s="1"/>
  <c r="K101" i="19"/>
  <c r="J101" i="19"/>
  <c r="I101" i="19"/>
  <c r="H101" i="19"/>
  <c r="G101" i="19"/>
  <c r="F101" i="19"/>
  <c r="E101" i="19"/>
  <c r="D101" i="19"/>
  <c r="C101" i="19"/>
  <c r="B101" i="19"/>
  <c r="K96" i="19"/>
  <c r="J96" i="19"/>
  <c r="I96" i="19"/>
  <c r="H96" i="19"/>
  <c r="G96" i="19"/>
  <c r="F96" i="19"/>
  <c r="E96" i="19"/>
  <c r="D96" i="19"/>
  <c r="C96" i="19"/>
  <c r="B96" i="19"/>
  <c r="L96" i="19" s="1"/>
  <c r="K95" i="19"/>
  <c r="J95" i="19"/>
  <c r="I95" i="19"/>
  <c r="H95" i="19"/>
  <c r="G95" i="19"/>
  <c r="F95" i="19"/>
  <c r="E95" i="19"/>
  <c r="D95" i="19"/>
  <c r="C95" i="19"/>
  <c r="B95" i="19"/>
  <c r="L95" i="19" s="1"/>
  <c r="K94" i="19"/>
  <c r="J94" i="19"/>
  <c r="I94" i="19"/>
  <c r="H94" i="19"/>
  <c r="G94" i="19"/>
  <c r="F94" i="19"/>
  <c r="E94" i="19"/>
  <c r="D94" i="19"/>
  <c r="C94" i="19"/>
  <c r="B94" i="19"/>
  <c r="K93" i="19"/>
  <c r="J93" i="19"/>
  <c r="I93" i="19"/>
  <c r="H93" i="19"/>
  <c r="G93" i="19"/>
  <c r="F93" i="19"/>
  <c r="E93" i="19"/>
  <c r="D93" i="19"/>
  <c r="C93" i="19"/>
  <c r="B93" i="19"/>
  <c r="K92" i="19"/>
  <c r="J92" i="19"/>
  <c r="I92" i="19"/>
  <c r="H92" i="19"/>
  <c r="G92" i="19"/>
  <c r="F92" i="19"/>
  <c r="E92" i="19"/>
  <c r="D92" i="19"/>
  <c r="C92" i="19"/>
  <c r="B92" i="19"/>
  <c r="K91" i="19"/>
  <c r="J91" i="19"/>
  <c r="I91" i="19"/>
  <c r="H91" i="19"/>
  <c r="G91" i="19"/>
  <c r="F91" i="19"/>
  <c r="E91" i="19"/>
  <c r="D91" i="19"/>
  <c r="C91" i="19"/>
  <c r="B91" i="19"/>
  <c r="K90" i="19"/>
  <c r="J90" i="19"/>
  <c r="I90" i="19"/>
  <c r="H90" i="19"/>
  <c r="G90" i="19"/>
  <c r="F90" i="19"/>
  <c r="E90" i="19"/>
  <c r="D90" i="19"/>
  <c r="C90" i="19"/>
  <c r="B90" i="19"/>
  <c r="K89" i="19"/>
  <c r="J89" i="19"/>
  <c r="I89" i="19"/>
  <c r="H89" i="19"/>
  <c r="G89" i="19"/>
  <c r="F89" i="19"/>
  <c r="E89" i="19"/>
  <c r="D89" i="19"/>
  <c r="C89" i="19"/>
  <c r="B89" i="19"/>
  <c r="K88" i="19"/>
  <c r="J88" i="19"/>
  <c r="I88" i="19"/>
  <c r="H88" i="19"/>
  <c r="G88" i="19"/>
  <c r="F88" i="19"/>
  <c r="E88" i="19"/>
  <c r="D88" i="19"/>
  <c r="C88" i="19"/>
  <c r="B88" i="19"/>
  <c r="K87" i="19"/>
  <c r="J87" i="19"/>
  <c r="I87" i="19"/>
  <c r="H87" i="19"/>
  <c r="G87" i="19"/>
  <c r="F87" i="19"/>
  <c r="E87" i="19"/>
  <c r="D87" i="19"/>
  <c r="C87" i="19"/>
  <c r="B87" i="19"/>
  <c r="K86" i="19"/>
  <c r="J86" i="19"/>
  <c r="I86" i="19"/>
  <c r="H86" i="19"/>
  <c r="G86" i="19"/>
  <c r="F86" i="19"/>
  <c r="E86" i="19"/>
  <c r="D86" i="19"/>
  <c r="C86" i="19"/>
  <c r="B86" i="19"/>
  <c r="K85" i="19"/>
  <c r="J85" i="19"/>
  <c r="I85" i="19"/>
  <c r="H85" i="19"/>
  <c r="G85" i="19"/>
  <c r="F85" i="19"/>
  <c r="E85" i="19"/>
  <c r="D85" i="19"/>
  <c r="C85" i="19"/>
  <c r="B85" i="19"/>
  <c r="K84" i="19"/>
  <c r="J84" i="19"/>
  <c r="I84" i="19"/>
  <c r="H84" i="19"/>
  <c r="G84" i="19"/>
  <c r="F84" i="19"/>
  <c r="E84" i="19"/>
  <c r="D84" i="19"/>
  <c r="C84" i="19"/>
  <c r="B84" i="19"/>
  <c r="K83" i="19"/>
  <c r="J83" i="19"/>
  <c r="I83" i="19"/>
  <c r="H83" i="19"/>
  <c r="G83" i="19"/>
  <c r="F83" i="19"/>
  <c r="E83" i="19"/>
  <c r="D83" i="19"/>
  <c r="C83" i="19"/>
  <c r="B83" i="19"/>
  <c r="K82" i="19"/>
  <c r="J82" i="19"/>
  <c r="I82" i="19"/>
  <c r="H82" i="19"/>
  <c r="G82" i="19"/>
  <c r="F82" i="19"/>
  <c r="E82" i="19"/>
  <c r="D82" i="19"/>
  <c r="C82" i="19"/>
  <c r="B82" i="19"/>
  <c r="K81" i="19"/>
  <c r="J81" i="19"/>
  <c r="I81" i="19"/>
  <c r="H81" i="19"/>
  <c r="G81" i="19"/>
  <c r="F81" i="19"/>
  <c r="E81" i="19"/>
  <c r="D81" i="19"/>
  <c r="C81" i="19"/>
  <c r="B81" i="19"/>
  <c r="K80" i="19"/>
  <c r="J80" i="19"/>
  <c r="I80" i="19"/>
  <c r="H80" i="19"/>
  <c r="G80" i="19"/>
  <c r="F80" i="19"/>
  <c r="E80" i="19"/>
  <c r="D80" i="19"/>
  <c r="C80" i="19"/>
  <c r="B80" i="19"/>
  <c r="K79" i="19"/>
  <c r="J79" i="19"/>
  <c r="I79" i="19"/>
  <c r="H79" i="19"/>
  <c r="G79" i="19"/>
  <c r="F79" i="19"/>
  <c r="E79" i="19"/>
  <c r="D79" i="19"/>
  <c r="C79" i="19"/>
  <c r="B79" i="19"/>
  <c r="K78" i="19"/>
  <c r="J78" i="19"/>
  <c r="I78" i="19"/>
  <c r="H78" i="19"/>
  <c r="G78" i="19"/>
  <c r="F78" i="19"/>
  <c r="E78" i="19"/>
  <c r="D78" i="19"/>
  <c r="C78" i="19"/>
  <c r="B78" i="19"/>
  <c r="K77" i="19"/>
  <c r="J77" i="19"/>
  <c r="I77" i="19"/>
  <c r="H77" i="19"/>
  <c r="G77" i="19"/>
  <c r="F77" i="19"/>
  <c r="E77" i="19"/>
  <c r="D77" i="19"/>
  <c r="C77" i="19"/>
  <c r="B77" i="19"/>
  <c r="K76" i="19"/>
  <c r="J76" i="19"/>
  <c r="I76" i="19"/>
  <c r="H76" i="19"/>
  <c r="G76" i="19"/>
  <c r="F76" i="19"/>
  <c r="E76" i="19"/>
  <c r="D76" i="19"/>
  <c r="C76" i="19"/>
  <c r="B76" i="19"/>
  <c r="K75" i="19"/>
  <c r="J75" i="19"/>
  <c r="I75" i="19"/>
  <c r="H75" i="19"/>
  <c r="G75" i="19"/>
  <c r="F75" i="19"/>
  <c r="E75" i="19"/>
  <c r="D75" i="19"/>
  <c r="C75" i="19"/>
  <c r="B75" i="19"/>
  <c r="K74" i="19"/>
  <c r="J74" i="19"/>
  <c r="I74" i="19"/>
  <c r="H74" i="19"/>
  <c r="G74" i="19"/>
  <c r="F74" i="19"/>
  <c r="E74" i="19"/>
  <c r="D74" i="19"/>
  <c r="C74" i="19"/>
  <c r="B74" i="19"/>
  <c r="K73" i="19"/>
  <c r="J73" i="19"/>
  <c r="I73" i="19"/>
  <c r="H73" i="19"/>
  <c r="G73" i="19"/>
  <c r="F73" i="19"/>
  <c r="E73" i="19"/>
  <c r="D73" i="19"/>
  <c r="C73" i="19"/>
  <c r="B73" i="19"/>
  <c r="K72" i="19"/>
  <c r="J72" i="19"/>
  <c r="I72" i="19"/>
  <c r="H72" i="19"/>
  <c r="G72" i="19"/>
  <c r="F72" i="19"/>
  <c r="E72" i="19"/>
  <c r="D72" i="19"/>
  <c r="C72" i="19"/>
  <c r="B72" i="19"/>
  <c r="K71" i="19"/>
  <c r="J71" i="19"/>
  <c r="I71" i="19"/>
  <c r="H71" i="19"/>
  <c r="G71" i="19"/>
  <c r="F71" i="19"/>
  <c r="E71" i="19"/>
  <c r="D71" i="19"/>
  <c r="C71" i="19"/>
  <c r="B71" i="19"/>
  <c r="K70" i="19"/>
  <c r="J70" i="19"/>
  <c r="I70" i="19"/>
  <c r="H70" i="19"/>
  <c r="G70" i="19"/>
  <c r="F70" i="19"/>
  <c r="E70" i="19"/>
  <c r="D70" i="19"/>
  <c r="C70" i="19"/>
  <c r="B70" i="19"/>
  <c r="K69" i="19"/>
  <c r="J69" i="19"/>
  <c r="I69" i="19"/>
  <c r="H69" i="19"/>
  <c r="G69" i="19"/>
  <c r="F69" i="19"/>
  <c r="E69" i="19"/>
  <c r="D69" i="19"/>
  <c r="C69" i="19"/>
  <c r="B69" i="19"/>
  <c r="K64" i="19"/>
  <c r="J64" i="19"/>
  <c r="I64" i="19"/>
  <c r="H64" i="19"/>
  <c r="G64" i="19"/>
  <c r="F64" i="19"/>
  <c r="E64" i="19"/>
  <c r="D64" i="19"/>
  <c r="C64" i="19"/>
  <c r="B64" i="19"/>
  <c r="K63" i="19"/>
  <c r="J63" i="19"/>
  <c r="I63" i="19"/>
  <c r="H63" i="19"/>
  <c r="G63" i="19"/>
  <c r="F63" i="19"/>
  <c r="E63" i="19"/>
  <c r="D63" i="19"/>
  <c r="C63" i="19"/>
  <c r="B63" i="19"/>
  <c r="K62" i="19"/>
  <c r="J62" i="19"/>
  <c r="I62" i="19"/>
  <c r="H62" i="19"/>
  <c r="G62" i="19"/>
  <c r="F62" i="19"/>
  <c r="E62" i="19"/>
  <c r="D62" i="19"/>
  <c r="C62" i="19"/>
  <c r="L62" i="19" s="1"/>
  <c r="B62" i="19"/>
  <c r="K61" i="19"/>
  <c r="J61" i="19"/>
  <c r="I61" i="19"/>
  <c r="H61" i="19"/>
  <c r="G61" i="19"/>
  <c r="F61" i="19"/>
  <c r="E61" i="19"/>
  <c r="D61" i="19"/>
  <c r="C61" i="19"/>
  <c r="B61" i="19"/>
  <c r="K60" i="19"/>
  <c r="J60" i="19"/>
  <c r="I60" i="19"/>
  <c r="H60" i="19"/>
  <c r="G60" i="19"/>
  <c r="F60" i="19"/>
  <c r="E60" i="19"/>
  <c r="D60" i="19"/>
  <c r="C60" i="19"/>
  <c r="B60" i="19"/>
  <c r="K59" i="19"/>
  <c r="J59" i="19"/>
  <c r="I59" i="19"/>
  <c r="H59" i="19"/>
  <c r="G59" i="19"/>
  <c r="F59" i="19"/>
  <c r="E59" i="19"/>
  <c r="D59" i="19"/>
  <c r="C59" i="19"/>
  <c r="B59" i="19"/>
  <c r="K58" i="19"/>
  <c r="J58" i="19"/>
  <c r="I58" i="19"/>
  <c r="H58" i="19"/>
  <c r="G58" i="19"/>
  <c r="F58" i="19"/>
  <c r="E58" i="19"/>
  <c r="D58" i="19"/>
  <c r="C58" i="19"/>
  <c r="L58" i="19" s="1"/>
  <c r="B58" i="19"/>
  <c r="K57" i="19"/>
  <c r="J57" i="19"/>
  <c r="I57" i="19"/>
  <c r="H57" i="19"/>
  <c r="G57" i="19"/>
  <c r="F57" i="19"/>
  <c r="E57" i="19"/>
  <c r="D57" i="19"/>
  <c r="C57" i="19"/>
  <c r="B57" i="19"/>
  <c r="K56" i="19"/>
  <c r="J56" i="19"/>
  <c r="I56" i="19"/>
  <c r="H56" i="19"/>
  <c r="G56" i="19"/>
  <c r="F56" i="19"/>
  <c r="E56" i="19"/>
  <c r="D56" i="19"/>
  <c r="C56" i="19"/>
  <c r="B56" i="19"/>
  <c r="K55" i="19"/>
  <c r="J55" i="19"/>
  <c r="I55" i="19"/>
  <c r="H55" i="19"/>
  <c r="G55" i="19"/>
  <c r="F55" i="19"/>
  <c r="E55" i="19"/>
  <c r="D55" i="19"/>
  <c r="C55" i="19"/>
  <c r="B55" i="19"/>
  <c r="K54" i="19"/>
  <c r="J54" i="19"/>
  <c r="I54" i="19"/>
  <c r="H54" i="19"/>
  <c r="G54" i="19"/>
  <c r="F54" i="19"/>
  <c r="E54" i="19"/>
  <c r="D54" i="19"/>
  <c r="C54" i="19"/>
  <c r="L54" i="19" s="1"/>
  <c r="B54" i="19"/>
  <c r="K53" i="19"/>
  <c r="J53" i="19"/>
  <c r="I53" i="19"/>
  <c r="H53" i="19"/>
  <c r="G53" i="19"/>
  <c r="F53" i="19"/>
  <c r="E53" i="19"/>
  <c r="D53" i="19"/>
  <c r="C53" i="19"/>
  <c r="B53" i="19"/>
  <c r="K52" i="19"/>
  <c r="J52" i="19"/>
  <c r="I52" i="19"/>
  <c r="H52" i="19"/>
  <c r="G52" i="19"/>
  <c r="F52" i="19"/>
  <c r="E52" i="19"/>
  <c r="D52" i="19"/>
  <c r="C52" i="19"/>
  <c r="B52" i="19"/>
  <c r="K51" i="19"/>
  <c r="J51" i="19"/>
  <c r="I51" i="19"/>
  <c r="H51" i="19"/>
  <c r="G51" i="19"/>
  <c r="F51" i="19"/>
  <c r="E51" i="19"/>
  <c r="D51" i="19"/>
  <c r="C51" i="19"/>
  <c r="B51" i="19"/>
  <c r="K50" i="19"/>
  <c r="J50" i="19"/>
  <c r="I50" i="19"/>
  <c r="H50" i="19"/>
  <c r="G50" i="19"/>
  <c r="F50" i="19"/>
  <c r="E50" i="19"/>
  <c r="D50" i="19"/>
  <c r="C50" i="19"/>
  <c r="L50" i="19" s="1"/>
  <c r="B50" i="19"/>
  <c r="K49" i="19"/>
  <c r="J49" i="19"/>
  <c r="I49" i="19"/>
  <c r="H49" i="19"/>
  <c r="G49" i="19"/>
  <c r="F49" i="19"/>
  <c r="E49" i="19"/>
  <c r="D49" i="19"/>
  <c r="C49" i="19"/>
  <c r="B49" i="19"/>
  <c r="K48" i="19"/>
  <c r="J48" i="19"/>
  <c r="I48" i="19"/>
  <c r="H48" i="19"/>
  <c r="G48" i="19"/>
  <c r="F48" i="19"/>
  <c r="E48" i="19"/>
  <c r="D48" i="19"/>
  <c r="C48" i="19"/>
  <c r="B48" i="19"/>
  <c r="K47" i="19"/>
  <c r="J47" i="19"/>
  <c r="I47" i="19"/>
  <c r="H47" i="19"/>
  <c r="G47" i="19"/>
  <c r="F47" i="19"/>
  <c r="E47" i="19"/>
  <c r="D47" i="19"/>
  <c r="C47" i="19"/>
  <c r="B47" i="19"/>
  <c r="K46" i="19"/>
  <c r="J46" i="19"/>
  <c r="I46" i="19"/>
  <c r="H46" i="19"/>
  <c r="G46" i="19"/>
  <c r="F46" i="19"/>
  <c r="E46" i="19"/>
  <c r="D46" i="19"/>
  <c r="C46" i="19"/>
  <c r="L46" i="19" s="1"/>
  <c r="B46" i="19"/>
  <c r="K45" i="19"/>
  <c r="J45" i="19"/>
  <c r="I45" i="19"/>
  <c r="H45" i="19"/>
  <c r="G45" i="19"/>
  <c r="F45" i="19"/>
  <c r="E45" i="19"/>
  <c r="D45" i="19"/>
  <c r="C45" i="19"/>
  <c r="B45" i="19"/>
  <c r="K44" i="19"/>
  <c r="J44" i="19"/>
  <c r="I44" i="19"/>
  <c r="H44" i="19"/>
  <c r="G44" i="19"/>
  <c r="F44" i="19"/>
  <c r="E44" i="19"/>
  <c r="D44" i="19"/>
  <c r="C44" i="19"/>
  <c r="B44" i="19"/>
  <c r="K43" i="19"/>
  <c r="J43" i="19"/>
  <c r="I43" i="19"/>
  <c r="H43" i="19"/>
  <c r="G43" i="19"/>
  <c r="F43" i="19"/>
  <c r="E43" i="19"/>
  <c r="D43" i="19"/>
  <c r="C43" i="19"/>
  <c r="B43" i="19"/>
  <c r="K42" i="19"/>
  <c r="J42" i="19"/>
  <c r="I42" i="19"/>
  <c r="H42" i="19"/>
  <c r="G42" i="19"/>
  <c r="F42" i="19"/>
  <c r="E42" i="19"/>
  <c r="D42" i="19"/>
  <c r="C42" i="19"/>
  <c r="L42" i="19" s="1"/>
  <c r="B42" i="19"/>
  <c r="K41" i="19"/>
  <c r="J41" i="19"/>
  <c r="I41" i="19"/>
  <c r="H41" i="19"/>
  <c r="G41" i="19"/>
  <c r="F41" i="19"/>
  <c r="E41" i="19"/>
  <c r="D41" i="19"/>
  <c r="C41" i="19"/>
  <c r="B41" i="19"/>
  <c r="K40" i="19"/>
  <c r="J40" i="19"/>
  <c r="I40" i="19"/>
  <c r="H40" i="19"/>
  <c r="G40" i="19"/>
  <c r="F40" i="19"/>
  <c r="E40" i="19"/>
  <c r="D40" i="19"/>
  <c r="C40" i="19"/>
  <c r="B40" i="19"/>
  <c r="K39" i="19"/>
  <c r="J39" i="19"/>
  <c r="I39" i="19"/>
  <c r="H39" i="19"/>
  <c r="G39" i="19"/>
  <c r="F39" i="19"/>
  <c r="E39" i="19"/>
  <c r="D39" i="19"/>
  <c r="C39" i="19"/>
  <c r="B39" i="19"/>
  <c r="K38" i="19"/>
  <c r="J38" i="19"/>
  <c r="I38" i="19"/>
  <c r="H38" i="19"/>
  <c r="G38" i="19"/>
  <c r="F38" i="19"/>
  <c r="E38" i="19"/>
  <c r="D38" i="19"/>
  <c r="C38" i="19"/>
  <c r="L38" i="19" s="1"/>
  <c r="B38" i="19"/>
  <c r="K37" i="19"/>
  <c r="J37" i="19"/>
  <c r="I37" i="19"/>
  <c r="H37" i="19"/>
  <c r="G37" i="19"/>
  <c r="F37" i="19"/>
  <c r="E37" i="19"/>
  <c r="D37" i="19"/>
  <c r="C37" i="19"/>
  <c r="B37" i="19"/>
  <c r="B17" i="19"/>
  <c r="C17" i="19"/>
  <c r="D17" i="19"/>
  <c r="E17" i="19"/>
  <c r="F17" i="19"/>
  <c r="G17" i="19"/>
  <c r="H17" i="19"/>
  <c r="I17" i="19"/>
  <c r="J17" i="19"/>
  <c r="K17" i="19"/>
  <c r="B18" i="19"/>
  <c r="C18" i="19"/>
  <c r="D18" i="19"/>
  <c r="E18" i="19"/>
  <c r="F18" i="19"/>
  <c r="G18" i="19"/>
  <c r="H18" i="19"/>
  <c r="I18" i="19"/>
  <c r="J18" i="19"/>
  <c r="K18" i="19"/>
  <c r="B19" i="19"/>
  <c r="C19" i="19"/>
  <c r="D19" i="19"/>
  <c r="E19" i="19"/>
  <c r="F19" i="19"/>
  <c r="G19" i="19"/>
  <c r="H19" i="19"/>
  <c r="I19" i="19"/>
  <c r="J19" i="19"/>
  <c r="K19" i="19"/>
  <c r="B20" i="19"/>
  <c r="C20" i="19"/>
  <c r="D20" i="19"/>
  <c r="E20" i="19"/>
  <c r="F20" i="19"/>
  <c r="G20" i="19"/>
  <c r="H20" i="19"/>
  <c r="I20" i="19"/>
  <c r="J20" i="19"/>
  <c r="K20" i="19"/>
  <c r="B21" i="19"/>
  <c r="C21" i="19"/>
  <c r="D21" i="19"/>
  <c r="E21" i="19"/>
  <c r="F21" i="19"/>
  <c r="G21" i="19"/>
  <c r="H21" i="19"/>
  <c r="I21" i="19"/>
  <c r="J21" i="19"/>
  <c r="K21" i="19"/>
  <c r="B22" i="19"/>
  <c r="C22" i="19"/>
  <c r="D22" i="19"/>
  <c r="E22" i="19"/>
  <c r="F22" i="19"/>
  <c r="G22" i="19"/>
  <c r="H22" i="19"/>
  <c r="I22" i="19"/>
  <c r="J22" i="19"/>
  <c r="K22" i="19"/>
  <c r="B23" i="19"/>
  <c r="C23" i="19"/>
  <c r="D23" i="19"/>
  <c r="E23" i="19"/>
  <c r="F23" i="19"/>
  <c r="G23" i="19"/>
  <c r="H23" i="19"/>
  <c r="I23" i="19"/>
  <c r="J23" i="19"/>
  <c r="K23" i="19"/>
  <c r="B24" i="19"/>
  <c r="C24" i="19"/>
  <c r="D24" i="19"/>
  <c r="E24" i="19"/>
  <c r="F24" i="19"/>
  <c r="G24" i="19"/>
  <c r="H24" i="19"/>
  <c r="I24" i="19"/>
  <c r="J24" i="19"/>
  <c r="K24" i="19"/>
  <c r="B25" i="19"/>
  <c r="C25" i="19"/>
  <c r="D25" i="19"/>
  <c r="E25" i="19"/>
  <c r="F25" i="19"/>
  <c r="G25" i="19"/>
  <c r="H25" i="19"/>
  <c r="I25" i="19"/>
  <c r="J25" i="19"/>
  <c r="K25" i="19"/>
  <c r="B26" i="19"/>
  <c r="C26" i="19"/>
  <c r="D26" i="19"/>
  <c r="E26" i="19"/>
  <c r="F26" i="19"/>
  <c r="G26" i="19"/>
  <c r="H26" i="19"/>
  <c r="I26" i="19"/>
  <c r="J26" i="19"/>
  <c r="K26" i="19"/>
  <c r="B27" i="19"/>
  <c r="C27" i="19"/>
  <c r="D27" i="19"/>
  <c r="E27" i="19"/>
  <c r="F27" i="19"/>
  <c r="G27" i="19"/>
  <c r="H27" i="19"/>
  <c r="I27" i="19"/>
  <c r="J27" i="19"/>
  <c r="K27" i="19"/>
  <c r="B28" i="19"/>
  <c r="C28" i="19"/>
  <c r="D28" i="19"/>
  <c r="E28" i="19"/>
  <c r="F28" i="19"/>
  <c r="G28" i="19"/>
  <c r="H28" i="19"/>
  <c r="I28" i="19"/>
  <c r="J28" i="19"/>
  <c r="K28" i="19"/>
  <c r="B29" i="19"/>
  <c r="C29" i="19"/>
  <c r="D29" i="19"/>
  <c r="E29" i="19"/>
  <c r="F29" i="19"/>
  <c r="G29" i="19"/>
  <c r="H29" i="19"/>
  <c r="I29" i="19"/>
  <c r="J29" i="19"/>
  <c r="K29" i="19"/>
  <c r="B30" i="19"/>
  <c r="C30" i="19"/>
  <c r="D30" i="19"/>
  <c r="E30" i="19"/>
  <c r="F30" i="19"/>
  <c r="G30" i="19"/>
  <c r="H30" i="19"/>
  <c r="I30" i="19"/>
  <c r="J30" i="19"/>
  <c r="K30" i="19"/>
  <c r="B31" i="19"/>
  <c r="C31" i="19"/>
  <c r="D31" i="19"/>
  <c r="E31" i="19"/>
  <c r="F31" i="19"/>
  <c r="G31" i="19"/>
  <c r="H31" i="19"/>
  <c r="I31" i="19"/>
  <c r="J31" i="19"/>
  <c r="K31" i="19"/>
  <c r="B32" i="19"/>
  <c r="C32" i="19"/>
  <c r="D32" i="19"/>
  <c r="E32" i="19"/>
  <c r="F32" i="19"/>
  <c r="G32" i="19"/>
  <c r="H32" i="19"/>
  <c r="I32" i="19"/>
  <c r="J32" i="19"/>
  <c r="K32" i="19"/>
  <c r="B7" i="19"/>
  <c r="C7" i="19"/>
  <c r="D7" i="19"/>
  <c r="E7" i="19"/>
  <c r="F7" i="19"/>
  <c r="G7" i="19"/>
  <c r="H7" i="19"/>
  <c r="I7" i="19"/>
  <c r="J7" i="19"/>
  <c r="K7" i="19"/>
  <c r="B8" i="19"/>
  <c r="C8" i="19"/>
  <c r="D8" i="19"/>
  <c r="E8" i="19"/>
  <c r="F8" i="19"/>
  <c r="G8" i="19"/>
  <c r="H8" i="19"/>
  <c r="I8" i="19"/>
  <c r="J8" i="19"/>
  <c r="K8" i="19"/>
  <c r="B9" i="19"/>
  <c r="C9" i="19"/>
  <c r="D9" i="19"/>
  <c r="E9" i="19"/>
  <c r="F9" i="19"/>
  <c r="G9" i="19"/>
  <c r="H9" i="19"/>
  <c r="I9" i="19"/>
  <c r="J9" i="19"/>
  <c r="K9" i="19"/>
  <c r="B10" i="19"/>
  <c r="C10" i="19"/>
  <c r="D10" i="19"/>
  <c r="E10" i="19"/>
  <c r="F10" i="19"/>
  <c r="G10" i="19"/>
  <c r="H10" i="19"/>
  <c r="I10" i="19"/>
  <c r="J10" i="19"/>
  <c r="K10" i="19"/>
  <c r="B11" i="19"/>
  <c r="C11" i="19"/>
  <c r="D11" i="19"/>
  <c r="E11" i="19"/>
  <c r="F11" i="19"/>
  <c r="G11" i="19"/>
  <c r="H11" i="19"/>
  <c r="I11" i="19"/>
  <c r="J11" i="19"/>
  <c r="K11" i="19"/>
  <c r="B12" i="19"/>
  <c r="C12" i="19"/>
  <c r="D12" i="19"/>
  <c r="E12" i="19"/>
  <c r="F12" i="19"/>
  <c r="G12" i="19"/>
  <c r="H12" i="19"/>
  <c r="I12" i="19"/>
  <c r="J12" i="19"/>
  <c r="K12" i="19"/>
  <c r="B13" i="19"/>
  <c r="C13" i="19"/>
  <c r="D13" i="19"/>
  <c r="E13" i="19"/>
  <c r="F13" i="19"/>
  <c r="G13" i="19"/>
  <c r="H13" i="19"/>
  <c r="I13" i="19"/>
  <c r="J13" i="19"/>
  <c r="K13" i="19"/>
  <c r="B14" i="19"/>
  <c r="C14" i="19"/>
  <c r="D14" i="19"/>
  <c r="E14" i="19"/>
  <c r="F14" i="19"/>
  <c r="G14" i="19"/>
  <c r="H14" i="19"/>
  <c r="I14" i="19"/>
  <c r="J14" i="19"/>
  <c r="K14" i="19"/>
  <c r="B15" i="19"/>
  <c r="C15" i="19"/>
  <c r="D15" i="19"/>
  <c r="E15" i="19"/>
  <c r="F15" i="19"/>
  <c r="G15" i="19"/>
  <c r="H15" i="19"/>
  <c r="I15" i="19"/>
  <c r="J15" i="19"/>
  <c r="K15" i="19"/>
  <c r="B16" i="19"/>
  <c r="C16" i="19"/>
  <c r="D16" i="19"/>
  <c r="E16" i="19"/>
  <c r="F16" i="19"/>
  <c r="G16" i="19"/>
  <c r="H16" i="19"/>
  <c r="I16" i="19"/>
  <c r="J16" i="19"/>
  <c r="K16" i="19"/>
  <c r="B6" i="19"/>
  <c r="C6" i="19"/>
  <c r="D6" i="19"/>
  <c r="E6" i="19"/>
  <c r="F6" i="19"/>
  <c r="G6" i="19"/>
  <c r="H6" i="19"/>
  <c r="I6" i="19"/>
  <c r="J6" i="19"/>
  <c r="K6" i="19"/>
  <c r="D5" i="19"/>
  <c r="E5" i="19"/>
  <c r="F5" i="19"/>
  <c r="G5" i="19"/>
  <c r="H5" i="19"/>
  <c r="I5" i="19"/>
  <c r="J5" i="19"/>
  <c r="K5" i="19"/>
  <c r="C5" i="19"/>
  <c r="B5" i="19"/>
  <c r="J4" i="17"/>
  <c r="K4" i="17"/>
  <c r="L4" i="17"/>
  <c r="M4" i="17"/>
  <c r="J5" i="17"/>
  <c r="K5" i="17"/>
  <c r="L5" i="17"/>
  <c r="M5" i="17"/>
  <c r="J6" i="17"/>
  <c r="K6" i="17"/>
  <c r="L6" i="17"/>
  <c r="M6" i="17"/>
  <c r="L6" i="18" s="1"/>
  <c r="J7" i="17"/>
  <c r="K7" i="17"/>
  <c r="L7" i="17"/>
  <c r="M7" i="17"/>
  <c r="J8" i="17"/>
  <c r="K8" i="17"/>
  <c r="L8" i="17"/>
  <c r="M8" i="17"/>
  <c r="L8" i="18" s="1"/>
  <c r="J9" i="17"/>
  <c r="K9" i="17"/>
  <c r="L9" i="17"/>
  <c r="M9" i="17"/>
  <c r="J10" i="17"/>
  <c r="K10" i="17"/>
  <c r="L10" i="17"/>
  <c r="M10" i="17"/>
  <c r="L10" i="18" s="1"/>
  <c r="J11" i="17"/>
  <c r="K11" i="17"/>
  <c r="L11" i="17"/>
  <c r="M11" i="17"/>
  <c r="J12" i="17"/>
  <c r="K12" i="17"/>
  <c r="L12" i="17"/>
  <c r="M12" i="17"/>
  <c r="L12" i="18" s="1"/>
  <c r="J13" i="17"/>
  <c r="K13" i="17"/>
  <c r="L13" i="17"/>
  <c r="M13" i="17"/>
  <c r="L13" i="18" s="1"/>
  <c r="J14" i="17"/>
  <c r="K14" i="17"/>
  <c r="L14" i="17"/>
  <c r="M14" i="17"/>
  <c r="J15" i="17"/>
  <c r="K15" i="17"/>
  <c r="L15" i="17"/>
  <c r="M15" i="17"/>
  <c r="L15" i="18" s="1"/>
  <c r="J16" i="17"/>
  <c r="K16" i="17"/>
  <c r="L16" i="17"/>
  <c r="M16" i="17"/>
  <c r="J17" i="17"/>
  <c r="K17" i="17"/>
  <c r="L17" i="17"/>
  <c r="M17" i="17"/>
  <c r="L17" i="18" s="1"/>
  <c r="J18" i="17"/>
  <c r="K18" i="17"/>
  <c r="L18" i="17"/>
  <c r="M18" i="17"/>
  <c r="J19" i="17"/>
  <c r="K19" i="17"/>
  <c r="L19" i="17"/>
  <c r="M19" i="17"/>
  <c r="L19" i="18" s="1"/>
  <c r="J20" i="17"/>
  <c r="K20" i="17"/>
  <c r="L20" i="17"/>
  <c r="M20" i="17"/>
  <c r="J21" i="17"/>
  <c r="K21" i="17"/>
  <c r="L21" i="17"/>
  <c r="M21" i="17"/>
  <c r="L21" i="18" s="1"/>
  <c r="J22" i="17"/>
  <c r="K22" i="17"/>
  <c r="L22" i="17"/>
  <c r="M22" i="17"/>
  <c r="J23" i="17"/>
  <c r="K23" i="17"/>
  <c r="L23" i="17"/>
  <c r="M23" i="17"/>
  <c r="L23" i="18" s="1"/>
  <c r="J24" i="17"/>
  <c r="K24" i="17"/>
  <c r="L24" i="17"/>
  <c r="M24" i="17"/>
  <c r="J25" i="17"/>
  <c r="K25" i="17"/>
  <c r="L25" i="17"/>
  <c r="M25" i="17"/>
  <c r="L25" i="18" s="1"/>
  <c r="J26" i="17"/>
  <c r="K26" i="17"/>
  <c r="L26" i="17"/>
  <c r="M26" i="17"/>
  <c r="L26" i="18" s="1"/>
  <c r="J27" i="17"/>
  <c r="K27" i="17"/>
  <c r="L27" i="17"/>
  <c r="M27" i="17"/>
  <c r="L27" i="18" s="1"/>
  <c r="J28" i="17"/>
  <c r="K28" i="17"/>
  <c r="L28" i="17"/>
  <c r="M28" i="17"/>
  <c r="L28" i="18" s="1"/>
  <c r="J29" i="17"/>
  <c r="K29" i="17"/>
  <c r="L29" i="17"/>
  <c r="M29" i="17"/>
  <c r="L29" i="18" s="1"/>
  <c r="J30" i="17"/>
  <c r="J61" i="17" s="1"/>
  <c r="K30" i="17"/>
  <c r="L30" i="17"/>
  <c r="V343" i="19" s="1"/>
  <c r="M30" i="17"/>
  <c r="X361" i="19" s="1"/>
  <c r="K3" i="17"/>
  <c r="K34" i="17" s="1"/>
  <c r="L3" i="17"/>
  <c r="M3" i="17"/>
  <c r="J3" i="17"/>
  <c r="AN5" i="25"/>
  <c r="AO5" i="25"/>
  <c r="AP5" i="25"/>
  <c r="AQ5" i="25"/>
  <c r="AN6" i="25"/>
  <c r="AO6" i="25"/>
  <c r="AP6" i="25"/>
  <c r="AQ6" i="25"/>
  <c r="AN7" i="25"/>
  <c r="AO7" i="25"/>
  <c r="AP7" i="25"/>
  <c r="AQ7" i="25"/>
  <c r="AN8" i="25"/>
  <c r="AO8" i="25"/>
  <c r="AP8" i="25"/>
  <c r="AQ8" i="25"/>
  <c r="AN9" i="25"/>
  <c r="AO9" i="25"/>
  <c r="AP9" i="25"/>
  <c r="AQ9" i="25"/>
  <c r="AN10" i="25"/>
  <c r="AO10" i="25"/>
  <c r="AP10" i="25"/>
  <c r="AQ10" i="25"/>
  <c r="AN11" i="25"/>
  <c r="AO11" i="25"/>
  <c r="AP11" i="25"/>
  <c r="AQ11" i="25"/>
  <c r="AN12" i="25"/>
  <c r="AO12" i="25"/>
  <c r="AP12" i="25"/>
  <c r="AQ12" i="25"/>
  <c r="AN13" i="25"/>
  <c r="AO13" i="25"/>
  <c r="AP13" i="25"/>
  <c r="AQ13" i="25"/>
  <c r="AN14" i="25"/>
  <c r="AO14" i="25"/>
  <c r="AP14" i="25"/>
  <c r="AQ14" i="25"/>
  <c r="AN15" i="25"/>
  <c r="AO15" i="25"/>
  <c r="AP15" i="25"/>
  <c r="AQ15" i="25"/>
  <c r="AN16" i="25"/>
  <c r="AO16" i="25"/>
  <c r="AP16" i="25"/>
  <c r="AQ16" i="25"/>
  <c r="AN17" i="25"/>
  <c r="AO17" i="25"/>
  <c r="AP17" i="25"/>
  <c r="AQ17" i="25"/>
  <c r="AN18" i="25"/>
  <c r="AO18" i="25"/>
  <c r="AP18" i="25"/>
  <c r="AQ18" i="25"/>
  <c r="AN19" i="25"/>
  <c r="AO19" i="25"/>
  <c r="AP19" i="25"/>
  <c r="AQ19" i="25"/>
  <c r="AN20" i="25"/>
  <c r="AO20" i="25"/>
  <c r="AP20" i="25"/>
  <c r="AQ20" i="25"/>
  <c r="AN21" i="25"/>
  <c r="AO21" i="25"/>
  <c r="AP21" i="25"/>
  <c r="AQ21" i="25"/>
  <c r="AN22" i="25"/>
  <c r="AO22" i="25"/>
  <c r="AP22" i="25"/>
  <c r="AQ22" i="25"/>
  <c r="AN23" i="25"/>
  <c r="AO23" i="25"/>
  <c r="AP23" i="25"/>
  <c r="AQ23" i="25"/>
  <c r="AN24" i="25"/>
  <c r="AO24" i="25"/>
  <c r="AP24" i="25"/>
  <c r="AQ24" i="25"/>
  <c r="AN25" i="25"/>
  <c r="AO25" i="25"/>
  <c r="AP25" i="25"/>
  <c r="AQ25" i="25"/>
  <c r="AN26" i="25"/>
  <c r="AO26" i="25"/>
  <c r="AP26" i="25"/>
  <c r="AQ26" i="25"/>
  <c r="AN27" i="25"/>
  <c r="AO27" i="25"/>
  <c r="AP27" i="25"/>
  <c r="AQ27" i="25"/>
  <c r="AN28" i="25"/>
  <c r="AO28" i="25"/>
  <c r="AP28" i="25"/>
  <c r="AQ28" i="25"/>
  <c r="AN29" i="25"/>
  <c r="AO29" i="25"/>
  <c r="AP29" i="25"/>
  <c r="AQ29" i="25"/>
  <c r="AN30" i="25"/>
  <c r="AO30" i="25"/>
  <c r="AP30" i="25"/>
  <c r="AQ30" i="25"/>
  <c r="AN31" i="25"/>
  <c r="AO31" i="25"/>
  <c r="AP31" i="25"/>
  <c r="AQ31" i="25"/>
  <c r="AN32" i="25"/>
  <c r="AO32" i="25"/>
  <c r="AP32" i="25"/>
  <c r="AQ32" i="25"/>
  <c r="AN33" i="25"/>
  <c r="AO33" i="25"/>
  <c r="AP33" i="25"/>
  <c r="AQ33" i="25"/>
  <c r="AN34" i="25"/>
  <c r="AO34" i="25"/>
  <c r="AP34" i="25"/>
  <c r="AQ34" i="25"/>
  <c r="AN35" i="25"/>
  <c r="AO35" i="25"/>
  <c r="AP35" i="25"/>
  <c r="AQ35" i="25"/>
  <c r="AN36" i="25"/>
  <c r="AO36" i="25"/>
  <c r="AP36" i="25"/>
  <c r="AQ36" i="25"/>
  <c r="AN37" i="25"/>
  <c r="AO37" i="25"/>
  <c r="AP37" i="25"/>
  <c r="AQ37" i="25"/>
  <c r="AN38" i="25"/>
  <c r="AO38" i="25"/>
  <c r="AP38" i="25"/>
  <c r="AQ38" i="25"/>
  <c r="AN39" i="25"/>
  <c r="AO39" i="25"/>
  <c r="AP39" i="25"/>
  <c r="AQ39" i="25"/>
  <c r="AN40" i="25"/>
  <c r="AO40" i="25"/>
  <c r="AP40" i="25"/>
  <c r="AQ40" i="25"/>
  <c r="AN41" i="25"/>
  <c r="AO41" i="25"/>
  <c r="AP41" i="25"/>
  <c r="AQ41" i="25"/>
  <c r="AN42" i="25"/>
  <c r="AO42" i="25"/>
  <c r="AP42" i="25"/>
  <c r="AQ42" i="25"/>
  <c r="AN43" i="25"/>
  <c r="AO43" i="25"/>
  <c r="AP43" i="25"/>
  <c r="AQ43" i="25"/>
  <c r="AN44" i="25"/>
  <c r="AO44" i="25"/>
  <c r="AP44" i="25"/>
  <c r="AQ44" i="25"/>
  <c r="AN45" i="25"/>
  <c r="AO45" i="25"/>
  <c r="AP45" i="25"/>
  <c r="AQ45" i="25"/>
  <c r="AN46" i="25"/>
  <c r="AO46" i="25"/>
  <c r="AP46" i="25"/>
  <c r="AQ46" i="25"/>
  <c r="AN47" i="25"/>
  <c r="AO47" i="25"/>
  <c r="AP47" i="25"/>
  <c r="AQ47" i="25"/>
  <c r="AN48" i="25"/>
  <c r="AO48" i="25"/>
  <c r="AP48" i="25"/>
  <c r="AQ48" i="25"/>
  <c r="AN49" i="25"/>
  <c r="AO49" i="25"/>
  <c r="AP49" i="25"/>
  <c r="AQ49" i="25"/>
  <c r="AO4" i="25"/>
  <c r="AP4" i="25"/>
  <c r="AQ4" i="25"/>
  <c r="AN4" i="25"/>
  <c r="L37" i="19" l="1"/>
  <c r="L41" i="19"/>
  <c r="L45" i="19"/>
  <c r="L49" i="19"/>
  <c r="L53" i="19"/>
  <c r="L57" i="19"/>
  <c r="L61" i="19"/>
  <c r="L69" i="19"/>
  <c r="L73" i="19"/>
  <c r="L77" i="19"/>
  <c r="L81" i="19"/>
  <c r="L85" i="19"/>
  <c r="L89" i="19"/>
  <c r="L93" i="19"/>
  <c r="L134" i="19"/>
  <c r="L138" i="19"/>
  <c r="L142" i="19"/>
  <c r="L144" i="19"/>
  <c r="L147" i="19"/>
  <c r="L148" i="19"/>
  <c r="L151" i="19"/>
  <c r="L152" i="19"/>
  <c r="L155" i="19"/>
  <c r="L156" i="19"/>
  <c r="L169" i="19"/>
  <c r="L173" i="19"/>
  <c r="L177" i="19"/>
  <c r="L181" i="19"/>
  <c r="L185" i="19"/>
  <c r="L189" i="19"/>
  <c r="L198" i="19"/>
  <c r="L202" i="19"/>
  <c r="L206" i="19"/>
  <c r="L210" i="19"/>
  <c r="L214" i="19"/>
  <c r="L218" i="19"/>
  <c r="L220" i="19"/>
  <c r="L241" i="19"/>
  <c r="L245" i="19"/>
  <c r="L249" i="19"/>
  <c r="L253" i="19"/>
  <c r="L101" i="19"/>
  <c r="L105" i="19"/>
  <c r="L109" i="19"/>
  <c r="L113" i="19"/>
  <c r="L117" i="19"/>
  <c r="L121" i="19"/>
  <c r="L125" i="19"/>
  <c r="L133" i="19"/>
  <c r="L137" i="19"/>
  <c r="L141" i="19"/>
  <c r="L146" i="19"/>
  <c r="L150" i="19"/>
  <c r="L154" i="19"/>
  <c r="L158" i="19"/>
  <c r="L160" i="19"/>
  <c r="L197" i="19"/>
  <c r="L201" i="19"/>
  <c r="L205" i="19"/>
  <c r="L209" i="19"/>
  <c r="L213" i="19"/>
  <c r="L217" i="19"/>
  <c r="L222" i="19"/>
  <c r="L224" i="19"/>
  <c r="L231" i="19"/>
  <c r="L232" i="19"/>
  <c r="L235" i="19"/>
  <c r="L236" i="19"/>
  <c r="L39" i="19"/>
  <c r="L40" i="19"/>
  <c r="L43" i="19"/>
  <c r="L44" i="19"/>
  <c r="L47" i="19"/>
  <c r="L48" i="19"/>
  <c r="L51" i="19"/>
  <c r="L52" i="19"/>
  <c r="L55" i="19"/>
  <c r="L56" i="19"/>
  <c r="L59" i="19"/>
  <c r="L60" i="19"/>
  <c r="L63" i="19"/>
  <c r="L64" i="19"/>
  <c r="L70" i="19"/>
  <c r="L71" i="19"/>
  <c r="L72" i="19"/>
  <c r="L74" i="19"/>
  <c r="L75" i="19"/>
  <c r="L76" i="19"/>
  <c r="L78" i="19"/>
  <c r="L79" i="19"/>
  <c r="L80" i="19"/>
  <c r="L82" i="19"/>
  <c r="L83" i="19"/>
  <c r="L84" i="19"/>
  <c r="L86" i="19"/>
  <c r="L87" i="19"/>
  <c r="L88" i="19"/>
  <c r="L90" i="19"/>
  <c r="L91" i="19"/>
  <c r="L92" i="19"/>
  <c r="L94" i="19"/>
  <c r="L145" i="19"/>
  <c r="L149" i="19"/>
  <c r="L153" i="19"/>
  <c r="L157" i="19"/>
  <c r="L166" i="19"/>
  <c r="L168" i="19"/>
  <c r="L171" i="19"/>
  <c r="L172" i="19"/>
  <c r="L175" i="19"/>
  <c r="L176" i="19"/>
  <c r="L179" i="19"/>
  <c r="L180" i="19"/>
  <c r="L183" i="19"/>
  <c r="L184" i="19"/>
  <c r="L187" i="19"/>
  <c r="L188" i="19"/>
  <c r="L221" i="19"/>
  <c r="L230" i="19"/>
  <c r="L234" i="19"/>
  <c r="L238" i="19"/>
  <c r="L240" i="19"/>
  <c r="L243" i="19"/>
  <c r="L244" i="19"/>
  <c r="L247" i="19"/>
  <c r="L248" i="19"/>
  <c r="L251" i="19"/>
  <c r="L252" i="19"/>
  <c r="E306" i="20"/>
  <c r="E296" i="20"/>
  <c r="K325" i="20"/>
  <c r="G320" i="20"/>
  <c r="H346" i="20"/>
  <c r="D300" i="20"/>
  <c r="I340" i="20"/>
  <c r="J60" i="17"/>
  <c r="J59" i="17"/>
  <c r="T326" i="19"/>
  <c r="R335" i="19"/>
  <c r="V339" i="19"/>
  <c r="R343" i="19"/>
  <c r="T344" i="19"/>
  <c r="R347" i="19"/>
  <c r="X348" i="19"/>
  <c r="R351" i="19"/>
  <c r="P352" i="19"/>
  <c r="W363" i="19"/>
  <c r="O369" i="19"/>
  <c r="U370" i="19"/>
  <c r="S375" i="19"/>
  <c r="W375" i="19"/>
  <c r="S377" i="19"/>
  <c r="W377" i="19"/>
  <c r="Q382" i="19"/>
  <c r="U382" i="19"/>
  <c r="E297" i="20"/>
  <c r="C302" i="20"/>
  <c r="C304" i="20"/>
  <c r="C310" i="20"/>
  <c r="C312" i="20"/>
  <c r="K314" i="20"/>
  <c r="K316" i="20"/>
  <c r="W327" i="19"/>
  <c r="S331" i="19"/>
  <c r="U334" i="19"/>
  <c r="W335" i="19"/>
  <c r="B305" i="20"/>
  <c r="S339" i="19"/>
  <c r="U342" i="19"/>
  <c r="W343" i="19"/>
  <c r="Q346" i="19"/>
  <c r="W347" i="19"/>
  <c r="Q350" i="19"/>
  <c r="W351" i="19"/>
  <c r="R360" i="19"/>
  <c r="V366" i="19"/>
  <c r="T373" i="19"/>
  <c r="R378" i="19"/>
  <c r="X325" i="19"/>
  <c r="I296" i="20"/>
  <c r="T329" i="19"/>
  <c r="E298" i="20"/>
  <c r="I298" i="20"/>
  <c r="X333" i="19"/>
  <c r="R334" i="19"/>
  <c r="C303" i="20"/>
  <c r="G303" i="20"/>
  <c r="T337" i="19"/>
  <c r="V338" i="19"/>
  <c r="C307" i="20"/>
  <c r="X341" i="19"/>
  <c r="R342" i="19"/>
  <c r="V346" i="19"/>
  <c r="R348" i="19"/>
  <c r="X349" i="19"/>
  <c r="V350" i="19"/>
  <c r="R352" i="19"/>
  <c r="Q357" i="19"/>
  <c r="U357" i="19"/>
  <c r="Q361" i="19"/>
  <c r="Q363" i="19"/>
  <c r="O368" i="19"/>
  <c r="U371" i="19"/>
  <c r="S376" i="19"/>
  <c r="Q381" i="19"/>
  <c r="Q383" i="19"/>
  <c r="L4" i="18"/>
  <c r="D293" i="20"/>
  <c r="H293" i="20"/>
  <c r="S326" i="19"/>
  <c r="W326" i="19"/>
  <c r="F296" i="20"/>
  <c r="J296" i="20"/>
  <c r="D297" i="20"/>
  <c r="H297" i="20"/>
  <c r="W330" i="19"/>
  <c r="D299" i="20"/>
  <c r="U331" i="19"/>
  <c r="O332" i="19"/>
  <c r="F300" i="20"/>
  <c r="J300" i="20"/>
  <c r="Q333" i="19"/>
  <c r="U333" i="19"/>
  <c r="O334" i="19"/>
  <c r="U335" i="19"/>
  <c r="O336" i="19"/>
  <c r="F304" i="20"/>
  <c r="J304" i="20"/>
  <c r="D305" i="20"/>
  <c r="H305" i="20"/>
  <c r="D307" i="20"/>
  <c r="O340" i="19"/>
  <c r="F308" i="20"/>
  <c r="J308" i="20"/>
  <c r="Q341" i="19"/>
  <c r="H309" i="20"/>
  <c r="O342" i="19"/>
  <c r="O346" i="19"/>
  <c r="Q347" i="19"/>
  <c r="W348" i="19"/>
  <c r="Q349" i="19"/>
  <c r="U351" i="19"/>
  <c r="F320" i="20"/>
  <c r="J320" i="20"/>
  <c r="G326" i="20"/>
  <c r="K326" i="20"/>
  <c r="E327" i="20"/>
  <c r="K328" i="20"/>
  <c r="K330" i="20"/>
  <c r="E331" i="20"/>
  <c r="I331" i="20"/>
  <c r="C332" i="20"/>
  <c r="C334" i="20"/>
  <c r="I335" i="20"/>
  <c r="C336" i="20"/>
  <c r="G336" i="20"/>
  <c r="C338" i="20"/>
  <c r="G338" i="20"/>
  <c r="G340" i="20"/>
  <c r="K340" i="20"/>
  <c r="G342" i="20"/>
  <c r="K342" i="20"/>
  <c r="E343" i="20"/>
  <c r="K344" i="20"/>
  <c r="K346" i="20"/>
  <c r="E347" i="20"/>
  <c r="I347" i="20"/>
  <c r="C348" i="20"/>
  <c r="C350" i="20"/>
  <c r="I351" i="20"/>
  <c r="C352" i="20"/>
  <c r="G352" i="20"/>
  <c r="R327" i="19"/>
  <c r="V331" i="19"/>
  <c r="X350" i="19"/>
  <c r="J51" i="17"/>
  <c r="J48" i="17"/>
  <c r="J44" i="17"/>
  <c r="J41" i="17"/>
  <c r="J37" i="17"/>
  <c r="F312" i="20"/>
  <c r="J312" i="20"/>
  <c r="D313" i="20"/>
  <c r="H313" i="20"/>
  <c r="H315" i="20"/>
  <c r="V357" i="19"/>
  <c r="X366" i="19"/>
  <c r="V375" i="19"/>
  <c r="T378" i="19"/>
  <c r="V352" i="19"/>
  <c r="V351" i="19"/>
  <c r="R350" i="19"/>
  <c r="S349" i="19"/>
  <c r="S347" i="19"/>
  <c r="T345" i="19"/>
  <c r="O343" i="19"/>
  <c r="P341" i="19"/>
  <c r="Q338" i="19"/>
  <c r="O335" i="19"/>
  <c r="P333" i="19"/>
  <c r="Q330" i="19"/>
  <c r="O327" i="19"/>
  <c r="U383" i="19"/>
  <c r="U381" i="19"/>
  <c r="V378" i="19"/>
  <c r="W376" i="19"/>
  <c r="X373" i="19"/>
  <c r="U369" i="19"/>
  <c r="O367" i="19"/>
  <c r="W364" i="19"/>
  <c r="J56" i="17"/>
  <c r="J52" i="17"/>
  <c r="M49" i="17"/>
  <c r="M47" i="17"/>
  <c r="M45" i="17"/>
  <c r="M42" i="17"/>
  <c r="M40" i="17"/>
  <c r="L316" i="19"/>
  <c r="L319" i="19"/>
  <c r="E293" i="20"/>
  <c r="X326" i="19"/>
  <c r="V327" i="19"/>
  <c r="X328" i="19"/>
  <c r="R329" i="19"/>
  <c r="V329" i="19"/>
  <c r="C300" i="20"/>
  <c r="X332" i="19"/>
  <c r="V333" i="19"/>
  <c r="T334" i="19"/>
  <c r="P336" i="19"/>
  <c r="T336" i="19"/>
  <c r="V337" i="19"/>
  <c r="C308" i="20"/>
  <c r="X340" i="19"/>
  <c r="P342" i="19"/>
  <c r="X342" i="19"/>
  <c r="R349" i="19"/>
  <c r="B325" i="20"/>
  <c r="Q358" i="19"/>
  <c r="D330" i="20"/>
  <c r="U362" i="19"/>
  <c r="O363" i="19"/>
  <c r="O365" i="19"/>
  <c r="J333" i="20"/>
  <c r="S367" i="19"/>
  <c r="S369" i="19"/>
  <c r="W369" i="19"/>
  <c r="W371" i="19"/>
  <c r="W373" i="19"/>
  <c r="D342" i="20"/>
  <c r="B345" i="20"/>
  <c r="S381" i="19"/>
  <c r="E328" i="20"/>
  <c r="J55" i="17"/>
  <c r="J47" i="17"/>
  <c r="J43" i="17"/>
  <c r="J35" i="17"/>
  <c r="M53" i="17"/>
  <c r="M51" i="17"/>
  <c r="M38" i="17"/>
  <c r="M36" i="17"/>
  <c r="L318" i="19"/>
  <c r="J3" i="18"/>
  <c r="S325" i="19"/>
  <c r="W325" i="19"/>
  <c r="S327" i="19"/>
  <c r="Q328" i="19"/>
  <c r="W329" i="19"/>
  <c r="W331" i="19"/>
  <c r="Q332" i="19"/>
  <c r="U332" i="19"/>
  <c r="B303" i="20"/>
  <c r="U336" i="19"/>
  <c r="S337" i="19"/>
  <c r="Q340" i="19"/>
  <c r="O347" i="19"/>
  <c r="J317" i="20"/>
  <c r="O351" i="19"/>
  <c r="C325" i="20"/>
  <c r="E326" i="20"/>
  <c r="K329" i="20"/>
  <c r="E330" i="20"/>
  <c r="I330" i="20"/>
  <c r="E332" i="20"/>
  <c r="I332" i="20"/>
  <c r="C333" i="20"/>
  <c r="I334" i="20"/>
  <c r="I336" i="20"/>
  <c r="C337" i="20"/>
  <c r="G337" i="20"/>
  <c r="G341" i="20"/>
  <c r="K341" i="20"/>
  <c r="E342" i="20"/>
  <c r="E344" i="20"/>
  <c r="K345" i="20"/>
  <c r="E346" i="20"/>
  <c r="I346" i="20"/>
  <c r="E348" i="20"/>
  <c r="I348" i="20"/>
  <c r="C349" i="20"/>
  <c r="I350" i="20"/>
  <c r="I352" i="20"/>
  <c r="V380" i="19"/>
  <c r="V368" i="19"/>
  <c r="W365" i="19"/>
  <c r="F293" i="20"/>
  <c r="D308" i="20"/>
  <c r="J57" i="17"/>
  <c r="J53" i="17"/>
  <c r="J45" i="17"/>
  <c r="J38" i="17"/>
  <c r="M55" i="17"/>
  <c r="J30" i="18"/>
  <c r="L315" i="19"/>
  <c r="P325" i="19"/>
  <c r="K295" i="20"/>
  <c r="P329" i="19"/>
  <c r="X329" i="19"/>
  <c r="R330" i="19"/>
  <c r="I300" i="20"/>
  <c r="T333" i="19"/>
  <c r="V334" i="19"/>
  <c r="P337" i="19"/>
  <c r="X337" i="19"/>
  <c r="R338" i="19"/>
  <c r="T341" i="19"/>
  <c r="C311" i="20"/>
  <c r="C319" i="20"/>
  <c r="E320" i="20"/>
  <c r="S360" i="19"/>
  <c r="W360" i="19"/>
  <c r="J332" i="20"/>
  <c r="U365" i="19"/>
  <c r="U367" i="19"/>
  <c r="S372" i="19"/>
  <c r="H343" i="20"/>
  <c r="R325" i="19"/>
  <c r="W349" i="19"/>
  <c r="V330" i="19"/>
  <c r="R380" i="19"/>
  <c r="P365" i="19"/>
  <c r="Q362" i="19"/>
  <c r="R358" i="19"/>
  <c r="F295" i="20"/>
  <c r="B319" i="20"/>
  <c r="K29" i="18"/>
  <c r="K28" i="18"/>
  <c r="K27" i="18"/>
  <c r="K26" i="18"/>
  <c r="K25" i="18"/>
  <c r="K24" i="18"/>
  <c r="K23" i="18"/>
  <c r="K22" i="18"/>
  <c r="K21" i="18"/>
  <c r="K20" i="18"/>
  <c r="K19" i="18"/>
  <c r="K18" i="18"/>
  <c r="K17" i="18"/>
  <c r="K16" i="18"/>
  <c r="K15" i="18"/>
  <c r="K14" i="18"/>
  <c r="K13" i="18"/>
  <c r="K12" i="18"/>
  <c r="K11" i="18"/>
  <c r="K10" i="18"/>
  <c r="K9" i="18"/>
  <c r="K8" i="18"/>
  <c r="K7" i="18"/>
  <c r="K6" i="18"/>
  <c r="K5" i="18"/>
  <c r="K4" i="18"/>
  <c r="K61" i="17"/>
  <c r="K3" i="18"/>
  <c r="L34" i="17"/>
  <c r="L3" i="18"/>
  <c r="J29" i="18"/>
  <c r="K60" i="17"/>
  <c r="J28" i="18"/>
  <c r="K59" i="17"/>
  <c r="J27" i="18"/>
  <c r="K58" i="17"/>
  <c r="K57" i="17"/>
  <c r="J26" i="18"/>
  <c r="J25" i="18"/>
  <c r="K56" i="17"/>
  <c r="K55" i="17"/>
  <c r="J24" i="18"/>
  <c r="J23" i="18"/>
  <c r="K54" i="17"/>
  <c r="K53" i="17"/>
  <c r="J22" i="18"/>
  <c r="J21" i="18"/>
  <c r="K52" i="17"/>
  <c r="K51" i="17"/>
  <c r="J20" i="18"/>
  <c r="J19" i="18"/>
  <c r="K50" i="17"/>
  <c r="K49" i="17"/>
  <c r="J18" i="18"/>
  <c r="K48" i="17"/>
  <c r="J17" i="18"/>
  <c r="J16" i="18"/>
  <c r="K47" i="17"/>
  <c r="K46" i="17"/>
  <c r="J15" i="18"/>
  <c r="J14" i="18"/>
  <c r="K45" i="17"/>
  <c r="K44" i="17"/>
  <c r="J13" i="18"/>
  <c r="J12" i="18"/>
  <c r="K43" i="17"/>
  <c r="J11" i="18"/>
  <c r="K42" i="17"/>
  <c r="J10" i="18"/>
  <c r="K41" i="17"/>
  <c r="K40" i="17"/>
  <c r="J9" i="18"/>
  <c r="J8" i="18"/>
  <c r="K39" i="17"/>
  <c r="K38" i="17"/>
  <c r="J7" i="18"/>
  <c r="J6" i="18"/>
  <c r="K37" i="17"/>
  <c r="J5" i="18"/>
  <c r="K36" i="17"/>
  <c r="J4" i="18"/>
  <c r="K35" i="17"/>
  <c r="L297" i="19"/>
  <c r="L305" i="19"/>
  <c r="L313" i="19"/>
  <c r="I293" i="20"/>
  <c r="L326" i="19"/>
  <c r="C294" i="20"/>
  <c r="G296" i="20"/>
  <c r="G298" i="20"/>
  <c r="T330" i="19"/>
  <c r="K298" i="20"/>
  <c r="X330" i="19"/>
  <c r="I299" i="20"/>
  <c r="L334" i="19"/>
  <c r="P334" i="19"/>
  <c r="I303" i="20"/>
  <c r="K304" i="20"/>
  <c r="E305" i="20"/>
  <c r="R337" i="19"/>
  <c r="G306" i="20"/>
  <c r="T338" i="19"/>
  <c r="E307" i="20"/>
  <c r="G308" i="20"/>
  <c r="E309" i="20"/>
  <c r="R341" i="19"/>
  <c r="G310" i="20"/>
  <c r="G312" i="20"/>
  <c r="G318" i="20"/>
  <c r="Q325" i="19"/>
  <c r="Q345" i="19"/>
  <c r="T328" i="19"/>
  <c r="P326" i="19"/>
  <c r="P384" i="19"/>
  <c r="R379" i="19"/>
  <c r="T374" i="19"/>
  <c r="T372" i="19"/>
  <c r="V367" i="19"/>
  <c r="X362" i="19"/>
  <c r="X360" i="19"/>
  <c r="J294" i="20"/>
  <c r="I297" i="20"/>
  <c r="H299" i="20"/>
  <c r="H301" i="20"/>
  <c r="G302" i="20"/>
  <c r="G304" i="20"/>
  <c r="J340" i="20"/>
  <c r="J306" i="20"/>
  <c r="W338" i="19"/>
  <c r="F310" i="20"/>
  <c r="S342" i="19"/>
  <c r="J310" i="20"/>
  <c r="W342" i="19"/>
  <c r="L343" i="19"/>
  <c r="D311" i="20"/>
  <c r="Q343" i="19"/>
  <c r="H311" i="20"/>
  <c r="U343" i="19"/>
  <c r="L344" i="19"/>
  <c r="B312" i="20"/>
  <c r="J314" i="20"/>
  <c r="W346" i="19"/>
  <c r="F316" i="20"/>
  <c r="H317" i="20"/>
  <c r="S350" i="19"/>
  <c r="F318" i="20"/>
  <c r="L351" i="19"/>
  <c r="D319" i="20"/>
  <c r="L352" i="19"/>
  <c r="B320" i="20"/>
  <c r="I329" i="20"/>
  <c r="V361" i="19"/>
  <c r="C330" i="20"/>
  <c r="P362" i="19"/>
  <c r="G332" i="20"/>
  <c r="T364" i="19"/>
  <c r="E333" i="20"/>
  <c r="R365" i="19"/>
  <c r="V365" i="19"/>
  <c r="I333" i="20"/>
  <c r="E335" i="20"/>
  <c r="R367" i="19"/>
  <c r="K336" i="20"/>
  <c r="X368" i="19"/>
  <c r="I337" i="20"/>
  <c r="V369" i="19"/>
  <c r="E339" i="20"/>
  <c r="R371" i="19"/>
  <c r="I339" i="20"/>
  <c r="V371" i="19"/>
  <c r="E341" i="20"/>
  <c r="R373" i="19"/>
  <c r="P374" i="19"/>
  <c r="C342" i="20"/>
  <c r="I345" i="20"/>
  <c r="V377" i="19"/>
  <c r="G348" i="20"/>
  <c r="T380" i="19"/>
  <c r="K348" i="20"/>
  <c r="X380" i="19"/>
  <c r="I349" i="20"/>
  <c r="V381" i="19"/>
  <c r="X382" i="19"/>
  <c r="K350" i="20"/>
  <c r="E351" i="20"/>
  <c r="R383" i="19"/>
  <c r="W352" i="19"/>
  <c r="S348" i="19"/>
  <c r="O344" i="19"/>
  <c r="S340" i="19"/>
  <c r="W336" i="19"/>
  <c r="W328" i="19"/>
  <c r="T384" i="19"/>
  <c r="V379" i="19"/>
  <c r="X374" i="19"/>
  <c r="X372" i="19"/>
  <c r="P366" i="19"/>
  <c r="P364" i="19"/>
  <c r="R359" i="19"/>
  <c r="F294" i="20"/>
  <c r="D301" i="20"/>
  <c r="B314" i="20"/>
  <c r="I325" i="20"/>
  <c r="K334" i="20"/>
  <c r="G346" i="20"/>
  <c r="J34" i="17"/>
  <c r="J58" i="17"/>
  <c r="J54" i="17"/>
  <c r="J50" i="17"/>
  <c r="J46" i="17"/>
  <c r="J42" i="17"/>
  <c r="J40" i="17"/>
  <c r="J39" i="17"/>
  <c r="J36" i="17"/>
  <c r="L301" i="19"/>
  <c r="L309" i="19"/>
  <c r="G294" i="20"/>
  <c r="E295" i="20"/>
  <c r="C296" i="20"/>
  <c r="L330" i="19"/>
  <c r="P330" i="19"/>
  <c r="E299" i="20"/>
  <c r="G300" i="20"/>
  <c r="R333" i="19"/>
  <c r="E301" i="20"/>
  <c r="E303" i="20"/>
  <c r="K306" i="20"/>
  <c r="X338" i="19"/>
  <c r="I307" i="20"/>
  <c r="K308" i="20"/>
  <c r="I309" i="20"/>
  <c r="G314" i="20"/>
  <c r="G316" i="20"/>
  <c r="V325" i="19"/>
  <c r="Q351" i="19"/>
  <c r="U341" i="19"/>
  <c r="P340" i="19"/>
  <c r="Q337" i="19"/>
  <c r="P332" i="19"/>
  <c r="Q329" i="19"/>
  <c r="Q374" i="19"/>
  <c r="U378" i="19"/>
  <c r="O379" i="19"/>
  <c r="O381" i="19"/>
  <c r="S383" i="19"/>
  <c r="M61" i="17"/>
  <c r="M59" i="17"/>
  <c r="M57" i="17"/>
  <c r="M54" i="17"/>
  <c r="M52" i="17"/>
  <c r="M50" i="17"/>
  <c r="M48" i="17"/>
  <c r="M46" i="17"/>
  <c r="M44" i="17"/>
  <c r="M41" i="17"/>
  <c r="M39" i="17"/>
  <c r="M37" i="17"/>
  <c r="M35" i="17"/>
  <c r="L30" i="18"/>
  <c r="L24" i="18"/>
  <c r="L22" i="18"/>
  <c r="L20" i="18"/>
  <c r="L18" i="18"/>
  <c r="L16" i="18"/>
  <c r="L14" i="18"/>
  <c r="L11" i="18"/>
  <c r="L9" i="18"/>
  <c r="L7" i="18"/>
  <c r="L5" i="18"/>
  <c r="L317" i="19"/>
  <c r="L325" i="19"/>
  <c r="B293" i="20"/>
  <c r="D294" i="20"/>
  <c r="Q326" i="19"/>
  <c r="H294" i="20"/>
  <c r="B295" i="20"/>
  <c r="H296" i="20"/>
  <c r="U328" i="19"/>
  <c r="L329" i="19"/>
  <c r="B297" i="20"/>
  <c r="O329" i="19"/>
  <c r="F297" i="20"/>
  <c r="S329" i="19"/>
  <c r="D298" i="20"/>
  <c r="H298" i="20"/>
  <c r="B299" i="20"/>
  <c r="F299" i="20"/>
  <c r="L333" i="19"/>
  <c r="O333" i="19"/>
  <c r="F301" i="20"/>
  <c r="S333" i="19"/>
  <c r="J301" i="20"/>
  <c r="W333" i="19"/>
  <c r="D302" i="20"/>
  <c r="H302" i="20"/>
  <c r="F303" i="20"/>
  <c r="J303" i="20"/>
  <c r="L337" i="19"/>
  <c r="O337" i="19"/>
  <c r="J305" i="20"/>
  <c r="W337" i="19"/>
  <c r="D306" i="20"/>
  <c r="H306" i="20"/>
  <c r="B307" i="20"/>
  <c r="F307" i="20"/>
  <c r="J307" i="20"/>
  <c r="U340" i="19"/>
  <c r="H308" i="20"/>
  <c r="L341" i="19"/>
  <c r="O341" i="19"/>
  <c r="F309" i="20"/>
  <c r="S341" i="19"/>
  <c r="J309" i="20"/>
  <c r="W341" i="19"/>
  <c r="D310" i="20"/>
  <c r="H310" i="20"/>
  <c r="F311" i="20"/>
  <c r="J311" i="20"/>
  <c r="D312" i="20"/>
  <c r="Q344" i="19"/>
  <c r="H312" i="20"/>
  <c r="U344" i="19"/>
  <c r="L345" i="19"/>
  <c r="O345" i="19"/>
  <c r="F313" i="20"/>
  <c r="S345" i="19"/>
  <c r="J313" i="20"/>
  <c r="W345" i="19"/>
  <c r="D314" i="20"/>
  <c r="H314" i="20"/>
  <c r="F315" i="20"/>
  <c r="J315" i="20"/>
  <c r="D316" i="20"/>
  <c r="Q348" i="19"/>
  <c r="H316" i="20"/>
  <c r="U348" i="19"/>
  <c r="L349" i="19"/>
  <c r="B317" i="20"/>
  <c r="F317" i="20"/>
  <c r="D318" i="20"/>
  <c r="H318" i="20"/>
  <c r="F319" i="20"/>
  <c r="J319" i="20"/>
  <c r="D320" i="20"/>
  <c r="Q352" i="19"/>
  <c r="H320" i="20"/>
  <c r="U352" i="19"/>
  <c r="G325" i="20"/>
  <c r="T357" i="19"/>
  <c r="X357" i="19"/>
  <c r="I326" i="20"/>
  <c r="V358" i="19"/>
  <c r="P359" i="19"/>
  <c r="G327" i="20"/>
  <c r="T359" i="19"/>
  <c r="X359" i="19"/>
  <c r="K327" i="20"/>
  <c r="I328" i="20"/>
  <c r="V360" i="19"/>
  <c r="C329" i="20"/>
  <c r="P361" i="19"/>
  <c r="T361" i="19"/>
  <c r="C331" i="20"/>
  <c r="P363" i="19"/>
  <c r="G331" i="20"/>
  <c r="T363" i="19"/>
  <c r="X363" i="19"/>
  <c r="K331" i="20"/>
  <c r="G333" i="20"/>
  <c r="T365" i="19"/>
  <c r="K333" i="20"/>
  <c r="X365" i="19"/>
  <c r="E334" i="20"/>
  <c r="R366" i="19"/>
  <c r="C335" i="20"/>
  <c r="P367" i="19"/>
  <c r="G335" i="20"/>
  <c r="T367" i="19"/>
  <c r="K335" i="20"/>
  <c r="X367" i="19"/>
  <c r="R368" i="19"/>
  <c r="E336" i="20"/>
  <c r="X369" i="19"/>
  <c r="E338" i="20"/>
  <c r="R370" i="19"/>
  <c r="I338" i="20"/>
  <c r="V370" i="19"/>
  <c r="C339" i="20"/>
  <c r="P371" i="19"/>
  <c r="G339" i="20"/>
  <c r="T371" i="19"/>
  <c r="K339" i="20"/>
  <c r="X371" i="19"/>
  <c r="E340" i="20"/>
  <c r="R372" i="19"/>
  <c r="V372" i="19"/>
  <c r="C341" i="20"/>
  <c r="P373" i="19"/>
  <c r="I342" i="20"/>
  <c r="V374" i="19"/>
  <c r="C343" i="20"/>
  <c r="P375" i="19"/>
  <c r="G343" i="20"/>
  <c r="T375" i="19"/>
  <c r="K343" i="20"/>
  <c r="X375" i="19"/>
  <c r="I344" i="20"/>
  <c r="V376" i="19"/>
  <c r="C345" i="20"/>
  <c r="P377" i="19"/>
  <c r="G345" i="20"/>
  <c r="T377" i="19"/>
  <c r="C347" i="20"/>
  <c r="P379" i="19"/>
  <c r="G347" i="20"/>
  <c r="T379" i="19"/>
  <c r="K347" i="20"/>
  <c r="X379" i="19"/>
  <c r="T381" i="19"/>
  <c r="K349" i="20"/>
  <c r="X381" i="19"/>
  <c r="E350" i="20"/>
  <c r="R382" i="19"/>
  <c r="C351" i="20"/>
  <c r="P383" i="19"/>
  <c r="G351" i="20"/>
  <c r="T383" i="19"/>
  <c r="K351" i="20"/>
  <c r="X383" i="19"/>
  <c r="E352" i="20"/>
  <c r="R384" i="19"/>
  <c r="O325" i="19"/>
  <c r="U325" i="19"/>
  <c r="T352" i="19"/>
  <c r="O352" i="19"/>
  <c r="U350" i="19"/>
  <c r="P350" i="19"/>
  <c r="U349" i="19"/>
  <c r="P349" i="19"/>
  <c r="V348" i="19"/>
  <c r="P348" i="19"/>
  <c r="V347" i="19"/>
  <c r="U346" i="19"/>
  <c r="X345" i="19"/>
  <c r="P345" i="19"/>
  <c r="S344" i="19"/>
  <c r="Q342" i="19"/>
  <c r="W340" i="19"/>
  <c r="R339" i="19"/>
  <c r="U338" i="19"/>
  <c r="S336" i="19"/>
  <c r="V335" i="19"/>
  <c r="Q334" i="19"/>
  <c r="W332" i="19"/>
  <c r="R331" i="19"/>
  <c r="U330" i="19"/>
  <c r="S328" i="19"/>
  <c r="O357" i="19"/>
  <c r="P357" i="19"/>
  <c r="O384" i="19"/>
  <c r="O383" i="19"/>
  <c r="P382" i="19"/>
  <c r="P381" i="19"/>
  <c r="P380" i="19"/>
  <c r="Q379" i="19"/>
  <c r="Q378" i="19"/>
  <c r="Q377" i="19"/>
  <c r="R376" i="19"/>
  <c r="R375" i="19"/>
  <c r="R374" i="19"/>
  <c r="S373" i="19"/>
  <c r="S371" i="19"/>
  <c r="T370" i="19"/>
  <c r="T369" i="19"/>
  <c r="T368" i="19"/>
  <c r="U366" i="19"/>
  <c r="V364" i="19"/>
  <c r="V363" i="19"/>
  <c r="V362" i="19"/>
  <c r="W361" i="19"/>
  <c r="W359" i="19"/>
  <c r="X358" i="19"/>
  <c r="K294" i="20"/>
  <c r="K296" i="20"/>
  <c r="J297" i="20"/>
  <c r="J298" i="20"/>
  <c r="J299" i="20"/>
  <c r="I301" i="20"/>
  <c r="I302" i="20"/>
  <c r="H303" i="20"/>
  <c r="H304" i="20"/>
  <c r="I305" i="20"/>
  <c r="D309" i="20"/>
  <c r="B313" i="20"/>
  <c r="B315" i="20"/>
  <c r="G329" i="20"/>
  <c r="J337" i="20"/>
  <c r="F349" i="20"/>
  <c r="O326" i="19"/>
  <c r="B294" i="20"/>
  <c r="L327" i="19"/>
  <c r="Q327" i="19"/>
  <c r="H295" i="20"/>
  <c r="U327" i="19"/>
  <c r="L328" i="19"/>
  <c r="B296" i="20"/>
  <c r="B298" i="20"/>
  <c r="O330" i="19"/>
  <c r="S330" i="19"/>
  <c r="F298" i="20"/>
  <c r="L331" i="19"/>
  <c r="Q331" i="19"/>
  <c r="L332" i="19"/>
  <c r="B300" i="20"/>
  <c r="F302" i="20"/>
  <c r="S334" i="19"/>
  <c r="W334" i="19"/>
  <c r="J302" i="20"/>
  <c r="L335" i="19"/>
  <c r="D303" i="20"/>
  <c r="Q335" i="19"/>
  <c r="L336" i="19"/>
  <c r="B304" i="20"/>
  <c r="B306" i="20"/>
  <c r="O338" i="19"/>
  <c r="F306" i="20"/>
  <c r="S338" i="19"/>
  <c r="L339" i="19"/>
  <c r="Q339" i="19"/>
  <c r="H307" i="20"/>
  <c r="U339" i="19"/>
  <c r="L340" i="19"/>
  <c r="B308" i="20"/>
  <c r="S346" i="19"/>
  <c r="F314" i="20"/>
  <c r="L347" i="19"/>
  <c r="D315" i="20"/>
  <c r="L348" i="19"/>
  <c r="B316" i="20"/>
  <c r="J316" i="20"/>
  <c r="D317" i="20"/>
  <c r="B318" i="20"/>
  <c r="O350" i="19"/>
  <c r="J318" i="20"/>
  <c r="W350" i="19"/>
  <c r="H319" i="20"/>
  <c r="E325" i="20"/>
  <c r="R357" i="19"/>
  <c r="C326" i="20"/>
  <c r="P358" i="19"/>
  <c r="I327" i="20"/>
  <c r="V359" i="19"/>
  <c r="C328" i="20"/>
  <c r="P360" i="19"/>
  <c r="G328" i="20"/>
  <c r="T360" i="19"/>
  <c r="R361" i="19"/>
  <c r="E329" i="20"/>
  <c r="G330" i="20"/>
  <c r="T362" i="19"/>
  <c r="K332" i="20"/>
  <c r="X364" i="19"/>
  <c r="G334" i="20"/>
  <c r="T366" i="19"/>
  <c r="E337" i="20"/>
  <c r="R369" i="19"/>
  <c r="K338" i="20"/>
  <c r="X370" i="19"/>
  <c r="C340" i="20"/>
  <c r="P372" i="19"/>
  <c r="I341" i="20"/>
  <c r="V373" i="19"/>
  <c r="C344" i="20"/>
  <c r="P376" i="19"/>
  <c r="G344" i="20"/>
  <c r="T376" i="19"/>
  <c r="E345" i="20"/>
  <c r="R377" i="19"/>
  <c r="C346" i="20"/>
  <c r="P378" i="19"/>
  <c r="E349" i="20"/>
  <c r="R381" i="19"/>
  <c r="G350" i="20"/>
  <c r="T382" i="19"/>
  <c r="K352" i="20"/>
  <c r="X384" i="19"/>
  <c r="W344" i="19"/>
  <c r="S332" i="19"/>
  <c r="O328" i="19"/>
  <c r="J49" i="17"/>
  <c r="L293" i="19"/>
  <c r="L320" i="19"/>
  <c r="I295" i="20"/>
  <c r="K300" i="20"/>
  <c r="K302" i="20"/>
  <c r="X334" i="19"/>
  <c r="L338" i="19"/>
  <c r="P338" i="19"/>
  <c r="F328" i="20"/>
  <c r="M34" i="17"/>
  <c r="M60" i="17"/>
  <c r="M58" i="17"/>
  <c r="M56" i="17"/>
  <c r="M43" i="17"/>
  <c r="Q336" i="19"/>
  <c r="D304" i="20"/>
  <c r="P346" i="19"/>
  <c r="T346" i="19"/>
  <c r="X346" i="19"/>
  <c r="L61" i="17"/>
  <c r="L60" i="17"/>
  <c r="L59" i="17"/>
  <c r="L58" i="17"/>
  <c r="L57" i="17"/>
  <c r="L56" i="17"/>
  <c r="L55" i="17"/>
  <c r="L54" i="17"/>
  <c r="L53" i="17"/>
  <c r="L52" i="17"/>
  <c r="L51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K30" i="18"/>
  <c r="L294" i="19"/>
  <c r="L295" i="19"/>
  <c r="L296" i="19"/>
  <c r="L298" i="19"/>
  <c r="L299" i="19"/>
  <c r="L300" i="19"/>
  <c r="L302" i="19"/>
  <c r="L303" i="19"/>
  <c r="L304" i="19"/>
  <c r="L306" i="19"/>
  <c r="L307" i="19"/>
  <c r="L308" i="19"/>
  <c r="L310" i="19"/>
  <c r="L311" i="19"/>
  <c r="L312" i="19"/>
  <c r="L314" i="19"/>
  <c r="C293" i="20"/>
  <c r="G293" i="20"/>
  <c r="K293" i="20"/>
  <c r="R326" i="19"/>
  <c r="I294" i="20"/>
  <c r="V326" i="19"/>
  <c r="C295" i="20"/>
  <c r="P327" i="19"/>
  <c r="T327" i="19"/>
  <c r="G295" i="20"/>
  <c r="X327" i="19"/>
  <c r="R328" i="19"/>
  <c r="V328" i="19"/>
  <c r="C297" i="20"/>
  <c r="G297" i="20"/>
  <c r="K297" i="20"/>
  <c r="P331" i="19"/>
  <c r="G299" i="20"/>
  <c r="T331" i="19"/>
  <c r="X331" i="19"/>
  <c r="K299" i="20"/>
  <c r="E300" i="20"/>
  <c r="R332" i="19"/>
  <c r="V332" i="19"/>
  <c r="C301" i="20"/>
  <c r="G301" i="20"/>
  <c r="K301" i="20"/>
  <c r="E302" i="20"/>
  <c r="P335" i="19"/>
  <c r="T335" i="19"/>
  <c r="K303" i="20"/>
  <c r="X335" i="19"/>
  <c r="E304" i="20"/>
  <c r="R336" i="19"/>
  <c r="I304" i="20"/>
  <c r="V336" i="19"/>
  <c r="C305" i="20"/>
  <c r="G305" i="20"/>
  <c r="K305" i="20"/>
  <c r="I306" i="20"/>
  <c r="P339" i="19"/>
  <c r="G307" i="20"/>
  <c r="T339" i="19"/>
  <c r="K307" i="20"/>
  <c r="X339" i="19"/>
  <c r="E308" i="20"/>
  <c r="R340" i="19"/>
  <c r="I308" i="20"/>
  <c r="V340" i="19"/>
  <c r="C309" i="20"/>
  <c r="G309" i="20"/>
  <c r="K309" i="20"/>
  <c r="E310" i="20"/>
  <c r="I310" i="20"/>
  <c r="P343" i="19"/>
  <c r="T343" i="19"/>
  <c r="G311" i="20"/>
  <c r="K311" i="20"/>
  <c r="X343" i="19"/>
  <c r="E312" i="20"/>
  <c r="R344" i="19"/>
  <c r="I312" i="20"/>
  <c r="V344" i="19"/>
  <c r="C313" i="20"/>
  <c r="G313" i="20"/>
  <c r="K313" i="20"/>
  <c r="E314" i="20"/>
  <c r="I314" i="20"/>
  <c r="C315" i="20"/>
  <c r="P347" i="19"/>
  <c r="G315" i="20"/>
  <c r="T347" i="19"/>
  <c r="X347" i="19"/>
  <c r="E316" i="20"/>
  <c r="I316" i="20"/>
  <c r="C317" i="20"/>
  <c r="G317" i="20"/>
  <c r="K317" i="20"/>
  <c r="E318" i="20"/>
  <c r="I318" i="20"/>
  <c r="P351" i="19"/>
  <c r="G319" i="20"/>
  <c r="T351" i="19"/>
  <c r="K319" i="20"/>
  <c r="X351" i="19"/>
  <c r="I320" i="20"/>
  <c r="D325" i="20"/>
  <c r="H325" i="20"/>
  <c r="L358" i="19"/>
  <c r="O358" i="19"/>
  <c r="B326" i="20"/>
  <c r="S358" i="19"/>
  <c r="F326" i="20"/>
  <c r="J326" i="20"/>
  <c r="W358" i="19"/>
  <c r="L359" i="19"/>
  <c r="D327" i="20"/>
  <c r="Q359" i="19"/>
  <c r="U359" i="19"/>
  <c r="H327" i="20"/>
  <c r="L360" i="19"/>
  <c r="B328" i="20"/>
  <c r="O360" i="19"/>
  <c r="J328" i="20"/>
  <c r="D329" i="20"/>
  <c r="H329" i="20"/>
  <c r="U361" i="19"/>
  <c r="L362" i="19"/>
  <c r="B330" i="20"/>
  <c r="O362" i="19"/>
  <c r="S362" i="19"/>
  <c r="F330" i="20"/>
  <c r="J330" i="20"/>
  <c r="W362" i="19"/>
  <c r="L363" i="19"/>
  <c r="D331" i="20"/>
  <c r="H331" i="20"/>
  <c r="U363" i="19"/>
  <c r="L364" i="19"/>
  <c r="B332" i="20"/>
  <c r="O364" i="19"/>
  <c r="F332" i="20"/>
  <c r="S364" i="19"/>
  <c r="D333" i="20"/>
  <c r="H333" i="20"/>
  <c r="L366" i="19"/>
  <c r="B334" i="20"/>
  <c r="O366" i="19"/>
  <c r="F334" i="20"/>
  <c r="S366" i="19"/>
  <c r="J334" i="20"/>
  <c r="W366" i="19"/>
  <c r="L367" i="19"/>
  <c r="D335" i="20"/>
  <c r="H335" i="20"/>
  <c r="L368" i="19"/>
  <c r="B336" i="20"/>
  <c r="F336" i="20"/>
  <c r="S368" i="19"/>
  <c r="J336" i="20"/>
  <c r="W368" i="19"/>
  <c r="D337" i="20"/>
  <c r="Q369" i="19"/>
  <c r="H337" i="20"/>
  <c r="L370" i="19"/>
  <c r="B338" i="20"/>
  <c r="O370" i="19"/>
  <c r="F338" i="20"/>
  <c r="S370" i="19"/>
  <c r="J338" i="20"/>
  <c r="W370" i="19"/>
  <c r="L371" i="19"/>
  <c r="Q371" i="19"/>
  <c r="D339" i="20"/>
  <c r="H339" i="20"/>
  <c r="L372" i="19"/>
  <c r="B340" i="20"/>
  <c r="F340" i="20"/>
  <c r="W372" i="19"/>
  <c r="D341" i="20"/>
  <c r="Q373" i="19"/>
  <c r="H341" i="20"/>
  <c r="U373" i="19"/>
  <c r="L374" i="19"/>
  <c r="B342" i="20"/>
  <c r="O374" i="19"/>
  <c r="F342" i="20"/>
  <c r="S374" i="19"/>
  <c r="J342" i="20"/>
  <c r="W374" i="19"/>
  <c r="L375" i="19"/>
  <c r="D343" i="20"/>
  <c r="Q375" i="19"/>
  <c r="U375" i="19"/>
  <c r="L376" i="19"/>
  <c r="B344" i="20"/>
  <c r="O376" i="19"/>
  <c r="F344" i="20"/>
  <c r="J344" i="20"/>
  <c r="D345" i="20"/>
  <c r="H345" i="20"/>
  <c r="U377" i="19"/>
  <c r="L378" i="19"/>
  <c r="B346" i="20"/>
  <c r="O378" i="19"/>
  <c r="F346" i="20"/>
  <c r="S378" i="19"/>
  <c r="J346" i="20"/>
  <c r="W378" i="19"/>
  <c r="L379" i="19"/>
  <c r="D347" i="20"/>
  <c r="H347" i="20"/>
  <c r="U379" i="19"/>
  <c r="L380" i="19"/>
  <c r="B348" i="20"/>
  <c r="O380" i="19"/>
  <c r="F348" i="20"/>
  <c r="S380" i="19"/>
  <c r="J348" i="20"/>
  <c r="D349" i="20"/>
  <c r="H349" i="20"/>
  <c r="L382" i="19"/>
  <c r="B350" i="20"/>
  <c r="O382" i="19"/>
  <c r="F350" i="20"/>
  <c r="S382" i="19"/>
  <c r="J350" i="20"/>
  <c r="W382" i="19"/>
  <c r="L383" i="19"/>
  <c r="D351" i="20"/>
  <c r="H351" i="20"/>
  <c r="L384" i="19"/>
  <c r="B352" i="20"/>
  <c r="F352" i="20"/>
  <c r="S384" i="19"/>
  <c r="J352" i="20"/>
  <c r="W384" i="19"/>
  <c r="T325" i="19"/>
  <c r="X352" i="19"/>
  <c r="S352" i="19"/>
  <c r="S351" i="19"/>
  <c r="T350" i="19"/>
  <c r="T349" i="19"/>
  <c r="O349" i="19"/>
  <c r="T348" i="19"/>
  <c r="O348" i="19"/>
  <c r="U347" i="19"/>
  <c r="R346" i="19"/>
  <c r="U345" i="19"/>
  <c r="X344" i="19"/>
  <c r="P344" i="19"/>
  <c r="S343" i="19"/>
  <c r="V342" i="19"/>
  <c r="T340" i="19"/>
  <c r="W339" i="19"/>
  <c r="O339" i="19"/>
  <c r="U337" i="19"/>
  <c r="X336" i="19"/>
  <c r="S335" i="19"/>
  <c r="T332" i="19"/>
  <c r="O331" i="19"/>
  <c r="U329" i="19"/>
  <c r="P328" i="19"/>
  <c r="U326" i="19"/>
  <c r="V384" i="19"/>
  <c r="V383" i="19"/>
  <c r="V382" i="19"/>
  <c r="W381" i="19"/>
  <c r="W380" i="19"/>
  <c r="W379" i="19"/>
  <c r="X378" i="19"/>
  <c r="X377" i="19"/>
  <c r="X376" i="19"/>
  <c r="O373" i="19"/>
  <c r="O372" i="19"/>
  <c r="O371" i="19"/>
  <c r="P370" i="19"/>
  <c r="P369" i="19"/>
  <c r="P368" i="19"/>
  <c r="Q367" i="19"/>
  <c r="Q366" i="19"/>
  <c r="Q365" i="19"/>
  <c r="R364" i="19"/>
  <c r="R363" i="19"/>
  <c r="R362" i="19"/>
  <c r="S361" i="19"/>
  <c r="S359" i="19"/>
  <c r="T358" i="19"/>
  <c r="E294" i="20"/>
  <c r="D295" i="20"/>
  <c r="D296" i="20"/>
  <c r="C298" i="20"/>
  <c r="C299" i="20"/>
  <c r="B301" i="20"/>
  <c r="B302" i="20"/>
  <c r="C306" i="20"/>
  <c r="B310" i="20"/>
  <c r="K315" i="20"/>
  <c r="C327" i="20"/>
  <c r="J329" i="20"/>
  <c r="K337" i="20"/>
  <c r="I343" i="20"/>
  <c r="G349" i="20"/>
  <c r="T342" i="19"/>
  <c r="E317" i="20"/>
  <c r="L342" i="19"/>
  <c r="K310" i="20"/>
  <c r="E311" i="20"/>
  <c r="I311" i="20"/>
  <c r="K312" i="20"/>
  <c r="E313" i="20"/>
  <c r="I313" i="20"/>
  <c r="L346" i="19"/>
  <c r="C314" i="20"/>
  <c r="E315" i="20"/>
  <c r="I315" i="20"/>
  <c r="C316" i="20"/>
  <c r="I317" i="20"/>
  <c r="L350" i="19"/>
  <c r="C318" i="20"/>
  <c r="K318" i="20"/>
  <c r="E319" i="20"/>
  <c r="I319" i="20"/>
  <c r="C320" i="20"/>
  <c r="K320" i="20"/>
  <c r="L357" i="19"/>
  <c r="S357" i="19"/>
  <c r="F325" i="20"/>
  <c r="J325" i="20"/>
  <c r="W357" i="19"/>
  <c r="D326" i="20"/>
  <c r="H326" i="20"/>
  <c r="B327" i="20"/>
  <c r="F327" i="20"/>
  <c r="J327" i="20"/>
  <c r="D328" i="20"/>
  <c r="Q360" i="19"/>
  <c r="U360" i="19"/>
  <c r="H328" i="20"/>
  <c r="L361" i="19"/>
  <c r="F329" i="20"/>
  <c r="H330" i="20"/>
  <c r="B331" i="20"/>
  <c r="F331" i="20"/>
  <c r="J331" i="20"/>
  <c r="Q364" i="19"/>
  <c r="D332" i="20"/>
  <c r="H332" i="20"/>
  <c r="U364" i="19"/>
  <c r="L365" i="19"/>
  <c r="B333" i="20"/>
  <c r="F333" i="20"/>
  <c r="D334" i="20"/>
  <c r="H334" i="20"/>
  <c r="B335" i="20"/>
  <c r="F335" i="20"/>
  <c r="J335" i="20"/>
  <c r="D336" i="20"/>
  <c r="Q368" i="19"/>
  <c r="H336" i="20"/>
  <c r="U368" i="19"/>
  <c r="L369" i="19"/>
  <c r="B337" i="20"/>
  <c r="F337" i="20"/>
  <c r="D338" i="20"/>
  <c r="H338" i="20"/>
  <c r="B339" i="20"/>
  <c r="F339" i="20"/>
  <c r="J339" i="20"/>
  <c r="D340" i="20"/>
  <c r="Q372" i="19"/>
  <c r="H340" i="20"/>
  <c r="U372" i="19"/>
  <c r="L373" i="19"/>
  <c r="B341" i="20"/>
  <c r="F341" i="20"/>
  <c r="J341" i="20"/>
  <c r="H342" i="20"/>
  <c r="B343" i="20"/>
  <c r="F343" i="20"/>
  <c r="J343" i="20"/>
  <c r="D344" i="20"/>
  <c r="Q376" i="19"/>
  <c r="H344" i="20"/>
  <c r="U376" i="19"/>
  <c r="L377" i="19"/>
  <c r="F345" i="20"/>
  <c r="J345" i="20"/>
  <c r="D346" i="20"/>
  <c r="B347" i="20"/>
  <c r="F347" i="20"/>
  <c r="J347" i="20"/>
  <c r="D348" i="20"/>
  <c r="Q380" i="19"/>
  <c r="H348" i="20"/>
  <c r="U380" i="19"/>
  <c r="L381" i="19"/>
  <c r="B349" i="20"/>
  <c r="J349" i="20"/>
  <c r="D350" i="20"/>
  <c r="H350" i="20"/>
  <c r="B351" i="20"/>
  <c r="F351" i="20"/>
  <c r="J351" i="20"/>
  <c r="D352" i="20"/>
  <c r="Q384" i="19"/>
  <c r="H352" i="20"/>
  <c r="U384" i="19"/>
  <c r="V349" i="19"/>
  <c r="V345" i="19"/>
  <c r="R345" i="19"/>
  <c r="V341" i="19"/>
  <c r="W383" i="19"/>
  <c r="S379" i="19"/>
  <c r="O377" i="19"/>
  <c r="O375" i="19"/>
  <c r="U374" i="19"/>
  <c r="Q370" i="19"/>
  <c r="W367" i="19"/>
  <c r="S365" i="19"/>
  <c r="S363" i="19"/>
  <c r="O361" i="19"/>
  <c r="O359" i="19"/>
  <c r="U358" i="19"/>
  <c r="B329" i="20"/>
  <c r="X5" i="25"/>
  <c r="Y5" i="25"/>
  <c r="Z5" i="25"/>
  <c r="AA5" i="25"/>
  <c r="X6" i="25"/>
  <c r="Y6" i="25"/>
  <c r="Z6" i="25"/>
  <c r="AA6" i="25"/>
  <c r="X7" i="25"/>
  <c r="Y7" i="25"/>
  <c r="Z7" i="25"/>
  <c r="AA7" i="25"/>
  <c r="X8" i="25"/>
  <c r="Y8" i="25"/>
  <c r="Z8" i="25"/>
  <c r="AA8" i="25"/>
  <c r="X9" i="25"/>
  <c r="Y9" i="25"/>
  <c r="Z9" i="25"/>
  <c r="AA9" i="25"/>
  <c r="X10" i="25"/>
  <c r="Y10" i="25"/>
  <c r="Z10" i="25"/>
  <c r="AA10" i="25"/>
  <c r="X11" i="25"/>
  <c r="Y11" i="25"/>
  <c r="Z11" i="25"/>
  <c r="AA11" i="25"/>
  <c r="X12" i="25"/>
  <c r="Y12" i="25"/>
  <c r="Z12" i="25"/>
  <c r="AA12" i="25"/>
  <c r="X13" i="25"/>
  <c r="Y13" i="25"/>
  <c r="Z13" i="25"/>
  <c r="AA13" i="25"/>
  <c r="X14" i="25"/>
  <c r="Y14" i="25"/>
  <c r="Z14" i="25"/>
  <c r="AA14" i="25"/>
  <c r="X15" i="25"/>
  <c r="Y15" i="25"/>
  <c r="Z15" i="25"/>
  <c r="AA15" i="25"/>
  <c r="X16" i="25"/>
  <c r="Y16" i="25"/>
  <c r="Z16" i="25"/>
  <c r="AA16" i="25"/>
  <c r="X17" i="25"/>
  <c r="Y17" i="25"/>
  <c r="Z17" i="25"/>
  <c r="AA17" i="25"/>
  <c r="X18" i="25"/>
  <c r="Y18" i="25"/>
  <c r="Z18" i="25"/>
  <c r="AA18" i="25"/>
  <c r="X19" i="25"/>
  <c r="Y19" i="25"/>
  <c r="Z19" i="25"/>
  <c r="AA19" i="25"/>
  <c r="X20" i="25"/>
  <c r="Y20" i="25"/>
  <c r="Z20" i="25"/>
  <c r="AA20" i="25"/>
  <c r="X21" i="25"/>
  <c r="Y21" i="25"/>
  <c r="Z21" i="25"/>
  <c r="AA21" i="25"/>
  <c r="X22" i="25"/>
  <c r="Y22" i="25"/>
  <c r="Z22" i="25"/>
  <c r="AA22" i="25"/>
  <c r="X23" i="25"/>
  <c r="Y23" i="25"/>
  <c r="Z23" i="25"/>
  <c r="AA23" i="25"/>
  <c r="X24" i="25"/>
  <c r="Y24" i="25"/>
  <c r="Z24" i="25"/>
  <c r="AA24" i="25"/>
  <c r="X25" i="25"/>
  <c r="Y25" i="25"/>
  <c r="Z25" i="25"/>
  <c r="AA25" i="25"/>
  <c r="X26" i="25"/>
  <c r="Y26" i="25"/>
  <c r="Z26" i="25"/>
  <c r="AA26" i="25"/>
  <c r="X27" i="25"/>
  <c r="Y27" i="25"/>
  <c r="Z27" i="25"/>
  <c r="AA27" i="25"/>
  <c r="X28" i="25"/>
  <c r="Y28" i="25"/>
  <c r="Z28" i="25"/>
  <c r="AA28" i="25"/>
  <c r="X29" i="25"/>
  <c r="Y29" i="25"/>
  <c r="Z29" i="25"/>
  <c r="AA29" i="25"/>
  <c r="X30" i="25"/>
  <c r="Y30" i="25"/>
  <c r="Z30" i="25"/>
  <c r="AA30" i="25"/>
  <c r="X31" i="25"/>
  <c r="Y31" i="25"/>
  <c r="Z31" i="25"/>
  <c r="AA31" i="25"/>
  <c r="L349" i="20" l="1"/>
  <c r="Y381" i="19"/>
  <c r="L335" i="20"/>
  <c r="Y367" i="19"/>
  <c r="Y360" i="19"/>
  <c r="L328" i="20"/>
  <c r="Y348" i="19"/>
  <c r="L316" i="20"/>
  <c r="Y336" i="19"/>
  <c r="L304" i="20"/>
  <c r="Y352" i="19"/>
  <c r="L320" i="20"/>
  <c r="L326" i="20"/>
  <c r="Y358" i="19"/>
  <c r="L340" i="20"/>
  <c r="Y372" i="19"/>
  <c r="L339" i="20"/>
  <c r="Y371" i="19"/>
  <c r="L336" i="20"/>
  <c r="Y368" i="19"/>
  <c r="Y362" i="19"/>
  <c r="L330" i="20"/>
  <c r="L327" i="20"/>
  <c r="Y359" i="19"/>
  <c r="L300" i="20"/>
  <c r="Y332" i="19"/>
  <c r="Y328" i="19"/>
  <c r="L296" i="20"/>
  <c r="L295" i="20"/>
  <c r="Y327" i="19"/>
  <c r="Y349" i="19"/>
  <c r="L317" i="20"/>
  <c r="L309" i="20"/>
  <c r="Y341" i="19"/>
  <c r="L314" i="20"/>
  <c r="Y346" i="19"/>
  <c r="L305" i="20"/>
  <c r="Y337" i="19"/>
  <c r="L352" i="20"/>
  <c r="Y384" i="19"/>
  <c r="L342" i="20"/>
  <c r="Y374" i="19"/>
  <c r="L306" i="20"/>
  <c r="Y338" i="19"/>
  <c r="L318" i="20"/>
  <c r="Y350" i="19"/>
  <c r="L346" i="20"/>
  <c r="Y378" i="19"/>
  <c r="L344" i="20"/>
  <c r="Y376" i="19"/>
  <c r="L343" i="20"/>
  <c r="Y375" i="19"/>
  <c r="L332" i="20"/>
  <c r="Y364" i="19"/>
  <c r="L331" i="20"/>
  <c r="Y363" i="19"/>
  <c r="L315" i="20"/>
  <c r="Y347" i="19"/>
  <c r="L308" i="20"/>
  <c r="Y340" i="19"/>
  <c r="L307" i="20"/>
  <c r="Y339" i="19"/>
  <c r="L301" i="20"/>
  <c r="Y333" i="19"/>
  <c r="L298" i="20"/>
  <c r="Y330" i="19"/>
  <c r="L319" i="20"/>
  <c r="Y351" i="19"/>
  <c r="Y344" i="19"/>
  <c r="L312" i="20"/>
  <c r="L302" i="20"/>
  <c r="Y334" i="19"/>
  <c r="L294" i="20"/>
  <c r="Y326" i="19"/>
  <c r="L351" i="20"/>
  <c r="Y383" i="19"/>
  <c r="L338" i="20"/>
  <c r="Y370" i="19"/>
  <c r="L329" i="20"/>
  <c r="Y361" i="19"/>
  <c r="L345" i="20"/>
  <c r="Y377" i="19"/>
  <c r="L341" i="20"/>
  <c r="Y373" i="19"/>
  <c r="L337" i="20"/>
  <c r="Y369" i="19"/>
  <c r="L333" i="20"/>
  <c r="Y365" i="19"/>
  <c r="L325" i="20"/>
  <c r="Y357" i="19"/>
  <c r="L310" i="20"/>
  <c r="Y342" i="19"/>
  <c r="L350" i="20"/>
  <c r="Y382" i="19"/>
  <c r="L348" i="20"/>
  <c r="Y380" i="19"/>
  <c r="Y379" i="19"/>
  <c r="L347" i="20"/>
  <c r="Y366" i="19"/>
  <c r="L334" i="20"/>
  <c r="Y335" i="19"/>
  <c r="L303" i="20"/>
  <c r="L299" i="20"/>
  <c r="Y331" i="19"/>
  <c r="L313" i="20"/>
  <c r="Y345" i="19"/>
  <c r="L297" i="20"/>
  <c r="Y329" i="19"/>
  <c r="Y325" i="19"/>
  <c r="L293" i="20"/>
  <c r="Y343" i="19"/>
  <c r="L311" i="20"/>
  <c r="Y4" i="25"/>
  <c r="Z4" i="25"/>
  <c r="AA4" i="25"/>
  <c r="X4" i="25"/>
  <c r="J5" i="25"/>
  <c r="K5" i="25"/>
  <c r="L5" i="25"/>
  <c r="M5" i="25"/>
  <c r="J6" i="25"/>
  <c r="K6" i="25"/>
  <c r="L6" i="25"/>
  <c r="M6" i="25"/>
  <c r="J7" i="25"/>
  <c r="K7" i="25"/>
  <c r="L7" i="25"/>
  <c r="M7" i="25"/>
  <c r="J8" i="25"/>
  <c r="K8" i="25"/>
  <c r="L8" i="25"/>
  <c r="M8" i="25"/>
  <c r="J9" i="25"/>
  <c r="K9" i="25"/>
  <c r="L9" i="25"/>
  <c r="M9" i="25"/>
  <c r="J10" i="25"/>
  <c r="K10" i="25"/>
  <c r="L10" i="25"/>
  <c r="M10" i="25"/>
  <c r="J11" i="25"/>
  <c r="K11" i="25"/>
  <c r="L11" i="25"/>
  <c r="M11" i="25"/>
  <c r="J12" i="25"/>
  <c r="K12" i="25"/>
  <c r="L12" i="25"/>
  <c r="M12" i="25"/>
  <c r="J13" i="25"/>
  <c r="K13" i="25"/>
  <c r="L13" i="25"/>
  <c r="M13" i="25"/>
  <c r="K4" i="25"/>
  <c r="L4" i="25"/>
  <c r="M4" i="25"/>
  <c r="J4" i="25"/>
  <c r="K320" i="23" l="1"/>
  <c r="J320" i="23"/>
  <c r="I320" i="23"/>
  <c r="H320" i="23"/>
  <c r="G320" i="23"/>
  <c r="F320" i="23"/>
  <c r="E320" i="23"/>
  <c r="D320" i="23"/>
  <c r="C320" i="23"/>
  <c r="B320" i="23"/>
  <c r="K319" i="23"/>
  <c r="J319" i="23"/>
  <c r="I319" i="23"/>
  <c r="H319" i="23"/>
  <c r="G319" i="23"/>
  <c r="F319" i="23"/>
  <c r="E319" i="23"/>
  <c r="D319" i="23"/>
  <c r="C319" i="23"/>
  <c r="B319" i="23"/>
  <c r="K318" i="23"/>
  <c r="J318" i="23"/>
  <c r="I318" i="23"/>
  <c r="H318" i="23"/>
  <c r="G318" i="23"/>
  <c r="F318" i="23"/>
  <c r="E318" i="23"/>
  <c r="D318" i="23"/>
  <c r="C318" i="23"/>
  <c r="B318" i="23"/>
  <c r="K317" i="23"/>
  <c r="J317" i="23"/>
  <c r="I317" i="23"/>
  <c r="H317" i="23"/>
  <c r="G317" i="23"/>
  <c r="F317" i="23"/>
  <c r="E317" i="23"/>
  <c r="D317" i="23"/>
  <c r="C317" i="23"/>
  <c r="B317" i="23"/>
  <c r="K316" i="23"/>
  <c r="J316" i="23"/>
  <c r="I316" i="23"/>
  <c r="H316" i="23"/>
  <c r="G316" i="23"/>
  <c r="F316" i="23"/>
  <c r="E316" i="23"/>
  <c r="D316" i="23"/>
  <c r="C316" i="23"/>
  <c r="B316" i="23"/>
  <c r="K315" i="23"/>
  <c r="J315" i="23"/>
  <c r="I315" i="23"/>
  <c r="H315" i="23"/>
  <c r="G315" i="23"/>
  <c r="F315" i="23"/>
  <c r="E315" i="23"/>
  <c r="D315" i="23"/>
  <c r="C315" i="23"/>
  <c r="B315" i="23"/>
  <c r="K314" i="23"/>
  <c r="J314" i="23"/>
  <c r="I314" i="23"/>
  <c r="H314" i="23"/>
  <c r="G314" i="23"/>
  <c r="F314" i="23"/>
  <c r="E314" i="23"/>
  <c r="D314" i="23"/>
  <c r="C314" i="23"/>
  <c r="B314" i="23"/>
  <c r="K313" i="23"/>
  <c r="J313" i="23"/>
  <c r="I313" i="23"/>
  <c r="H313" i="23"/>
  <c r="G313" i="23"/>
  <c r="F313" i="23"/>
  <c r="E313" i="23"/>
  <c r="D313" i="23"/>
  <c r="C313" i="23"/>
  <c r="B313" i="23"/>
  <c r="K312" i="23"/>
  <c r="J312" i="23"/>
  <c r="I312" i="23"/>
  <c r="H312" i="23"/>
  <c r="G312" i="23"/>
  <c r="F312" i="23"/>
  <c r="E312" i="23"/>
  <c r="D312" i="23"/>
  <c r="C312" i="23"/>
  <c r="B312" i="23"/>
  <c r="K311" i="23"/>
  <c r="J311" i="23"/>
  <c r="I311" i="23"/>
  <c r="H311" i="23"/>
  <c r="G311" i="23"/>
  <c r="F311" i="23"/>
  <c r="E311" i="23"/>
  <c r="D311" i="23"/>
  <c r="C311" i="23"/>
  <c r="B311" i="23"/>
  <c r="K310" i="23"/>
  <c r="J310" i="23"/>
  <c r="I310" i="23"/>
  <c r="H310" i="23"/>
  <c r="G310" i="23"/>
  <c r="F310" i="23"/>
  <c r="E310" i="23"/>
  <c r="D310" i="23"/>
  <c r="C310" i="23"/>
  <c r="B310" i="23"/>
  <c r="K309" i="23"/>
  <c r="J309" i="23"/>
  <c r="I309" i="23"/>
  <c r="H309" i="23"/>
  <c r="G309" i="23"/>
  <c r="F309" i="23"/>
  <c r="E309" i="23"/>
  <c r="D309" i="23"/>
  <c r="C309" i="23"/>
  <c r="B309" i="23"/>
  <c r="K308" i="23"/>
  <c r="J308" i="23"/>
  <c r="I308" i="23"/>
  <c r="H308" i="23"/>
  <c r="G308" i="23"/>
  <c r="F308" i="23"/>
  <c r="E308" i="23"/>
  <c r="D308" i="23"/>
  <c r="C308" i="23"/>
  <c r="B308" i="23"/>
  <c r="K307" i="23"/>
  <c r="J307" i="23"/>
  <c r="I307" i="23"/>
  <c r="H307" i="23"/>
  <c r="G307" i="23"/>
  <c r="F307" i="23"/>
  <c r="E307" i="23"/>
  <c r="D307" i="23"/>
  <c r="C307" i="23"/>
  <c r="B307" i="23"/>
  <c r="K306" i="23"/>
  <c r="J306" i="23"/>
  <c r="I306" i="23"/>
  <c r="H306" i="23"/>
  <c r="G306" i="23"/>
  <c r="F306" i="23"/>
  <c r="E306" i="23"/>
  <c r="D306" i="23"/>
  <c r="C306" i="23"/>
  <c r="B306" i="23"/>
  <c r="K305" i="23"/>
  <c r="J305" i="23"/>
  <c r="I305" i="23"/>
  <c r="H305" i="23"/>
  <c r="G305" i="23"/>
  <c r="F305" i="23"/>
  <c r="E305" i="23"/>
  <c r="D305" i="23"/>
  <c r="C305" i="23"/>
  <c r="B305" i="23"/>
  <c r="K304" i="23"/>
  <c r="J304" i="23"/>
  <c r="I304" i="23"/>
  <c r="H304" i="23"/>
  <c r="G304" i="23"/>
  <c r="F304" i="23"/>
  <c r="E304" i="23"/>
  <c r="D304" i="23"/>
  <c r="C304" i="23"/>
  <c r="B304" i="23"/>
  <c r="K303" i="23"/>
  <c r="J303" i="23"/>
  <c r="I303" i="23"/>
  <c r="H303" i="23"/>
  <c r="G303" i="23"/>
  <c r="F303" i="23"/>
  <c r="E303" i="23"/>
  <c r="D303" i="23"/>
  <c r="C303" i="23"/>
  <c r="B303" i="23"/>
  <c r="K302" i="23"/>
  <c r="J302" i="23"/>
  <c r="I302" i="23"/>
  <c r="H302" i="23"/>
  <c r="G302" i="23"/>
  <c r="F302" i="23"/>
  <c r="E302" i="23"/>
  <c r="D302" i="23"/>
  <c r="C302" i="23"/>
  <c r="B302" i="23"/>
  <c r="K301" i="23"/>
  <c r="J301" i="23"/>
  <c r="I301" i="23"/>
  <c r="H301" i="23"/>
  <c r="G301" i="23"/>
  <c r="F301" i="23"/>
  <c r="E301" i="23"/>
  <c r="D301" i="23"/>
  <c r="C301" i="23"/>
  <c r="B301" i="23"/>
  <c r="K300" i="23"/>
  <c r="J300" i="23"/>
  <c r="I300" i="23"/>
  <c r="H300" i="23"/>
  <c r="G300" i="23"/>
  <c r="F300" i="23"/>
  <c r="E300" i="23"/>
  <c r="D300" i="23"/>
  <c r="C300" i="23"/>
  <c r="B300" i="23"/>
  <c r="K299" i="23"/>
  <c r="J299" i="23"/>
  <c r="I299" i="23"/>
  <c r="H299" i="23"/>
  <c r="G299" i="23"/>
  <c r="F299" i="23"/>
  <c r="E299" i="23"/>
  <c r="D299" i="23"/>
  <c r="C299" i="23"/>
  <c r="B299" i="23"/>
  <c r="K298" i="23"/>
  <c r="J298" i="23"/>
  <c r="I298" i="23"/>
  <c r="H298" i="23"/>
  <c r="G298" i="23"/>
  <c r="F298" i="23"/>
  <c r="E298" i="23"/>
  <c r="D298" i="23"/>
  <c r="C298" i="23"/>
  <c r="B298" i="23"/>
  <c r="K297" i="23"/>
  <c r="J297" i="23"/>
  <c r="I297" i="23"/>
  <c r="H297" i="23"/>
  <c r="G297" i="23"/>
  <c r="F297" i="23"/>
  <c r="E297" i="23"/>
  <c r="D297" i="23"/>
  <c r="C297" i="23"/>
  <c r="B297" i="23"/>
  <c r="K296" i="23"/>
  <c r="J296" i="23"/>
  <c r="I296" i="23"/>
  <c r="H296" i="23"/>
  <c r="G296" i="23"/>
  <c r="F296" i="23"/>
  <c r="E296" i="23"/>
  <c r="D296" i="23"/>
  <c r="C296" i="23"/>
  <c r="B296" i="23"/>
  <c r="K295" i="23"/>
  <c r="J295" i="23"/>
  <c r="I295" i="23"/>
  <c r="H295" i="23"/>
  <c r="G295" i="23"/>
  <c r="F295" i="23"/>
  <c r="E295" i="23"/>
  <c r="D295" i="23"/>
  <c r="C295" i="23"/>
  <c r="B295" i="23"/>
  <c r="K294" i="23"/>
  <c r="J294" i="23"/>
  <c r="I294" i="23"/>
  <c r="H294" i="23"/>
  <c r="G294" i="23"/>
  <c r="F294" i="23"/>
  <c r="E294" i="23"/>
  <c r="D294" i="23"/>
  <c r="C294" i="23"/>
  <c r="B294" i="23"/>
  <c r="K293" i="23"/>
  <c r="J293" i="23"/>
  <c r="I293" i="23"/>
  <c r="H293" i="23"/>
  <c r="G293" i="23"/>
  <c r="F293" i="23"/>
  <c r="E293" i="23"/>
  <c r="D293" i="23"/>
  <c r="C293" i="23"/>
  <c r="B293" i="23"/>
  <c r="K320" i="21"/>
  <c r="J320" i="21"/>
  <c r="I320" i="21"/>
  <c r="H320" i="21"/>
  <c r="G320" i="21"/>
  <c r="F320" i="21"/>
  <c r="E320" i="21"/>
  <c r="D320" i="21"/>
  <c r="C320" i="21"/>
  <c r="B320" i="21"/>
  <c r="K319" i="21"/>
  <c r="J319" i="21"/>
  <c r="I319" i="21"/>
  <c r="H319" i="21"/>
  <c r="G319" i="21"/>
  <c r="F319" i="21"/>
  <c r="E319" i="21"/>
  <c r="D319" i="21"/>
  <c r="C319" i="21"/>
  <c r="B319" i="21"/>
  <c r="K318" i="21"/>
  <c r="J318" i="21"/>
  <c r="I318" i="21"/>
  <c r="H318" i="21"/>
  <c r="G318" i="21"/>
  <c r="F318" i="21"/>
  <c r="E318" i="21"/>
  <c r="D318" i="21"/>
  <c r="C318" i="21"/>
  <c r="B318" i="21"/>
  <c r="K317" i="21"/>
  <c r="J317" i="21"/>
  <c r="I317" i="21"/>
  <c r="H317" i="21"/>
  <c r="G317" i="21"/>
  <c r="F317" i="21"/>
  <c r="E317" i="21"/>
  <c r="D317" i="21"/>
  <c r="C317" i="21"/>
  <c r="B317" i="21"/>
  <c r="K316" i="21"/>
  <c r="J316" i="21"/>
  <c r="I316" i="21"/>
  <c r="H316" i="21"/>
  <c r="G316" i="21"/>
  <c r="F316" i="21"/>
  <c r="E316" i="21"/>
  <c r="D316" i="21"/>
  <c r="C316" i="21"/>
  <c r="B316" i="21"/>
  <c r="K315" i="21"/>
  <c r="J315" i="21"/>
  <c r="I315" i="21"/>
  <c r="H315" i="21"/>
  <c r="G315" i="21"/>
  <c r="F315" i="21"/>
  <c r="E315" i="21"/>
  <c r="D315" i="21"/>
  <c r="C315" i="21"/>
  <c r="B315" i="21"/>
  <c r="K314" i="21"/>
  <c r="J314" i="21"/>
  <c r="I314" i="21"/>
  <c r="H314" i="21"/>
  <c r="G314" i="21"/>
  <c r="F314" i="21"/>
  <c r="E314" i="21"/>
  <c r="D314" i="21"/>
  <c r="C314" i="21"/>
  <c r="B314" i="21"/>
  <c r="K313" i="21"/>
  <c r="J313" i="21"/>
  <c r="I313" i="21"/>
  <c r="H313" i="21"/>
  <c r="G313" i="21"/>
  <c r="F313" i="21"/>
  <c r="E313" i="21"/>
  <c r="D313" i="21"/>
  <c r="C313" i="21"/>
  <c r="B313" i="21"/>
  <c r="K312" i="21"/>
  <c r="J312" i="21"/>
  <c r="I312" i="21"/>
  <c r="H312" i="21"/>
  <c r="G312" i="21"/>
  <c r="F312" i="21"/>
  <c r="E312" i="21"/>
  <c r="D312" i="21"/>
  <c r="C312" i="21"/>
  <c r="B312" i="21"/>
  <c r="K311" i="21"/>
  <c r="J311" i="21"/>
  <c r="I311" i="21"/>
  <c r="H311" i="21"/>
  <c r="G311" i="21"/>
  <c r="F311" i="21"/>
  <c r="E311" i="21"/>
  <c r="D311" i="21"/>
  <c r="C311" i="21"/>
  <c r="B311" i="21"/>
  <c r="K310" i="21"/>
  <c r="J310" i="21"/>
  <c r="I310" i="21"/>
  <c r="H310" i="21"/>
  <c r="G310" i="21"/>
  <c r="F310" i="21"/>
  <c r="E310" i="21"/>
  <c r="D310" i="21"/>
  <c r="C310" i="21"/>
  <c r="B310" i="21"/>
  <c r="K309" i="21"/>
  <c r="J309" i="21"/>
  <c r="I309" i="21"/>
  <c r="H309" i="21"/>
  <c r="G309" i="21"/>
  <c r="F309" i="21"/>
  <c r="E309" i="21"/>
  <c r="D309" i="21"/>
  <c r="C309" i="21"/>
  <c r="B309" i="21"/>
  <c r="K308" i="21"/>
  <c r="J308" i="21"/>
  <c r="I308" i="21"/>
  <c r="H308" i="21"/>
  <c r="G308" i="21"/>
  <c r="F308" i="21"/>
  <c r="E308" i="21"/>
  <c r="D308" i="21"/>
  <c r="C308" i="21"/>
  <c r="B308" i="21"/>
  <c r="K307" i="21"/>
  <c r="J307" i="21"/>
  <c r="I307" i="21"/>
  <c r="H307" i="21"/>
  <c r="G307" i="21"/>
  <c r="F307" i="21"/>
  <c r="E307" i="21"/>
  <c r="D307" i="21"/>
  <c r="C307" i="21"/>
  <c r="B307" i="21"/>
  <c r="K306" i="21"/>
  <c r="J306" i="21"/>
  <c r="I306" i="21"/>
  <c r="H306" i="21"/>
  <c r="G306" i="21"/>
  <c r="F306" i="21"/>
  <c r="E306" i="21"/>
  <c r="D306" i="21"/>
  <c r="C306" i="21"/>
  <c r="B306" i="21"/>
  <c r="K305" i="21"/>
  <c r="J305" i="21"/>
  <c r="I305" i="21"/>
  <c r="H305" i="21"/>
  <c r="G305" i="21"/>
  <c r="F305" i="21"/>
  <c r="E305" i="21"/>
  <c r="D305" i="21"/>
  <c r="C305" i="21"/>
  <c r="B305" i="21"/>
  <c r="K304" i="21"/>
  <c r="J304" i="21"/>
  <c r="I304" i="21"/>
  <c r="H304" i="21"/>
  <c r="G304" i="21"/>
  <c r="F304" i="21"/>
  <c r="E304" i="21"/>
  <c r="D304" i="21"/>
  <c r="C304" i="21"/>
  <c r="B304" i="21"/>
  <c r="K303" i="21"/>
  <c r="J303" i="21"/>
  <c r="I303" i="21"/>
  <c r="H303" i="21"/>
  <c r="G303" i="21"/>
  <c r="F303" i="21"/>
  <c r="E303" i="21"/>
  <c r="D303" i="21"/>
  <c r="C303" i="21"/>
  <c r="B303" i="21"/>
  <c r="K302" i="21"/>
  <c r="J302" i="21"/>
  <c r="I302" i="21"/>
  <c r="H302" i="21"/>
  <c r="G302" i="21"/>
  <c r="F302" i="21"/>
  <c r="E302" i="21"/>
  <c r="D302" i="21"/>
  <c r="C302" i="21"/>
  <c r="B302" i="21"/>
  <c r="K301" i="21"/>
  <c r="J301" i="21"/>
  <c r="I301" i="21"/>
  <c r="H301" i="21"/>
  <c r="G301" i="21"/>
  <c r="F301" i="21"/>
  <c r="E301" i="21"/>
  <c r="D301" i="21"/>
  <c r="C301" i="21"/>
  <c r="B301" i="21"/>
  <c r="K300" i="21"/>
  <c r="J300" i="21"/>
  <c r="I300" i="21"/>
  <c r="H300" i="21"/>
  <c r="G300" i="21"/>
  <c r="F300" i="21"/>
  <c r="E300" i="21"/>
  <c r="D300" i="21"/>
  <c r="C300" i="21"/>
  <c r="B300" i="21"/>
  <c r="K299" i="21"/>
  <c r="J299" i="21"/>
  <c r="I299" i="21"/>
  <c r="H299" i="21"/>
  <c r="G299" i="21"/>
  <c r="F299" i="21"/>
  <c r="E299" i="21"/>
  <c r="D299" i="21"/>
  <c r="C299" i="21"/>
  <c r="B299" i="21"/>
  <c r="K298" i="21"/>
  <c r="J298" i="21"/>
  <c r="I298" i="21"/>
  <c r="H298" i="21"/>
  <c r="G298" i="21"/>
  <c r="F298" i="21"/>
  <c r="E298" i="21"/>
  <c r="D298" i="21"/>
  <c r="C298" i="21"/>
  <c r="B298" i="21"/>
  <c r="K297" i="21"/>
  <c r="J297" i="21"/>
  <c r="I297" i="21"/>
  <c r="H297" i="21"/>
  <c r="G297" i="21"/>
  <c r="F297" i="21"/>
  <c r="E297" i="21"/>
  <c r="D297" i="21"/>
  <c r="C297" i="21"/>
  <c r="B297" i="21"/>
  <c r="K296" i="21"/>
  <c r="J296" i="21"/>
  <c r="I296" i="21"/>
  <c r="H296" i="21"/>
  <c r="G296" i="21"/>
  <c r="F296" i="21"/>
  <c r="E296" i="21"/>
  <c r="D296" i="21"/>
  <c r="C296" i="21"/>
  <c r="B296" i="21"/>
  <c r="K295" i="21"/>
  <c r="J295" i="21"/>
  <c r="I295" i="21"/>
  <c r="H295" i="21"/>
  <c r="G295" i="21"/>
  <c r="F295" i="21"/>
  <c r="E295" i="21"/>
  <c r="D295" i="21"/>
  <c r="C295" i="21"/>
  <c r="B295" i="21"/>
  <c r="K294" i="21"/>
  <c r="J294" i="21"/>
  <c r="I294" i="21"/>
  <c r="H294" i="21"/>
  <c r="G294" i="21"/>
  <c r="F294" i="21"/>
  <c r="E294" i="21"/>
  <c r="D294" i="21"/>
  <c r="C294" i="21"/>
  <c r="B294" i="21"/>
  <c r="K293" i="21"/>
  <c r="J293" i="21"/>
  <c r="I293" i="21"/>
  <c r="H293" i="21"/>
  <c r="G293" i="21"/>
  <c r="F293" i="21"/>
  <c r="E293" i="21"/>
  <c r="D293" i="21"/>
  <c r="C293" i="21"/>
  <c r="B293" i="21"/>
  <c r="V319" i="21"/>
  <c r="T293" i="21" l="1"/>
  <c r="R316" i="21"/>
  <c r="R318" i="21"/>
  <c r="V320" i="21"/>
  <c r="S317" i="21"/>
  <c r="S316" i="21"/>
  <c r="S320" i="21"/>
  <c r="R293" i="21"/>
  <c r="R317" i="21"/>
  <c r="P318" i="21"/>
  <c r="S293" i="21"/>
  <c r="Q318" i="21"/>
  <c r="O319" i="21"/>
  <c r="W319" i="21"/>
  <c r="U320" i="21"/>
  <c r="X315" i="21"/>
  <c r="V316" i="21"/>
  <c r="T317" i="21"/>
  <c r="Y301" i="19"/>
  <c r="O320" i="21"/>
  <c r="W320" i="21"/>
  <c r="Y298" i="19"/>
  <c r="Y302" i="19"/>
  <c r="P300" i="21"/>
  <c r="T306" i="21"/>
  <c r="P312" i="21"/>
  <c r="S294" i="21"/>
  <c r="Q295" i="21"/>
  <c r="L296" i="21"/>
  <c r="O296" i="21"/>
  <c r="W296" i="21"/>
  <c r="U297" i="21"/>
  <c r="S298" i="21"/>
  <c r="Q299" i="21"/>
  <c r="L300" i="21"/>
  <c r="O300" i="21"/>
  <c r="W300" i="21"/>
  <c r="U301" i="21"/>
  <c r="S302" i="21"/>
  <c r="Q303" i="21"/>
  <c r="L304" i="21"/>
  <c r="O304" i="21"/>
  <c r="W304" i="21"/>
  <c r="U305" i="21"/>
  <c r="S306" i="21"/>
  <c r="Q307" i="21"/>
  <c r="L308" i="21"/>
  <c r="O308" i="21"/>
  <c r="W308" i="21"/>
  <c r="U309" i="21"/>
  <c r="S310" i="21"/>
  <c r="Q311" i="21"/>
  <c r="L312" i="21"/>
  <c r="O312" i="21"/>
  <c r="W312" i="21"/>
  <c r="U313" i="21"/>
  <c r="S314" i="21"/>
  <c r="Q315" i="21"/>
  <c r="L316" i="21"/>
  <c r="O316" i="21"/>
  <c r="W316" i="21"/>
  <c r="S318" i="21"/>
  <c r="U293" i="21"/>
  <c r="R319" i="21"/>
  <c r="T318" i="21"/>
  <c r="R295" i="21"/>
  <c r="X300" i="21"/>
  <c r="V305" i="21"/>
  <c r="T310" i="21"/>
  <c r="L293" i="21"/>
  <c r="U294" i="21"/>
  <c r="S295" i="21"/>
  <c r="Q296" i="21"/>
  <c r="L297" i="21"/>
  <c r="O297" i="21"/>
  <c r="W297" i="21"/>
  <c r="U298" i="21"/>
  <c r="S299" i="21"/>
  <c r="Q300" i="21"/>
  <c r="L301" i="21"/>
  <c r="O301" i="21"/>
  <c r="W301" i="21"/>
  <c r="U302" i="21"/>
  <c r="S303" i="21"/>
  <c r="Q304" i="21"/>
  <c r="L305" i="21"/>
  <c r="O305" i="21"/>
  <c r="W305" i="21"/>
  <c r="U306" i="21"/>
  <c r="S307" i="21"/>
  <c r="Q308" i="21"/>
  <c r="L309" i="21"/>
  <c r="O309" i="21"/>
  <c r="W309" i="21"/>
  <c r="U310" i="21"/>
  <c r="S311" i="21"/>
  <c r="Q312" i="21"/>
  <c r="L313" i="21"/>
  <c r="O313" i="21"/>
  <c r="W313" i="21"/>
  <c r="U314" i="21"/>
  <c r="S315" i="21"/>
  <c r="Q316" i="21"/>
  <c r="X319" i="21"/>
  <c r="P319" i="21"/>
  <c r="T298" i="21"/>
  <c r="P304" i="21"/>
  <c r="P308" i="21"/>
  <c r="R311" i="21"/>
  <c r="P316" i="21"/>
  <c r="L320" i="21"/>
  <c r="V294" i="21"/>
  <c r="T295" i="21"/>
  <c r="R296" i="21"/>
  <c r="P297" i="21"/>
  <c r="X297" i="21"/>
  <c r="V298" i="21"/>
  <c r="T299" i="21"/>
  <c r="R300" i="21"/>
  <c r="P301" i="21"/>
  <c r="X301" i="21"/>
  <c r="V302" i="21"/>
  <c r="T303" i="21"/>
  <c r="R304" i="21"/>
  <c r="P305" i="21"/>
  <c r="X305" i="21"/>
  <c r="V306" i="21"/>
  <c r="T307" i="21"/>
  <c r="R308" i="21"/>
  <c r="P309" i="21"/>
  <c r="X309" i="21"/>
  <c r="V310" i="21"/>
  <c r="T311" i="21"/>
  <c r="R312" i="21"/>
  <c r="P313" i="21"/>
  <c r="X313" i="21"/>
  <c r="V314" i="21"/>
  <c r="T315" i="21"/>
  <c r="V318" i="21"/>
  <c r="O293" i="21"/>
  <c r="T320" i="21"/>
  <c r="P317" i="21"/>
  <c r="P296" i="21"/>
  <c r="V301" i="21"/>
  <c r="R307" i="21"/>
  <c r="T314" i="21"/>
  <c r="O294" i="21"/>
  <c r="W294" i="21"/>
  <c r="U295" i="21"/>
  <c r="S296" i="21"/>
  <c r="Q297" i="21"/>
  <c r="L298" i="21"/>
  <c r="O298" i="21"/>
  <c r="W298" i="21"/>
  <c r="U299" i="21"/>
  <c r="S300" i="21"/>
  <c r="Q301" i="21"/>
  <c r="O302" i="21"/>
  <c r="W302" i="21"/>
  <c r="U303" i="21"/>
  <c r="S304" i="21"/>
  <c r="Q305" i="21"/>
  <c r="L306" i="21"/>
  <c r="O306" i="21"/>
  <c r="W306" i="21"/>
  <c r="U307" i="21"/>
  <c r="S308" i="21"/>
  <c r="Q309" i="21"/>
  <c r="O310" i="21"/>
  <c r="W310" i="21"/>
  <c r="U311" i="21"/>
  <c r="S312" i="21"/>
  <c r="Q313" i="21"/>
  <c r="O314" i="21"/>
  <c r="W314" i="21"/>
  <c r="L317" i="21"/>
  <c r="Q317" i="21"/>
  <c r="Q293" i="21"/>
  <c r="O318" i="21"/>
  <c r="O317" i="21"/>
  <c r="U315" i="21"/>
  <c r="T294" i="21"/>
  <c r="T302" i="21"/>
  <c r="X312" i="21"/>
  <c r="P294" i="21"/>
  <c r="X294" i="21"/>
  <c r="V295" i="21"/>
  <c r="T296" i="21"/>
  <c r="R297" i="21"/>
  <c r="P298" i="21"/>
  <c r="X298" i="21"/>
  <c r="V299" i="21"/>
  <c r="T300" i="21"/>
  <c r="R301" i="21"/>
  <c r="P302" i="21"/>
  <c r="X302" i="21"/>
  <c r="V303" i="21"/>
  <c r="T304" i="21"/>
  <c r="R305" i="21"/>
  <c r="P306" i="21"/>
  <c r="X306" i="21"/>
  <c r="V307" i="21"/>
  <c r="T308" i="21"/>
  <c r="R309" i="21"/>
  <c r="P310" i="21"/>
  <c r="X310" i="21"/>
  <c r="V311" i="21"/>
  <c r="T312" i="21"/>
  <c r="R313" i="21"/>
  <c r="P314" i="21"/>
  <c r="X314" i="21"/>
  <c r="V315" i="21"/>
  <c r="T316" i="21"/>
  <c r="X293" i="21"/>
  <c r="P293" i="21"/>
  <c r="R320" i="21"/>
  <c r="U319" i="21"/>
  <c r="X318" i="21"/>
  <c r="X317" i="21"/>
  <c r="X316" i="21"/>
  <c r="V297" i="21"/>
  <c r="X304" i="21"/>
  <c r="V309" i="21"/>
  <c r="V313" i="21"/>
  <c r="V317" i="21"/>
  <c r="T315" i="23"/>
  <c r="U320" i="23"/>
  <c r="U303" i="23"/>
  <c r="O306" i="23"/>
  <c r="U307" i="23"/>
  <c r="V312" i="23"/>
  <c r="S313" i="23"/>
  <c r="R316" i="23"/>
  <c r="O317" i="23"/>
  <c r="W317" i="23"/>
  <c r="V320" i="23"/>
  <c r="S308" i="23"/>
  <c r="T313" i="23"/>
  <c r="Q314" i="23"/>
  <c r="P317" i="23"/>
  <c r="X317" i="23"/>
  <c r="U318" i="23"/>
  <c r="R319" i="23"/>
  <c r="P315" i="23"/>
  <c r="X315" i="23"/>
  <c r="Q320" i="23"/>
  <c r="V316" i="23"/>
  <c r="S304" i="23"/>
  <c r="W316" i="23"/>
  <c r="V311" i="23"/>
  <c r="T317" i="23"/>
  <c r="Q318" i="23"/>
  <c r="P295" i="23"/>
  <c r="R307" i="23"/>
  <c r="P313" i="23"/>
  <c r="O298" i="23"/>
  <c r="O308" i="23"/>
  <c r="X313" i="23"/>
  <c r="V319" i="23"/>
  <c r="O300" i="23"/>
  <c r="W308" i="23"/>
  <c r="U314" i="23"/>
  <c r="S320" i="23"/>
  <c r="T301" i="23"/>
  <c r="T309" i="23"/>
  <c r="R315" i="23"/>
  <c r="Q293" i="23"/>
  <c r="Q310" i="23"/>
  <c r="O316" i="23"/>
  <c r="L294" i="21"/>
  <c r="Q294" i="21"/>
  <c r="L295" i="21"/>
  <c r="O295" i="21"/>
  <c r="W295" i="21"/>
  <c r="U296" i="21"/>
  <c r="S297" i="21"/>
  <c r="Q298" i="21"/>
  <c r="L299" i="21"/>
  <c r="O299" i="21"/>
  <c r="W299" i="21"/>
  <c r="U300" i="21"/>
  <c r="S301" i="21"/>
  <c r="L302" i="21"/>
  <c r="Q302" i="21"/>
  <c r="L303" i="21"/>
  <c r="O303" i="21"/>
  <c r="W303" i="21"/>
  <c r="U304" i="21"/>
  <c r="S305" i="21"/>
  <c r="Q306" i="21"/>
  <c r="L307" i="21"/>
  <c r="O307" i="21"/>
  <c r="W307" i="21"/>
  <c r="U308" i="21"/>
  <c r="S309" i="21"/>
  <c r="L310" i="21"/>
  <c r="Q310" i="21"/>
  <c r="L311" i="21"/>
  <c r="O311" i="21"/>
  <c r="W311" i="21"/>
  <c r="U312" i="21"/>
  <c r="S313" i="21"/>
  <c r="L314" i="21"/>
  <c r="Q314" i="21"/>
  <c r="L315" i="21"/>
  <c r="O315" i="21"/>
  <c r="W315" i="21"/>
  <c r="L318" i="21"/>
  <c r="W293" i="21"/>
  <c r="Q320" i="21"/>
  <c r="T319" i="21"/>
  <c r="W318" i="21"/>
  <c r="W317" i="21"/>
  <c r="X296" i="21"/>
  <c r="R299" i="21"/>
  <c r="R303" i="21"/>
  <c r="X308" i="21"/>
  <c r="R315" i="21"/>
  <c r="Q319" i="21"/>
  <c r="R294" i="21"/>
  <c r="P295" i="21"/>
  <c r="X295" i="21"/>
  <c r="V296" i="21"/>
  <c r="T297" i="21"/>
  <c r="R298" i="21"/>
  <c r="P299" i="21"/>
  <c r="X299" i="21"/>
  <c r="V300" i="21"/>
  <c r="T301" i="21"/>
  <c r="R302" i="21"/>
  <c r="P303" i="21"/>
  <c r="X303" i="21"/>
  <c r="V304" i="21"/>
  <c r="T305" i="21"/>
  <c r="R306" i="21"/>
  <c r="P307" i="21"/>
  <c r="X307" i="21"/>
  <c r="V308" i="21"/>
  <c r="T309" i="21"/>
  <c r="R310" i="21"/>
  <c r="P311" i="21"/>
  <c r="X311" i="21"/>
  <c r="V312" i="21"/>
  <c r="T313" i="21"/>
  <c r="R314" i="21"/>
  <c r="P315" i="21"/>
  <c r="L319" i="21"/>
  <c r="V293" i="21"/>
  <c r="X320" i="21"/>
  <c r="P320" i="21"/>
  <c r="S319" i="21"/>
  <c r="U318" i="21"/>
  <c r="U317" i="21"/>
  <c r="U316" i="21"/>
  <c r="P293" i="23"/>
  <c r="X293" i="23"/>
  <c r="V294" i="23"/>
  <c r="S295" i="23"/>
  <c r="Q296" i="23"/>
  <c r="L297" i="23"/>
  <c r="O297" i="23"/>
  <c r="W297" i="23"/>
  <c r="U298" i="23"/>
  <c r="S299" i="23"/>
  <c r="Q300" i="23"/>
  <c r="L301" i="23"/>
  <c r="O301" i="23"/>
  <c r="W301" i="23"/>
  <c r="U302" i="23"/>
  <c r="S303" i="23"/>
  <c r="Q304" i="23"/>
  <c r="L305" i="23"/>
  <c r="O305" i="23"/>
  <c r="S307" i="23"/>
  <c r="Q308" i="23"/>
  <c r="U310" i="23"/>
  <c r="S311" i="23"/>
  <c r="Q312" i="23"/>
  <c r="O313" i="23"/>
  <c r="W313" i="23"/>
  <c r="S319" i="23"/>
  <c r="T299" i="23"/>
  <c r="P301" i="23"/>
  <c r="R304" i="23"/>
  <c r="R308" i="23"/>
  <c r="P309" i="23"/>
  <c r="X309" i="23"/>
  <c r="V310" i="23"/>
  <c r="R312" i="23"/>
  <c r="V318" i="23"/>
  <c r="T319" i="23"/>
  <c r="R320" i="23"/>
  <c r="R293" i="23"/>
  <c r="W298" i="23"/>
  <c r="S300" i="23"/>
  <c r="W306" i="23"/>
  <c r="Q309" i="23"/>
  <c r="W310" i="23"/>
  <c r="U311" i="23"/>
  <c r="Q313" i="23"/>
  <c r="L314" i="23"/>
  <c r="O314" i="23"/>
  <c r="W314" i="23"/>
  <c r="U315" i="23"/>
  <c r="S316" i="23"/>
  <c r="L317" i="23"/>
  <c r="Q317" i="23"/>
  <c r="O318" i="23"/>
  <c r="L318" i="23"/>
  <c r="W318" i="23"/>
  <c r="S293" i="23"/>
  <c r="Q294" i="23"/>
  <c r="L294" i="23"/>
  <c r="V295" i="23"/>
  <c r="T296" i="23"/>
  <c r="R297" i="23"/>
  <c r="P298" i="23"/>
  <c r="X298" i="23"/>
  <c r="V299" i="23"/>
  <c r="T300" i="23"/>
  <c r="R301" i="23"/>
  <c r="P302" i="23"/>
  <c r="X302" i="23"/>
  <c r="V303" i="23"/>
  <c r="T304" i="23"/>
  <c r="R305" i="23"/>
  <c r="P306" i="23"/>
  <c r="X306" i="23"/>
  <c r="V307" i="23"/>
  <c r="T308" i="23"/>
  <c r="R309" i="23"/>
  <c r="P310" i="23"/>
  <c r="L310" i="23"/>
  <c r="X310" i="23"/>
  <c r="T293" i="23"/>
  <c r="R294" i="23"/>
  <c r="L295" i="23"/>
  <c r="O295" i="23"/>
  <c r="W295" i="23"/>
  <c r="U296" i="23"/>
  <c r="S297" i="23"/>
  <c r="Q298" i="23"/>
  <c r="O299" i="23"/>
  <c r="W299" i="23"/>
  <c r="U300" i="23"/>
  <c r="S301" i="23"/>
  <c r="L302" i="23"/>
  <c r="Q302" i="23"/>
  <c r="S317" i="23"/>
  <c r="V308" i="23"/>
  <c r="S312" i="23"/>
  <c r="U306" i="23"/>
  <c r="W300" i="23"/>
  <c r="O304" i="23"/>
  <c r="U305" i="23"/>
  <c r="S306" i="23"/>
  <c r="Q307" i="23"/>
  <c r="U313" i="23"/>
  <c r="Q315" i="23"/>
  <c r="O320" i="23"/>
  <c r="W320" i="23"/>
  <c r="W305" i="23"/>
  <c r="L293" i="23"/>
  <c r="O293" i="23"/>
  <c r="W293" i="23"/>
  <c r="U294" i="23"/>
  <c r="R295" i="23"/>
  <c r="P296" i="23"/>
  <c r="X296" i="23"/>
  <c r="V297" i="23"/>
  <c r="T298" i="23"/>
  <c r="R299" i="23"/>
  <c r="P300" i="23"/>
  <c r="X300" i="23"/>
  <c r="V301" i="23"/>
  <c r="T302" i="23"/>
  <c r="R303" i="23"/>
  <c r="P304" i="23"/>
  <c r="X304" i="23"/>
  <c r="V305" i="23"/>
  <c r="T306" i="23"/>
  <c r="R311" i="23"/>
  <c r="P312" i="23"/>
  <c r="X312" i="23"/>
  <c r="T314" i="23"/>
  <c r="P320" i="23"/>
  <c r="X320" i="23"/>
  <c r="L303" i="23"/>
  <c r="O303" i="23"/>
  <c r="W303" i="23"/>
  <c r="S305" i="23"/>
  <c r="U319" i="23"/>
  <c r="X318" i="23"/>
  <c r="P318" i="23"/>
  <c r="S309" i="23"/>
  <c r="X297" i="23"/>
  <c r="V296" i="23"/>
  <c r="T297" i="23"/>
  <c r="R298" i="23"/>
  <c r="P299" i="23"/>
  <c r="X299" i="23"/>
  <c r="R302" i="23"/>
  <c r="V304" i="23"/>
  <c r="L311" i="23"/>
  <c r="R317" i="23"/>
  <c r="U316" i="23"/>
  <c r="S314" i="23"/>
  <c r="V313" i="23"/>
  <c r="T311" i="23"/>
  <c r="O310" i="23"/>
  <c r="U308" i="23"/>
  <c r="X307" i="23"/>
  <c r="P307" i="23"/>
  <c r="T305" i="23"/>
  <c r="S294" i="23"/>
  <c r="T294" i="23"/>
  <c r="Q295" i="23"/>
  <c r="L296" i="23"/>
  <c r="O296" i="23"/>
  <c r="W296" i="23"/>
  <c r="U297" i="23"/>
  <c r="S298" i="23"/>
  <c r="L299" i="23"/>
  <c r="Q299" i="23"/>
  <c r="L300" i="23"/>
  <c r="U301" i="23"/>
  <c r="Q303" i="23"/>
  <c r="L304" i="23"/>
  <c r="L307" i="23"/>
  <c r="L308" i="23"/>
  <c r="L319" i="23"/>
  <c r="V293" i="23"/>
  <c r="T316" i="23"/>
  <c r="W315" i="23"/>
  <c r="O315" i="23"/>
  <c r="R314" i="23"/>
  <c r="W307" i="23"/>
  <c r="O307" i="23"/>
  <c r="R306" i="23"/>
  <c r="X303" i="23"/>
  <c r="S302" i="23"/>
  <c r="P297" i="23"/>
  <c r="L312" i="23"/>
  <c r="L315" i="23"/>
  <c r="L316" i="23"/>
  <c r="U293" i="23"/>
  <c r="V315" i="23"/>
  <c r="W312" i="23"/>
  <c r="O312" i="23"/>
  <c r="Q306" i="23"/>
  <c r="P305" i="23"/>
  <c r="L309" i="23"/>
  <c r="L320" i="23"/>
  <c r="Q319" i="23"/>
  <c r="T318" i="23"/>
  <c r="X314" i="23"/>
  <c r="P314" i="23"/>
  <c r="Q311" i="23"/>
  <c r="T310" i="23"/>
  <c r="W309" i="23"/>
  <c r="O309" i="23"/>
  <c r="V300" i="23"/>
  <c r="S296" i="23"/>
  <c r="O294" i="23"/>
  <c r="W294" i="23"/>
  <c r="T295" i="23"/>
  <c r="R296" i="23"/>
  <c r="V298" i="23"/>
  <c r="R300" i="23"/>
  <c r="V302" i="23"/>
  <c r="T303" i="23"/>
  <c r="L313" i="23"/>
  <c r="X319" i="23"/>
  <c r="P319" i="23"/>
  <c r="S318" i="23"/>
  <c r="V317" i="23"/>
  <c r="Q316" i="23"/>
  <c r="R313" i="23"/>
  <c r="U312" i="23"/>
  <c r="X311" i="23"/>
  <c r="P311" i="23"/>
  <c r="S310" i="23"/>
  <c r="V309" i="23"/>
  <c r="T307" i="23"/>
  <c r="W304" i="23"/>
  <c r="X301" i="23"/>
  <c r="X295" i="23"/>
  <c r="P293" i="19"/>
  <c r="P294" i="23"/>
  <c r="X294" i="23"/>
  <c r="U295" i="23"/>
  <c r="Q297" i="23"/>
  <c r="L298" i="23"/>
  <c r="U299" i="23"/>
  <c r="Q301" i="23"/>
  <c r="O302" i="23"/>
  <c r="W302" i="23"/>
  <c r="Q305" i="23"/>
  <c r="L306" i="23"/>
  <c r="T320" i="23"/>
  <c r="W319" i="23"/>
  <c r="O319" i="23"/>
  <c r="R318" i="23"/>
  <c r="U317" i="23"/>
  <c r="X316" i="23"/>
  <c r="P316" i="23"/>
  <c r="S315" i="23"/>
  <c r="V314" i="23"/>
  <c r="T312" i="23"/>
  <c r="W311" i="23"/>
  <c r="O311" i="23"/>
  <c r="R310" i="23"/>
  <c r="U309" i="23"/>
  <c r="X308" i="23"/>
  <c r="P308" i="23"/>
  <c r="V306" i="23"/>
  <c r="X305" i="23"/>
  <c r="U304" i="23"/>
  <c r="P303" i="23"/>
  <c r="R293" i="19"/>
  <c r="P294" i="19"/>
  <c r="X294" i="19"/>
  <c r="R297" i="19"/>
  <c r="P298" i="19"/>
  <c r="X298" i="19"/>
  <c r="P302" i="19"/>
  <c r="X302" i="19"/>
  <c r="R305" i="19"/>
  <c r="P306" i="19"/>
  <c r="X306" i="19"/>
  <c r="P310" i="19"/>
  <c r="X310" i="19"/>
  <c r="R313" i="19"/>
  <c r="P314" i="19"/>
  <c r="X314" i="19"/>
  <c r="P318" i="19"/>
  <c r="X318" i="19"/>
  <c r="O295" i="19"/>
  <c r="U296" i="19"/>
  <c r="S297" i="19"/>
  <c r="S301" i="19"/>
  <c r="U304" i="19"/>
  <c r="S305" i="19"/>
  <c r="S309" i="19"/>
  <c r="Y311" i="19"/>
  <c r="U312" i="19"/>
  <c r="S313" i="19"/>
  <c r="S317" i="19"/>
  <c r="U320" i="19"/>
  <c r="P295" i="19"/>
  <c r="X295" i="19"/>
  <c r="V296" i="19"/>
  <c r="V300" i="19"/>
  <c r="P303" i="19"/>
  <c r="X303" i="19"/>
  <c r="V304" i="19"/>
  <c r="V308" i="19"/>
  <c r="P311" i="19"/>
  <c r="X311" i="19"/>
  <c r="V312" i="19"/>
  <c r="V316" i="19"/>
  <c r="P319" i="19"/>
  <c r="X319" i="19"/>
  <c r="V320" i="19"/>
  <c r="S294" i="19"/>
  <c r="Q295" i="19"/>
  <c r="Q299" i="19"/>
  <c r="S302" i="19"/>
  <c r="Q303" i="19"/>
  <c r="Q307" i="19"/>
  <c r="Y308" i="19"/>
  <c r="S310" i="19"/>
  <c r="Q311" i="19"/>
  <c r="S318" i="19"/>
  <c r="Q319" i="19"/>
  <c r="V293" i="19"/>
  <c r="T294" i="19"/>
  <c r="T298" i="19"/>
  <c r="V301" i="19"/>
  <c r="T302" i="19"/>
  <c r="T306" i="19"/>
  <c r="V309" i="19"/>
  <c r="T310" i="19"/>
  <c r="T314" i="19"/>
  <c r="V317" i="19"/>
  <c r="T318" i="19"/>
  <c r="Y293" i="19"/>
  <c r="W297" i="19"/>
  <c r="Q300" i="19"/>
  <c r="W301" i="19"/>
  <c r="O305" i="19"/>
  <c r="W305" i="19"/>
  <c r="Q308" i="19"/>
  <c r="O309" i="19"/>
  <c r="W309" i="19"/>
  <c r="O313" i="19"/>
  <c r="W313" i="19"/>
  <c r="Q316" i="19"/>
  <c r="O317" i="19"/>
  <c r="W317" i="19"/>
  <c r="X293" i="19"/>
  <c r="R296" i="19"/>
  <c r="T299" i="19"/>
  <c r="R300" i="19"/>
  <c r="R304" i="19"/>
  <c r="T307" i="19"/>
  <c r="R308" i="19"/>
  <c r="R312" i="19"/>
  <c r="T315" i="19"/>
  <c r="R316" i="19"/>
  <c r="R320" i="19"/>
  <c r="Q293" i="19"/>
  <c r="Y294" i="19"/>
  <c r="U295" i="19"/>
  <c r="W298" i="19"/>
  <c r="U299" i="19"/>
  <c r="U303" i="19"/>
  <c r="O306" i="19"/>
  <c r="W306" i="19"/>
  <c r="U307" i="19"/>
  <c r="U311" i="19"/>
  <c r="O314" i="19"/>
  <c r="W314" i="19"/>
  <c r="U315" i="19"/>
  <c r="U319" i="19"/>
  <c r="W293" i="19"/>
  <c r="Y320" i="19"/>
  <c r="Q320" i="19"/>
  <c r="T319" i="19"/>
  <c r="W318" i="19"/>
  <c r="O318" i="19"/>
  <c r="R317" i="19"/>
  <c r="U316" i="19"/>
  <c r="X315" i="19"/>
  <c r="P315" i="19"/>
  <c r="S314" i="19"/>
  <c r="V313" i="19"/>
  <c r="Q312" i="19"/>
  <c r="T311" i="19"/>
  <c r="W310" i="19"/>
  <c r="O310" i="19"/>
  <c r="R309" i="19"/>
  <c r="U308" i="19"/>
  <c r="X307" i="19"/>
  <c r="P307" i="19"/>
  <c r="S306" i="19"/>
  <c r="V305" i="19"/>
  <c r="Y304" i="19"/>
  <c r="Q304" i="19"/>
  <c r="T303" i="19"/>
  <c r="W302" i="19"/>
  <c r="O302" i="19"/>
  <c r="R301" i="19"/>
  <c r="U300" i="19"/>
  <c r="X299" i="19"/>
  <c r="P299" i="19"/>
  <c r="S298" i="19"/>
  <c r="V297" i="19"/>
  <c r="Q296" i="19"/>
  <c r="T295" i="19"/>
  <c r="W294" i="19"/>
  <c r="O294" i="19"/>
  <c r="X320" i="19"/>
  <c r="P320" i="19"/>
  <c r="S319" i="19"/>
  <c r="V318" i="19"/>
  <c r="Q317" i="19"/>
  <c r="T316" i="19"/>
  <c r="W315" i="19"/>
  <c r="O315" i="19"/>
  <c r="R314" i="19"/>
  <c r="U313" i="19"/>
  <c r="X312" i="19"/>
  <c r="P312" i="19"/>
  <c r="S311" i="19"/>
  <c r="V310" i="19"/>
  <c r="Q309" i="19"/>
  <c r="T308" i="19"/>
  <c r="W307" i="19"/>
  <c r="O307" i="19"/>
  <c r="R306" i="19"/>
  <c r="U305" i="19"/>
  <c r="X304" i="19"/>
  <c r="P304" i="19"/>
  <c r="S303" i="19"/>
  <c r="V302" i="19"/>
  <c r="Q301" i="19"/>
  <c r="T300" i="19"/>
  <c r="W299" i="19"/>
  <c r="O299" i="19"/>
  <c r="R298" i="19"/>
  <c r="U297" i="19"/>
  <c r="X296" i="19"/>
  <c r="P296" i="19"/>
  <c r="S295" i="19"/>
  <c r="V294" i="19"/>
  <c r="U293" i="19"/>
  <c r="W320" i="19"/>
  <c r="O320" i="19"/>
  <c r="R319" i="19"/>
  <c r="U318" i="19"/>
  <c r="X317" i="19"/>
  <c r="P317" i="19"/>
  <c r="S316" i="19"/>
  <c r="V315" i="19"/>
  <c r="Q314" i="19"/>
  <c r="T313" i="19"/>
  <c r="W312" i="19"/>
  <c r="O312" i="19"/>
  <c r="R311" i="19"/>
  <c r="U310" i="19"/>
  <c r="X309" i="19"/>
  <c r="P309" i="19"/>
  <c r="S308" i="19"/>
  <c r="V307" i="19"/>
  <c r="Q306" i="19"/>
  <c r="T305" i="19"/>
  <c r="W304" i="19"/>
  <c r="O304" i="19"/>
  <c r="R303" i="19"/>
  <c r="U302" i="19"/>
  <c r="X301" i="19"/>
  <c r="P301" i="19"/>
  <c r="S300" i="19"/>
  <c r="V299" i="19"/>
  <c r="Q298" i="19"/>
  <c r="T297" i="19"/>
  <c r="W296" i="19"/>
  <c r="O296" i="19"/>
  <c r="R295" i="19"/>
  <c r="U294" i="19"/>
  <c r="T293" i="19"/>
  <c r="O301" i="19"/>
  <c r="S293" i="19"/>
  <c r="O298" i="19"/>
  <c r="O293" i="19"/>
  <c r="T320" i="19"/>
  <c r="W319" i="19"/>
  <c r="O319" i="19"/>
  <c r="R318" i="19"/>
  <c r="U317" i="19"/>
  <c r="X316" i="19"/>
  <c r="P316" i="19"/>
  <c r="S315" i="19"/>
  <c r="V314" i="19"/>
  <c r="Q313" i="19"/>
  <c r="T312" i="19"/>
  <c r="W311" i="19"/>
  <c r="O311" i="19"/>
  <c r="R310" i="19"/>
  <c r="U309" i="19"/>
  <c r="X308" i="19"/>
  <c r="P308" i="19"/>
  <c r="S307" i="19"/>
  <c r="V306" i="19"/>
  <c r="Q305" i="19"/>
  <c r="T304" i="19"/>
  <c r="W303" i="19"/>
  <c r="O303" i="19"/>
  <c r="R302" i="19"/>
  <c r="U301" i="19"/>
  <c r="X300" i="19"/>
  <c r="P300" i="19"/>
  <c r="S299" i="19"/>
  <c r="V298" i="19"/>
  <c r="Q297" i="19"/>
  <c r="T296" i="19"/>
  <c r="W295" i="19"/>
  <c r="R294" i="19"/>
  <c r="S320" i="19"/>
  <c r="V319" i="19"/>
  <c r="Q318" i="19"/>
  <c r="T317" i="19"/>
  <c r="W316" i="19"/>
  <c r="O316" i="19"/>
  <c r="R315" i="19"/>
  <c r="U314" i="19"/>
  <c r="X313" i="19"/>
  <c r="P313" i="19"/>
  <c r="S312" i="19"/>
  <c r="V311" i="19"/>
  <c r="Y310" i="19"/>
  <c r="Q310" i="19"/>
  <c r="T309" i="19"/>
  <c r="W308" i="19"/>
  <c r="O308" i="19"/>
  <c r="R307" i="19"/>
  <c r="U306" i="19"/>
  <c r="X305" i="19"/>
  <c r="P305" i="19"/>
  <c r="S304" i="19"/>
  <c r="V303" i="19"/>
  <c r="Q302" i="19"/>
  <c r="T301" i="19"/>
  <c r="W300" i="19"/>
  <c r="O300" i="19"/>
  <c r="R299" i="19"/>
  <c r="U298" i="19"/>
  <c r="X297" i="19"/>
  <c r="P297" i="19"/>
  <c r="S296" i="19"/>
  <c r="V295" i="19"/>
  <c r="Q294" i="19"/>
  <c r="Q315" i="19"/>
  <c r="O297" i="19"/>
  <c r="Y297" i="19" l="1"/>
  <c r="Y303" i="19"/>
  <c r="Y317" i="19"/>
  <c r="Y299" i="19"/>
  <c r="Y313" i="19"/>
  <c r="Y309" i="19"/>
  <c r="Y295" i="19"/>
  <c r="Y305" i="19"/>
  <c r="Y316" i="19"/>
  <c r="Y314" i="19"/>
  <c r="Y315" i="19"/>
  <c r="Y319" i="19"/>
  <c r="Y306" i="19"/>
  <c r="Y312" i="19"/>
  <c r="Y300" i="19"/>
  <c r="Y296" i="19"/>
  <c r="Y307" i="19"/>
  <c r="Y312" i="23"/>
  <c r="Y308" i="23"/>
  <c r="Y303" i="23"/>
  <c r="Y318" i="23"/>
  <c r="Y297" i="23"/>
  <c r="Y311" i="21"/>
  <c r="Y301" i="21"/>
  <c r="Y300" i="21"/>
  <c r="Y302" i="23"/>
  <c r="Y294" i="23"/>
  <c r="Y294" i="21"/>
  <c r="Y317" i="21"/>
  <c r="Y298" i="21"/>
  <c r="Y320" i="21"/>
  <c r="Y313" i="23"/>
  <c r="Y316" i="23"/>
  <c r="Y307" i="23"/>
  <c r="Y305" i="23"/>
  <c r="Y302" i="21"/>
  <c r="Y309" i="21"/>
  <c r="Y308" i="21"/>
  <c r="Y318" i="19"/>
  <c r="Y295" i="23"/>
  <c r="Y310" i="23"/>
  <c r="Y310" i="21"/>
  <c r="Y299" i="21"/>
  <c r="Y297" i="21"/>
  <c r="Y296" i="21"/>
  <c r="Y298" i="23"/>
  <c r="Y309" i="23"/>
  <c r="Y315" i="23"/>
  <c r="Y300" i="23"/>
  <c r="Y311" i="23"/>
  <c r="Y293" i="23"/>
  <c r="Y318" i="21"/>
  <c r="Y315" i="21"/>
  <c r="Y307" i="21"/>
  <c r="Y306" i="21"/>
  <c r="Y293" i="21"/>
  <c r="Y316" i="21"/>
  <c r="Y319" i="23"/>
  <c r="Y317" i="23"/>
  <c r="Y301" i="23"/>
  <c r="Y319" i="21"/>
  <c r="Y305" i="21"/>
  <c r="Y304" i="21"/>
  <c r="Y304" i="23"/>
  <c r="Y314" i="23"/>
  <c r="Y295" i="21"/>
  <c r="Y306" i="23"/>
  <c r="Y320" i="23"/>
  <c r="Y299" i="23"/>
  <c r="Y296" i="23"/>
  <c r="Y314" i="21"/>
  <c r="Y303" i="21"/>
  <c r="Y313" i="21"/>
  <c r="Y312" i="21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AJ47" i="2"/>
  <c r="D261" i="20" l="1"/>
  <c r="Q261" i="19"/>
  <c r="P285" i="19"/>
  <c r="C285" i="20"/>
  <c r="C281" i="20"/>
  <c r="P281" i="19"/>
  <c r="E276" i="20"/>
  <c r="R276" i="19"/>
  <c r="P273" i="19"/>
  <c r="C273" i="20"/>
  <c r="P269" i="19"/>
  <c r="C269" i="20"/>
  <c r="P265" i="19"/>
  <c r="C265" i="20"/>
  <c r="F287" i="20"/>
  <c r="S287" i="19"/>
  <c r="J285" i="20"/>
  <c r="W285" i="19"/>
  <c r="B285" i="20"/>
  <c r="O285" i="19"/>
  <c r="Q284" i="19"/>
  <c r="D284" i="20"/>
  <c r="F283" i="20"/>
  <c r="S283" i="19"/>
  <c r="H282" i="20"/>
  <c r="U282" i="19"/>
  <c r="J281" i="20"/>
  <c r="W281" i="19"/>
  <c r="B281" i="20"/>
  <c r="O281" i="19"/>
  <c r="D280" i="20"/>
  <c r="Q280" i="19"/>
  <c r="F279" i="20"/>
  <c r="S279" i="19"/>
  <c r="H278" i="20"/>
  <c r="U278" i="19"/>
  <c r="W277" i="19"/>
  <c r="J277" i="20"/>
  <c r="O277" i="19"/>
  <c r="B277" i="20"/>
  <c r="D276" i="20"/>
  <c r="Q276" i="19"/>
  <c r="F275" i="20"/>
  <c r="S275" i="19"/>
  <c r="H274" i="20"/>
  <c r="U274" i="19"/>
  <c r="W273" i="19"/>
  <c r="J273" i="20"/>
  <c r="O273" i="19"/>
  <c r="B273" i="20"/>
  <c r="D272" i="20"/>
  <c r="Q272" i="19"/>
  <c r="F271" i="20"/>
  <c r="S271" i="19"/>
  <c r="U270" i="19"/>
  <c r="H270" i="20"/>
  <c r="J269" i="20"/>
  <c r="W269" i="19"/>
  <c r="B269" i="20"/>
  <c r="O269" i="19"/>
  <c r="Q268" i="19"/>
  <c r="D268" i="20"/>
  <c r="F267" i="20"/>
  <c r="S267" i="19"/>
  <c r="H266" i="20"/>
  <c r="U266" i="19"/>
  <c r="J265" i="20"/>
  <c r="W265" i="19"/>
  <c r="B265" i="20"/>
  <c r="O265" i="19"/>
  <c r="D264" i="20"/>
  <c r="Q264" i="19"/>
  <c r="F263" i="20"/>
  <c r="S263" i="19"/>
  <c r="H262" i="20"/>
  <c r="U262" i="19"/>
  <c r="X285" i="19"/>
  <c r="K285" i="20"/>
  <c r="T279" i="19"/>
  <c r="G279" i="20"/>
  <c r="K273" i="20"/>
  <c r="X273" i="19"/>
  <c r="K265" i="20"/>
  <c r="X265" i="19"/>
  <c r="H286" i="20"/>
  <c r="U286" i="19"/>
  <c r="J261" i="20"/>
  <c r="W261" i="19"/>
  <c r="K288" i="20"/>
  <c r="X288" i="19"/>
  <c r="C288" i="20"/>
  <c r="P288" i="19"/>
  <c r="R287" i="19"/>
  <c r="E287" i="20"/>
  <c r="G286" i="20"/>
  <c r="T286" i="19"/>
  <c r="V285" i="19"/>
  <c r="I285" i="20"/>
  <c r="K284" i="20"/>
  <c r="X284" i="19"/>
  <c r="C284" i="20"/>
  <c r="P284" i="19"/>
  <c r="E283" i="20"/>
  <c r="R283" i="19"/>
  <c r="G282" i="20"/>
  <c r="T282" i="19"/>
  <c r="V281" i="19"/>
  <c r="I281" i="20"/>
  <c r="X280" i="19"/>
  <c r="K280" i="20"/>
  <c r="P280" i="19"/>
  <c r="C280" i="20"/>
  <c r="R279" i="19"/>
  <c r="E279" i="20"/>
  <c r="T278" i="19"/>
  <c r="G278" i="20"/>
  <c r="V277" i="19"/>
  <c r="I277" i="20"/>
  <c r="K276" i="20"/>
  <c r="X276" i="19"/>
  <c r="C276" i="20"/>
  <c r="P276" i="19"/>
  <c r="R275" i="19"/>
  <c r="E275" i="20"/>
  <c r="G274" i="20"/>
  <c r="T274" i="19"/>
  <c r="V273" i="19"/>
  <c r="I273" i="20"/>
  <c r="X272" i="19"/>
  <c r="K272" i="20"/>
  <c r="C272" i="20"/>
  <c r="P272" i="19"/>
  <c r="E271" i="20"/>
  <c r="R271" i="19"/>
  <c r="T270" i="19"/>
  <c r="G270" i="20"/>
  <c r="V269" i="19"/>
  <c r="I269" i="20"/>
  <c r="K268" i="20"/>
  <c r="X268" i="19"/>
  <c r="C268" i="20"/>
  <c r="P268" i="19"/>
  <c r="E267" i="20"/>
  <c r="R267" i="19"/>
  <c r="T266" i="19"/>
  <c r="G266" i="20"/>
  <c r="I265" i="20"/>
  <c r="V265" i="19"/>
  <c r="K264" i="20"/>
  <c r="X264" i="19"/>
  <c r="C264" i="20"/>
  <c r="P264" i="19"/>
  <c r="E263" i="20"/>
  <c r="R263" i="19"/>
  <c r="G262" i="20"/>
  <c r="T262" i="19"/>
  <c r="T287" i="19"/>
  <c r="G287" i="20"/>
  <c r="K281" i="20"/>
  <c r="X281" i="19"/>
  <c r="T275" i="19"/>
  <c r="G275" i="20"/>
  <c r="X269" i="19"/>
  <c r="K269" i="20"/>
  <c r="E264" i="20"/>
  <c r="R264" i="19"/>
  <c r="K261" i="20"/>
  <c r="X261" i="19"/>
  <c r="I261" i="20"/>
  <c r="V261" i="19"/>
  <c r="J288" i="20"/>
  <c r="W288" i="19"/>
  <c r="O288" i="19"/>
  <c r="B288" i="20"/>
  <c r="D287" i="20"/>
  <c r="Q287" i="19"/>
  <c r="S286" i="19"/>
  <c r="F286" i="20"/>
  <c r="H285" i="20"/>
  <c r="U285" i="19"/>
  <c r="J284" i="20"/>
  <c r="W284" i="19"/>
  <c r="B284" i="20"/>
  <c r="O284" i="19"/>
  <c r="D283" i="20"/>
  <c r="Q283" i="19"/>
  <c r="F282" i="20"/>
  <c r="S282" i="19"/>
  <c r="H281" i="20"/>
  <c r="U281" i="19"/>
  <c r="J280" i="20"/>
  <c r="W280" i="19"/>
  <c r="O280" i="19"/>
  <c r="B280" i="20"/>
  <c r="D279" i="20"/>
  <c r="Q279" i="19"/>
  <c r="S278" i="19"/>
  <c r="F278" i="20"/>
  <c r="H277" i="20"/>
  <c r="U277" i="19"/>
  <c r="J276" i="20"/>
  <c r="W276" i="19"/>
  <c r="B276" i="20"/>
  <c r="O276" i="19"/>
  <c r="D275" i="20"/>
  <c r="Q275" i="19"/>
  <c r="S274" i="19"/>
  <c r="F274" i="20"/>
  <c r="H273" i="20"/>
  <c r="U273" i="19"/>
  <c r="W272" i="19"/>
  <c r="J272" i="20"/>
  <c r="O272" i="19"/>
  <c r="B272" i="20"/>
  <c r="Q271" i="19"/>
  <c r="D271" i="20"/>
  <c r="F270" i="20"/>
  <c r="S270" i="19"/>
  <c r="H269" i="20"/>
  <c r="U269" i="19"/>
  <c r="J268" i="20"/>
  <c r="W268" i="19"/>
  <c r="B268" i="20"/>
  <c r="O268" i="19"/>
  <c r="Q267" i="19"/>
  <c r="D267" i="20"/>
  <c r="F266" i="20"/>
  <c r="S266" i="19"/>
  <c r="H265" i="20"/>
  <c r="U265" i="19"/>
  <c r="J264" i="20"/>
  <c r="W264" i="19"/>
  <c r="O264" i="19"/>
  <c r="B264" i="20"/>
  <c r="D263" i="20"/>
  <c r="Q263" i="19"/>
  <c r="F262" i="20"/>
  <c r="S262" i="19"/>
  <c r="B261" i="20"/>
  <c r="O261" i="19"/>
  <c r="I282" i="20"/>
  <c r="V282" i="19"/>
  <c r="I274" i="20"/>
  <c r="V274" i="19"/>
  <c r="T263" i="19"/>
  <c r="G263" i="20"/>
  <c r="I288" i="20"/>
  <c r="V288" i="19"/>
  <c r="G285" i="20"/>
  <c r="T285" i="19"/>
  <c r="C283" i="20"/>
  <c r="P283" i="19"/>
  <c r="G281" i="20"/>
  <c r="T281" i="19"/>
  <c r="I280" i="20"/>
  <c r="V280" i="19"/>
  <c r="X279" i="19"/>
  <c r="K279" i="20"/>
  <c r="P279" i="19"/>
  <c r="C279" i="20"/>
  <c r="E278" i="20"/>
  <c r="R278" i="19"/>
  <c r="G277" i="20"/>
  <c r="T277" i="19"/>
  <c r="I276" i="20"/>
  <c r="V276" i="19"/>
  <c r="K275" i="20"/>
  <c r="X275" i="19"/>
  <c r="C275" i="20"/>
  <c r="P275" i="19"/>
  <c r="E274" i="20"/>
  <c r="R274" i="19"/>
  <c r="G273" i="20"/>
  <c r="T273" i="19"/>
  <c r="V272" i="19"/>
  <c r="I272" i="20"/>
  <c r="X271" i="19"/>
  <c r="K271" i="20"/>
  <c r="P271" i="19"/>
  <c r="C271" i="20"/>
  <c r="E270" i="20"/>
  <c r="R270" i="19"/>
  <c r="G269" i="20"/>
  <c r="T269" i="19"/>
  <c r="I268" i="20"/>
  <c r="V268" i="19"/>
  <c r="K267" i="20"/>
  <c r="X267" i="19"/>
  <c r="P267" i="19"/>
  <c r="C267" i="20"/>
  <c r="E266" i="20"/>
  <c r="R266" i="19"/>
  <c r="G265" i="20"/>
  <c r="T265" i="19"/>
  <c r="V264" i="19"/>
  <c r="I264" i="20"/>
  <c r="K263" i="20"/>
  <c r="X263" i="19"/>
  <c r="C263" i="20"/>
  <c r="P263" i="19"/>
  <c r="E262" i="20"/>
  <c r="R262" i="19"/>
  <c r="I286" i="20"/>
  <c r="V286" i="19"/>
  <c r="X277" i="19"/>
  <c r="K277" i="20"/>
  <c r="T271" i="19"/>
  <c r="G271" i="20"/>
  <c r="T267" i="19"/>
  <c r="G267" i="20"/>
  <c r="D288" i="20"/>
  <c r="Q288" i="19"/>
  <c r="X287" i="19"/>
  <c r="K287" i="20"/>
  <c r="I284" i="20"/>
  <c r="V284" i="19"/>
  <c r="G261" i="20"/>
  <c r="T261" i="19"/>
  <c r="B287" i="20"/>
  <c r="O287" i="19"/>
  <c r="H284" i="20"/>
  <c r="U284" i="19"/>
  <c r="J283" i="20"/>
  <c r="W283" i="19"/>
  <c r="O283" i="19"/>
  <c r="B283" i="20"/>
  <c r="D282" i="20"/>
  <c r="Q282" i="19"/>
  <c r="F281" i="20"/>
  <c r="S281" i="19"/>
  <c r="U280" i="19"/>
  <c r="H280" i="20"/>
  <c r="J279" i="20"/>
  <c r="W279" i="19"/>
  <c r="B279" i="20"/>
  <c r="O279" i="19"/>
  <c r="D278" i="20"/>
  <c r="Q278" i="19"/>
  <c r="F277" i="20"/>
  <c r="S277" i="19"/>
  <c r="H276" i="20"/>
  <c r="U276" i="19"/>
  <c r="J275" i="20"/>
  <c r="W275" i="19"/>
  <c r="O275" i="19"/>
  <c r="B275" i="20"/>
  <c r="D274" i="20"/>
  <c r="Q274" i="19"/>
  <c r="S273" i="19"/>
  <c r="F273" i="20"/>
  <c r="U272" i="19"/>
  <c r="H272" i="20"/>
  <c r="J271" i="20"/>
  <c r="W271" i="19"/>
  <c r="B271" i="20"/>
  <c r="O271" i="19"/>
  <c r="D270" i="20"/>
  <c r="Q270" i="19"/>
  <c r="F269" i="20"/>
  <c r="S269" i="19"/>
  <c r="H268" i="20"/>
  <c r="U268" i="19"/>
  <c r="J267" i="20"/>
  <c r="W267" i="19"/>
  <c r="B267" i="20"/>
  <c r="O267" i="19"/>
  <c r="D266" i="20"/>
  <c r="Q266" i="19"/>
  <c r="S265" i="19"/>
  <c r="F265" i="20"/>
  <c r="U264" i="19"/>
  <c r="H264" i="20"/>
  <c r="J263" i="20"/>
  <c r="W263" i="19"/>
  <c r="B263" i="20"/>
  <c r="O263" i="19"/>
  <c r="D262" i="20"/>
  <c r="Q262" i="19"/>
  <c r="E288" i="20"/>
  <c r="R288" i="19"/>
  <c r="T283" i="19"/>
  <c r="G283" i="20"/>
  <c r="R280" i="19"/>
  <c r="E280" i="20"/>
  <c r="P277" i="19"/>
  <c r="C277" i="20"/>
  <c r="E272" i="20"/>
  <c r="R272" i="19"/>
  <c r="R268" i="19"/>
  <c r="E268" i="20"/>
  <c r="I266" i="20"/>
  <c r="V266" i="19"/>
  <c r="C261" i="20"/>
  <c r="P261" i="19"/>
  <c r="P287" i="19"/>
  <c r="C287" i="20"/>
  <c r="K283" i="20"/>
  <c r="X283" i="19"/>
  <c r="H288" i="20"/>
  <c r="U288" i="19"/>
  <c r="D286" i="20"/>
  <c r="Q286" i="19"/>
  <c r="I287" i="20"/>
  <c r="V287" i="19"/>
  <c r="E285" i="20"/>
  <c r="R285" i="19"/>
  <c r="I283" i="20"/>
  <c r="V283" i="19"/>
  <c r="C282" i="20"/>
  <c r="P282" i="19"/>
  <c r="I279" i="20"/>
  <c r="V279" i="19"/>
  <c r="K278" i="20"/>
  <c r="X278" i="19"/>
  <c r="E277" i="20"/>
  <c r="R277" i="19"/>
  <c r="G276" i="20"/>
  <c r="T276" i="19"/>
  <c r="V275" i="19"/>
  <c r="I275" i="20"/>
  <c r="X274" i="19"/>
  <c r="K274" i="20"/>
  <c r="P274" i="19"/>
  <c r="C274" i="20"/>
  <c r="R273" i="19"/>
  <c r="E273" i="20"/>
  <c r="G272" i="20"/>
  <c r="T272" i="19"/>
  <c r="I271" i="20"/>
  <c r="V271" i="19"/>
  <c r="K270" i="20"/>
  <c r="X270" i="19"/>
  <c r="C270" i="20"/>
  <c r="P270" i="19"/>
  <c r="E269" i="20"/>
  <c r="R269" i="19"/>
  <c r="G268" i="20"/>
  <c r="T268" i="19"/>
  <c r="I267" i="20"/>
  <c r="V267" i="19"/>
  <c r="X266" i="19"/>
  <c r="K266" i="20"/>
  <c r="P266" i="19"/>
  <c r="C266" i="20"/>
  <c r="R265" i="19"/>
  <c r="E265" i="20"/>
  <c r="G264" i="20"/>
  <c r="T264" i="19"/>
  <c r="I263" i="20"/>
  <c r="V263" i="19"/>
  <c r="K262" i="20"/>
  <c r="X262" i="19"/>
  <c r="C262" i="20"/>
  <c r="P262" i="19"/>
  <c r="E284" i="20"/>
  <c r="R284" i="19"/>
  <c r="V278" i="19"/>
  <c r="I278" i="20"/>
  <c r="V270" i="19"/>
  <c r="I270" i="20"/>
  <c r="V262" i="19"/>
  <c r="I262" i="20"/>
  <c r="H261" i="20"/>
  <c r="U261" i="19"/>
  <c r="E286" i="20"/>
  <c r="R286" i="19"/>
  <c r="E282" i="20"/>
  <c r="R282" i="19"/>
  <c r="J287" i="20"/>
  <c r="W287" i="19"/>
  <c r="F285" i="20"/>
  <c r="S285" i="19"/>
  <c r="F261" i="20"/>
  <c r="S261" i="19"/>
  <c r="G288" i="20"/>
  <c r="T288" i="19"/>
  <c r="X286" i="19"/>
  <c r="K286" i="20"/>
  <c r="P286" i="19"/>
  <c r="C286" i="20"/>
  <c r="G284" i="20"/>
  <c r="T284" i="19"/>
  <c r="K282" i="20"/>
  <c r="X282" i="19"/>
  <c r="R281" i="19"/>
  <c r="E281" i="20"/>
  <c r="G280" i="20"/>
  <c r="T280" i="19"/>
  <c r="C278" i="20"/>
  <c r="P278" i="19"/>
  <c r="E261" i="20"/>
  <c r="R261" i="19"/>
  <c r="F288" i="20"/>
  <c r="S288" i="19"/>
  <c r="H287" i="20"/>
  <c r="U287" i="19"/>
  <c r="J286" i="20"/>
  <c r="W286" i="19"/>
  <c r="B286" i="20"/>
  <c r="O286" i="19"/>
  <c r="D285" i="20"/>
  <c r="Q285" i="19"/>
  <c r="F284" i="20"/>
  <c r="S284" i="19"/>
  <c r="H283" i="20"/>
  <c r="U283" i="19"/>
  <c r="W282" i="19"/>
  <c r="J282" i="20"/>
  <c r="B282" i="20"/>
  <c r="O282" i="19"/>
  <c r="D281" i="20"/>
  <c r="Q281" i="19"/>
  <c r="F280" i="20"/>
  <c r="S280" i="19"/>
  <c r="U279" i="19"/>
  <c r="H279" i="20"/>
  <c r="J278" i="20"/>
  <c r="W278" i="19"/>
  <c r="B278" i="20"/>
  <c r="O278" i="19"/>
  <c r="Q277" i="19"/>
  <c r="D277" i="20"/>
  <c r="S276" i="19"/>
  <c r="F276" i="20"/>
  <c r="H275" i="20"/>
  <c r="U275" i="19"/>
  <c r="W274" i="19"/>
  <c r="J274" i="20"/>
  <c r="O274" i="19"/>
  <c r="B274" i="20"/>
  <c r="D273" i="20"/>
  <c r="Q273" i="19"/>
  <c r="F272" i="20"/>
  <c r="S272" i="19"/>
  <c r="H271" i="20"/>
  <c r="U271" i="19"/>
  <c r="W270" i="19"/>
  <c r="J270" i="20"/>
  <c r="B270" i="20"/>
  <c r="O270" i="19"/>
  <c r="D269" i="20"/>
  <c r="Q269" i="19"/>
  <c r="F268" i="20"/>
  <c r="S268" i="19"/>
  <c r="U267" i="19"/>
  <c r="H267" i="20"/>
  <c r="W266" i="19"/>
  <c r="J266" i="20"/>
  <c r="O266" i="19"/>
  <c r="B266" i="20"/>
  <c r="D265" i="20"/>
  <c r="Q265" i="19"/>
  <c r="F264" i="20"/>
  <c r="S264" i="19"/>
  <c r="H263" i="20"/>
  <c r="U263" i="19"/>
  <c r="J262" i="20"/>
  <c r="W262" i="19"/>
  <c r="B262" i="20"/>
  <c r="O262" i="19"/>
  <c r="L261" i="19"/>
  <c r="L287" i="19"/>
  <c r="L285" i="19"/>
  <c r="L283" i="19"/>
  <c r="L281" i="19"/>
  <c r="L279" i="19"/>
  <c r="L277" i="19"/>
  <c r="L275" i="19"/>
  <c r="L273" i="19"/>
  <c r="L271" i="19"/>
  <c r="L269" i="19"/>
  <c r="L267" i="19"/>
  <c r="L265" i="19"/>
  <c r="L263" i="19"/>
  <c r="L288" i="19"/>
  <c r="L286" i="19"/>
  <c r="L284" i="19"/>
  <c r="L282" i="19"/>
  <c r="L280" i="19"/>
  <c r="L278" i="19"/>
  <c r="L276" i="19"/>
  <c r="L274" i="19"/>
  <c r="L272" i="19"/>
  <c r="L270" i="19"/>
  <c r="L268" i="19"/>
  <c r="L266" i="19"/>
  <c r="L264" i="19"/>
  <c r="L262" i="19"/>
  <c r="B262" i="23"/>
  <c r="C262" i="23"/>
  <c r="D262" i="23"/>
  <c r="E262" i="23"/>
  <c r="F262" i="23"/>
  <c r="G262" i="23"/>
  <c r="H262" i="23"/>
  <c r="I262" i="23"/>
  <c r="J262" i="23"/>
  <c r="K262" i="23"/>
  <c r="B263" i="23"/>
  <c r="C263" i="23"/>
  <c r="D263" i="23"/>
  <c r="E263" i="23"/>
  <c r="F263" i="23"/>
  <c r="G263" i="23"/>
  <c r="H263" i="23"/>
  <c r="I263" i="23"/>
  <c r="J263" i="23"/>
  <c r="K263" i="23"/>
  <c r="B264" i="23"/>
  <c r="C264" i="23"/>
  <c r="D264" i="23"/>
  <c r="E264" i="23"/>
  <c r="F264" i="23"/>
  <c r="G264" i="23"/>
  <c r="H264" i="23"/>
  <c r="I264" i="23"/>
  <c r="J264" i="23"/>
  <c r="K264" i="23"/>
  <c r="B265" i="23"/>
  <c r="C265" i="23"/>
  <c r="D265" i="23"/>
  <c r="E265" i="23"/>
  <c r="F265" i="23"/>
  <c r="G265" i="23"/>
  <c r="H265" i="23"/>
  <c r="I265" i="23"/>
  <c r="J265" i="23"/>
  <c r="K265" i="23"/>
  <c r="B266" i="23"/>
  <c r="C266" i="23"/>
  <c r="D266" i="23"/>
  <c r="E266" i="23"/>
  <c r="F266" i="23"/>
  <c r="G266" i="23"/>
  <c r="H266" i="23"/>
  <c r="I266" i="23"/>
  <c r="J266" i="23"/>
  <c r="K266" i="23"/>
  <c r="B267" i="23"/>
  <c r="C267" i="23"/>
  <c r="D267" i="23"/>
  <c r="E267" i="23"/>
  <c r="F267" i="23"/>
  <c r="G267" i="23"/>
  <c r="H267" i="23"/>
  <c r="I267" i="23"/>
  <c r="J267" i="23"/>
  <c r="K267" i="23"/>
  <c r="B268" i="23"/>
  <c r="C268" i="23"/>
  <c r="D268" i="23"/>
  <c r="E268" i="23"/>
  <c r="F268" i="23"/>
  <c r="G268" i="23"/>
  <c r="H268" i="23"/>
  <c r="I268" i="23"/>
  <c r="J268" i="23"/>
  <c r="K268" i="23"/>
  <c r="B269" i="23"/>
  <c r="C269" i="23"/>
  <c r="D269" i="23"/>
  <c r="E269" i="23"/>
  <c r="F269" i="23"/>
  <c r="G269" i="23"/>
  <c r="H269" i="23"/>
  <c r="I269" i="23"/>
  <c r="J269" i="23"/>
  <c r="K269" i="23"/>
  <c r="B270" i="23"/>
  <c r="C270" i="23"/>
  <c r="D270" i="23"/>
  <c r="E270" i="23"/>
  <c r="F270" i="23"/>
  <c r="G270" i="23"/>
  <c r="H270" i="23"/>
  <c r="I270" i="23"/>
  <c r="J270" i="23"/>
  <c r="K270" i="23"/>
  <c r="B271" i="23"/>
  <c r="C271" i="23"/>
  <c r="D271" i="23"/>
  <c r="E271" i="23"/>
  <c r="F271" i="23"/>
  <c r="G271" i="23"/>
  <c r="H271" i="23"/>
  <c r="I271" i="23"/>
  <c r="J271" i="23"/>
  <c r="K271" i="23"/>
  <c r="B272" i="23"/>
  <c r="C272" i="23"/>
  <c r="D272" i="23"/>
  <c r="E272" i="23"/>
  <c r="F272" i="23"/>
  <c r="G272" i="23"/>
  <c r="H272" i="23"/>
  <c r="I272" i="23"/>
  <c r="J272" i="23"/>
  <c r="K272" i="23"/>
  <c r="B273" i="23"/>
  <c r="C273" i="23"/>
  <c r="D273" i="23"/>
  <c r="E273" i="23"/>
  <c r="F273" i="23"/>
  <c r="G273" i="23"/>
  <c r="H273" i="23"/>
  <c r="I273" i="23"/>
  <c r="J273" i="23"/>
  <c r="K273" i="23"/>
  <c r="B274" i="23"/>
  <c r="C274" i="23"/>
  <c r="D274" i="23"/>
  <c r="E274" i="23"/>
  <c r="F274" i="23"/>
  <c r="G274" i="23"/>
  <c r="H274" i="23"/>
  <c r="I274" i="23"/>
  <c r="J274" i="23"/>
  <c r="K274" i="23"/>
  <c r="B275" i="23"/>
  <c r="C275" i="23"/>
  <c r="D275" i="23"/>
  <c r="E275" i="23"/>
  <c r="F275" i="23"/>
  <c r="G275" i="23"/>
  <c r="H275" i="23"/>
  <c r="I275" i="23"/>
  <c r="J275" i="23"/>
  <c r="K275" i="23"/>
  <c r="B276" i="23"/>
  <c r="C276" i="23"/>
  <c r="D276" i="23"/>
  <c r="E276" i="23"/>
  <c r="F276" i="23"/>
  <c r="G276" i="23"/>
  <c r="H276" i="23"/>
  <c r="I276" i="23"/>
  <c r="J276" i="23"/>
  <c r="K276" i="23"/>
  <c r="B277" i="23"/>
  <c r="C277" i="23"/>
  <c r="D277" i="23"/>
  <c r="E277" i="23"/>
  <c r="F277" i="23"/>
  <c r="G277" i="23"/>
  <c r="H277" i="23"/>
  <c r="I277" i="23"/>
  <c r="J277" i="23"/>
  <c r="K277" i="23"/>
  <c r="B278" i="23"/>
  <c r="C278" i="23"/>
  <c r="D278" i="23"/>
  <c r="E278" i="23"/>
  <c r="F278" i="23"/>
  <c r="G278" i="23"/>
  <c r="H278" i="23"/>
  <c r="I278" i="23"/>
  <c r="J278" i="23"/>
  <c r="K278" i="23"/>
  <c r="B279" i="23"/>
  <c r="C279" i="23"/>
  <c r="D279" i="23"/>
  <c r="E279" i="23"/>
  <c r="F279" i="23"/>
  <c r="G279" i="23"/>
  <c r="H279" i="23"/>
  <c r="I279" i="23"/>
  <c r="J279" i="23"/>
  <c r="K279" i="23"/>
  <c r="B280" i="23"/>
  <c r="C280" i="23"/>
  <c r="D280" i="23"/>
  <c r="E280" i="23"/>
  <c r="F280" i="23"/>
  <c r="G280" i="23"/>
  <c r="H280" i="23"/>
  <c r="I280" i="23"/>
  <c r="J280" i="23"/>
  <c r="K280" i="23"/>
  <c r="B281" i="23"/>
  <c r="C281" i="23"/>
  <c r="D281" i="23"/>
  <c r="E281" i="23"/>
  <c r="F281" i="23"/>
  <c r="G281" i="23"/>
  <c r="H281" i="23"/>
  <c r="I281" i="23"/>
  <c r="J281" i="23"/>
  <c r="K281" i="23"/>
  <c r="B282" i="23"/>
  <c r="C282" i="23"/>
  <c r="D282" i="23"/>
  <c r="E282" i="23"/>
  <c r="F282" i="23"/>
  <c r="G282" i="23"/>
  <c r="H282" i="23"/>
  <c r="I282" i="23"/>
  <c r="J282" i="23"/>
  <c r="K282" i="23"/>
  <c r="B283" i="23"/>
  <c r="C283" i="23"/>
  <c r="D283" i="23"/>
  <c r="E283" i="23"/>
  <c r="F283" i="23"/>
  <c r="G283" i="23"/>
  <c r="H283" i="23"/>
  <c r="I283" i="23"/>
  <c r="J283" i="23"/>
  <c r="K283" i="23"/>
  <c r="B284" i="23"/>
  <c r="C284" i="23"/>
  <c r="D284" i="23"/>
  <c r="E284" i="23"/>
  <c r="F284" i="23"/>
  <c r="G284" i="23"/>
  <c r="H284" i="23"/>
  <c r="I284" i="23"/>
  <c r="J284" i="23"/>
  <c r="K284" i="23"/>
  <c r="B285" i="23"/>
  <c r="C285" i="23"/>
  <c r="D285" i="23"/>
  <c r="E285" i="23"/>
  <c r="F285" i="23"/>
  <c r="G285" i="23"/>
  <c r="H285" i="23"/>
  <c r="I285" i="23"/>
  <c r="J285" i="23"/>
  <c r="K285" i="23"/>
  <c r="B286" i="23"/>
  <c r="C286" i="23"/>
  <c r="D286" i="23"/>
  <c r="E286" i="23"/>
  <c r="F286" i="23"/>
  <c r="G286" i="23"/>
  <c r="H286" i="23"/>
  <c r="I286" i="23"/>
  <c r="J286" i="23"/>
  <c r="K286" i="23"/>
  <c r="B287" i="23"/>
  <c r="C287" i="23"/>
  <c r="D287" i="23"/>
  <c r="E287" i="23"/>
  <c r="F287" i="23"/>
  <c r="G287" i="23"/>
  <c r="H287" i="23"/>
  <c r="I287" i="23"/>
  <c r="J287" i="23"/>
  <c r="K287" i="23"/>
  <c r="B288" i="23"/>
  <c r="C288" i="23"/>
  <c r="D288" i="23"/>
  <c r="E288" i="23"/>
  <c r="F288" i="23"/>
  <c r="G288" i="23"/>
  <c r="H288" i="23"/>
  <c r="I288" i="23"/>
  <c r="J288" i="23"/>
  <c r="K288" i="23"/>
  <c r="C261" i="23"/>
  <c r="D261" i="23"/>
  <c r="E261" i="23"/>
  <c r="F261" i="23"/>
  <c r="G261" i="23"/>
  <c r="H261" i="23"/>
  <c r="I261" i="23"/>
  <c r="J261" i="23"/>
  <c r="K261" i="23"/>
  <c r="B261" i="23"/>
  <c r="B262" i="21"/>
  <c r="C262" i="21"/>
  <c r="D262" i="21"/>
  <c r="E262" i="21"/>
  <c r="F262" i="21"/>
  <c r="G262" i="21"/>
  <c r="H262" i="21"/>
  <c r="I262" i="21"/>
  <c r="J262" i="21"/>
  <c r="K262" i="21"/>
  <c r="B263" i="21"/>
  <c r="C263" i="21"/>
  <c r="D263" i="21"/>
  <c r="E263" i="21"/>
  <c r="F263" i="21"/>
  <c r="G263" i="21"/>
  <c r="H263" i="21"/>
  <c r="I263" i="21"/>
  <c r="J263" i="21"/>
  <c r="K263" i="21"/>
  <c r="B264" i="21"/>
  <c r="C264" i="21"/>
  <c r="D264" i="21"/>
  <c r="E264" i="21"/>
  <c r="F264" i="21"/>
  <c r="G264" i="21"/>
  <c r="H264" i="21"/>
  <c r="I264" i="21"/>
  <c r="J264" i="21"/>
  <c r="K264" i="21"/>
  <c r="B265" i="21"/>
  <c r="C265" i="21"/>
  <c r="D265" i="21"/>
  <c r="E265" i="21"/>
  <c r="F265" i="21"/>
  <c r="G265" i="21"/>
  <c r="H265" i="21"/>
  <c r="I265" i="21"/>
  <c r="J265" i="21"/>
  <c r="K265" i="21"/>
  <c r="B266" i="21"/>
  <c r="C266" i="21"/>
  <c r="D266" i="21"/>
  <c r="E266" i="21"/>
  <c r="F266" i="21"/>
  <c r="G266" i="21"/>
  <c r="H266" i="21"/>
  <c r="I266" i="21"/>
  <c r="J266" i="21"/>
  <c r="K266" i="21"/>
  <c r="B267" i="21"/>
  <c r="C267" i="21"/>
  <c r="D267" i="21"/>
  <c r="E267" i="21"/>
  <c r="F267" i="21"/>
  <c r="G267" i="21"/>
  <c r="H267" i="21"/>
  <c r="I267" i="21"/>
  <c r="J267" i="21"/>
  <c r="K267" i="21"/>
  <c r="B268" i="21"/>
  <c r="C268" i="21"/>
  <c r="D268" i="21"/>
  <c r="E268" i="21"/>
  <c r="F268" i="21"/>
  <c r="G268" i="21"/>
  <c r="H268" i="21"/>
  <c r="I268" i="21"/>
  <c r="J268" i="21"/>
  <c r="K268" i="21"/>
  <c r="B269" i="21"/>
  <c r="C269" i="21"/>
  <c r="D269" i="21"/>
  <c r="E269" i="21"/>
  <c r="F269" i="21"/>
  <c r="G269" i="21"/>
  <c r="H269" i="21"/>
  <c r="I269" i="21"/>
  <c r="J269" i="21"/>
  <c r="K269" i="21"/>
  <c r="B270" i="21"/>
  <c r="C270" i="21"/>
  <c r="D270" i="21"/>
  <c r="E270" i="21"/>
  <c r="F270" i="21"/>
  <c r="G270" i="21"/>
  <c r="H270" i="21"/>
  <c r="I270" i="21"/>
  <c r="J270" i="21"/>
  <c r="K270" i="21"/>
  <c r="B271" i="21"/>
  <c r="C271" i="21"/>
  <c r="D271" i="21"/>
  <c r="E271" i="21"/>
  <c r="F271" i="21"/>
  <c r="G271" i="21"/>
  <c r="H271" i="21"/>
  <c r="I271" i="21"/>
  <c r="J271" i="21"/>
  <c r="K271" i="21"/>
  <c r="B272" i="21"/>
  <c r="C272" i="21"/>
  <c r="D272" i="21"/>
  <c r="E272" i="21"/>
  <c r="F272" i="21"/>
  <c r="G272" i="21"/>
  <c r="H272" i="21"/>
  <c r="I272" i="21"/>
  <c r="J272" i="21"/>
  <c r="K272" i="21"/>
  <c r="B273" i="21"/>
  <c r="C273" i="21"/>
  <c r="D273" i="21"/>
  <c r="E273" i="21"/>
  <c r="F273" i="21"/>
  <c r="G273" i="21"/>
  <c r="H273" i="21"/>
  <c r="I273" i="21"/>
  <c r="J273" i="21"/>
  <c r="K273" i="21"/>
  <c r="B274" i="21"/>
  <c r="C274" i="21"/>
  <c r="D274" i="21"/>
  <c r="E274" i="21"/>
  <c r="F274" i="21"/>
  <c r="G274" i="21"/>
  <c r="H274" i="21"/>
  <c r="I274" i="21"/>
  <c r="J274" i="21"/>
  <c r="K274" i="21"/>
  <c r="B275" i="21"/>
  <c r="C275" i="21"/>
  <c r="D275" i="21"/>
  <c r="E275" i="21"/>
  <c r="F275" i="21"/>
  <c r="G275" i="21"/>
  <c r="H275" i="21"/>
  <c r="I275" i="21"/>
  <c r="J275" i="21"/>
  <c r="K275" i="21"/>
  <c r="B276" i="21"/>
  <c r="C276" i="21"/>
  <c r="D276" i="21"/>
  <c r="E276" i="21"/>
  <c r="F276" i="21"/>
  <c r="G276" i="21"/>
  <c r="H276" i="21"/>
  <c r="I276" i="21"/>
  <c r="J276" i="21"/>
  <c r="K276" i="21"/>
  <c r="B277" i="21"/>
  <c r="C277" i="21"/>
  <c r="D277" i="21"/>
  <c r="E277" i="21"/>
  <c r="F277" i="21"/>
  <c r="G277" i="21"/>
  <c r="H277" i="21"/>
  <c r="I277" i="21"/>
  <c r="J277" i="21"/>
  <c r="K277" i="21"/>
  <c r="B278" i="21"/>
  <c r="C278" i="21"/>
  <c r="D278" i="21"/>
  <c r="E278" i="21"/>
  <c r="F278" i="21"/>
  <c r="G278" i="21"/>
  <c r="H278" i="21"/>
  <c r="I278" i="21"/>
  <c r="J278" i="21"/>
  <c r="K278" i="21"/>
  <c r="B279" i="21"/>
  <c r="C279" i="21"/>
  <c r="D279" i="21"/>
  <c r="E279" i="21"/>
  <c r="F279" i="21"/>
  <c r="G279" i="21"/>
  <c r="H279" i="21"/>
  <c r="I279" i="21"/>
  <c r="J279" i="21"/>
  <c r="K279" i="21"/>
  <c r="B280" i="21"/>
  <c r="C280" i="21"/>
  <c r="D280" i="21"/>
  <c r="E280" i="21"/>
  <c r="F280" i="21"/>
  <c r="G280" i="21"/>
  <c r="H280" i="21"/>
  <c r="I280" i="21"/>
  <c r="J280" i="21"/>
  <c r="K280" i="21"/>
  <c r="B281" i="21"/>
  <c r="C281" i="21"/>
  <c r="D281" i="21"/>
  <c r="E281" i="21"/>
  <c r="F281" i="21"/>
  <c r="G281" i="21"/>
  <c r="H281" i="21"/>
  <c r="I281" i="21"/>
  <c r="J281" i="21"/>
  <c r="K281" i="21"/>
  <c r="B282" i="21"/>
  <c r="C282" i="21"/>
  <c r="D282" i="21"/>
  <c r="E282" i="21"/>
  <c r="F282" i="21"/>
  <c r="G282" i="21"/>
  <c r="H282" i="21"/>
  <c r="I282" i="21"/>
  <c r="J282" i="21"/>
  <c r="K282" i="21"/>
  <c r="B283" i="21"/>
  <c r="C283" i="21"/>
  <c r="D283" i="21"/>
  <c r="E283" i="21"/>
  <c r="F283" i="21"/>
  <c r="G283" i="21"/>
  <c r="H283" i="21"/>
  <c r="I283" i="21"/>
  <c r="J283" i="21"/>
  <c r="K283" i="21"/>
  <c r="B284" i="21"/>
  <c r="C284" i="21"/>
  <c r="D284" i="21"/>
  <c r="E284" i="21"/>
  <c r="F284" i="21"/>
  <c r="G284" i="21"/>
  <c r="H284" i="21"/>
  <c r="I284" i="21"/>
  <c r="J284" i="21"/>
  <c r="K284" i="21"/>
  <c r="B285" i="21"/>
  <c r="C285" i="21"/>
  <c r="D285" i="21"/>
  <c r="E285" i="21"/>
  <c r="F285" i="21"/>
  <c r="G285" i="21"/>
  <c r="H285" i="21"/>
  <c r="I285" i="21"/>
  <c r="J285" i="21"/>
  <c r="K285" i="21"/>
  <c r="B286" i="21"/>
  <c r="C286" i="21"/>
  <c r="D286" i="21"/>
  <c r="E286" i="21"/>
  <c r="F286" i="21"/>
  <c r="G286" i="21"/>
  <c r="H286" i="21"/>
  <c r="I286" i="21"/>
  <c r="J286" i="21"/>
  <c r="K286" i="21"/>
  <c r="B287" i="21"/>
  <c r="C287" i="21"/>
  <c r="D287" i="21"/>
  <c r="E287" i="21"/>
  <c r="F287" i="21"/>
  <c r="G287" i="21"/>
  <c r="H287" i="21"/>
  <c r="I287" i="21"/>
  <c r="J287" i="21"/>
  <c r="K287" i="21"/>
  <c r="B288" i="21"/>
  <c r="C288" i="21"/>
  <c r="D288" i="21"/>
  <c r="E288" i="21"/>
  <c r="F288" i="21"/>
  <c r="H288" i="21"/>
  <c r="I288" i="21"/>
  <c r="J288" i="21"/>
  <c r="K288" i="21"/>
  <c r="C261" i="21"/>
  <c r="D261" i="21"/>
  <c r="E261" i="21"/>
  <c r="F261" i="21"/>
  <c r="G261" i="21"/>
  <c r="H261" i="21"/>
  <c r="I261" i="21"/>
  <c r="J261" i="21"/>
  <c r="K261" i="21"/>
  <c r="B261" i="21"/>
  <c r="J288" i="22" l="1"/>
  <c r="W288" i="21"/>
  <c r="I284" i="22"/>
  <c r="V284" i="21"/>
  <c r="G281" i="22"/>
  <c r="T281" i="21"/>
  <c r="I276" i="22"/>
  <c r="V276" i="21"/>
  <c r="C275" i="22"/>
  <c r="P275" i="21"/>
  <c r="E274" i="22"/>
  <c r="R274" i="21"/>
  <c r="E270" i="22"/>
  <c r="R270" i="21"/>
  <c r="K267" i="22"/>
  <c r="X267" i="21"/>
  <c r="C267" i="22"/>
  <c r="P267" i="21"/>
  <c r="E266" i="22"/>
  <c r="R266" i="21"/>
  <c r="G265" i="22"/>
  <c r="T265" i="21"/>
  <c r="I264" i="22"/>
  <c r="V264" i="21"/>
  <c r="K263" i="22"/>
  <c r="X263" i="21"/>
  <c r="C263" i="22"/>
  <c r="P263" i="21"/>
  <c r="E262" i="22"/>
  <c r="R262" i="21"/>
  <c r="H261" i="24"/>
  <c r="U261" i="23"/>
  <c r="I288" i="24"/>
  <c r="V288" i="23"/>
  <c r="K287" i="24"/>
  <c r="X287" i="23"/>
  <c r="C287" i="24"/>
  <c r="P287" i="23"/>
  <c r="E286" i="24"/>
  <c r="R286" i="23"/>
  <c r="G285" i="24"/>
  <c r="T285" i="23"/>
  <c r="I284" i="24"/>
  <c r="V284" i="23"/>
  <c r="K283" i="24"/>
  <c r="X283" i="23"/>
  <c r="C283" i="24"/>
  <c r="P283" i="23"/>
  <c r="R282" i="23"/>
  <c r="E282" i="24"/>
  <c r="G281" i="24"/>
  <c r="T281" i="23"/>
  <c r="I280" i="24"/>
  <c r="V280" i="23"/>
  <c r="K279" i="24"/>
  <c r="X279" i="23"/>
  <c r="C279" i="24"/>
  <c r="P279" i="23"/>
  <c r="E278" i="24"/>
  <c r="R278" i="23"/>
  <c r="G277" i="24"/>
  <c r="T277" i="23"/>
  <c r="I276" i="24"/>
  <c r="V276" i="23"/>
  <c r="K275" i="24"/>
  <c r="X275" i="23"/>
  <c r="C275" i="24"/>
  <c r="P275" i="23"/>
  <c r="E274" i="24"/>
  <c r="R274" i="23"/>
  <c r="G273" i="24"/>
  <c r="T273" i="23"/>
  <c r="V272" i="23"/>
  <c r="I272" i="24"/>
  <c r="K271" i="24"/>
  <c r="X271" i="23"/>
  <c r="C271" i="24"/>
  <c r="P271" i="23"/>
  <c r="E270" i="24"/>
  <c r="R270" i="23"/>
  <c r="G269" i="24"/>
  <c r="T269" i="23"/>
  <c r="I268" i="24"/>
  <c r="V268" i="23"/>
  <c r="K267" i="24"/>
  <c r="X267" i="23"/>
  <c r="C267" i="24"/>
  <c r="P267" i="23"/>
  <c r="E266" i="24"/>
  <c r="R266" i="23"/>
  <c r="G265" i="24"/>
  <c r="T265" i="23"/>
  <c r="I264" i="24"/>
  <c r="V264" i="23"/>
  <c r="K263" i="24"/>
  <c r="X263" i="23"/>
  <c r="C263" i="24"/>
  <c r="P263" i="23"/>
  <c r="E262" i="24"/>
  <c r="R262" i="23"/>
  <c r="L270" i="20"/>
  <c r="Y270" i="19"/>
  <c r="Y286" i="19"/>
  <c r="L286" i="20"/>
  <c r="Y275" i="19"/>
  <c r="L275" i="20"/>
  <c r="G285" i="22"/>
  <c r="T285" i="21"/>
  <c r="C279" i="22"/>
  <c r="P279" i="21"/>
  <c r="K271" i="22"/>
  <c r="X271" i="21"/>
  <c r="B287" i="22"/>
  <c r="O287" i="21"/>
  <c r="F281" i="22"/>
  <c r="S281" i="21"/>
  <c r="F277" i="22"/>
  <c r="S277" i="21"/>
  <c r="H272" i="22"/>
  <c r="U272" i="21"/>
  <c r="D270" i="22"/>
  <c r="Q270" i="21"/>
  <c r="F265" i="22"/>
  <c r="S265" i="21"/>
  <c r="H288" i="24"/>
  <c r="U288" i="23"/>
  <c r="H284" i="24"/>
  <c r="U284" i="23"/>
  <c r="H280" i="24"/>
  <c r="U280" i="23"/>
  <c r="H276" i="24"/>
  <c r="U276" i="23"/>
  <c r="S273" i="23"/>
  <c r="F273" i="24"/>
  <c r="D270" i="24"/>
  <c r="Q270" i="23"/>
  <c r="D266" i="24"/>
  <c r="Q266" i="23"/>
  <c r="B263" i="24"/>
  <c r="O263" i="23"/>
  <c r="L263" i="23"/>
  <c r="H288" i="22"/>
  <c r="U288" i="21"/>
  <c r="C286" i="22"/>
  <c r="P286" i="21"/>
  <c r="G284" i="22"/>
  <c r="T284" i="21"/>
  <c r="I283" i="22"/>
  <c r="V283" i="21"/>
  <c r="K282" i="22"/>
  <c r="X282" i="21"/>
  <c r="C282" i="22"/>
  <c r="P282" i="21"/>
  <c r="E281" i="22"/>
  <c r="R281" i="21"/>
  <c r="G280" i="22"/>
  <c r="T280" i="21"/>
  <c r="I279" i="22"/>
  <c r="V279" i="21"/>
  <c r="K278" i="22"/>
  <c r="X278" i="21"/>
  <c r="C278" i="22"/>
  <c r="P278" i="21"/>
  <c r="E277" i="22"/>
  <c r="R277" i="21"/>
  <c r="G276" i="22"/>
  <c r="T276" i="21"/>
  <c r="I275" i="22"/>
  <c r="V275" i="21"/>
  <c r="K274" i="22"/>
  <c r="X274" i="21"/>
  <c r="C274" i="22"/>
  <c r="P274" i="21"/>
  <c r="E273" i="22"/>
  <c r="R273" i="21"/>
  <c r="G272" i="22"/>
  <c r="T272" i="21"/>
  <c r="I271" i="22"/>
  <c r="V271" i="21"/>
  <c r="K270" i="22"/>
  <c r="X270" i="21"/>
  <c r="C270" i="22"/>
  <c r="P270" i="21"/>
  <c r="E269" i="22"/>
  <c r="R269" i="21"/>
  <c r="G268" i="22"/>
  <c r="T268" i="21"/>
  <c r="I267" i="22"/>
  <c r="V267" i="21"/>
  <c r="K266" i="22"/>
  <c r="X266" i="21"/>
  <c r="C266" i="22"/>
  <c r="P266" i="21"/>
  <c r="E265" i="22"/>
  <c r="R265" i="21"/>
  <c r="G264" i="22"/>
  <c r="T264" i="21"/>
  <c r="I263" i="22"/>
  <c r="V263" i="21"/>
  <c r="K262" i="22"/>
  <c r="X262" i="21"/>
  <c r="C262" i="22"/>
  <c r="P262" i="21"/>
  <c r="F261" i="24"/>
  <c r="S261" i="23"/>
  <c r="G288" i="24"/>
  <c r="T288" i="23"/>
  <c r="I287" i="24"/>
  <c r="V287" i="23"/>
  <c r="K286" i="24"/>
  <c r="X286" i="23"/>
  <c r="C286" i="24"/>
  <c r="P286" i="23"/>
  <c r="E285" i="24"/>
  <c r="R285" i="23"/>
  <c r="G284" i="24"/>
  <c r="T284" i="23"/>
  <c r="I283" i="24"/>
  <c r="V283" i="23"/>
  <c r="K282" i="24"/>
  <c r="X282" i="23"/>
  <c r="C282" i="24"/>
  <c r="P282" i="23"/>
  <c r="E281" i="24"/>
  <c r="R281" i="23"/>
  <c r="G280" i="24"/>
  <c r="T280" i="23"/>
  <c r="I279" i="24"/>
  <c r="V279" i="23"/>
  <c r="K278" i="24"/>
  <c r="X278" i="23"/>
  <c r="C278" i="24"/>
  <c r="P278" i="23"/>
  <c r="E277" i="24"/>
  <c r="R277" i="23"/>
  <c r="G276" i="24"/>
  <c r="T276" i="23"/>
  <c r="I275" i="24"/>
  <c r="V275" i="23"/>
  <c r="K274" i="24"/>
  <c r="X274" i="23"/>
  <c r="C274" i="24"/>
  <c r="P274" i="23"/>
  <c r="E273" i="24"/>
  <c r="R273" i="23"/>
  <c r="G272" i="24"/>
  <c r="T272" i="23"/>
  <c r="I271" i="24"/>
  <c r="V271" i="23"/>
  <c r="K270" i="24"/>
  <c r="X270" i="23"/>
  <c r="C270" i="24"/>
  <c r="P270" i="23"/>
  <c r="E269" i="24"/>
  <c r="R269" i="23"/>
  <c r="G268" i="24"/>
  <c r="T268" i="23"/>
  <c r="I267" i="24"/>
  <c r="V267" i="23"/>
  <c r="K266" i="24"/>
  <c r="X266" i="23"/>
  <c r="C266" i="24"/>
  <c r="P266" i="23"/>
  <c r="E265" i="24"/>
  <c r="R265" i="23"/>
  <c r="G264" i="24"/>
  <c r="T264" i="23"/>
  <c r="I263" i="24"/>
  <c r="V263" i="23"/>
  <c r="K262" i="24"/>
  <c r="X262" i="23"/>
  <c r="C262" i="24"/>
  <c r="P262" i="23"/>
  <c r="Y274" i="19"/>
  <c r="L274" i="20"/>
  <c r="Y263" i="19"/>
  <c r="L263" i="20"/>
  <c r="L279" i="20"/>
  <c r="Y279" i="19"/>
  <c r="K283" i="22"/>
  <c r="X283" i="21"/>
  <c r="E278" i="22"/>
  <c r="R278" i="21"/>
  <c r="G273" i="22"/>
  <c r="T273" i="21"/>
  <c r="I288" i="22"/>
  <c r="V288" i="21"/>
  <c r="B283" i="22"/>
  <c r="O283" i="21"/>
  <c r="J275" i="22"/>
  <c r="W275" i="21"/>
  <c r="B267" i="22"/>
  <c r="O267" i="21"/>
  <c r="B279" i="24"/>
  <c r="O279" i="23"/>
  <c r="L279" i="23"/>
  <c r="G261" i="22"/>
  <c r="T261" i="21"/>
  <c r="K286" i="22"/>
  <c r="X286" i="21"/>
  <c r="F288" i="22"/>
  <c r="S288" i="21"/>
  <c r="L286" i="21"/>
  <c r="B286" i="22"/>
  <c r="O286" i="21"/>
  <c r="F284" i="22"/>
  <c r="S284" i="21"/>
  <c r="L282" i="21"/>
  <c r="B282" i="22"/>
  <c r="O282" i="21"/>
  <c r="F280" i="22"/>
  <c r="S280" i="21"/>
  <c r="J278" i="22"/>
  <c r="W278" i="21"/>
  <c r="D277" i="22"/>
  <c r="Q277" i="21"/>
  <c r="H275" i="22"/>
  <c r="U275" i="21"/>
  <c r="J274" i="22"/>
  <c r="W274" i="21"/>
  <c r="D273" i="22"/>
  <c r="Q273" i="21"/>
  <c r="F272" i="22"/>
  <c r="S272" i="21"/>
  <c r="H271" i="22"/>
  <c r="U271" i="21"/>
  <c r="J270" i="22"/>
  <c r="W270" i="21"/>
  <c r="B270" i="22"/>
  <c r="O270" i="21"/>
  <c r="D269" i="22"/>
  <c r="Q269" i="21"/>
  <c r="F268" i="22"/>
  <c r="S268" i="21"/>
  <c r="H267" i="22"/>
  <c r="U267" i="21"/>
  <c r="J266" i="22"/>
  <c r="W266" i="21"/>
  <c r="B266" i="22"/>
  <c r="O266" i="21"/>
  <c r="D265" i="22"/>
  <c r="Q265" i="21"/>
  <c r="F264" i="22"/>
  <c r="S264" i="21"/>
  <c r="H263" i="22"/>
  <c r="U263" i="21"/>
  <c r="J262" i="22"/>
  <c r="W262" i="21"/>
  <c r="B262" i="22"/>
  <c r="O262" i="21"/>
  <c r="E261" i="24"/>
  <c r="R261" i="23"/>
  <c r="F288" i="24"/>
  <c r="S288" i="23"/>
  <c r="H287" i="24"/>
  <c r="U287" i="23"/>
  <c r="J286" i="24"/>
  <c r="W286" i="23"/>
  <c r="B286" i="24"/>
  <c r="L286" i="23"/>
  <c r="O286" i="23"/>
  <c r="D285" i="24"/>
  <c r="Q285" i="23"/>
  <c r="F284" i="24"/>
  <c r="S284" i="23"/>
  <c r="H283" i="24"/>
  <c r="U283" i="23"/>
  <c r="J282" i="24"/>
  <c r="W282" i="23"/>
  <c r="B282" i="24"/>
  <c r="O282" i="23"/>
  <c r="L282" i="23"/>
  <c r="D281" i="24"/>
  <c r="Q281" i="23"/>
  <c r="F280" i="24"/>
  <c r="S280" i="23"/>
  <c r="H279" i="24"/>
  <c r="U279" i="23"/>
  <c r="J278" i="24"/>
  <c r="W278" i="23"/>
  <c r="B278" i="24"/>
  <c r="L278" i="23"/>
  <c r="O278" i="23"/>
  <c r="D277" i="24"/>
  <c r="Q277" i="23"/>
  <c r="F276" i="24"/>
  <c r="S276" i="23"/>
  <c r="H275" i="24"/>
  <c r="U275" i="23"/>
  <c r="J274" i="24"/>
  <c r="W274" i="23"/>
  <c r="B274" i="24"/>
  <c r="O274" i="23"/>
  <c r="L274" i="23"/>
  <c r="D273" i="24"/>
  <c r="Q273" i="23"/>
  <c r="F272" i="24"/>
  <c r="S272" i="23"/>
  <c r="H271" i="24"/>
  <c r="U271" i="23"/>
  <c r="J270" i="24"/>
  <c r="W270" i="23"/>
  <c r="B270" i="24"/>
  <c r="L270" i="23"/>
  <c r="O270" i="23"/>
  <c r="D269" i="24"/>
  <c r="Q269" i="23"/>
  <c r="F268" i="24"/>
  <c r="S268" i="23"/>
  <c r="H267" i="24"/>
  <c r="U267" i="23"/>
  <c r="J266" i="24"/>
  <c r="W266" i="23"/>
  <c r="B266" i="24"/>
  <c r="O266" i="23"/>
  <c r="L266" i="23"/>
  <c r="D265" i="24"/>
  <c r="Q265" i="23"/>
  <c r="F264" i="24"/>
  <c r="S264" i="23"/>
  <c r="H263" i="24"/>
  <c r="U263" i="23"/>
  <c r="J262" i="24"/>
  <c r="W262" i="23"/>
  <c r="B262" i="24"/>
  <c r="O262" i="23"/>
  <c r="L262" i="23"/>
  <c r="Y276" i="19"/>
  <c r="L276" i="20"/>
  <c r="Y265" i="19"/>
  <c r="L265" i="20"/>
  <c r="Y281" i="19"/>
  <c r="L281" i="20"/>
  <c r="I261" i="22"/>
  <c r="V261" i="21"/>
  <c r="C283" i="22"/>
  <c r="P283" i="21"/>
  <c r="G277" i="22"/>
  <c r="T277" i="21"/>
  <c r="I268" i="22"/>
  <c r="V268" i="21"/>
  <c r="J287" i="22"/>
  <c r="W287" i="21"/>
  <c r="F285" i="22"/>
  <c r="S285" i="21"/>
  <c r="H280" i="22"/>
  <c r="U280" i="21"/>
  <c r="D278" i="22"/>
  <c r="Q278" i="21"/>
  <c r="B275" i="22"/>
  <c r="O275" i="21"/>
  <c r="J271" i="22"/>
  <c r="W271" i="21"/>
  <c r="J267" i="22"/>
  <c r="W267" i="21"/>
  <c r="J263" i="22"/>
  <c r="W263" i="21"/>
  <c r="G261" i="24"/>
  <c r="T261" i="23"/>
  <c r="D286" i="24"/>
  <c r="Q286" i="23"/>
  <c r="D282" i="24"/>
  <c r="Q282" i="23"/>
  <c r="D278" i="24"/>
  <c r="Q278" i="23"/>
  <c r="D274" i="24"/>
  <c r="Q274" i="23"/>
  <c r="B271" i="24"/>
  <c r="O271" i="23"/>
  <c r="L271" i="23"/>
  <c r="J267" i="24"/>
  <c r="W267" i="23"/>
  <c r="F265" i="24"/>
  <c r="S265" i="23"/>
  <c r="L272" i="20"/>
  <c r="Y272" i="19"/>
  <c r="I287" i="22"/>
  <c r="V287" i="21"/>
  <c r="E285" i="22"/>
  <c r="R285" i="21"/>
  <c r="F261" i="22"/>
  <c r="S261" i="21"/>
  <c r="H287" i="22"/>
  <c r="U287" i="21"/>
  <c r="J286" i="22"/>
  <c r="W286" i="21"/>
  <c r="D285" i="22"/>
  <c r="Q285" i="21"/>
  <c r="H283" i="22"/>
  <c r="U283" i="21"/>
  <c r="J282" i="22"/>
  <c r="W282" i="21"/>
  <c r="D281" i="22"/>
  <c r="Q281" i="21"/>
  <c r="H279" i="22"/>
  <c r="U279" i="21"/>
  <c r="L278" i="21"/>
  <c r="B278" i="22"/>
  <c r="O278" i="21"/>
  <c r="F276" i="22"/>
  <c r="S276" i="21"/>
  <c r="B274" i="22"/>
  <c r="O274" i="21"/>
  <c r="E261" i="22"/>
  <c r="R261" i="21"/>
  <c r="E288" i="22"/>
  <c r="R288" i="21"/>
  <c r="G287" i="22"/>
  <c r="T287" i="21"/>
  <c r="I286" i="22"/>
  <c r="V286" i="21"/>
  <c r="K285" i="22"/>
  <c r="X285" i="21"/>
  <c r="C285" i="22"/>
  <c r="P285" i="21"/>
  <c r="E284" i="22"/>
  <c r="R284" i="21"/>
  <c r="G283" i="22"/>
  <c r="T283" i="21"/>
  <c r="I282" i="22"/>
  <c r="V282" i="21"/>
  <c r="K281" i="22"/>
  <c r="X281" i="21"/>
  <c r="C281" i="22"/>
  <c r="P281" i="21"/>
  <c r="E280" i="22"/>
  <c r="R280" i="21"/>
  <c r="G279" i="22"/>
  <c r="T279" i="21"/>
  <c r="I278" i="22"/>
  <c r="V278" i="21"/>
  <c r="K277" i="22"/>
  <c r="X277" i="21"/>
  <c r="C277" i="22"/>
  <c r="P277" i="21"/>
  <c r="E276" i="22"/>
  <c r="R276" i="21"/>
  <c r="G275" i="22"/>
  <c r="T275" i="21"/>
  <c r="I274" i="22"/>
  <c r="V274" i="21"/>
  <c r="K273" i="22"/>
  <c r="X273" i="21"/>
  <c r="C273" i="22"/>
  <c r="P273" i="21"/>
  <c r="E272" i="22"/>
  <c r="R272" i="21"/>
  <c r="G271" i="22"/>
  <c r="T271" i="21"/>
  <c r="I270" i="22"/>
  <c r="V270" i="21"/>
  <c r="K269" i="22"/>
  <c r="X269" i="21"/>
  <c r="C269" i="22"/>
  <c r="P269" i="21"/>
  <c r="E268" i="22"/>
  <c r="R268" i="21"/>
  <c r="G267" i="22"/>
  <c r="T267" i="21"/>
  <c r="I266" i="22"/>
  <c r="V266" i="21"/>
  <c r="K265" i="22"/>
  <c r="X265" i="21"/>
  <c r="C265" i="22"/>
  <c r="P265" i="21"/>
  <c r="E264" i="22"/>
  <c r="R264" i="21"/>
  <c r="G263" i="22"/>
  <c r="T263" i="21"/>
  <c r="I262" i="22"/>
  <c r="V262" i="21"/>
  <c r="B261" i="24"/>
  <c r="L261" i="23"/>
  <c r="O261" i="23"/>
  <c r="D261" i="24"/>
  <c r="Q261" i="23"/>
  <c r="E288" i="24"/>
  <c r="R288" i="23"/>
  <c r="G287" i="24"/>
  <c r="T287" i="23"/>
  <c r="I286" i="24"/>
  <c r="V286" i="23"/>
  <c r="K285" i="24"/>
  <c r="X285" i="23"/>
  <c r="C285" i="24"/>
  <c r="P285" i="23"/>
  <c r="E284" i="24"/>
  <c r="R284" i="23"/>
  <c r="G283" i="24"/>
  <c r="T283" i="23"/>
  <c r="I282" i="24"/>
  <c r="V282" i="23"/>
  <c r="K281" i="24"/>
  <c r="X281" i="23"/>
  <c r="C281" i="24"/>
  <c r="P281" i="23"/>
  <c r="R280" i="23"/>
  <c r="E280" i="24"/>
  <c r="G279" i="24"/>
  <c r="T279" i="23"/>
  <c r="I278" i="24"/>
  <c r="V278" i="23"/>
  <c r="K277" i="24"/>
  <c r="X277" i="23"/>
  <c r="C277" i="24"/>
  <c r="P277" i="23"/>
  <c r="E276" i="24"/>
  <c r="R276" i="23"/>
  <c r="G275" i="24"/>
  <c r="T275" i="23"/>
  <c r="I274" i="24"/>
  <c r="V274" i="23"/>
  <c r="K273" i="24"/>
  <c r="X273" i="23"/>
  <c r="C273" i="24"/>
  <c r="P273" i="23"/>
  <c r="E272" i="24"/>
  <c r="R272" i="23"/>
  <c r="G271" i="24"/>
  <c r="T271" i="23"/>
  <c r="I270" i="24"/>
  <c r="V270" i="23"/>
  <c r="K269" i="24"/>
  <c r="X269" i="23"/>
  <c r="C269" i="24"/>
  <c r="P269" i="23"/>
  <c r="E268" i="24"/>
  <c r="R268" i="23"/>
  <c r="G267" i="24"/>
  <c r="T267" i="23"/>
  <c r="I266" i="24"/>
  <c r="V266" i="23"/>
  <c r="K265" i="24"/>
  <c r="X265" i="23"/>
  <c r="C265" i="24"/>
  <c r="P265" i="23"/>
  <c r="E264" i="24"/>
  <c r="R264" i="23"/>
  <c r="G263" i="24"/>
  <c r="T263" i="23"/>
  <c r="I262" i="24"/>
  <c r="V262" i="23"/>
  <c r="L262" i="20"/>
  <c r="Y262" i="19"/>
  <c r="L278" i="20"/>
  <c r="Y278" i="19"/>
  <c r="Y267" i="19"/>
  <c r="L267" i="20"/>
  <c r="Y283" i="19"/>
  <c r="L283" i="20"/>
  <c r="E286" i="22"/>
  <c r="R286" i="21"/>
  <c r="K279" i="22"/>
  <c r="X279" i="21"/>
  <c r="I272" i="22"/>
  <c r="V272" i="21"/>
  <c r="H284" i="22"/>
  <c r="U284" i="21"/>
  <c r="J279" i="22"/>
  <c r="W279" i="21"/>
  <c r="F273" i="22"/>
  <c r="S273" i="21"/>
  <c r="F269" i="22"/>
  <c r="S269" i="21"/>
  <c r="H264" i="22"/>
  <c r="U264" i="21"/>
  <c r="B287" i="24"/>
  <c r="O287" i="23"/>
  <c r="L287" i="23"/>
  <c r="J283" i="24"/>
  <c r="W283" i="23"/>
  <c r="J279" i="24"/>
  <c r="W279" i="23"/>
  <c r="J275" i="24"/>
  <c r="W275" i="23"/>
  <c r="J271" i="24"/>
  <c r="W271" i="23"/>
  <c r="B267" i="24"/>
  <c r="O267" i="23"/>
  <c r="L267" i="23"/>
  <c r="J263" i="24"/>
  <c r="W263" i="23"/>
  <c r="Y277" i="19"/>
  <c r="L277" i="20"/>
  <c r="B261" i="22"/>
  <c r="O261" i="21"/>
  <c r="F287" i="22"/>
  <c r="S287" i="21"/>
  <c r="B285" i="22"/>
  <c r="O285" i="21"/>
  <c r="D284" i="22"/>
  <c r="Q284" i="21"/>
  <c r="F283" i="22"/>
  <c r="S283" i="21"/>
  <c r="H282" i="22"/>
  <c r="U282" i="21"/>
  <c r="J281" i="22"/>
  <c r="W281" i="21"/>
  <c r="B281" i="22"/>
  <c r="O281" i="21"/>
  <c r="D280" i="22"/>
  <c r="Q280" i="21"/>
  <c r="F279" i="22"/>
  <c r="S279" i="21"/>
  <c r="H278" i="22"/>
  <c r="U278" i="21"/>
  <c r="J277" i="22"/>
  <c r="W277" i="21"/>
  <c r="B277" i="22"/>
  <c r="O277" i="21"/>
  <c r="D276" i="22"/>
  <c r="Q276" i="21"/>
  <c r="F275" i="22"/>
  <c r="S275" i="21"/>
  <c r="H274" i="22"/>
  <c r="U274" i="21"/>
  <c r="J273" i="22"/>
  <c r="W273" i="21"/>
  <c r="B273" i="22"/>
  <c r="O273" i="21"/>
  <c r="D272" i="22"/>
  <c r="Q272" i="21"/>
  <c r="F271" i="22"/>
  <c r="S271" i="21"/>
  <c r="H270" i="22"/>
  <c r="U270" i="21"/>
  <c r="J269" i="22"/>
  <c r="W269" i="21"/>
  <c r="B269" i="22"/>
  <c r="O269" i="21"/>
  <c r="D268" i="22"/>
  <c r="Q268" i="21"/>
  <c r="F267" i="22"/>
  <c r="S267" i="21"/>
  <c r="H266" i="22"/>
  <c r="U266" i="21"/>
  <c r="J265" i="22"/>
  <c r="W265" i="21"/>
  <c r="B265" i="22"/>
  <c r="O265" i="21"/>
  <c r="D264" i="22"/>
  <c r="Q264" i="21"/>
  <c r="F263" i="22"/>
  <c r="S263" i="21"/>
  <c r="H262" i="22"/>
  <c r="U262" i="21"/>
  <c r="K261" i="24"/>
  <c r="X261" i="23"/>
  <c r="C261" i="24"/>
  <c r="P261" i="23"/>
  <c r="Q288" i="23"/>
  <c r="D288" i="24"/>
  <c r="F287" i="24"/>
  <c r="S287" i="23"/>
  <c r="H286" i="24"/>
  <c r="U286" i="23"/>
  <c r="J285" i="24"/>
  <c r="W285" i="23"/>
  <c r="B285" i="24"/>
  <c r="L285" i="23"/>
  <c r="O285" i="23"/>
  <c r="D284" i="24"/>
  <c r="Q284" i="23"/>
  <c r="F283" i="24"/>
  <c r="S283" i="23"/>
  <c r="H282" i="24"/>
  <c r="U282" i="23"/>
  <c r="J281" i="24"/>
  <c r="W281" i="23"/>
  <c r="O281" i="23"/>
  <c r="B281" i="24"/>
  <c r="L281" i="23"/>
  <c r="D280" i="24"/>
  <c r="Q280" i="23"/>
  <c r="F279" i="24"/>
  <c r="S279" i="23"/>
  <c r="H278" i="24"/>
  <c r="U278" i="23"/>
  <c r="J277" i="24"/>
  <c r="W277" i="23"/>
  <c r="B277" i="24"/>
  <c r="O277" i="23"/>
  <c r="L277" i="23"/>
  <c r="D276" i="24"/>
  <c r="Q276" i="23"/>
  <c r="F275" i="24"/>
  <c r="S275" i="23"/>
  <c r="H274" i="24"/>
  <c r="U274" i="23"/>
  <c r="J273" i="24"/>
  <c r="W273" i="23"/>
  <c r="B273" i="24"/>
  <c r="O273" i="23"/>
  <c r="L273" i="23"/>
  <c r="D272" i="24"/>
  <c r="Q272" i="23"/>
  <c r="F271" i="24"/>
  <c r="S271" i="23"/>
  <c r="H270" i="24"/>
  <c r="U270" i="23"/>
  <c r="J269" i="24"/>
  <c r="W269" i="23"/>
  <c r="B269" i="24"/>
  <c r="O269" i="23"/>
  <c r="L269" i="23"/>
  <c r="D268" i="24"/>
  <c r="Q268" i="23"/>
  <c r="F267" i="24"/>
  <c r="S267" i="23"/>
  <c r="H266" i="24"/>
  <c r="U266" i="23"/>
  <c r="J265" i="24"/>
  <c r="W265" i="23"/>
  <c r="B265" i="24"/>
  <c r="O265" i="23"/>
  <c r="L265" i="23"/>
  <c r="D264" i="24"/>
  <c r="Q264" i="23"/>
  <c r="F263" i="24"/>
  <c r="S263" i="23"/>
  <c r="H262" i="24"/>
  <c r="U262" i="23"/>
  <c r="Y264" i="19"/>
  <c r="L264" i="20"/>
  <c r="Y280" i="19"/>
  <c r="L280" i="20"/>
  <c r="L269" i="20"/>
  <c r="Y269" i="19"/>
  <c r="Y285" i="19"/>
  <c r="L285" i="20"/>
  <c r="C287" i="22"/>
  <c r="P287" i="21"/>
  <c r="I280" i="22"/>
  <c r="V280" i="21"/>
  <c r="C271" i="22"/>
  <c r="P271" i="21"/>
  <c r="J283" i="22"/>
  <c r="W283" i="21"/>
  <c r="H276" i="22"/>
  <c r="U276" i="21"/>
  <c r="H268" i="22"/>
  <c r="U268" i="21"/>
  <c r="D262" i="22"/>
  <c r="Q262" i="21"/>
  <c r="B283" i="24"/>
  <c r="O283" i="23"/>
  <c r="L283" i="23"/>
  <c r="B275" i="24"/>
  <c r="O275" i="23"/>
  <c r="L275" i="23"/>
  <c r="H268" i="24"/>
  <c r="U268" i="23"/>
  <c r="D262" i="24"/>
  <c r="Q262" i="23"/>
  <c r="D261" i="22"/>
  <c r="Q261" i="21"/>
  <c r="H286" i="22"/>
  <c r="U286" i="21"/>
  <c r="K261" i="22"/>
  <c r="X261" i="21"/>
  <c r="E287" i="22"/>
  <c r="R287" i="21"/>
  <c r="I285" i="22"/>
  <c r="V285" i="21"/>
  <c r="E283" i="22"/>
  <c r="R283" i="21"/>
  <c r="I281" i="22"/>
  <c r="V281" i="21"/>
  <c r="C280" i="22"/>
  <c r="P280" i="21"/>
  <c r="G278" i="22"/>
  <c r="T278" i="21"/>
  <c r="K276" i="22"/>
  <c r="X276" i="21"/>
  <c r="E275" i="22"/>
  <c r="R275" i="21"/>
  <c r="G274" i="22"/>
  <c r="T274" i="21"/>
  <c r="K272" i="22"/>
  <c r="X272" i="21"/>
  <c r="C272" i="22"/>
  <c r="P272" i="21"/>
  <c r="E271" i="22"/>
  <c r="R271" i="21"/>
  <c r="G270" i="22"/>
  <c r="T270" i="21"/>
  <c r="I269" i="22"/>
  <c r="V269" i="21"/>
  <c r="K268" i="22"/>
  <c r="X268" i="21"/>
  <c r="C268" i="22"/>
  <c r="P268" i="21"/>
  <c r="E267" i="22"/>
  <c r="R267" i="21"/>
  <c r="G266" i="22"/>
  <c r="T266" i="21"/>
  <c r="I265" i="22"/>
  <c r="V265" i="21"/>
  <c r="K264" i="22"/>
  <c r="X264" i="21"/>
  <c r="C264" i="22"/>
  <c r="P264" i="21"/>
  <c r="E263" i="22"/>
  <c r="R263" i="21"/>
  <c r="G262" i="22"/>
  <c r="T262" i="21"/>
  <c r="J261" i="24"/>
  <c r="W261" i="23"/>
  <c r="K288" i="24"/>
  <c r="X288" i="23"/>
  <c r="C288" i="24"/>
  <c r="P288" i="23"/>
  <c r="E287" i="24"/>
  <c r="R287" i="23"/>
  <c r="G286" i="24"/>
  <c r="T286" i="23"/>
  <c r="I285" i="24"/>
  <c r="V285" i="23"/>
  <c r="K284" i="24"/>
  <c r="X284" i="23"/>
  <c r="C284" i="24"/>
  <c r="P284" i="23"/>
  <c r="E283" i="24"/>
  <c r="R283" i="23"/>
  <c r="G282" i="24"/>
  <c r="T282" i="23"/>
  <c r="I281" i="24"/>
  <c r="V281" i="23"/>
  <c r="K280" i="24"/>
  <c r="X280" i="23"/>
  <c r="C280" i="24"/>
  <c r="P280" i="23"/>
  <c r="E279" i="24"/>
  <c r="R279" i="23"/>
  <c r="G278" i="24"/>
  <c r="T278" i="23"/>
  <c r="I277" i="24"/>
  <c r="V277" i="23"/>
  <c r="K276" i="24"/>
  <c r="X276" i="23"/>
  <c r="C276" i="24"/>
  <c r="P276" i="23"/>
  <c r="E275" i="24"/>
  <c r="R275" i="23"/>
  <c r="G274" i="24"/>
  <c r="T274" i="23"/>
  <c r="I273" i="24"/>
  <c r="V273" i="23"/>
  <c r="K272" i="24"/>
  <c r="X272" i="23"/>
  <c r="C272" i="24"/>
  <c r="P272" i="23"/>
  <c r="E271" i="24"/>
  <c r="R271" i="23"/>
  <c r="G270" i="24"/>
  <c r="T270" i="23"/>
  <c r="I269" i="24"/>
  <c r="V269" i="23"/>
  <c r="K268" i="24"/>
  <c r="X268" i="23"/>
  <c r="C268" i="24"/>
  <c r="P268" i="23"/>
  <c r="E267" i="24"/>
  <c r="R267" i="23"/>
  <c r="G266" i="24"/>
  <c r="T266" i="23"/>
  <c r="I265" i="24"/>
  <c r="V265" i="23"/>
  <c r="X264" i="23"/>
  <c r="K264" i="24"/>
  <c r="C264" i="24"/>
  <c r="P264" i="23"/>
  <c r="E263" i="24"/>
  <c r="R263" i="23"/>
  <c r="G262" i="24"/>
  <c r="T262" i="23"/>
  <c r="L266" i="20"/>
  <c r="Y266" i="19"/>
  <c r="Y282" i="19"/>
  <c r="L282" i="20"/>
  <c r="Y271" i="19"/>
  <c r="L271" i="20"/>
  <c r="Y287" i="19"/>
  <c r="L287" i="20"/>
  <c r="K287" i="22"/>
  <c r="X287" i="21"/>
  <c r="E282" i="22"/>
  <c r="R282" i="21"/>
  <c r="K275" i="22"/>
  <c r="X275" i="21"/>
  <c r="G269" i="22"/>
  <c r="T269" i="21"/>
  <c r="H261" i="22"/>
  <c r="U261" i="21"/>
  <c r="D286" i="22"/>
  <c r="Q286" i="21"/>
  <c r="D282" i="22"/>
  <c r="Q282" i="21"/>
  <c r="B279" i="22"/>
  <c r="O279" i="21"/>
  <c r="D274" i="22"/>
  <c r="Q274" i="21"/>
  <c r="B271" i="22"/>
  <c r="O271" i="21"/>
  <c r="D266" i="22"/>
  <c r="Q266" i="21"/>
  <c r="B263" i="22"/>
  <c r="O263" i="21"/>
  <c r="J287" i="24"/>
  <c r="W287" i="23"/>
  <c r="F285" i="24"/>
  <c r="S285" i="23"/>
  <c r="F281" i="24"/>
  <c r="S281" i="23"/>
  <c r="F277" i="24"/>
  <c r="S277" i="23"/>
  <c r="H272" i="24"/>
  <c r="U272" i="23"/>
  <c r="F269" i="24"/>
  <c r="S269" i="23"/>
  <c r="H264" i="24"/>
  <c r="U264" i="23"/>
  <c r="Y288" i="19"/>
  <c r="L288" i="20"/>
  <c r="D288" i="22"/>
  <c r="Q288" i="21"/>
  <c r="J285" i="22"/>
  <c r="W285" i="21"/>
  <c r="C261" i="22"/>
  <c r="P261" i="21"/>
  <c r="C288" i="22"/>
  <c r="P288" i="21"/>
  <c r="G286" i="22"/>
  <c r="T286" i="21"/>
  <c r="K284" i="22"/>
  <c r="X284" i="21"/>
  <c r="C284" i="22"/>
  <c r="P284" i="21"/>
  <c r="G282" i="22"/>
  <c r="T282" i="21"/>
  <c r="K280" i="22"/>
  <c r="X280" i="21"/>
  <c r="E279" i="22"/>
  <c r="R279" i="21"/>
  <c r="I277" i="22"/>
  <c r="V277" i="21"/>
  <c r="C276" i="22"/>
  <c r="P276" i="21"/>
  <c r="I273" i="22"/>
  <c r="V273" i="21"/>
  <c r="J261" i="22"/>
  <c r="W261" i="21"/>
  <c r="K288" i="22"/>
  <c r="X288" i="21"/>
  <c r="B288" i="22"/>
  <c r="O288" i="21"/>
  <c r="D287" i="22"/>
  <c r="Q287" i="21"/>
  <c r="F286" i="22"/>
  <c r="S286" i="21"/>
  <c r="H285" i="22"/>
  <c r="U285" i="21"/>
  <c r="J284" i="22"/>
  <c r="W284" i="21"/>
  <c r="B284" i="22"/>
  <c r="O284" i="21"/>
  <c r="D283" i="22"/>
  <c r="Q283" i="21"/>
  <c r="F282" i="22"/>
  <c r="S282" i="21"/>
  <c r="H281" i="22"/>
  <c r="U281" i="21"/>
  <c r="J280" i="22"/>
  <c r="W280" i="21"/>
  <c r="L280" i="21"/>
  <c r="B280" i="22"/>
  <c r="O280" i="21"/>
  <c r="D279" i="22"/>
  <c r="Q279" i="21"/>
  <c r="F278" i="22"/>
  <c r="S278" i="21"/>
  <c r="H277" i="22"/>
  <c r="U277" i="21"/>
  <c r="J276" i="22"/>
  <c r="W276" i="21"/>
  <c r="B276" i="22"/>
  <c r="O276" i="21"/>
  <c r="D275" i="22"/>
  <c r="Q275" i="21"/>
  <c r="F274" i="22"/>
  <c r="S274" i="21"/>
  <c r="H273" i="22"/>
  <c r="U273" i="21"/>
  <c r="J272" i="22"/>
  <c r="W272" i="21"/>
  <c r="B272" i="22"/>
  <c r="O272" i="21"/>
  <c r="D271" i="22"/>
  <c r="Q271" i="21"/>
  <c r="F270" i="22"/>
  <c r="S270" i="21"/>
  <c r="H269" i="22"/>
  <c r="U269" i="21"/>
  <c r="J268" i="22"/>
  <c r="W268" i="21"/>
  <c r="B268" i="22"/>
  <c r="O268" i="21"/>
  <c r="D267" i="22"/>
  <c r="Q267" i="21"/>
  <c r="F266" i="22"/>
  <c r="S266" i="21"/>
  <c r="H265" i="22"/>
  <c r="U265" i="21"/>
  <c r="J264" i="22"/>
  <c r="W264" i="21"/>
  <c r="B264" i="22"/>
  <c r="O264" i="21"/>
  <c r="D263" i="22"/>
  <c r="Q263" i="21"/>
  <c r="F262" i="22"/>
  <c r="S262" i="21"/>
  <c r="I261" i="24"/>
  <c r="V261" i="23"/>
  <c r="J288" i="24"/>
  <c r="W288" i="23"/>
  <c r="B288" i="24"/>
  <c r="O288" i="23"/>
  <c r="L288" i="23"/>
  <c r="D287" i="24"/>
  <c r="Q287" i="23"/>
  <c r="F286" i="24"/>
  <c r="S286" i="23"/>
  <c r="U285" i="23"/>
  <c r="H285" i="24"/>
  <c r="J284" i="24"/>
  <c r="W284" i="23"/>
  <c r="B284" i="24"/>
  <c r="O284" i="23"/>
  <c r="L284" i="23"/>
  <c r="D283" i="24"/>
  <c r="Q283" i="23"/>
  <c r="F282" i="24"/>
  <c r="S282" i="23"/>
  <c r="H281" i="24"/>
  <c r="U281" i="23"/>
  <c r="J280" i="24"/>
  <c r="W280" i="23"/>
  <c r="B280" i="24"/>
  <c r="O280" i="23"/>
  <c r="L280" i="23"/>
  <c r="D279" i="24"/>
  <c r="Q279" i="23"/>
  <c r="F278" i="24"/>
  <c r="S278" i="23"/>
  <c r="H277" i="24"/>
  <c r="U277" i="23"/>
  <c r="J276" i="24"/>
  <c r="W276" i="23"/>
  <c r="B276" i="24"/>
  <c r="O276" i="23"/>
  <c r="L276" i="23"/>
  <c r="D275" i="24"/>
  <c r="Q275" i="23"/>
  <c r="F274" i="24"/>
  <c r="S274" i="23"/>
  <c r="H273" i="24"/>
  <c r="U273" i="23"/>
  <c r="J272" i="24"/>
  <c r="W272" i="23"/>
  <c r="B272" i="24"/>
  <c r="O272" i="23"/>
  <c r="L272" i="23"/>
  <c r="D271" i="24"/>
  <c r="Q271" i="23"/>
  <c r="F270" i="24"/>
  <c r="S270" i="23"/>
  <c r="H269" i="24"/>
  <c r="U269" i="23"/>
  <c r="J268" i="24"/>
  <c r="W268" i="23"/>
  <c r="B268" i="24"/>
  <c r="O268" i="23"/>
  <c r="L268" i="23"/>
  <c r="D267" i="24"/>
  <c r="Q267" i="23"/>
  <c r="F266" i="24"/>
  <c r="S266" i="23"/>
  <c r="H265" i="24"/>
  <c r="U265" i="23"/>
  <c r="J264" i="24"/>
  <c r="W264" i="23"/>
  <c r="B264" i="24"/>
  <c r="O264" i="23"/>
  <c r="L264" i="23"/>
  <c r="D263" i="24"/>
  <c r="Q263" i="23"/>
  <c r="F262" i="24"/>
  <c r="S262" i="23"/>
  <c r="Y268" i="19"/>
  <c r="L268" i="20"/>
  <c r="Y284" i="19"/>
  <c r="L284" i="20"/>
  <c r="Y273" i="19"/>
  <c r="L273" i="20"/>
  <c r="L261" i="20"/>
  <c r="Y261" i="19"/>
  <c r="L261" i="21"/>
  <c r="L275" i="21"/>
  <c r="L273" i="21"/>
  <c r="L271" i="21"/>
  <c r="L269" i="21"/>
  <c r="L267" i="21"/>
  <c r="L265" i="21"/>
  <c r="L263" i="21"/>
  <c r="L287" i="21"/>
  <c r="L285" i="21"/>
  <c r="L283" i="21"/>
  <c r="L281" i="21"/>
  <c r="L279" i="21"/>
  <c r="L277" i="21"/>
  <c r="L284" i="21"/>
  <c r="L274" i="21"/>
  <c r="L272" i="21"/>
  <c r="L270" i="21"/>
  <c r="L268" i="21"/>
  <c r="L266" i="21"/>
  <c r="L264" i="21"/>
  <c r="L262" i="21"/>
  <c r="L276" i="21"/>
  <c r="Y266" i="21" l="1"/>
  <c r="L266" i="22"/>
  <c r="Y264" i="23"/>
  <c r="L264" i="24"/>
  <c r="Y283" i="21"/>
  <c r="L283" i="22"/>
  <c r="Y273" i="21"/>
  <c r="L273" i="22"/>
  <c r="Y276" i="23"/>
  <c r="L276" i="24"/>
  <c r="Y270" i="21"/>
  <c r="L270" i="22"/>
  <c r="Y285" i="21"/>
  <c r="L285" i="22"/>
  <c r="Y275" i="21"/>
  <c r="L275" i="22"/>
  <c r="Y288" i="23"/>
  <c r="L288" i="24"/>
  <c r="Y265" i="23"/>
  <c r="L265" i="24"/>
  <c r="Y285" i="23"/>
  <c r="L285" i="24"/>
  <c r="Y267" i="23"/>
  <c r="L267" i="24"/>
  <c r="Y266" i="23"/>
  <c r="L266" i="24"/>
  <c r="Y286" i="23"/>
  <c r="L286" i="24"/>
  <c r="Y279" i="23"/>
  <c r="L279" i="24"/>
  <c r="Y272" i="21"/>
  <c r="L272" i="22"/>
  <c r="Y286" i="21"/>
  <c r="L286" i="22"/>
  <c r="Y263" i="21"/>
  <c r="L263" i="22"/>
  <c r="Y271" i="23"/>
  <c r="L271" i="24"/>
  <c r="Y278" i="23"/>
  <c r="L278" i="24"/>
  <c r="Y268" i="23"/>
  <c r="L268" i="24"/>
  <c r="Y283" i="23"/>
  <c r="L283" i="24"/>
  <c r="Y274" i="21"/>
  <c r="L274" i="22"/>
  <c r="Y280" i="23"/>
  <c r="L280" i="24"/>
  <c r="Y276" i="21"/>
  <c r="L276" i="22"/>
  <c r="Y284" i="21"/>
  <c r="L284" i="22"/>
  <c r="Y265" i="21"/>
  <c r="L265" i="22"/>
  <c r="Y269" i="23"/>
  <c r="L269" i="24"/>
  <c r="Y287" i="23"/>
  <c r="L287" i="24"/>
  <c r="Y261" i="23"/>
  <c r="L261" i="24"/>
  <c r="Y263" i="23"/>
  <c r="L263" i="24"/>
  <c r="Y277" i="23"/>
  <c r="L277" i="24"/>
  <c r="Y281" i="23"/>
  <c r="L281" i="24"/>
  <c r="Y270" i="23"/>
  <c r="L270" i="24"/>
  <c r="Y282" i="23"/>
  <c r="L282" i="24"/>
  <c r="Y282" i="21"/>
  <c r="L282" i="22"/>
  <c r="Y261" i="21"/>
  <c r="L261" i="22"/>
  <c r="Y262" i="21"/>
  <c r="L262" i="22"/>
  <c r="Y264" i="21"/>
  <c r="L264" i="22"/>
  <c r="Y279" i="21"/>
  <c r="L279" i="22"/>
  <c r="Y269" i="21"/>
  <c r="L269" i="22"/>
  <c r="Y284" i="23"/>
  <c r="L284" i="24"/>
  <c r="Y280" i="21"/>
  <c r="L280" i="22"/>
  <c r="Y262" i="23"/>
  <c r="L262" i="24"/>
  <c r="Y287" i="21"/>
  <c r="L287" i="22"/>
  <c r="Y277" i="21"/>
  <c r="L277" i="22"/>
  <c r="Y271" i="21"/>
  <c r="L271" i="22"/>
  <c r="Y275" i="23"/>
  <c r="L275" i="24"/>
  <c r="Y273" i="23"/>
  <c r="L273" i="24"/>
  <c r="Y274" i="23"/>
  <c r="L274" i="24"/>
  <c r="Y267" i="21"/>
  <c r="L267" i="22"/>
  <c r="Y272" i="23"/>
  <c r="L272" i="24"/>
  <c r="Y281" i="21"/>
  <c r="L281" i="22"/>
  <c r="Y268" i="21"/>
  <c r="L268" i="22"/>
  <c r="Y278" i="21"/>
  <c r="L278" i="22"/>
  <c r="G288" i="21"/>
  <c r="L288" i="21" l="1"/>
  <c r="G288" i="22"/>
  <c r="T288" i="21"/>
  <c r="Y288" i="21" l="1"/>
  <c r="L288" i="22"/>
  <c r="H21" i="2"/>
  <c r="I21" i="2" s="1"/>
  <c r="J21" i="2" s="1"/>
  <c r="K21" i="2" s="1"/>
  <c r="L21" i="2" s="1"/>
  <c r="M21" i="2" s="1"/>
  <c r="N21" i="2" s="1"/>
  <c r="H17" i="2"/>
  <c r="I17" i="2" s="1"/>
  <c r="J17" i="2" s="1"/>
  <c r="K17" i="2" s="1"/>
  <c r="L17" i="2" s="1"/>
  <c r="M17" i="2" s="1"/>
  <c r="N17" i="2" s="1"/>
  <c r="H11" i="2"/>
  <c r="I11" i="2" s="1"/>
  <c r="J11" i="2" s="1"/>
  <c r="K11" i="2" s="1"/>
  <c r="L11" i="2" s="1"/>
  <c r="M11" i="2" s="1"/>
  <c r="N11" i="2" s="1"/>
  <c r="H1" i="2"/>
  <c r="I1" i="2" s="1"/>
  <c r="J1" i="2" s="1"/>
  <c r="K1" i="2" s="1"/>
  <c r="L1" i="2" s="1"/>
  <c r="M1" i="2" s="1"/>
  <c r="N1" i="2" s="1"/>
  <c r="B30" i="17" l="1"/>
  <c r="P31" i="25" s="1"/>
  <c r="G41" i="2" l="1"/>
  <c r="L38" i="3" s="1"/>
  <c r="I30" i="17" l="1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H30" i="17"/>
  <c r="V31" i="25" s="1"/>
  <c r="H29" i="17"/>
  <c r="V30" i="25" s="1"/>
  <c r="H28" i="17"/>
  <c r="V29" i="25" s="1"/>
  <c r="H27" i="17"/>
  <c r="V28" i="25" s="1"/>
  <c r="H26" i="17"/>
  <c r="V27" i="25" s="1"/>
  <c r="H25" i="17"/>
  <c r="V26" i="25" s="1"/>
  <c r="H24" i="17"/>
  <c r="V25" i="25" s="1"/>
  <c r="H23" i="17"/>
  <c r="V24" i="25" s="1"/>
  <c r="H22" i="17"/>
  <c r="V23" i="25" s="1"/>
  <c r="H21" i="17"/>
  <c r="V22" i="25" s="1"/>
  <c r="H20" i="17"/>
  <c r="V21" i="25" s="1"/>
  <c r="H19" i="17"/>
  <c r="V20" i="25" s="1"/>
  <c r="H18" i="17"/>
  <c r="V19" i="25" s="1"/>
  <c r="H17" i="17"/>
  <c r="V18" i="25" s="1"/>
  <c r="H16" i="17"/>
  <c r="V17" i="25" s="1"/>
  <c r="H15" i="17"/>
  <c r="V16" i="25" s="1"/>
  <c r="H14" i="17"/>
  <c r="V15" i="25" s="1"/>
  <c r="H13" i="17"/>
  <c r="V14" i="25" s="1"/>
  <c r="H12" i="17"/>
  <c r="V13" i="25" s="1"/>
  <c r="H11" i="17"/>
  <c r="V12" i="25" s="1"/>
  <c r="H10" i="17"/>
  <c r="V11" i="25" s="1"/>
  <c r="H9" i="17"/>
  <c r="V10" i="25" s="1"/>
  <c r="H8" i="17"/>
  <c r="V9" i="25" s="1"/>
  <c r="H7" i="17"/>
  <c r="V8" i="25" s="1"/>
  <c r="H6" i="17"/>
  <c r="V7" i="25" s="1"/>
  <c r="H5" i="17"/>
  <c r="V6" i="25" s="1"/>
  <c r="H4" i="17"/>
  <c r="V5" i="25" s="1"/>
  <c r="H3" i="17"/>
  <c r="V4" i="25" s="1"/>
  <c r="G30" i="17"/>
  <c r="U31" i="25" s="1"/>
  <c r="G29" i="17"/>
  <c r="U30" i="25" s="1"/>
  <c r="G28" i="17"/>
  <c r="U29" i="25" s="1"/>
  <c r="G27" i="17"/>
  <c r="U28" i="25" s="1"/>
  <c r="G26" i="17"/>
  <c r="U27" i="25" s="1"/>
  <c r="G25" i="17"/>
  <c r="U26" i="25" s="1"/>
  <c r="G24" i="17"/>
  <c r="U25" i="25" s="1"/>
  <c r="G23" i="17"/>
  <c r="U24" i="25" s="1"/>
  <c r="G22" i="17"/>
  <c r="U23" i="25" s="1"/>
  <c r="G21" i="17"/>
  <c r="U22" i="25" s="1"/>
  <c r="G20" i="17"/>
  <c r="U21" i="25" s="1"/>
  <c r="G19" i="17"/>
  <c r="U20" i="25" s="1"/>
  <c r="G18" i="17"/>
  <c r="U19" i="25" s="1"/>
  <c r="G17" i="17"/>
  <c r="U18" i="25" s="1"/>
  <c r="G16" i="17"/>
  <c r="U17" i="25" s="1"/>
  <c r="G15" i="17"/>
  <c r="U16" i="25" s="1"/>
  <c r="G14" i="17"/>
  <c r="U15" i="25" s="1"/>
  <c r="G13" i="17"/>
  <c r="U14" i="25" s="1"/>
  <c r="G12" i="17"/>
  <c r="U13" i="25" s="1"/>
  <c r="G11" i="17"/>
  <c r="U12" i="25" s="1"/>
  <c r="G10" i="17"/>
  <c r="U11" i="25" s="1"/>
  <c r="G9" i="17"/>
  <c r="U10" i="25" s="1"/>
  <c r="G8" i="17"/>
  <c r="U9" i="25" s="1"/>
  <c r="G7" i="17"/>
  <c r="U8" i="25" s="1"/>
  <c r="G6" i="17"/>
  <c r="U7" i="25" s="1"/>
  <c r="G5" i="17"/>
  <c r="U6" i="25" s="1"/>
  <c r="G4" i="17"/>
  <c r="U5" i="25" s="1"/>
  <c r="G3" i="17"/>
  <c r="U4" i="25" s="1"/>
  <c r="F30" i="17"/>
  <c r="T31" i="25" s="1"/>
  <c r="F29" i="17"/>
  <c r="T30" i="25" s="1"/>
  <c r="F28" i="17"/>
  <c r="T29" i="25" s="1"/>
  <c r="F27" i="17"/>
  <c r="T28" i="25" s="1"/>
  <c r="F26" i="17"/>
  <c r="T27" i="25" s="1"/>
  <c r="F25" i="17"/>
  <c r="T26" i="25" s="1"/>
  <c r="F24" i="17"/>
  <c r="T25" i="25" s="1"/>
  <c r="F23" i="17"/>
  <c r="T24" i="25" s="1"/>
  <c r="F22" i="17"/>
  <c r="T23" i="25" s="1"/>
  <c r="F21" i="17"/>
  <c r="T22" i="25" s="1"/>
  <c r="F20" i="17"/>
  <c r="T21" i="25" s="1"/>
  <c r="F19" i="17"/>
  <c r="T20" i="25" s="1"/>
  <c r="F18" i="17"/>
  <c r="T19" i="25" s="1"/>
  <c r="F17" i="17"/>
  <c r="T18" i="25" s="1"/>
  <c r="F16" i="17"/>
  <c r="T17" i="25" s="1"/>
  <c r="F15" i="17"/>
  <c r="T16" i="25" s="1"/>
  <c r="F14" i="17"/>
  <c r="T15" i="25" s="1"/>
  <c r="F13" i="17"/>
  <c r="T14" i="25" s="1"/>
  <c r="F12" i="17"/>
  <c r="T13" i="25" s="1"/>
  <c r="F11" i="17"/>
  <c r="T12" i="25" s="1"/>
  <c r="F10" i="17"/>
  <c r="T11" i="25" s="1"/>
  <c r="F9" i="17"/>
  <c r="T10" i="25" s="1"/>
  <c r="F8" i="17"/>
  <c r="T9" i="25" s="1"/>
  <c r="F7" i="17"/>
  <c r="T8" i="25" s="1"/>
  <c r="F6" i="17"/>
  <c r="T7" i="25" s="1"/>
  <c r="F5" i="17"/>
  <c r="T6" i="25" s="1"/>
  <c r="F4" i="17"/>
  <c r="T5" i="25" s="1"/>
  <c r="F3" i="17"/>
  <c r="T4" i="25" s="1"/>
  <c r="E30" i="17"/>
  <c r="S31" i="25" s="1"/>
  <c r="E29" i="17"/>
  <c r="S30" i="25" s="1"/>
  <c r="E28" i="17"/>
  <c r="S29" i="25" s="1"/>
  <c r="E27" i="17"/>
  <c r="S28" i="25" s="1"/>
  <c r="E26" i="17"/>
  <c r="S27" i="25" s="1"/>
  <c r="E25" i="17"/>
  <c r="S26" i="25" s="1"/>
  <c r="E24" i="17"/>
  <c r="S25" i="25" s="1"/>
  <c r="E23" i="17"/>
  <c r="S24" i="25" s="1"/>
  <c r="E22" i="17"/>
  <c r="S23" i="25" s="1"/>
  <c r="E21" i="17"/>
  <c r="S22" i="25" s="1"/>
  <c r="E20" i="17"/>
  <c r="S21" i="25" s="1"/>
  <c r="E19" i="17"/>
  <c r="S20" i="25" s="1"/>
  <c r="E18" i="17"/>
  <c r="S19" i="25" s="1"/>
  <c r="E17" i="17"/>
  <c r="S18" i="25" s="1"/>
  <c r="E16" i="17"/>
  <c r="S17" i="25" s="1"/>
  <c r="E15" i="17"/>
  <c r="S16" i="25" s="1"/>
  <c r="E14" i="17"/>
  <c r="S15" i="25" s="1"/>
  <c r="E13" i="17"/>
  <c r="S14" i="25" s="1"/>
  <c r="E12" i="17"/>
  <c r="S13" i="25" s="1"/>
  <c r="E11" i="17"/>
  <c r="S12" i="25" s="1"/>
  <c r="E10" i="17"/>
  <c r="S11" i="25" s="1"/>
  <c r="E9" i="17"/>
  <c r="S10" i="25" s="1"/>
  <c r="E8" i="17"/>
  <c r="S9" i="25" s="1"/>
  <c r="E7" i="17"/>
  <c r="S8" i="25" s="1"/>
  <c r="E6" i="17"/>
  <c r="S7" i="25" s="1"/>
  <c r="E5" i="17"/>
  <c r="S6" i="25" s="1"/>
  <c r="E4" i="17"/>
  <c r="S5" i="25" s="1"/>
  <c r="E3" i="17"/>
  <c r="S4" i="25" s="1"/>
  <c r="D30" i="17"/>
  <c r="R31" i="25" s="1"/>
  <c r="D29" i="17"/>
  <c r="R30" i="25" s="1"/>
  <c r="D28" i="17"/>
  <c r="R29" i="25" s="1"/>
  <c r="D27" i="17"/>
  <c r="R28" i="25" s="1"/>
  <c r="D26" i="17"/>
  <c r="R27" i="25" s="1"/>
  <c r="D25" i="17"/>
  <c r="R26" i="25" s="1"/>
  <c r="D24" i="17"/>
  <c r="R25" i="25" s="1"/>
  <c r="D23" i="17"/>
  <c r="R24" i="25" s="1"/>
  <c r="D22" i="17"/>
  <c r="R23" i="25" s="1"/>
  <c r="D21" i="17"/>
  <c r="R22" i="25" s="1"/>
  <c r="D20" i="17"/>
  <c r="R21" i="25" s="1"/>
  <c r="D19" i="17"/>
  <c r="R20" i="25" s="1"/>
  <c r="D18" i="17"/>
  <c r="R19" i="25" s="1"/>
  <c r="D17" i="17"/>
  <c r="R18" i="25" s="1"/>
  <c r="D16" i="17"/>
  <c r="R17" i="25" s="1"/>
  <c r="D15" i="17"/>
  <c r="R16" i="25" s="1"/>
  <c r="D14" i="17"/>
  <c r="R15" i="25" s="1"/>
  <c r="D13" i="17"/>
  <c r="R14" i="25" s="1"/>
  <c r="D12" i="17"/>
  <c r="R13" i="25" s="1"/>
  <c r="D11" i="17"/>
  <c r="R12" i="25" s="1"/>
  <c r="D10" i="17"/>
  <c r="R11" i="25" s="1"/>
  <c r="D9" i="17"/>
  <c r="R10" i="25" s="1"/>
  <c r="D8" i="17"/>
  <c r="R9" i="25" s="1"/>
  <c r="D7" i="17"/>
  <c r="R8" i="25" s="1"/>
  <c r="D6" i="17"/>
  <c r="R7" i="25" s="1"/>
  <c r="D5" i="17"/>
  <c r="R6" i="25" s="1"/>
  <c r="D4" i="17"/>
  <c r="R5" i="25" s="1"/>
  <c r="D3" i="17"/>
  <c r="R4" i="25" s="1"/>
  <c r="C30" i="17"/>
  <c r="Q31" i="25" s="1"/>
  <c r="C29" i="17"/>
  <c r="Q30" i="25" s="1"/>
  <c r="C28" i="17"/>
  <c r="Q29" i="25" s="1"/>
  <c r="C27" i="17"/>
  <c r="Q28" i="25" s="1"/>
  <c r="C26" i="17"/>
  <c r="Q27" i="25" s="1"/>
  <c r="C25" i="17"/>
  <c r="Q26" i="25" s="1"/>
  <c r="C24" i="17"/>
  <c r="Q25" i="25" s="1"/>
  <c r="C23" i="17"/>
  <c r="Q24" i="25" s="1"/>
  <c r="C22" i="17"/>
  <c r="Q23" i="25" s="1"/>
  <c r="C21" i="17"/>
  <c r="Q22" i="25" s="1"/>
  <c r="C20" i="17"/>
  <c r="Q21" i="25" s="1"/>
  <c r="C19" i="17"/>
  <c r="Q20" i="25" s="1"/>
  <c r="C18" i="17"/>
  <c r="Q19" i="25" s="1"/>
  <c r="C17" i="17"/>
  <c r="Q18" i="25" s="1"/>
  <c r="C16" i="17"/>
  <c r="Q17" i="25" s="1"/>
  <c r="C15" i="17"/>
  <c r="Q16" i="25" s="1"/>
  <c r="C14" i="17"/>
  <c r="Q15" i="25" s="1"/>
  <c r="C13" i="17"/>
  <c r="Q14" i="25" s="1"/>
  <c r="C12" i="17"/>
  <c r="Q13" i="25" s="1"/>
  <c r="C11" i="17"/>
  <c r="Q12" i="25" s="1"/>
  <c r="C10" i="17"/>
  <c r="Q11" i="25" s="1"/>
  <c r="C9" i="17"/>
  <c r="Q10" i="25" s="1"/>
  <c r="C8" i="17"/>
  <c r="Q9" i="25" s="1"/>
  <c r="C7" i="17"/>
  <c r="Q8" i="25" s="1"/>
  <c r="C6" i="17"/>
  <c r="Q7" i="25" s="1"/>
  <c r="C5" i="17"/>
  <c r="Q6" i="25" s="1"/>
  <c r="C4" i="17"/>
  <c r="Q5" i="25" s="1"/>
  <c r="C3" i="17"/>
  <c r="Q4" i="25" s="1"/>
  <c r="B29" i="17"/>
  <c r="P30" i="25" s="1"/>
  <c r="B28" i="17"/>
  <c r="P29" i="25" s="1"/>
  <c r="B27" i="17"/>
  <c r="P28" i="25" s="1"/>
  <c r="B26" i="17"/>
  <c r="P27" i="25" s="1"/>
  <c r="B25" i="17"/>
  <c r="P26" i="25" s="1"/>
  <c r="B24" i="17"/>
  <c r="P25" i="25" s="1"/>
  <c r="B23" i="17"/>
  <c r="P24" i="25" s="1"/>
  <c r="B22" i="17"/>
  <c r="P23" i="25" s="1"/>
  <c r="B21" i="17"/>
  <c r="P22" i="25" s="1"/>
  <c r="B20" i="17"/>
  <c r="P21" i="25" s="1"/>
  <c r="B19" i="17"/>
  <c r="P20" i="25" s="1"/>
  <c r="B18" i="17"/>
  <c r="P19" i="25" s="1"/>
  <c r="B17" i="17"/>
  <c r="P18" i="25" s="1"/>
  <c r="B16" i="17"/>
  <c r="P17" i="25" s="1"/>
  <c r="B15" i="17"/>
  <c r="P16" i="25" s="1"/>
  <c r="B14" i="17"/>
  <c r="P15" i="25" s="1"/>
  <c r="B13" i="17"/>
  <c r="P14" i="25" s="1"/>
  <c r="B12" i="17"/>
  <c r="P13" i="25" s="1"/>
  <c r="B11" i="17"/>
  <c r="P12" i="25" s="1"/>
  <c r="B10" i="17"/>
  <c r="P11" i="25" s="1"/>
  <c r="B9" i="17"/>
  <c r="P10" i="25" s="1"/>
  <c r="B8" i="17"/>
  <c r="P9" i="25" s="1"/>
  <c r="B7" i="17"/>
  <c r="P8" i="25" s="1"/>
  <c r="B6" i="17"/>
  <c r="P7" i="25" s="1"/>
  <c r="B5" i="17"/>
  <c r="P6" i="25" s="1"/>
  <c r="B4" i="17"/>
  <c r="P5" i="25" s="1"/>
  <c r="B3" i="17"/>
  <c r="P4" i="25" s="1"/>
  <c r="W4" i="25" l="1"/>
  <c r="I3" i="18"/>
  <c r="W8" i="25"/>
  <c r="I7" i="18"/>
  <c r="W12" i="25"/>
  <c r="I11" i="18"/>
  <c r="W16" i="25"/>
  <c r="I15" i="18"/>
  <c r="W20" i="25"/>
  <c r="I19" i="18"/>
  <c r="W24" i="25"/>
  <c r="I23" i="18"/>
  <c r="W28" i="25"/>
  <c r="I27" i="18"/>
  <c r="W5" i="25"/>
  <c r="I4" i="18"/>
  <c r="W9" i="25"/>
  <c r="I8" i="18"/>
  <c r="W13" i="25"/>
  <c r="I12" i="18"/>
  <c r="W17" i="25"/>
  <c r="I16" i="18"/>
  <c r="W21" i="25"/>
  <c r="I20" i="18"/>
  <c r="W25" i="25"/>
  <c r="I24" i="18"/>
  <c r="W29" i="25"/>
  <c r="I28" i="18"/>
  <c r="W6" i="25"/>
  <c r="I5" i="18"/>
  <c r="W10" i="25"/>
  <c r="I9" i="18"/>
  <c r="W14" i="25"/>
  <c r="I13" i="18"/>
  <c r="W18" i="25"/>
  <c r="I17" i="18"/>
  <c r="W22" i="25"/>
  <c r="I21" i="18"/>
  <c r="W26" i="25"/>
  <c r="I25" i="18"/>
  <c r="W30" i="25"/>
  <c r="I29" i="18"/>
  <c r="W7" i="25"/>
  <c r="I6" i="18"/>
  <c r="W11" i="25"/>
  <c r="I10" i="18"/>
  <c r="W15" i="25"/>
  <c r="I14" i="18"/>
  <c r="W19" i="25"/>
  <c r="I18" i="18"/>
  <c r="W23" i="25"/>
  <c r="I22" i="18"/>
  <c r="W27" i="25"/>
  <c r="I26" i="18"/>
  <c r="W31" i="25"/>
  <c r="I30" i="18"/>
  <c r="EO51" i="2"/>
  <c r="EN51" i="2"/>
  <c r="EM51" i="2"/>
  <c r="EL51" i="2"/>
  <c r="EK51" i="2"/>
  <c r="EJ51" i="2"/>
  <c r="EI51" i="2"/>
  <c r="EH51" i="2"/>
  <c r="EG51" i="2"/>
  <c r="EF51" i="2"/>
  <c r="EE51" i="2"/>
  <c r="ED51" i="2"/>
  <c r="EC51" i="2"/>
  <c r="EB51" i="2"/>
  <c r="EA51" i="2"/>
  <c r="DZ51" i="2"/>
  <c r="DY51" i="2"/>
  <c r="DX51" i="2"/>
  <c r="DW51" i="2"/>
  <c r="DV51" i="2"/>
  <c r="DU51" i="2"/>
  <c r="DT51" i="2"/>
  <c r="DS51" i="2"/>
  <c r="DR51" i="2"/>
  <c r="DQ51" i="2"/>
  <c r="DP51" i="2"/>
  <c r="EO50" i="2"/>
  <c r="EN50" i="2"/>
  <c r="EM50" i="2"/>
  <c r="EL50" i="2"/>
  <c r="EK50" i="2"/>
  <c r="EJ50" i="2"/>
  <c r="EI50" i="2"/>
  <c r="EH50" i="2"/>
  <c r="EG50" i="2"/>
  <c r="EF50" i="2"/>
  <c r="EE50" i="2"/>
  <c r="ED50" i="2"/>
  <c r="EC50" i="2"/>
  <c r="EB50" i="2"/>
  <c r="EA50" i="2"/>
  <c r="DZ50" i="2"/>
  <c r="DY50" i="2"/>
  <c r="DX50" i="2"/>
  <c r="DW50" i="2"/>
  <c r="DV50" i="2"/>
  <c r="DU50" i="2"/>
  <c r="DT50" i="2"/>
  <c r="DS50" i="2"/>
  <c r="DR50" i="2"/>
  <c r="DQ50" i="2"/>
  <c r="DP50" i="2"/>
  <c r="EO49" i="2"/>
  <c r="EN49" i="2"/>
  <c r="EM49" i="2"/>
  <c r="EL49" i="2"/>
  <c r="EK49" i="2"/>
  <c r="EJ49" i="2"/>
  <c r="EI49" i="2"/>
  <c r="EH49" i="2"/>
  <c r="EG49" i="2"/>
  <c r="EF49" i="2"/>
  <c r="EE49" i="2"/>
  <c r="ED49" i="2"/>
  <c r="EC49" i="2"/>
  <c r="EB49" i="2"/>
  <c r="EA49" i="2"/>
  <c r="DZ49" i="2"/>
  <c r="DY49" i="2"/>
  <c r="DX49" i="2"/>
  <c r="DW49" i="2"/>
  <c r="DV49" i="2"/>
  <c r="DU49" i="2"/>
  <c r="DT49" i="2"/>
  <c r="DS49" i="2"/>
  <c r="DR49" i="2"/>
  <c r="DQ49" i="2"/>
  <c r="DP49" i="2"/>
  <c r="EO47" i="2"/>
  <c r="EN47" i="2"/>
  <c r="EM47" i="2"/>
  <c r="EL47" i="2"/>
  <c r="EK47" i="2"/>
  <c r="EJ47" i="2"/>
  <c r="EI47" i="2"/>
  <c r="EH47" i="2"/>
  <c r="EG47" i="2"/>
  <c r="EF47" i="2"/>
  <c r="EE47" i="2"/>
  <c r="ED47" i="2"/>
  <c r="EC47" i="2"/>
  <c r="EB47" i="2"/>
  <c r="EA47" i="2"/>
  <c r="DZ47" i="2"/>
  <c r="DY47" i="2"/>
  <c r="DX47" i="2"/>
  <c r="DW47" i="2"/>
  <c r="DV47" i="2"/>
  <c r="DU47" i="2"/>
  <c r="DT47" i="2"/>
  <c r="DS47" i="2"/>
  <c r="DR47" i="2"/>
  <c r="DQ47" i="2"/>
  <c r="DP47" i="2"/>
  <c r="EO46" i="2"/>
  <c r="EN46" i="2"/>
  <c r="EM46" i="2"/>
  <c r="EL46" i="2"/>
  <c r="EK46" i="2"/>
  <c r="EJ46" i="2"/>
  <c r="EI46" i="2"/>
  <c r="EH46" i="2"/>
  <c r="EG46" i="2"/>
  <c r="EF46" i="2"/>
  <c r="EE46" i="2"/>
  <c r="ED46" i="2"/>
  <c r="EC46" i="2"/>
  <c r="EB46" i="2"/>
  <c r="EA46" i="2"/>
  <c r="DZ46" i="2"/>
  <c r="DY46" i="2"/>
  <c r="DX46" i="2"/>
  <c r="DW46" i="2"/>
  <c r="DV46" i="2"/>
  <c r="DU46" i="2"/>
  <c r="DT46" i="2"/>
  <c r="DS46" i="2"/>
  <c r="DR46" i="2"/>
  <c r="DQ46" i="2"/>
  <c r="DP46" i="2"/>
  <c r="EO45" i="2"/>
  <c r="EN45" i="2"/>
  <c r="EM45" i="2"/>
  <c r="EL45" i="2"/>
  <c r="EK45" i="2"/>
  <c r="EJ45" i="2"/>
  <c r="EI45" i="2"/>
  <c r="EH45" i="2"/>
  <c r="EG45" i="2"/>
  <c r="EF45" i="2"/>
  <c r="EE45" i="2"/>
  <c r="ED45" i="2"/>
  <c r="EC45" i="2"/>
  <c r="EB45" i="2"/>
  <c r="EA45" i="2"/>
  <c r="DZ45" i="2"/>
  <c r="DY45" i="2"/>
  <c r="DX45" i="2"/>
  <c r="DW45" i="2"/>
  <c r="DV45" i="2"/>
  <c r="DU45" i="2"/>
  <c r="DT45" i="2"/>
  <c r="DS45" i="2"/>
  <c r="DR45" i="2"/>
  <c r="DQ45" i="2"/>
  <c r="DP45" i="2"/>
  <c r="EO43" i="2"/>
  <c r="EN43" i="2"/>
  <c r="EM43" i="2"/>
  <c r="EL43" i="2"/>
  <c r="EK43" i="2"/>
  <c r="EJ43" i="2"/>
  <c r="EI43" i="2"/>
  <c r="EH43" i="2"/>
  <c r="EG43" i="2"/>
  <c r="EF43" i="2"/>
  <c r="EE43" i="2"/>
  <c r="ED43" i="2"/>
  <c r="EC43" i="2"/>
  <c r="EB43" i="2"/>
  <c r="EA43" i="2"/>
  <c r="DZ43" i="2"/>
  <c r="DY43" i="2"/>
  <c r="DX43" i="2"/>
  <c r="DW43" i="2"/>
  <c r="DV43" i="2"/>
  <c r="DU43" i="2"/>
  <c r="DT43" i="2"/>
  <c r="DS43" i="2"/>
  <c r="DR43" i="2"/>
  <c r="DQ43" i="2"/>
  <c r="DP43" i="2"/>
  <c r="EO42" i="2"/>
  <c r="EN42" i="2"/>
  <c r="EM42" i="2"/>
  <c r="EL42" i="2"/>
  <c r="EK42" i="2"/>
  <c r="EJ42" i="2"/>
  <c r="EI42" i="2"/>
  <c r="EH42" i="2"/>
  <c r="EG42" i="2"/>
  <c r="EF42" i="2"/>
  <c r="EE42" i="2"/>
  <c r="ED42" i="2"/>
  <c r="EC42" i="2"/>
  <c r="EB42" i="2"/>
  <c r="EA42" i="2"/>
  <c r="DZ42" i="2"/>
  <c r="DY42" i="2"/>
  <c r="DX42" i="2"/>
  <c r="DW42" i="2"/>
  <c r="DV42" i="2"/>
  <c r="DU42" i="2"/>
  <c r="DT42" i="2"/>
  <c r="DS42" i="2"/>
  <c r="DR42" i="2"/>
  <c r="DQ42" i="2"/>
  <c r="DP42" i="2"/>
  <c r="EO41" i="2"/>
  <c r="EN41" i="2"/>
  <c r="EM41" i="2"/>
  <c r="EL41" i="2"/>
  <c r="EK41" i="2"/>
  <c r="EJ41" i="2"/>
  <c r="EI41" i="2"/>
  <c r="EH41" i="2"/>
  <c r="EG41" i="2"/>
  <c r="EF41" i="2"/>
  <c r="EE41" i="2"/>
  <c r="ED41" i="2"/>
  <c r="EC41" i="2"/>
  <c r="EB41" i="2"/>
  <c r="EA41" i="2"/>
  <c r="DZ41" i="2"/>
  <c r="DY41" i="2"/>
  <c r="DX41" i="2"/>
  <c r="DW41" i="2"/>
  <c r="DV41" i="2"/>
  <c r="DU41" i="2"/>
  <c r="DT41" i="2"/>
  <c r="DS41" i="2"/>
  <c r="DR41" i="2"/>
  <c r="DQ41" i="2"/>
  <c r="DP41" i="2"/>
  <c r="EO40" i="2"/>
  <c r="EN40" i="2"/>
  <c r="EM40" i="2"/>
  <c r="EL40" i="2"/>
  <c r="EK40" i="2"/>
  <c r="EJ40" i="2"/>
  <c r="EI40" i="2"/>
  <c r="EH40" i="2"/>
  <c r="EG40" i="2"/>
  <c r="EF40" i="2"/>
  <c r="EE40" i="2"/>
  <c r="ED40" i="2"/>
  <c r="EC40" i="2"/>
  <c r="EB40" i="2"/>
  <c r="EA40" i="2"/>
  <c r="DZ40" i="2"/>
  <c r="DY40" i="2"/>
  <c r="DX40" i="2"/>
  <c r="DW40" i="2"/>
  <c r="DV40" i="2"/>
  <c r="DU40" i="2"/>
  <c r="DT40" i="2"/>
  <c r="DS40" i="2"/>
  <c r="DR40" i="2"/>
  <c r="DQ40" i="2"/>
  <c r="DP40" i="2"/>
  <c r="EO38" i="2"/>
  <c r="EN38" i="2"/>
  <c r="EM38" i="2"/>
  <c r="EL38" i="2"/>
  <c r="EK38" i="2"/>
  <c r="EJ38" i="2"/>
  <c r="EI38" i="2"/>
  <c r="EH38" i="2"/>
  <c r="EG38" i="2"/>
  <c r="EF38" i="2"/>
  <c r="EE38" i="2"/>
  <c r="ED38" i="2"/>
  <c r="EC38" i="2"/>
  <c r="EB38" i="2"/>
  <c r="EA38" i="2"/>
  <c r="DZ38" i="2"/>
  <c r="DY38" i="2"/>
  <c r="DX38" i="2"/>
  <c r="DW38" i="2"/>
  <c r="DV38" i="2"/>
  <c r="DU38" i="2"/>
  <c r="DT38" i="2"/>
  <c r="DS38" i="2"/>
  <c r="DR38" i="2"/>
  <c r="DQ38" i="2"/>
  <c r="DP38" i="2"/>
  <c r="EO37" i="2"/>
  <c r="EN37" i="2"/>
  <c r="EM37" i="2"/>
  <c r="EL37" i="2"/>
  <c r="EK37" i="2"/>
  <c r="EJ37" i="2"/>
  <c r="EI37" i="2"/>
  <c r="EH37" i="2"/>
  <c r="EG37" i="2"/>
  <c r="EF37" i="2"/>
  <c r="EE37" i="2"/>
  <c r="ED37" i="2"/>
  <c r="EC37" i="2"/>
  <c r="EB37" i="2"/>
  <c r="EA37" i="2"/>
  <c r="DZ37" i="2"/>
  <c r="DY37" i="2"/>
  <c r="DX37" i="2"/>
  <c r="DW37" i="2"/>
  <c r="DV37" i="2"/>
  <c r="DU37" i="2"/>
  <c r="DT37" i="2"/>
  <c r="DS37" i="2"/>
  <c r="DR37" i="2"/>
  <c r="DQ37" i="2"/>
  <c r="DP37" i="2"/>
  <c r="EO36" i="2"/>
  <c r="EN36" i="2"/>
  <c r="EM36" i="2"/>
  <c r="EL36" i="2"/>
  <c r="EK36" i="2"/>
  <c r="EJ36" i="2"/>
  <c r="EI36" i="2"/>
  <c r="EH36" i="2"/>
  <c r="EG36" i="2"/>
  <c r="EF36" i="2"/>
  <c r="EE36" i="2"/>
  <c r="ED36" i="2"/>
  <c r="EC36" i="2"/>
  <c r="EB36" i="2"/>
  <c r="EA36" i="2"/>
  <c r="DZ36" i="2"/>
  <c r="DY36" i="2"/>
  <c r="DX36" i="2"/>
  <c r="DW36" i="2"/>
  <c r="DV36" i="2"/>
  <c r="DU36" i="2"/>
  <c r="DT36" i="2"/>
  <c r="DS36" i="2"/>
  <c r="DR36" i="2"/>
  <c r="DQ36" i="2"/>
  <c r="DP36" i="2"/>
  <c r="EO35" i="2"/>
  <c r="EN35" i="2"/>
  <c r="EM35" i="2"/>
  <c r="EL35" i="2"/>
  <c r="EK35" i="2"/>
  <c r="EJ35" i="2"/>
  <c r="EI35" i="2"/>
  <c r="EH35" i="2"/>
  <c r="EG35" i="2"/>
  <c r="EF35" i="2"/>
  <c r="EE35" i="2"/>
  <c r="ED35" i="2"/>
  <c r="EC35" i="2"/>
  <c r="EB35" i="2"/>
  <c r="EA35" i="2"/>
  <c r="DZ35" i="2"/>
  <c r="DY35" i="2"/>
  <c r="DX35" i="2"/>
  <c r="DW35" i="2"/>
  <c r="DV35" i="2"/>
  <c r="DU35" i="2"/>
  <c r="DT35" i="2"/>
  <c r="DS35" i="2"/>
  <c r="DR35" i="2"/>
  <c r="DQ35" i="2"/>
  <c r="DP35" i="2"/>
  <c r="EO34" i="2"/>
  <c r="EN34" i="2"/>
  <c r="EM34" i="2"/>
  <c r="EL34" i="2"/>
  <c r="EK34" i="2"/>
  <c r="EJ34" i="2"/>
  <c r="EI34" i="2"/>
  <c r="EH34" i="2"/>
  <c r="EG34" i="2"/>
  <c r="EF34" i="2"/>
  <c r="EE34" i="2"/>
  <c r="ED34" i="2"/>
  <c r="EC34" i="2"/>
  <c r="EB34" i="2"/>
  <c r="EA34" i="2"/>
  <c r="DZ34" i="2"/>
  <c r="DY34" i="2"/>
  <c r="DX34" i="2"/>
  <c r="DW34" i="2"/>
  <c r="DV34" i="2"/>
  <c r="DU34" i="2"/>
  <c r="DT34" i="2"/>
  <c r="DS34" i="2"/>
  <c r="DR34" i="2"/>
  <c r="DQ34" i="2"/>
  <c r="DP34" i="2"/>
  <c r="EO33" i="2"/>
  <c r="EN33" i="2"/>
  <c r="EM33" i="2"/>
  <c r="EL33" i="2"/>
  <c r="EK33" i="2"/>
  <c r="EJ33" i="2"/>
  <c r="EI33" i="2"/>
  <c r="EH33" i="2"/>
  <c r="EG33" i="2"/>
  <c r="EF33" i="2"/>
  <c r="EE33" i="2"/>
  <c r="ED33" i="2"/>
  <c r="EC33" i="2"/>
  <c r="EB33" i="2"/>
  <c r="EA33" i="2"/>
  <c r="DZ33" i="2"/>
  <c r="DY33" i="2"/>
  <c r="DX33" i="2"/>
  <c r="DW33" i="2"/>
  <c r="DV33" i="2"/>
  <c r="DU33" i="2"/>
  <c r="DT33" i="2"/>
  <c r="DS33" i="2"/>
  <c r="DR33" i="2"/>
  <c r="DQ33" i="2"/>
  <c r="DP33" i="2"/>
  <c r="EO32" i="2"/>
  <c r="EN32" i="2"/>
  <c r="EM32" i="2"/>
  <c r="EL32" i="2"/>
  <c r="EK32" i="2"/>
  <c r="EJ32" i="2"/>
  <c r="EI32" i="2"/>
  <c r="EH32" i="2"/>
  <c r="EG32" i="2"/>
  <c r="EF32" i="2"/>
  <c r="EE32" i="2"/>
  <c r="ED32" i="2"/>
  <c r="EC32" i="2"/>
  <c r="EB32" i="2"/>
  <c r="EA32" i="2"/>
  <c r="DZ32" i="2"/>
  <c r="DY32" i="2"/>
  <c r="DX32" i="2"/>
  <c r="DW32" i="2"/>
  <c r="DV32" i="2"/>
  <c r="DU32" i="2"/>
  <c r="DT32" i="2"/>
  <c r="DS32" i="2"/>
  <c r="DR32" i="2"/>
  <c r="DQ32" i="2"/>
  <c r="DP32" i="2"/>
  <c r="EO31" i="2"/>
  <c r="EN31" i="2"/>
  <c r="EM31" i="2"/>
  <c r="EL31" i="2"/>
  <c r="EK31" i="2"/>
  <c r="EJ31" i="2"/>
  <c r="EI31" i="2"/>
  <c r="EH31" i="2"/>
  <c r="EG31" i="2"/>
  <c r="EF31" i="2"/>
  <c r="EE31" i="2"/>
  <c r="ED31" i="2"/>
  <c r="EC31" i="2"/>
  <c r="EB31" i="2"/>
  <c r="EA31" i="2"/>
  <c r="DZ31" i="2"/>
  <c r="DY31" i="2"/>
  <c r="DX31" i="2"/>
  <c r="DW31" i="2"/>
  <c r="DV31" i="2"/>
  <c r="DU31" i="2"/>
  <c r="DT31" i="2"/>
  <c r="DS31" i="2"/>
  <c r="DR31" i="2"/>
  <c r="DQ31" i="2"/>
  <c r="DP31" i="2"/>
  <c r="EO30" i="2"/>
  <c r="EN30" i="2"/>
  <c r="EM30" i="2"/>
  <c r="EL30" i="2"/>
  <c r="EK30" i="2"/>
  <c r="EJ30" i="2"/>
  <c r="EI30" i="2"/>
  <c r="EH30" i="2"/>
  <c r="EG30" i="2"/>
  <c r="EF30" i="2"/>
  <c r="EE30" i="2"/>
  <c r="ED30" i="2"/>
  <c r="EC30" i="2"/>
  <c r="EB30" i="2"/>
  <c r="EA30" i="2"/>
  <c r="DZ30" i="2"/>
  <c r="DY30" i="2"/>
  <c r="DX30" i="2"/>
  <c r="DW30" i="2"/>
  <c r="DV30" i="2"/>
  <c r="DU30" i="2"/>
  <c r="DT30" i="2"/>
  <c r="DS30" i="2"/>
  <c r="DR30" i="2"/>
  <c r="DQ30" i="2"/>
  <c r="DP30" i="2"/>
  <c r="B34" i="17" l="1"/>
  <c r="K255" i="23" l="1"/>
  <c r="J255" i="23"/>
  <c r="I255" i="23"/>
  <c r="H255" i="23"/>
  <c r="G255" i="23"/>
  <c r="F255" i="23"/>
  <c r="E255" i="23"/>
  <c r="D255" i="23"/>
  <c r="C255" i="23"/>
  <c r="B255" i="23"/>
  <c r="K254" i="23"/>
  <c r="J254" i="23"/>
  <c r="I254" i="23"/>
  <c r="H254" i="23"/>
  <c r="G254" i="23"/>
  <c r="F254" i="23"/>
  <c r="E254" i="23"/>
  <c r="D254" i="23"/>
  <c r="C254" i="23"/>
  <c r="B254" i="23"/>
  <c r="K253" i="23"/>
  <c r="J253" i="23"/>
  <c r="I253" i="23"/>
  <c r="H253" i="23"/>
  <c r="G253" i="23"/>
  <c r="F253" i="23"/>
  <c r="E253" i="23"/>
  <c r="D253" i="23"/>
  <c r="C253" i="23"/>
  <c r="B253" i="23"/>
  <c r="K252" i="23"/>
  <c r="J252" i="23"/>
  <c r="I252" i="23"/>
  <c r="H252" i="23"/>
  <c r="G252" i="23"/>
  <c r="F252" i="23"/>
  <c r="E252" i="23"/>
  <c r="D252" i="23"/>
  <c r="C252" i="23"/>
  <c r="B252" i="23"/>
  <c r="K251" i="23"/>
  <c r="J251" i="23"/>
  <c r="I251" i="23"/>
  <c r="H251" i="23"/>
  <c r="G251" i="23"/>
  <c r="F251" i="23"/>
  <c r="E251" i="23"/>
  <c r="D251" i="23"/>
  <c r="C251" i="23"/>
  <c r="B251" i="23"/>
  <c r="K250" i="23"/>
  <c r="J250" i="23"/>
  <c r="I250" i="23"/>
  <c r="H250" i="23"/>
  <c r="G250" i="23"/>
  <c r="F250" i="23"/>
  <c r="E250" i="23"/>
  <c r="D250" i="23"/>
  <c r="C250" i="23"/>
  <c r="B250" i="23"/>
  <c r="K249" i="23"/>
  <c r="J249" i="23"/>
  <c r="I249" i="23"/>
  <c r="H249" i="23"/>
  <c r="G249" i="23"/>
  <c r="F249" i="23"/>
  <c r="E249" i="23"/>
  <c r="D249" i="23"/>
  <c r="C249" i="23"/>
  <c r="B249" i="23"/>
  <c r="K248" i="23"/>
  <c r="J248" i="23"/>
  <c r="I248" i="23"/>
  <c r="H248" i="23"/>
  <c r="G248" i="23"/>
  <c r="F248" i="23"/>
  <c r="E248" i="23"/>
  <c r="D248" i="23"/>
  <c r="C248" i="23"/>
  <c r="B248" i="23"/>
  <c r="K247" i="23"/>
  <c r="J247" i="23"/>
  <c r="I247" i="23"/>
  <c r="H247" i="23"/>
  <c r="G247" i="23"/>
  <c r="F247" i="23"/>
  <c r="E247" i="23"/>
  <c r="D247" i="23"/>
  <c r="C247" i="23"/>
  <c r="B247" i="23"/>
  <c r="K246" i="23"/>
  <c r="J246" i="23"/>
  <c r="I246" i="23"/>
  <c r="H246" i="23"/>
  <c r="G246" i="23"/>
  <c r="F246" i="23"/>
  <c r="E246" i="23"/>
  <c r="D246" i="23"/>
  <c r="C246" i="23"/>
  <c r="B246" i="23"/>
  <c r="K245" i="23"/>
  <c r="J245" i="23"/>
  <c r="I245" i="23"/>
  <c r="H245" i="23"/>
  <c r="G245" i="23"/>
  <c r="F245" i="23"/>
  <c r="E245" i="23"/>
  <c r="D245" i="23"/>
  <c r="C245" i="23"/>
  <c r="B245" i="23"/>
  <c r="K244" i="23"/>
  <c r="J244" i="23"/>
  <c r="I244" i="23"/>
  <c r="H244" i="23"/>
  <c r="G244" i="23"/>
  <c r="F244" i="23"/>
  <c r="E244" i="23"/>
  <c r="D244" i="23"/>
  <c r="C244" i="23"/>
  <c r="B244" i="23"/>
  <c r="K243" i="23"/>
  <c r="J243" i="23"/>
  <c r="I243" i="23"/>
  <c r="H243" i="23"/>
  <c r="G243" i="23"/>
  <c r="F243" i="23"/>
  <c r="E243" i="23"/>
  <c r="D243" i="23"/>
  <c r="C243" i="23"/>
  <c r="B243" i="23"/>
  <c r="K242" i="23"/>
  <c r="J242" i="23"/>
  <c r="I242" i="23"/>
  <c r="H242" i="23"/>
  <c r="G242" i="23"/>
  <c r="F242" i="23"/>
  <c r="E242" i="23"/>
  <c r="D242" i="23"/>
  <c r="C242" i="23"/>
  <c r="B242" i="23"/>
  <c r="K241" i="23"/>
  <c r="J241" i="23"/>
  <c r="I241" i="23"/>
  <c r="H241" i="23"/>
  <c r="G241" i="23"/>
  <c r="F241" i="23"/>
  <c r="E241" i="23"/>
  <c r="D241" i="23"/>
  <c r="C241" i="23"/>
  <c r="B241" i="23"/>
  <c r="K240" i="23"/>
  <c r="J240" i="23"/>
  <c r="I240" i="23"/>
  <c r="H240" i="23"/>
  <c r="G240" i="23"/>
  <c r="F240" i="23"/>
  <c r="E240" i="23"/>
  <c r="D240" i="23"/>
  <c r="C240" i="23"/>
  <c r="B240" i="23"/>
  <c r="K239" i="23"/>
  <c r="J239" i="23"/>
  <c r="I239" i="23"/>
  <c r="H239" i="23"/>
  <c r="G239" i="23"/>
  <c r="F239" i="23"/>
  <c r="E239" i="23"/>
  <c r="D239" i="23"/>
  <c r="C239" i="23"/>
  <c r="B239" i="23"/>
  <c r="K238" i="23"/>
  <c r="J238" i="23"/>
  <c r="I238" i="23"/>
  <c r="H238" i="23"/>
  <c r="G238" i="23"/>
  <c r="F238" i="23"/>
  <c r="E238" i="23"/>
  <c r="D238" i="23"/>
  <c r="C238" i="23"/>
  <c r="B238" i="23"/>
  <c r="K237" i="23"/>
  <c r="J237" i="23"/>
  <c r="I237" i="23"/>
  <c r="H237" i="23"/>
  <c r="G237" i="23"/>
  <c r="F237" i="23"/>
  <c r="E237" i="23"/>
  <c r="D237" i="23"/>
  <c r="C237" i="23"/>
  <c r="B237" i="23"/>
  <c r="K236" i="23"/>
  <c r="J236" i="23"/>
  <c r="I236" i="23"/>
  <c r="H236" i="23"/>
  <c r="G236" i="23"/>
  <c r="F236" i="23"/>
  <c r="E236" i="23"/>
  <c r="D236" i="23"/>
  <c r="C236" i="23"/>
  <c r="B236" i="23"/>
  <c r="K235" i="23"/>
  <c r="J235" i="23"/>
  <c r="I235" i="23"/>
  <c r="H235" i="23"/>
  <c r="G235" i="23"/>
  <c r="F235" i="23"/>
  <c r="E235" i="23"/>
  <c r="D235" i="23"/>
  <c r="C235" i="23"/>
  <c r="B235" i="23"/>
  <c r="K234" i="23"/>
  <c r="J234" i="23"/>
  <c r="I234" i="23"/>
  <c r="H234" i="23"/>
  <c r="G234" i="23"/>
  <c r="F234" i="23"/>
  <c r="E234" i="23"/>
  <c r="D234" i="23"/>
  <c r="C234" i="23"/>
  <c r="B234" i="23"/>
  <c r="K233" i="23"/>
  <c r="J233" i="23"/>
  <c r="I233" i="23"/>
  <c r="H233" i="23"/>
  <c r="G233" i="23"/>
  <c r="F233" i="23"/>
  <c r="E233" i="23"/>
  <c r="D233" i="23"/>
  <c r="C233" i="23"/>
  <c r="B233" i="23"/>
  <c r="K232" i="23"/>
  <c r="J232" i="23"/>
  <c r="I232" i="23"/>
  <c r="H232" i="23"/>
  <c r="G232" i="23"/>
  <c r="F232" i="23"/>
  <c r="E232" i="23"/>
  <c r="D232" i="23"/>
  <c r="C232" i="23"/>
  <c r="B232" i="23"/>
  <c r="K231" i="23"/>
  <c r="J231" i="23"/>
  <c r="I231" i="23"/>
  <c r="H231" i="23"/>
  <c r="G231" i="23"/>
  <c r="F231" i="23"/>
  <c r="E231" i="23"/>
  <c r="D231" i="23"/>
  <c r="C231" i="23"/>
  <c r="B231" i="23"/>
  <c r="K230" i="23"/>
  <c r="J230" i="23"/>
  <c r="I230" i="23"/>
  <c r="H230" i="23"/>
  <c r="G230" i="23"/>
  <c r="F230" i="23"/>
  <c r="E230" i="23"/>
  <c r="D230" i="23"/>
  <c r="C230" i="23"/>
  <c r="B230" i="23"/>
  <c r="K229" i="23"/>
  <c r="J229" i="23"/>
  <c r="I229" i="23"/>
  <c r="H229" i="23"/>
  <c r="G229" i="23"/>
  <c r="F229" i="23"/>
  <c r="E229" i="23"/>
  <c r="D229" i="23"/>
  <c r="C229" i="23"/>
  <c r="K223" i="23"/>
  <c r="J223" i="23"/>
  <c r="I223" i="23"/>
  <c r="H223" i="23"/>
  <c r="G223" i="23"/>
  <c r="F223" i="23"/>
  <c r="E223" i="23"/>
  <c r="D223" i="23"/>
  <c r="C223" i="23"/>
  <c r="B223" i="23"/>
  <c r="K222" i="23"/>
  <c r="J222" i="23"/>
  <c r="I222" i="23"/>
  <c r="H222" i="23"/>
  <c r="G222" i="23"/>
  <c r="F222" i="23"/>
  <c r="E222" i="23"/>
  <c r="D222" i="23"/>
  <c r="C222" i="23"/>
  <c r="B222" i="23"/>
  <c r="K221" i="23"/>
  <c r="J221" i="23"/>
  <c r="I221" i="23"/>
  <c r="H221" i="23"/>
  <c r="G221" i="23"/>
  <c r="F221" i="23"/>
  <c r="E221" i="23"/>
  <c r="D221" i="23"/>
  <c r="C221" i="23"/>
  <c r="B221" i="23"/>
  <c r="K220" i="23"/>
  <c r="J220" i="23"/>
  <c r="I220" i="23"/>
  <c r="H220" i="23"/>
  <c r="G220" i="23"/>
  <c r="F220" i="23"/>
  <c r="E220" i="23"/>
  <c r="D220" i="23"/>
  <c r="C220" i="23"/>
  <c r="B220" i="23"/>
  <c r="K219" i="23"/>
  <c r="J219" i="23"/>
  <c r="I219" i="23"/>
  <c r="H219" i="23"/>
  <c r="G219" i="23"/>
  <c r="F219" i="23"/>
  <c r="E219" i="23"/>
  <c r="D219" i="23"/>
  <c r="C219" i="23"/>
  <c r="B219" i="23"/>
  <c r="K218" i="23"/>
  <c r="J218" i="23"/>
  <c r="I218" i="23"/>
  <c r="H218" i="23"/>
  <c r="G218" i="23"/>
  <c r="F218" i="23"/>
  <c r="E218" i="23"/>
  <c r="D218" i="23"/>
  <c r="C218" i="23"/>
  <c r="B218" i="23"/>
  <c r="K217" i="23"/>
  <c r="J217" i="23"/>
  <c r="I217" i="23"/>
  <c r="H217" i="23"/>
  <c r="G217" i="23"/>
  <c r="F217" i="23"/>
  <c r="E217" i="23"/>
  <c r="D217" i="23"/>
  <c r="C217" i="23"/>
  <c r="B217" i="23"/>
  <c r="K216" i="23"/>
  <c r="J216" i="23"/>
  <c r="I216" i="23"/>
  <c r="H216" i="23"/>
  <c r="G216" i="23"/>
  <c r="F216" i="23"/>
  <c r="E216" i="23"/>
  <c r="D216" i="23"/>
  <c r="C216" i="23"/>
  <c r="B216" i="23"/>
  <c r="K215" i="23"/>
  <c r="J215" i="23"/>
  <c r="I215" i="23"/>
  <c r="H215" i="23"/>
  <c r="G215" i="23"/>
  <c r="F215" i="23"/>
  <c r="E215" i="23"/>
  <c r="D215" i="23"/>
  <c r="C215" i="23"/>
  <c r="B215" i="23"/>
  <c r="K214" i="23"/>
  <c r="J214" i="23"/>
  <c r="I214" i="23"/>
  <c r="H214" i="23"/>
  <c r="G214" i="23"/>
  <c r="F214" i="23"/>
  <c r="E214" i="23"/>
  <c r="D214" i="23"/>
  <c r="C214" i="23"/>
  <c r="B214" i="23"/>
  <c r="K213" i="23"/>
  <c r="J213" i="23"/>
  <c r="I213" i="23"/>
  <c r="H213" i="23"/>
  <c r="G213" i="23"/>
  <c r="F213" i="23"/>
  <c r="E213" i="23"/>
  <c r="D213" i="23"/>
  <c r="C213" i="23"/>
  <c r="B213" i="23"/>
  <c r="K212" i="23"/>
  <c r="J212" i="23"/>
  <c r="I212" i="23"/>
  <c r="H212" i="23"/>
  <c r="G212" i="23"/>
  <c r="F212" i="23"/>
  <c r="E212" i="23"/>
  <c r="D212" i="23"/>
  <c r="C212" i="23"/>
  <c r="B212" i="23"/>
  <c r="K211" i="23"/>
  <c r="J211" i="23"/>
  <c r="I211" i="23"/>
  <c r="H211" i="23"/>
  <c r="G211" i="23"/>
  <c r="F211" i="23"/>
  <c r="E211" i="23"/>
  <c r="D211" i="23"/>
  <c r="C211" i="23"/>
  <c r="B211" i="23"/>
  <c r="K210" i="23"/>
  <c r="J210" i="23"/>
  <c r="I210" i="23"/>
  <c r="H210" i="23"/>
  <c r="G210" i="23"/>
  <c r="F210" i="23"/>
  <c r="E210" i="23"/>
  <c r="D210" i="23"/>
  <c r="C210" i="23"/>
  <c r="B210" i="23"/>
  <c r="K209" i="23"/>
  <c r="J209" i="23"/>
  <c r="I209" i="23"/>
  <c r="H209" i="23"/>
  <c r="G209" i="23"/>
  <c r="F209" i="23"/>
  <c r="E209" i="23"/>
  <c r="D209" i="23"/>
  <c r="C209" i="23"/>
  <c r="B209" i="23"/>
  <c r="K208" i="23"/>
  <c r="J208" i="23"/>
  <c r="I208" i="23"/>
  <c r="H208" i="23"/>
  <c r="G208" i="23"/>
  <c r="F208" i="23"/>
  <c r="E208" i="23"/>
  <c r="D208" i="23"/>
  <c r="C208" i="23"/>
  <c r="B208" i="23"/>
  <c r="K207" i="23"/>
  <c r="J207" i="23"/>
  <c r="I207" i="23"/>
  <c r="H207" i="23"/>
  <c r="G207" i="23"/>
  <c r="F207" i="23"/>
  <c r="E207" i="23"/>
  <c r="D207" i="23"/>
  <c r="C207" i="23"/>
  <c r="B207" i="23"/>
  <c r="K206" i="23"/>
  <c r="J206" i="23"/>
  <c r="I206" i="23"/>
  <c r="H206" i="23"/>
  <c r="G206" i="23"/>
  <c r="F206" i="23"/>
  <c r="E206" i="23"/>
  <c r="D206" i="23"/>
  <c r="C206" i="23"/>
  <c r="B206" i="23"/>
  <c r="K205" i="23"/>
  <c r="J205" i="23"/>
  <c r="I205" i="23"/>
  <c r="H205" i="23"/>
  <c r="G205" i="23"/>
  <c r="F205" i="23"/>
  <c r="E205" i="23"/>
  <c r="D205" i="23"/>
  <c r="C205" i="23"/>
  <c r="B205" i="23"/>
  <c r="K204" i="23"/>
  <c r="J204" i="23"/>
  <c r="I204" i="23"/>
  <c r="H204" i="23"/>
  <c r="G204" i="23"/>
  <c r="F204" i="23"/>
  <c r="E204" i="23"/>
  <c r="D204" i="23"/>
  <c r="C204" i="23"/>
  <c r="B204" i="23"/>
  <c r="K203" i="23"/>
  <c r="J203" i="23"/>
  <c r="I203" i="23"/>
  <c r="H203" i="23"/>
  <c r="G203" i="23"/>
  <c r="F203" i="23"/>
  <c r="E203" i="23"/>
  <c r="D203" i="23"/>
  <c r="C203" i="23"/>
  <c r="B203" i="23"/>
  <c r="K202" i="23"/>
  <c r="J202" i="23"/>
  <c r="I202" i="23"/>
  <c r="H202" i="23"/>
  <c r="G202" i="23"/>
  <c r="F202" i="23"/>
  <c r="E202" i="23"/>
  <c r="D202" i="23"/>
  <c r="C202" i="23"/>
  <c r="B202" i="23"/>
  <c r="K201" i="23"/>
  <c r="J201" i="23"/>
  <c r="I201" i="23"/>
  <c r="H201" i="23"/>
  <c r="G201" i="23"/>
  <c r="F201" i="23"/>
  <c r="E201" i="23"/>
  <c r="D201" i="23"/>
  <c r="C201" i="23"/>
  <c r="B201" i="23"/>
  <c r="K200" i="23"/>
  <c r="J200" i="23"/>
  <c r="I200" i="23"/>
  <c r="H200" i="23"/>
  <c r="G200" i="23"/>
  <c r="F200" i="23"/>
  <c r="E200" i="23"/>
  <c r="D200" i="23"/>
  <c r="C200" i="23"/>
  <c r="B200" i="23"/>
  <c r="K199" i="23"/>
  <c r="J199" i="23"/>
  <c r="I199" i="23"/>
  <c r="H199" i="23"/>
  <c r="G199" i="23"/>
  <c r="F199" i="23"/>
  <c r="E199" i="23"/>
  <c r="D199" i="23"/>
  <c r="C199" i="23"/>
  <c r="B199" i="23"/>
  <c r="K198" i="23"/>
  <c r="J198" i="23"/>
  <c r="I198" i="23"/>
  <c r="H198" i="23"/>
  <c r="G198" i="23"/>
  <c r="F198" i="23"/>
  <c r="E198" i="23"/>
  <c r="D198" i="23"/>
  <c r="C198" i="23"/>
  <c r="B198" i="23"/>
  <c r="K197" i="23"/>
  <c r="J197" i="23"/>
  <c r="I197" i="23"/>
  <c r="H197" i="23"/>
  <c r="G197" i="23"/>
  <c r="F197" i="23"/>
  <c r="E197" i="23"/>
  <c r="D197" i="23"/>
  <c r="C197" i="23"/>
  <c r="K191" i="23"/>
  <c r="J191" i="23"/>
  <c r="I191" i="23"/>
  <c r="H191" i="23"/>
  <c r="G191" i="23"/>
  <c r="F191" i="23"/>
  <c r="E191" i="23"/>
  <c r="D191" i="23"/>
  <c r="C191" i="23"/>
  <c r="B191" i="23"/>
  <c r="K190" i="23"/>
  <c r="J190" i="23"/>
  <c r="I190" i="23"/>
  <c r="H190" i="23"/>
  <c r="G190" i="23"/>
  <c r="F190" i="23"/>
  <c r="E190" i="23"/>
  <c r="D190" i="23"/>
  <c r="C190" i="23"/>
  <c r="B190" i="23"/>
  <c r="K189" i="23"/>
  <c r="J189" i="23"/>
  <c r="I189" i="23"/>
  <c r="H189" i="23"/>
  <c r="G189" i="23"/>
  <c r="F189" i="23"/>
  <c r="E189" i="23"/>
  <c r="D189" i="23"/>
  <c r="C189" i="23"/>
  <c r="B189" i="23"/>
  <c r="K188" i="23"/>
  <c r="J188" i="23"/>
  <c r="I188" i="23"/>
  <c r="H188" i="23"/>
  <c r="G188" i="23"/>
  <c r="F188" i="23"/>
  <c r="E188" i="23"/>
  <c r="D188" i="23"/>
  <c r="C188" i="23"/>
  <c r="B188" i="23"/>
  <c r="K187" i="23"/>
  <c r="J187" i="23"/>
  <c r="I187" i="23"/>
  <c r="H187" i="23"/>
  <c r="G187" i="23"/>
  <c r="F187" i="23"/>
  <c r="E187" i="23"/>
  <c r="D187" i="23"/>
  <c r="C187" i="23"/>
  <c r="B187" i="23"/>
  <c r="K186" i="23"/>
  <c r="J186" i="23"/>
  <c r="I186" i="23"/>
  <c r="H186" i="23"/>
  <c r="G186" i="23"/>
  <c r="F186" i="23"/>
  <c r="E186" i="23"/>
  <c r="D186" i="23"/>
  <c r="C186" i="23"/>
  <c r="B186" i="23"/>
  <c r="K185" i="23"/>
  <c r="J185" i="23"/>
  <c r="I185" i="23"/>
  <c r="H185" i="23"/>
  <c r="G185" i="23"/>
  <c r="F185" i="23"/>
  <c r="E185" i="23"/>
  <c r="D185" i="23"/>
  <c r="C185" i="23"/>
  <c r="B185" i="23"/>
  <c r="K184" i="23"/>
  <c r="J184" i="23"/>
  <c r="I184" i="23"/>
  <c r="H184" i="23"/>
  <c r="G184" i="23"/>
  <c r="F184" i="23"/>
  <c r="E184" i="23"/>
  <c r="D184" i="23"/>
  <c r="C184" i="23"/>
  <c r="B184" i="23"/>
  <c r="K183" i="23"/>
  <c r="J183" i="23"/>
  <c r="I183" i="23"/>
  <c r="H183" i="23"/>
  <c r="G183" i="23"/>
  <c r="F183" i="23"/>
  <c r="E183" i="23"/>
  <c r="D183" i="23"/>
  <c r="C183" i="23"/>
  <c r="B183" i="23"/>
  <c r="K182" i="23"/>
  <c r="J182" i="23"/>
  <c r="I182" i="23"/>
  <c r="H182" i="23"/>
  <c r="G182" i="23"/>
  <c r="F182" i="23"/>
  <c r="E182" i="23"/>
  <c r="D182" i="23"/>
  <c r="C182" i="23"/>
  <c r="B182" i="23"/>
  <c r="K181" i="23"/>
  <c r="J181" i="23"/>
  <c r="I181" i="23"/>
  <c r="H181" i="23"/>
  <c r="G181" i="23"/>
  <c r="F181" i="23"/>
  <c r="E181" i="23"/>
  <c r="D181" i="23"/>
  <c r="C181" i="23"/>
  <c r="B181" i="23"/>
  <c r="K180" i="23"/>
  <c r="J180" i="23"/>
  <c r="I180" i="23"/>
  <c r="H180" i="23"/>
  <c r="G180" i="23"/>
  <c r="F180" i="23"/>
  <c r="E180" i="23"/>
  <c r="D180" i="23"/>
  <c r="C180" i="23"/>
  <c r="B180" i="23"/>
  <c r="K179" i="23"/>
  <c r="J179" i="23"/>
  <c r="I179" i="23"/>
  <c r="H179" i="23"/>
  <c r="G179" i="23"/>
  <c r="F179" i="23"/>
  <c r="E179" i="23"/>
  <c r="D179" i="23"/>
  <c r="C179" i="23"/>
  <c r="B179" i="23"/>
  <c r="K178" i="23"/>
  <c r="J178" i="23"/>
  <c r="I178" i="23"/>
  <c r="H178" i="23"/>
  <c r="G178" i="23"/>
  <c r="F178" i="23"/>
  <c r="E178" i="23"/>
  <c r="D178" i="23"/>
  <c r="C178" i="23"/>
  <c r="B178" i="23"/>
  <c r="K177" i="23"/>
  <c r="J177" i="23"/>
  <c r="I177" i="23"/>
  <c r="H177" i="23"/>
  <c r="G177" i="23"/>
  <c r="F177" i="23"/>
  <c r="E177" i="23"/>
  <c r="D177" i="23"/>
  <c r="C177" i="23"/>
  <c r="B177" i="23"/>
  <c r="K176" i="23"/>
  <c r="J176" i="23"/>
  <c r="I176" i="23"/>
  <c r="H176" i="23"/>
  <c r="G176" i="23"/>
  <c r="F176" i="23"/>
  <c r="E176" i="23"/>
  <c r="D176" i="23"/>
  <c r="C176" i="23"/>
  <c r="B176" i="23"/>
  <c r="K175" i="23"/>
  <c r="J175" i="23"/>
  <c r="I175" i="23"/>
  <c r="H175" i="23"/>
  <c r="G175" i="23"/>
  <c r="F175" i="23"/>
  <c r="E175" i="23"/>
  <c r="D175" i="23"/>
  <c r="C175" i="23"/>
  <c r="B175" i="23"/>
  <c r="K174" i="23"/>
  <c r="J174" i="23"/>
  <c r="I174" i="23"/>
  <c r="H174" i="23"/>
  <c r="G174" i="23"/>
  <c r="F174" i="23"/>
  <c r="E174" i="23"/>
  <c r="D174" i="23"/>
  <c r="C174" i="23"/>
  <c r="B174" i="23"/>
  <c r="K173" i="23"/>
  <c r="J173" i="23"/>
  <c r="I173" i="23"/>
  <c r="H173" i="23"/>
  <c r="G173" i="23"/>
  <c r="F173" i="23"/>
  <c r="E173" i="23"/>
  <c r="D173" i="23"/>
  <c r="C173" i="23"/>
  <c r="B173" i="23"/>
  <c r="K172" i="23"/>
  <c r="J172" i="23"/>
  <c r="I172" i="23"/>
  <c r="H172" i="23"/>
  <c r="G172" i="23"/>
  <c r="F172" i="23"/>
  <c r="E172" i="23"/>
  <c r="D172" i="23"/>
  <c r="C172" i="23"/>
  <c r="B172" i="23"/>
  <c r="K171" i="23"/>
  <c r="J171" i="23"/>
  <c r="I171" i="23"/>
  <c r="H171" i="23"/>
  <c r="G171" i="23"/>
  <c r="F171" i="23"/>
  <c r="E171" i="23"/>
  <c r="D171" i="23"/>
  <c r="C171" i="23"/>
  <c r="B171" i="23"/>
  <c r="K170" i="23"/>
  <c r="J170" i="23"/>
  <c r="I170" i="23"/>
  <c r="H170" i="23"/>
  <c r="G170" i="23"/>
  <c r="F170" i="23"/>
  <c r="E170" i="23"/>
  <c r="D170" i="23"/>
  <c r="C170" i="23"/>
  <c r="B170" i="23"/>
  <c r="K169" i="23"/>
  <c r="J169" i="23"/>
  <c r="I169" i="23"/>
  <c r="H169" i="23"/>
  <c r="G169" i="23"/>
  <c r="F169" i="23"/>
  <c r="E169" i="23"/>
  <c r="D169" i="23"/>
  <c r="C169" i="23"/>
  <c r="B169" i="23"/>
  <c r="K168" i="23"/>
  <c r="J168" i="23"/>
  <c r="I168" i="23"/>
  <c r="H168" i="23"/>
  <c r="G168" i="23"/>
  <c r="F168" i="23"/>
  <c r="E168" i="23"/>
  <c r="D168" i="23"/>
  <c r="C168" i="23"/>
  <c r="B168" i="23"/>
  <c r="K167" i="23"/>
  <c r="J167" i="23"/>
  <c r="I167" i="23"/>
  <c r="H167" i="23"/>
  <c r="G167" i="23"/>
  <c r="F167" i="23"/>
  <c r="E167" i="23"/>
  <c r="D167" i="23"/>
  <c r="C167" i="23"/>
  <c r="B167" i="23"/>
  <c r="K166" i="23"/>
  <c r="J166" i="23"/>
  <c r="I166" i="23"/>
  <c r="H166" i="23"/>
  <c r="G166" i="23"/>
  <c r="F166" i="23"/>
  <c r="E166" i="23"/>
  <c r="D166" i="23"/>
  <c r="C166" i="23"/>
  <c r="B166" i="23"/>
  <c r="K165" i="23"/>
  <c r="J165" i="23"/>
  <c r="I165" i="23"/>
  <c r="H165" i="23"/>
  <c r="G165" i="23"/>
  <c r="F165" i="23"/>
  <c r="E165" i="23"/>
  <c r="D165" i="23"/>
  <c r="C165" i="23"/>
  <c r="K159" i="23"/>
  <c r="J159" i="23"/>
  <c r="I159" i="23"/>
  <c r="H159" i="23"/>
  <c r="G159" i="23"/>
  <c r="F159" i="23"/>
  <c r="E159" i="23"/>
  <c r="D159" i="23"/>
  <c r="C159" i="23"/>
  <c r="B159" i="23"/>
  <c r="K158" i="23"/>
  <c r="J158" i="23"/>
  <c r="I158" i="23"/>
  <c r="H158" i="23"/>
  <c r="G158" i="23"/>
  <c r="F158" i="23"/>
  <c r="E158" i="23"/>
  <c r="D158" i="23"/>
  <c r="C158" i="23"/>
  <c r="B158" i="23"/>
  <c r="K157" i="23"/>
  <c r="J157" i="23"/>
  <c r="I157" i="23"/>
  <c r="H157" i="23"/>
  <c r="G157" i="23"/>
  <c r="F157" i="23"/>
  <c r="E157" i="23"/>
  <c r="D157" i="23"/>
  <c r="C157" i="23"/>
  <c r="B157" i="23"/>
  <c r="K156" i="23"/>
  <c r="J156" i="23"/>
  <c r="I156" i="23"/>
  <c r="H156" i="23"/>
  <c r="G156" i="23"/>
  <c r="F156" i="23"/>
  <c r="E156" i="23"/>
  <c r="D156" i="23"/>
  <c r="C156" i="23"/>
  <c r="B156" i="23"/>
  <c r="K155" i="23"/>
  <c r="J155" i="23"/>
  <c r="I155" i="23"/>
  <c r="H155" i="23"/>
  <c r="G155" i="23"/>
  <c r="F155" i="23"/>
  <c r="E155" i="23"/>
  <c r="D155" i="23"/>
  <c r="C155" i="23"/>
  <c r="B155" i="23"/>
  <c r="K154" i="23"/>
  <c r="J154" i="23"/>
  <c r="I154" i="23"/>
  <c r="H154" i="23"/>
  <c r="G154" i="23"/>
  <c r="F154" i="23"/>
  <c r="E154" i="23"/>
  <c r="D154" i="23"/>
  <c r="C154" i="23"/>
  <c r="B154" i="23"/>
  <c r="K153" i="23"/>
  <c r="J153" i="23"/>
  <c r="I153" i="23"/>
  <c r="H153" i="23"/>
  <c r="G153" i="23"/>
  <c r="F153" i="23"/>
  <c r="E153" i="23"/>
  <c r="D153" i="23"/>
  <c r="C153" i="23"/>
  <c r="B153" i="23"/>
  <c r="K152" i="23"/>
  <c r="J152" i="23"/>
  <c r="I152" i="23"/>
  <c r="H152" i="23"/>
  <c r="G152" i="23"/>
  <c r="F152" i="23"/>
  <c r="E152" i="23"/>
  <c r="D152" i="23"/>
  <c r="C152" i="23"/>
  <c r="B152" i="23"/>
  <c r="K151" i="23"/>
  <c r="J151" i="23"/>
  <c r="I151" i="23"/>
  <c r="H151" i="23"/>
  <c r="G151" i="23"/>
  <c r="F151" i="23"/>
  <c r="E151" i="23"/>
  <c r="D151" i="23"/>
  <c r="C151" i="23"/>
  <c r="B151" i="23"/>
  <c r="K150" i="23"/>
  <c r="J150" i="23"/>
  <c r="I150" i="23"/>
  <c r="H150" i="23"/>
  <c r="G150" i="23"/>
  <c r="F150" i="23"/>
  <c r="E150" i="23"/>
  <c r="D150" i="23"/>
  <c r="C150" i="23"/>
  <c r="B150" i="23"/>
  <c r="K149" i="23"/>
  <c r="J149" i="23"/>
  <c r="I149" i="23"/>
  <c r="H149" i="23"/>
  <c r="G149" i="23"/>
  <c r="F149" i="23"/>
  <c r="E149" i="23"/>
  <c r="D149" i="23"/>
  <c r="C149" i="23"/>
  <c r="B149" i="23"/>
  <c r="K148" i="23"/>
  <c r="J148" i="23"/>
  <c r="I148" i="23"/>
  <c r="H148" i="23"/>
  <c r="G148" i="23"/>
  <c r="F148" i="23"/>
  <c r="E148" i="23"/>
  <c r="D148" i="23"/>
  <c r="C148" i="23"/>
  <c r="B148" i="23"/>
  <c r="K147" i="23"/>
  <c r="J147" i="23"/>
  <c r="I147" i="23"/>
  <c r="H147" i="23"/>
  <c r="G147" i="23"/>
  <c r="F147" i="23"/>
  <c r="E147" i="23"/>
  <c r="D147" i="23"/>
  <c r="C147" i="23"/>
  <c r="B147" i="23"/>
  <c r="K146" i="23"/>
  <c r="J146" i="23"/>
  <c r="I146" i="23"/>
  <c r="H146" i="23"/>
  <c r="G146" i="23"/>
  <c r="F146" i="23"/>
  <c r="E146" i="23"/>
  <c r="D146" i="23"/>
  <c r="C146" i="23"/>
  <c r="B146" i="23"/>
  <c r="K145" i="23"/>
  <c r="J145" i="23"/>
  <c r="I145" i="23"/>
  <c r="H145" i="23"/>
  <c r="G145" i="23"/>
  <c r="F145" i="23"/>
  <c r="E145" i="23"/>
  <c r="D145" i="23"/>
  <c r="C145" i="23"/>
  <c r="B145" i="23"/>
  <c r="K144" i="23"/>
  <c r="J144" i="23"/>
  <c r="I144" i="23"/>
  <c r="H144" i="23"/>
  <c r="G144" i="23"/>
  <c r="F144" i="23"/>
  <c r="E144" i="23"/>
  <c r="D144" i="23"/>
  <c r="C144" i="23"/>
  <c r="B144" i="23"/>
  <c r="K143" i="23"/>
  <c r="J143" i="23"/>
  <c r="I143" i="23"/>
  <c r="H143" i="23"/>
  <c r="G143" i="23"/>
  <c r="F143" i="23"/>
  <c r="E143" i="23"/>
  <c r="D143" i="23"/>
  <c r="C143" i="23"/>
  <c r="B143" i="23"/>
  <c r="K142" i="23"/>
  <c r="J142" i="23"/>
  <c r="I142" i="23"/>
  <c r="H142" i="23"/>
  <c r="G142" i="23"/>
  <c r="F142" i="23"/>
  <c r="E142" i="23"/>
  <c r="D142" i="23"/>
  <c r="C142" i="23"/>
  <c r="B142" i="23"/>
  <c r="K141" i="23"/>
  <c r="J141" i="23"/>
  <c r="I141" i="23"/>
  <c r="H141" i="23"/>
  <c r="G141" i="23"/>
  <c r="F141" i="23"/>
  <c r="E141" i="23"/>
  <c r="D141" i="23"/>
  <c r="C141" i="23"/>
  <c r="B141" i="23"/>
  <c r="K140" i="23"/>
  <c r="J140" i="23"/>
  <c r="I140" i="23"/>
  <c r="H140" i="23"/>
  <c r="G140" i="23"/>
  <c r="F140" i="23"/>
  <c r="E140" i="23"/>
  <c r="D140" i="23"/>
  <c r="C140" i="23"/>
  <c r="B140" i="23"/>
  <c r="K139" i="23"/>
  <c r="J139" i="23"/>
  <c r="I139" i="23"/>
  <c r="H139" i="23"/>
  <c r="G139" i="23"/>
  <c r="F139" i="23"/>
  <c r="E139" i="23"/>
  <c r="D139" i="23"/>
  <c r="C139" i="23"/>
  <c r="B139" i="23"/>
  <c r="K138" i="23"/>
  <c r="J138" i="23"/>
  <c r="I138" i="23"/>
  <c r="H138" i="23"/>
  <c r="G138" i="23"/>
  <c r="F138" i="23"/>
  <c r="E138" i="23"/>
  <c r="D138" i="23"/>
  <c r="C138" i="23"/>
  <c r="B138" i="23"/>
  <c r="K137" i="23"/>
  <c r="J137" i="23"/>
  <c r="I137" i="23"/>
  <c r="H137" i="23"/>
  <c r="G137" i="23"/>
  <c r="F137" i="23"/>
  <c r="E137" i="23"/>
  <c r="D137" i="23"/>
  <c r="C137" i="23"/>
  <c r="B137" i="23"/>
  <c r="K136" i="23"/>
  <c r="J136" i="23"/>
  <c r="I136" i="23"/>
  <c r="H136" i="23"/>
  <c r="G136" i="23"/>
  <c r="F136" i="23"/>
  <c r="E136" i="23"/>
  <c r="D136" i="23"/>
  <c r="C136" i="23"/>
  <c r="B136" i="23"/>
  <c r="K135" i="23"/>
  <c r="J135" i="23"/>
  <c r="I135" i="23"/>
  <c r="H135" i="23"/>
  <c r="G135" i="23"/>
  <c r="F135" i="23"/>
  <c r="E135" i="23"/>
  <c r="D135" i="23"/>
  <c r="C135" i="23"/>
  <c r="B135" i="23"/>
  <c r="K134" i="23"/>
  <c r="J134" i="23"/>
  <c r="I134" i="23"/>
  <c r="H134" i="23"/>
  <c r="G134" i="23"/>
  <c r="F134" i="23"/>
  <c r="E134" i="23"/>
  <c r="D134" i="23"/>
  <c r="C134" i="23"/>
  <c r="B134" i="23"/>
  <c r="K133" i="23"/>
  <c r="J133" i="23"/>
  <c r="I133" i="23"/>
  <c r="H133" i="23"/>
  <c r="G133" i="23"/>
  <c r="F133" i="23"/>
  <c r="E133" i="23"/>
  <c r="D133" i="23"/>
  <c r="C133" i="23"/>
  <c r="K127" i="23"/>
  <c r="J127" i="23"/>
  <c r="I127" i="23"/>
  <c r="H127" i="23"/>
  <c r="G127" i="23"/>
  <c r="F127" i="23"/>
  <c r="E127" i="23"/>
  <c r="D127" i="23"/>
  <c r="C127" i="23"/>
  <c r="B127" i="23"/>
  <c r="K126" i="23"/>
  <c r="J126" i="23"/>
  <c r="I126" i="23"/>
  <c r="H126" i="23"/>
  <c r="G126" i="23"/>
  <c r="F126" i="23"/>
  <c r="E126" i="23"/>
  <c r="D126" i="23"/>
  <c r="C126" i="23"/>
  <c r="B126" i="23"/>
  <c r="K125" i="23"/>
  <c r="J125" i="23"/>
  <c r="I125" i="23"/>
  <c r="H125" i="23"/>
  <c r="G125" i="23"/>
  <c r="F125" i="23"/>
  <c r="E125" i="23"/>
  <c r="D125" i="23"/>
  <c r="C125" i="23"/>
  <c r="B125" i="23"/>
  <c r="K124" i="23"/>
  <c r="J124" i="23"/>
  <c r="I124" i="23"/>
  <c r="H124" i="23"/>
  <c r="G124" i="23"/>
  <c r="F124" i="23"/>
  <c r="E124" i="23"/>
  <c r="D124" i="23"/>
  <c r="C124" i="23"/>
  <c r="B124" i="23"/>
  <c r="K123" i="23"/>
  <c r="J123" i="23"/>
  <c r="I123" i="23"/>
  <c r="H123" i="23"/>
  <c r="G123" i="23"/>
  <c r="F123" i="23"/>
  <c r="E123" i="23"/>
  <c r="D123" i="23"/>
  <c r="C123" i="23"/>
  <c r="B123" i="23"/>
  <c r="K122" i="23"/>
  <c r="J122" i="23"/>
  <c r="I122" i="23"/>
  <c r="H122" i="23"/>
  <c r="G122" i="23"/>
  <c r="F122" i="23"/>
  <c r="E122" i="23"/>
  <c r="D122" i="23"/>
  <c r="C122" i="23"/>
  <c r="B122" i="23"/>
  <c r="K121" i="23"/>
  <c r="J121" i="23"/>
  <c r="I121" i="23"/>
  <c r="H121" i="23"/>
  <c r="G121" i="23"/>
  <c r="F121" i="23"/>
  <c r="E121" i="23"/>
  <c r="D121" i="23"/>
  <c r="C121" i="23"/>
  <c r="B121" i="23"/>
  <c r="K120" i="23"/>
  <c r="J120" i="23"/>
  <c r="I120" i="23"/>
  <c r="H120" i="23"/>
  <c r="G120" i="23"/>
  <c r="F120" i="23"/>
  <c r="E120" i="23"/>
  <c r="D120" i="23"/>
  <c r="C120" i="23"/>
  <c r="B120" i="23"/>
  <c r="K119" i="23"/>
  <c r="J119" i="23"/>
  <c r="I119" i="23"/>
  <c r="H119" i="23"/>
  <c r="G119" i="23"/>
  <c r="F119" i="23"/>
  <c r="E119" i="23"/>
  <c r="D119" i="23"/>
  <c r="C119" i="23"/>
  <c r="B119" i="23"/>
  <c r="K118" i="23"/>
  <c r="J118" i="23"/>
  <c r="I118" i="23"/>
  <c r="H118" i="23"/>
  <c r="G118" i="23"/>
  <c r="F118" i="23"/>
  <c r="E118" i="23"/>
  <c r="D118" i="23"/>
  <c r="C118" i="23"/>
  <c r="B118" i="23"/>
  <c r="K117" i="23"/>
  <c r="J117" i="23"/>
  <c r="I117" i="23"/>
  <c r="H117" i="23"/>
  <c r="G117" i="23"/>
  <c r="F117" i="23"/>
  <c r="E117" i="23"/>
  <c r="D117" i="23"/>
  <c r="C117" i="23"/>
  <c r="B117" i="23"/>
  <c r="K116" i="23"/>
  <c r="J116" i="23"/>
  <c r="I116" i="23"/>
  <c r="H116" i="23"/>
  <c r="G116" i="23"/>
  <c r="F116" i="23"/>
  <c r="E116" i="23"/>
  <c r="D116" i="23"/>
  <c r="C116" i="23"/>
  <c r="B116" i="23"/>
  <c r="K115" i="23"/>
  <c r="J115" i="23"/>
  <c r="I115" i="23"/>
  <c r="H115" i="23"/>
  <c r="G115" i="23"/>
  <c r="F115" i="23"/>
  <c r="E115" i="23"/>
  <c r="D115" i="23"/>
  <c r="C115" i="23"/>
  <c r="B115" i="23"/>
  <c r="K114" i="23"/>
  <c r="J114" i="23"/>
  <c r="I114" i="23"/>
  <c r="H114" i="23"/>
  <c r="G114" i="23"/>
  <c r="F114" i="23"/>
  <c r="E114" i="23"/>
  <c r="D114" i="23"/>
  <c r="C114" i="23"/>
  <c r="B114" i="23"/>
  <c r="K113" i="23"/>
  <c r="J113" i="23"/>
  <c r="I113" i="23"/>
  <c r="H113" i="23"/>
  <c r="G113" i="23"/>
  <c r="F113" i="23"/>
  <c r="E113" i="23"/>
  <c r="D113" i="23"/>
  <c r="C113" i="23"/>
  <c r="B113" i="23"/>
  <c r="K112" i="23"/>
  <c r="J112" i="23"/>
  <c r="I112" i="23"/>
  <c r="H112" i="23"/>
  <c r="G112" i="23"/>
  <c r="F112" i="23"/>
  <c r="E112" i="23"/>
  <c r="D112" i="23"/>
  <c r="C112" i="23"/>
  <c r="B112" i="23"/>
  <c r="K111" i="23"/>
  <c r="J111" i="23"/>
  <c r="I111" i="23"/>
  <c r="H111" i="23"/>
  <c r="G111" i="23"/>
  <c r="F111" i="23"/>
  <c r="E111" i="23"/>
  <c r="D111" i="23"/>
  <c r="C111" i="23"/>
  <c r="B111" i="23"/>
  <c r="K110" i="23"/>
  <c r="J110" i="23"/>
  <c r="I110" i="23"/>
  <c r="H110" i="23"/>
  <c r="G110" i="23"/>
  <c r="F110" i="23"/>
  <c r="E110" i="23"/>
  <c r="D110" i="23"/>
  <c r="C110" i="23"/>
  <c r="B110" i="23"/>
  <c r="K109" i="23"/>
  <c r="J109" i="23"/>
  <c r="I109" i="23"/>
  <c r="H109" i="23"/>
  <c r="G109" i="23"/>
  <c r="F109" i="23"/>
  <c r="E109" i="23"/>
  <c r="D109" i="23"/>
  <c r="C109" i="23"/>
  <c r="B109" i="23"/>
  <c r="K108" i="23"/>
  <c r="J108" i="23"/>
  <c r="I108" i="23"/>
  <c r="H108" i="23"/>
  <c r="G108" i="23"/>
  <c r="F108" i="23"/>
  <c r="E108" i="23"/>
  <c r="D108" i="23"/>
  <c r="C108" i="23"/>
  <c r="B108" i="23"/>
  <c r="K107" i="23"/>
  <c r="J107" i="23"/>
  <c r="I107" i="23"/>
  <c r="H107" i="23"/>
  <c r="G107" i="23"/>
  <c r="F107" i="23"/>
  <c r="E107" i="23"/>
  <c r="D107" i="23"/>
  <c r="C107" i="23"/>
  <c r="B107" i="23"/>
  <c r="K106" i="23"/>
  <c r="J106" i="23"/>
  <c r="I106" i="23"/>
  <c r="H106" i="23"/>
  <c r="G106" i="23"/>
  <c r="F106" i="23"/>
  <c r="E106" i="23"/>
  <c r="D106" i="23"/>
  <c r="C106" i="23"/>
  <c r="B106" i="23"/>
  <c r="K105" i="23"/>
  <c r="J105" i="23"/>
  <c r="I105" i="23"/>
  <c r="H105" i="23"/>
  <c r="G105" i="23"/>
  <c r="F105" i="23"/>
  <c r="E105" i="23"/>
  <c r="D105" i="23"/>
  <c r="C105" i="23"/>
  <c r="B105" i="23"/>
  <c r="K104" i="23"/>
  <c r="J104" i="23"/>
  <c r="I104" i="23"/>
  <c r="H104" i="23"/>
  <c r="G104" i="23"/>
  <c r="F104" i="23"/>
  <c r="E104" i="23"/>
  <c r="D104" i="23"/>
  <c r="C104" i="23"/>
  <c r="B104" i="23"/>
  <c r="K103" i="23"/>
  <c r="J103" i="23"/>
  <c r="I103" i="23"/>
  <c r="H103" i="23"/>
  <c r="G103" i="23"/>
  <c r="F103" i="23"/>
  <c r="E103" i="23"/>
  <c r="D103" i="23"/>
  <c r="C103" i="23"/>
  <c r="B103" i="23"/>
  <c r="K102" i="23"/>
  <c r="J102" i="23"/>
  <c r="I102" i="23"/>
  <c r="H102" i="23"/>
  <c r="G102" i="23"/>
  <c r="F102" i="23"/>
  <c r="E102" i="23"/>
  <c r="D102" i="23"/>
  <c r="C102" i="23"/>
  <c r="B102" i="23"/>
  <c r="K101" i="23"/>
  <c r="J101" i="23"/>
  <c r="I101" i="23"/>
  <c r="H101" i="23"/>
  <c r="G101" i="23"/>
  <c r="F101" i="23"/>
  <c r="E101" i="23"/>
  <c r="D101" i="23"/>
  <c r="C101" i="23"/>
  <c r="K95" i="23"/>
  <c r="J95" i="23"/>
  <c r="I95" i="23"/>
  <c r="H95" i="23"/>
  <c r="G95" i="23"/>
  <c r="F95" i="23"/>
  <c r="E95" i="23"/>
  <c r="D95" i="23"/>
  <c r="C95" i="23"/>
  <c r="B95" i="23"/>
  <c r="K94" i="23"/>
  <c r="J94" i="23"/>
  <c r="I94" i="23"/>
  <c r="H94" i="23"/>
  <c r="G94" i="23"/>
  <c r="F94" i="23"/>
  <c r="E94" i="23"/>
  <c r="D94" i="23"/>
  <c r="C94" i="23"/>
  <c r="B94" i="23"/>
  <c r="K93" i="23"/>
  <c r="J93" i="23"/>
  <c r="I93" i="23"/>
  <c r="H93" i="23"/>
  <c r="G93" i="23"/>
  <c r="F93" i="23"/>
  <c r="E93" i="23"/>
  <c r="D93" i="23"/>
  <c r="C93" i="23"/>
  <c r="B93" i="23"/>
  <c r="K92" i="23"/>
  <c r="J92" i="23"/>
  <c r="I92" i="23"/>
  <c r="H92" i="23"/>
  <c r="G92" i="23"/>
  <c r="F92" i="23"/>
  <c r="E92" i="23"/>
  <c r="D92" i="23"/>
  <c r="C92" i="23"/>
  <c r="B92" i="23"/>
  <c r="K91" i="23"/>
  <c r="J91" i="23"/>
  <c r="I91" i="23"/>
  <c r="H91" i="23"/>
  <c r="G91" i="23"/>
  <c r="F91" i="23"/>
  <c r="E91" i="23"/>
  <c r="D91" i="23"/>
  <c r="C91" i="23"/>
  <c r="B91" i="23"/>
  <c r="K90" i="23"/>
  <c r="J90" i="23"/>
  <c r="I90" i="23"/>
  <c r="H90" i="23"/>
  <c r="G90" i="23"/>
  <c r="F90" i="23"/>
  <c r="E90" i="23"/>
  <c r="D90" i="23"/>
  <c r="C90" i="23"/>
  <c r="B90" i="23"/>
  <c r="K89" i="23"/>
  <c r="J89" i="23"/>
  <c r="I89" i="23"/>
  <c r="H89" i="23"/>
  <c r="G89" i="23"/>
  <c r="F89" i="23"/>
  <c r="E89" i="23"/>
  <c r="D89" i="23"/>
  <c r="C89" i="23"/>
  <c r="B89" i="23"/>
  <c r="K88" i="23"/>
  <c r="J88" i="23"/>
  <c r="I88" i="23"/>
  <c r="H88" i="23"/>
  <c r="G88" i="23"/>
  <c r="F88" i="23"/>
  <c r="E88" i="23"/>
  <c r="D88" i="23"/>
  <c r="C88" i="23"/>
  <c r="B88" i="23"/>
  <c r="K87" i="23"/>
  <c r="J87" i="23"/>
  <c r="I87" i="23"/>
  <c r="H87" i="23"/>
  <c r="G87" i="23"/>
  <c r="F87" i="23"/>
  <c r="E87" i="23"/>
  <c r="D87" i="23"/>
  <c r="C87" i="23"/>
  <c r="B87" i="23"/>
  <c r="K86" i="23"/>
  <c r="J86" i="23"/>
  <c r="I86" i="23"/>
  <c r="H86" i="23"/>
  <c r="G86" i="23"/>
  <c r="F86" i="23"/>
  <c r="E86" i="23"/>
  <c r="D86" i="23"/>
  <c r="C86" i="23"/>
  <c r="B86" i="23"/>
  <c r="K85" i="23"/>
  <c r="J85" i="23"/>
  <c r="I85" i="23"/>
  <c r="H85" i="23"/>
  <c r="G85" i="23"/>
  <c r="F85" i="23"/>
  <c r="E85" i="23"/>
  <c r="D85" i="23"/>
  <c r="C85" i="23"/>
  <c r="B85" i="23"/>
  <c r="K84" i="23"/>
  <c r="J84" i="23"/>
  <c r="I84" i="23"/>
  <c r="H84" i="23"/>
  <c r="G84" i="23"/>
  <c r="F84" i="23"/>
  <c r="E84" i="23"/>
  <c r="D84" i="23"/>
  <c r="C84" i="23"/>
  <c r="B84" i="23"/>
  <c r="K83" i="23"/>
  <c r="J83" i="23"/>
  <c r="I83" i="23"/>
  <c r="H83" i="23"/>
  <c r="G83" i="23"/>
  <c r="F83" i="23"/>
  <c r="E83" i="23"/>
  <c r="D83" i="23"/>
  <c r="C83" i="23"/>
  <c r="B83" i="23"/>
  <c r="K82" i="23"/>
  <c r="J82" i="23"/>
  <c r="I82" i="23"/>
  <c r="H82" i="23"/>
  <c r="G82" i="23"/>
  <c r="F82" i="23"/>
  <c r="E82" i="23"/>
  <c r="D82" i="23"/>
  <c r="C82" i="23"/>
  <c r="B82" i="23"/>
  <c r="K81" i="23"/>
  <c r="J81" i="23"/>
  <c r="I81" i="23"/>
  <c r="H81" i="23"/>
  <c r="G81" i="23"/>
  <c r="F81" i="23"/>
  <c r="E81" i="23"/>
  <c r="D81" i="23"/>
  <c r="C81" i="23"/>
  <c r="B81" i="23"/>
  <c r="K80" i="23"/>
  <c r="J80" i="23"/>
  <c r="I80" i="23"/>
  <c r="H80" i="23"/>
  <c r="G80" i="23"/>
  <c r="F80" i="23"/>
  <c r="E80" i="23"/>
  <c r="D80" i="23"/>
  <c r="C80" i="23"/>
  <c r="B80" i="23"/>
  <c r="K79" i="23"/>
  <c r="J79" i="23"/>
  <c r="I79" i="23"/>
  <c r="H79" i="23"/>
  <c r="G79" i="23"/>
  <c r="F79" i="23"/>
  <c r="E79" i="23"/>
  <c r="D79" i="23"/>
  <c r="C79" i="23"/>
  <c r="B79" i="23"/>
  <c r="K78" i="23"/>
  <c r="J78" i="23"/>
  <c r="I78" i="23"/>
  <c r="H78" i="23"/>
  <c r="G78" i="23"/>
  <c r="F78" i="23"/>
  <c r="E78" i="23"/>
  <c r="D78" i="23"/>
  <c r="C78" i="23"/>
  <c r="B78" i="23"/>
  <c r="K77" i="23"/>
  <c r="J77" i="23"/>
  <c r="I77" i="23"/>
  <c r="H77" i="23"/>
  <c r="G77" i="23"/>
  <c r="F77" i="23"/>
  <c r="E77" i="23"/>
  <c r="D77" i="23"/>
  <c r="C77" i="23"/>
  <c r="B77" i="23"/>
  <c r="K76" i="23"/>
  <c r="J76" i="23"/>
  <c r="I76" i="23"/>
  <c r="H76" i="23"/>
  <c r="G76" i="23"/>
  <c r="F76" i="23"/>
  <c r="E76" i="23"/>
  <c r="D76" i="23"/>
  <c r="C76" i="23"/>
  <c r="B76" i="23"/>
  <c r="K75" i="23"/>
  <c r="J75" i="23"/>
  <c r="I75" i="23"/>
  <c r="H75" i="23"/>
  <c r="G75" i="23"/>
  <c r="F75" i="23"/>
  <c r="E75" i="23"/>
  <c r="D75" i="23"/>
  <c r="C75" i="23"/>
  <c r="B75" i="23"/>
  <c r="K74" i="23"/>
  <c r="J74" i="23"/>
  <c r="I74" i="23"/>
  <c r="H74" i="23"/>
  <c r="G74" i="23"/>
  <c r="F74" i="23"/>
  <c r="E74" i="23"/>
  <c r="D74" i="23"/>
  <c r="C74" i="23"/>
  <c r="B74" i="23"/>
  <c r="K73" i="23"/>
  <c r="J73" i="23"/>
  <c r="I73" i="23"/>
  <c r="H73" i="23"/>
  <c r="G73" i="23"/>
  <c r="F73" i="23"/>
  <c r="E73" i="23"/>
  <c r="D73" i="23"/>
  <c r="C73" i="23"/>
  <c r="B73" i="23"/>
  <c r="K72" i="23"/>
  <c r="J72" i="23"/>
  <c r="I72" i="23"/>
  <c r="H72" i="23"/>
  <c r="G72" i="23"/>
  <c r="F72" i="23"/>
  <c r="E72" i="23"/>
  <c r="D72" i="23"/>
  <c r="C72" i="23"/>
  <c r="B72" i="23"/>
  <c r="K71" i="23"/>
  <c r="J71" i="23"/>
  <c r="I71" i="23"/>
  <c r="H71" i="23"/>
  <c r="G71" i="23"/>
  <c r="F71" i="23"/>
  <c r="E71" i="23"/>
  <c r="D71" i="23"/>
  <c r="C71" i="23"/>
  <c r="B71" i="23"/>
  <c r="K70" i="23"/>
  <c r="J70" i="23"/>
  <c r="I70" i="23"/>
  <c r="H70" i="23"/>
  <c r="G70" i="23"/>
  <c r="F70" i="23"/>
  <c r="E70" i="23"/>
  <c r="D70" i="23"/>
  <c r="C70" i="23"/>
  <c r="B70" i="23"/>
  <c r="K69" i="23"/>
  <c r="J69" i="23"/>
  <c r="I69" i="23"/>
  <c r="H69" i="23"/>
  <c r="G69" i="23"/>
  <c r="F69" i="23"/>
  <c r="E69" i="23"/>
  <c r="D69" i="23"/>
  <c r="C69" i="23"/>
  <c r="K63" i="23"/>
  <c r="J63" i="23"/>
  <c r="I63" i="23"/>
  <c r="H63" i="23"/>
  <c r="G63" i="23"/>
  <c r="F63" i="23"/>
  <c r="E63" i="23"/>
  <c r="D63" i="23"/>
  <c r="C63" i="23"/>
  <c r="B63" i="23"/>
  <c r="K62" i="23"/>
  <c r="J62" i="23"/>
  <c r="I62" i="23"/>
  <c r="H62" i="23"/>
  <c r="G62" i="23"/>
  <c r="F62" i="23"/>
  <c r="E62" i="23"/>
  <c r="D62" i="23"/>
  <c r="C62" i="23"/>
  <c r="B62" i="23"/>
  <c r="K61" i="23"/>
  <c r="J61" i="23"/>
  <c r="I61" i="23"/>
  <c r="H61" i="23"/>
  <c r="G61" i="23"/>
  <c r="F61" i="23"/>
  <c r="E61" i="23"/>
  <c r="D61" i="23"/>
  <c r="C61" i="23"/>
  <c r="B61" i="23"/>
  <c r="K60" i="23"/>
  <c r="J60" i="23"/>
  <c r="I60" i="23"/>
  <c r="H60" i="23"/>
  <c r="G60" i="23"/>
  <c r="F60" i="23"/>
  <c r="E60" i="23"/>
  <c r="D60" i="23"/>
  <c r="C60" i="23"/>
  <c r="B60" i="23"/>
  <c r="K59" i="23"/>
  <c r="J59" i="23"/>
  <c r="I59" i="23"/>
  <c r="H59" i="23"/>
  <c r="G59" i="23"/>
  <c r="F59" i="23"/>
  <c r="E59" i="23"/>
  <c r="D59" i="23"/>
  <c r="C59" i="23"/>
  <c r="B59" i="23"/>
  <c r="K58" i="23"/>
  <c r="J58" i="23"/>
  <c r="I58" i="23"/>
  <c r="H58" i="23"/>
  <c r="G58" i="23"/>
  <c r="F58" i="23"/>
  <c r="E58" i="23"/>
  <c r="D58" i="23"/>
  <c r="C58" i="23"/>
  <c r="B58" i="23"/>
  <c r="K57" i="23"/>
  <c r="J57" i="23"/>
  <c r="I57" i="23"/>
  <c r="H57" i="23"/>
  <c r="G57" i="23"/>
  <c r="F57" i="23"/>
  <c r="E57" i="23"/>
  <c r="D57" i="23"/>
  <c r="C57" i="23"/>
  <c r="B57" i="23"/>
  <c r="K56" i="23"/>
  <c r="J56" i="23"/>
  <c r="I56" i="23"/>
  <c r="H56" i="23"/>
  <c r="G56" i="23"/>
  <c r="F56" i="23"/>
  <c r="E56" i="23"/>
  <c r="D56" i="23"/>
  <c r="C56" i="23"/>
  <c r="B56" i="23"/>
  <c r="K55" i="23"/>
  <c r="J55" i="23"/>
  <c r="I55" i="23"/>
  <c r="H55" i="23"/>
  <c r="G55" i="23"/>
  <c r="F55" i="23"/>
  <c r="E55" i="23"/>
  <c r="D55" i="23"/>
  <c r="C55" i="23"/>
  <c r="B55" i="23"/>
  <c r="K54" i="23"/>
  <c r="J54" i="23"/>
  <c r="I54" i="23"/>
  <c r="H54" i="23"/>
  <c r="G54" i="23"/>
  <c r="F54" i="23"/>
  <c r="E54" i="23"/>
  <c r="D54" i="23"/>
  <c r="C54" i="23"/>
  <c r="B54" i="23"/>
  <c r="K53" i="23"/>
  <c r="J53" i="23"/>
  <c r="I53" i="23"/>
  <c r="H53" i="23"/>
  <c r="G53" i="23"/>
  <c r="F53" i="23"/>
  <c r="E53" i="23"/>
  <c r="D53" i="23"/>
  <c r="C53" i="23"/>
  <c r="B53" i="23"/>
  <c r="K52" i="23"/>
  <c r="J52" i="23"/>
  <c r="I52" i="23"/>
  <c r="H52" i="23"/>
  <c r="G52" i="23"/>
  <c r="F52" i="23"/>
  <c r="E52" i="23"/>
  <c r="D52" i="23"/>
  <c r="C52" i="23"/>
  <c r="B52" i="23"/>
  <c r="K51" i="23"/>
  <c r="J51" i="23"/>
  <c r="I51" i="23"/>
  <c r="H51" i="23"/>
  <c r="G51" i="23"/>
  <c r="F51" i="23"/>
  <c r="E51" i="23"/>
  <c r="D51" i="23"/>
  <c r="C51" i="23"/>
  <c r="B51" i="23"/>
  <c r="K50" i="23"/>
  <c r="J50" i="23"/>
  <c r="I50" i="23"/>
  <c r="H50" i="23"/>
  <c r="G50" i="23"/>
  <c r="F50" i="23"/>
  <c r="E50" i="23"/>
  <c r="D50" i="23"/>
  <c r="C50" i="23"/>
  <c r="B50" i="23"/>
  <c r="K49" i="23"/>
  <c r="J49" i="23"/>
  <c r="I49" i="23"/>
  <c r="H49" i="23"/>
  <c r="G49" i="23"/>
  <c r="F49" i="23"/>
  <c r="E49" i="23"/>
  <c r="D49" i="23"/>
  <c r="C49" i="23"/>
  <c r="B49" i="23"/>
  <c r="K48" i="23"/>
  <c r="J48" i="23"/>
  <c r="I48" i="23"/>
  <c r="H48" i="23"/>
  <c r="G48" i="23"/>
  <c r="F48" i="23"/>
  <c r="E48" i="23"/>
  <c r="D48" i="23"/>
  <c r="C48" i="23"/>
  <c r="B48" i="23"/>
  <c r="K47" i="23"/>
  <c r="J47" i="23"/>
  <c r="I47" i="23"/>
  <c r="H47" i="23"/>
  <c r="G47" i="23"/>
  <c r="F47" i="23"/>
  <c r="E47" i="23"/>
  <c r="D47" i="23"/>
  <c r="C47" i="23"/>
  <c r="B47" i="23"/>
  <c r="K46" i="23"/>
  <c r="J46" i="23"/>
  <c r="I46" i="23"/>
  <c r="H46" i="23"/>
  <c r="G46" i="23"/>
  <c r="F46" i="23"/>
  <c r="E46" i="23"/>
  <c r="D46" i="23"/>
  <c r="C46" i="23"/>
  <c r="B46" i="23"/>
  <c r="K45" i="23"/>
  <c r="J45" i="23"/>
  <c r="I45" i="23"/>
  <c r="H45" i="23"/>
  <c r="G45" i="23"/>
  <c r="F45" i="23"/>
  <c r="E45" i="23"/>
  <c r="D45" i="23"/>
  <c r="C45" i="23"/>
  <c r="B45" i="23"/>
  <c r="K44" i="23"/>
  <c r="J44" i="23"/>
  <c r="I44" i="23"/>
  <c r="H44" i="23"/>
  <c r="G44" i="23"/>
  <c r="F44" i="23"/>
  <c r="E44" i="23"/>
  <c r="D44" i="23"/>
  <c r="C44" i="23"/>
  <c r="B44" i="23"/>
  <c r="K43" i="23"/>
  <c r="J43" i="23"/>
  <c r="I43" i="23"/>
  <c r="H43" i="23"/>
  <c r="G43" i="23"/>
  <c r="F43" i="23"/>
  <c r="E43" i="23"/>
  <c r="D43" i="23"/>
  <c r="C43" i="23"/>
  <c r="B43" i="23"/>
  <c r="K42" i="23"/>
  <c r="J42" i="23"/>
  <c r="I42" i="23"/>
  <c r="H42" i="23"/>
  <c r="G42" i="23"/>
  <c r="F42" i="23"/>
  <c r="E42" i="23"/>
  <c r="D42" i="23"/>
  <c r="C42" i="23"/>
  <c r="B42" i="23"/>
  <c r="K41" i="23"/>
  <c r="J41" i="23"/>
  <c r="I41" i="23"/>
  <c r="H41" i="23"/>
  <c r="G41" i="23"/>
  <c r="F41" i="23"/>
  <c r="E41" i="23"/>
  <c r="D41" i="23"/>
  <c r="C41" i="23"/>
  <c r="B41" i="23"/>
  <c r="K40" i="23"/>
  <c r="J40" i="23"/>
  <c r="I40" i="23"/>
  <c r="H40" i="23"/>
  <c r="G40" i="23"/>
  <c r="F40" i="23"/>
  <c r="E40" i="23"/>
  <c r="D40" i="23"/>
  <c r="C40" i="23"/>
  <c r="B40" i="23"/>
  <c r="K39" i="23"/>
  <c r="J39" i="23"/>
  <c r="I39" i="23"/>
  <c r="H39" i="23"/>
  <c r="G39" i="23"/>
  <c r="F39" i="23"/>
  <c r="E39" i="23"/>
  <c r="D39" i="23"/>
  <c r="C39" i="23"/>
  <c r="B39" i="23"/>
  <c r="K38" i="23"/>
  <c r="J38" i="23"/>
  <c r="I38" i="23"/>
  <c r="H38" i="23"/>
  <c r="G38" i="23"/>
  <c r="F38" i="23"/>
  <c r="E38" i="23"/>
  <c r="D38" i="23"/>
  <c r="C38" i="23"/>
  <c r="B38" i="23"/>
  <c r="K37" i="23"/>
  <c r="J37" i="23"/>
  <c r="I37" i="23"/>
  <c r="H37" i="23"/>
  <c r="G37" i="23"/>
  <c r="F37" i="23"/>
  <c r="E37" i="23"/>
  <c r="D37" i="23"/>
  <c r="C37" i="23"/>
  <c r="K31" i="23"/>
  <c r="X31" i="23" s="1"/>
  <c r="J31" i="23"/>
  <c r="I31" i="23"/>
  <c r="H31" i="23"/>
  <c r="G31" i="23"/>
  <c r="F31" i="23"/>
  <c r="E31" i="23"/>
  <c r="D31" i="23"/>
  <c r="C31" i="23"/>
  <c r="B31" i="23"/>
  <c r="K30" i="23"/>
  <c r="X30" i="23" s="1"/>
  <c r="J30" i="23"/>
  <c r="I30" i="23"/>
  <c r="H30" i="23"/>
  <c r="G30" i="23"/>
  <c r="F30" i="23"/>
  <c r="E30" i="23"/>
  <c r="D30" i="23"/>
  <c r="C30" i="23"/>
  <c r="B30" i="23"/>
  <c r="K29" i="23"/>
  <c r="X29" i="23" s="1"/>
  <c r="J29" i="23"/>
  <c r="I29" i="23"/>
  <c r="H29" i="23"/>
  <c r="G29" i="23"/>
  <c r="F29" i="23"/>
  <c r="E29" i="23"/>
  <c r="D29" i="23"/>
  <c r="C29" i="23"/>
  <c r="B29" i="23"/>
  <c r="K28" i="23"/>
  <c r="X28" i="23" s="1"/>
  <c r="J28" i="23"/>
  <c r="I28" i="23"/>
  <c r="H28" i="23"/>
  <c r="G28" i="23"/>
  <c r="F28" i="23"/>
  <c r="E28" i="23"/>
  <c r="D28" i="23"/>
  <c r="C28" i="23"/>
  <c r="B28" i="23"/>
  <c r="K27" i="23"/>
  <c r="X27" i="23" s="1"/>
  <c r="J27" i="23"/>
  <c r="I27" i="23"/>
  <c r="H27" i="23"/>
  <c r="G27" i="23"/>
  <c r="F27" i="23"/>
  <c r="E27" i="23"/>
  <c r="D27" i="23"/>
  <c r="C27" i="23"/>
  <c r="B27" i="23"/>
  <c r="K26" i="23"/>
  <c r="X26" i="23" s="1"/>
  <c r="J26" i="23"/>
  <c r="I26" i="23"/>
  <c r="H26" i="23"/>
  <c r="G26" i="23"/>
  <c r="F26" i="23"/>
  <c r="E26" i="23"/>
  <c r="D26" i="23"/>
  <c r="C26" i="23"/>
  <c r="B26" i="23"/>
  <c r="K25" i="23"/>
  <c r="X25" i="23" s="1"/>
  <c r="J25" i="23"/>
  <c r="I25" i="23"/>
  <c r="H25" i="23"/>
  <c r="G25" i="23"/>
  <c r="F25" i="23"/>
  <c r="E25" i="23"/>
  <c r="D25" i="23"/>
  <c r="C25" i="23"/>
  <c r="B25" i="23"/>
  <c r="K24" i="23"/>
  <c r="X24" i="23" s="1"/>
  <c r="J24" i="23"/>
  <c r="I24" i="23"/>
  <c r="H24" i="23"/>
  <c r="G24" i="23"/>
  <c r="F24" i="23"/>
  <c r="E24" i="23"/>
  <c r="D24" i="23"/>
  <c r="C24" i="23"/>
  <c r="B24" i="23"/>
  <c r="K23" i="23"/>
  <c r="X23" i="23" s="1"/>
  <c r="J23" i="23"/>
  <c r="I23" i="23"/>
  <c r="H23" i="23"/>
  <c r="G23" i="23"/>
  <c r="F23" i="23"/>
  <c r="E23" i="23"/>
  <c r="D23" i="23"/>
  <c r="C23" i="23"/>
  <c r="B23" i="23"/>
  <c r="K22" i="23"/>
  <c r="X22" i="23" s="1"/>
  <c r="J22" i="23"/>
  <c r="I22" i="23"/>
  <c r="H22" i="23"/>
  <c r="G22" i="23"/>
  <c r="F22" i="23"/>
  <c r="E22" i="23"/>
  <c r="D22" i="23"/>
  <c r="C22" i="23"/>
  <c r="B22" i="23"/>
  <c r="K21" i="23"/>
  <c r="X21" i="23" s="1"/>
  <c r="J21" i="23"/>
  <c r="I21" i="23"/>
  <c r="H21" i="23"/>
  <c r="G21" i="23"/>
  <c r="F21" i="23"/>
  <c r="E21" i="23"/>
  <c r="D21" i="23"/>
  <c r="C21" i="23"/>
  <c r="B21" i="23"/>
  <c r="K20" i="23"/>
  <c r="X20" i="23" s="1"/>
  <c r="J20" i="23"/>
  <c r="I20" i="23"/>
  <c r="H20" i="23"/>
  <c r="G20" i="23"/>
  <c r="F20" i="23"/>
  <c r="E20" i="23"/>
  <c r="D20" i="23"/>
  <c r="C20" i="23"/>
  <c r="B20" i="23"/>
  <c r="K19" i="23"/>
  <c r="X19" i="23" s="1"/>
  <c r="J19" i="23"/>
  <c r="I19" i="23"/>
  <c r="H19" i="23"/>
  <c r="G19" i="23"/>
  <c r="F19" i="23"/>
  <c r="E19" i="23"/>
  <c r="D19" i="23"/>
  <c r="C19" i="23"/>
  <c r="B19" i="23"/>
  <c r="K18" i="23"/>
  <c r="X18" i="23" s="1"/>
  <c r="J18" i="23"/>
  <c r="I18" i="23"/>
  <c r="H18" i="23"/>
  <c r="G18" i="23"/>
  <c r="F18" i="23"/>
  <c r="E18" i="23"/>
  <c r="D18" i="23"/>
  <c r="C18" i="23"/>
  <c r="B18" i="23"/>
  <c r="K17" i="23"/>
  <c r="X17" i="23" s="1"/>
  <c r="J17" i="23"/>
  <c r="I17" i="23"/>
  <c r="H17" i="23"/>
  <c r="G17" i="23"/>
  <c r="F17" i="23"/>
  <c r="E17" i="23"/>
  <c r="D17" i="23"/>
  <c r="C17" i="23"/>
  <c r="B17" i="23"/>
  <c r="K16" i="23"/>
  <c r="X16" i="23" s="1"/>
  <c r="J16" i="23"/>
  <c r="I16" i="23"/>
  <c r="H16" i="23"/>
  <c r="G16" i="23"/>
  <c r="F16" i="23"/>
  <c r="E16" i="23"/>
  <c r="D16" i="23"/>
  <c r="C16" i="23"/>
  <c r="B16" i="23"/>
  <c r="K15" i="23"/>
  <c r="X15" i="23" s="1"/>
  <c r="J15" i="23"/>
  <c r="I15" i="23"/>
  <c r="H15" i="23"/>
  <c r="G15" i="23"/>
  <c r="F15" i="23"/>
  <c r="E15" i="23"/>
  <c r="D15" i="23"/>
  <c r="C15" i="23"/>
  <c r="B15" i="23"/>
  <c r="K14" i="23"/>
  <c r="X14" i="23" s="1"/>
  <c r="J14" i="23"/>
  <c r="I14" i="23"/>
  <c r="H14" i="23"/>
  <c r="G14" i="23"/>
  <c r="F14" i="23"/>
  <c r="E14" i="23"/>
  <c r="D14" i="23"/>
  <c r="C14" i="23"/>
  <c r="B14" i="23"/>
  <c r="K13" i="23"/>
  <c r="X13" i="23" s="1"/>
  <c r="J13" i="23"/>
  <c r="I13" i="23"/>
  <c r="H13" i="23"/>
  <c r="G13" i="23"/>
  <c r="F13" i="23"/>
  <c r="E13" i="23"/>
  <c r="D13" i="23"/>
  <c r="C13" i="23"/>
  <c r="B13" i="23"/>
  <c r="K12" i="23"/>
  <c r="X12" i="23" s="1"/>
  <c r="J12" i="23"/>
  <c r="I12" i="23"/>
  <c r="H12" i="23"/>
  <c r="G12" i="23"/>
  <c r="F12" i="23"/>
  <c r="E12" i="23"/>
  <c r="D12" i="23"/>
  <c r="C12" i="23"/>
  <c r="B12" i="23"/>
  <c r="K11" i="23"/>
  <c r="X11" i="23" s="1"/>
  <c r="J11" i="23"/>
  <c r="I11" i="23"/>
  <c r="H11" i="23"/>
  <c r="G11" i="23"/>
  <c r="F11" i="23"/>
  <c r="E11" i="23"/>
  <c r="D11" i="23"/>
  <c r="C11" i="23"/>
  <c r="B11" i="23"/>
  <c r="K10" i="23"/>
  <c r="X10" i="23" s="1"/>
  <c r="J10" i="23"/>
  <c r="I10" i="23"/>
  <c r="H10" i="23"/>
  <c r="G10" i="23"/>
  <c r="F10" i="23"/>
  <c r="E10" i="23"/>
  <c r="D10" i="23"/>
  <c r="C10" i="23"/>
  <c r="B10" i="23"/>
  <c r="K9" i="23"/>
  <c r="X9" i="23" s="1"/>
  <c r="J9" i="23"/>
  <c r="I9" i="23"/>
  <c r="H9" i="23"/>
  <c r="G9" i="23"/>
  <c r="F9" i="23"/>
  <c r="E9" i="23"/>
  <c r="D9" i="23"/>
  <c r="C9" i="23"/>
  <c r="B9" i="23"/>
  <c r="K8" i="23"/>
  <c r="X8" i="23" s="1"/>
  <c r="J8" i="23"/>
  <c r="I8" i="23"/>
  <c r="H8" i="23"/>
  <c r="G8" i="23"/>
  <c r="F8" i="23"/>
  <c r="E8" i="23"/>
  <c r="D8" i="23"/>
  <c r="C8" i="23"/>
  <c r="B8" i="23"/>
  <c r="K7" i="23"/>
  <c r="X7" i="23" s="1"/>
  <c r="J7" i="23"/>
  <c r="I7" i="23"/>
  <c r="H7" i="23"/>
  <c r="G7" i="23"/>
  <c r="F7" i="23"/>
  <c r="E7" i="23"/>
  <c r="D7" i="23"/>
  <c r="C7" i="23"/>
  <c r="B7" i="23"/>
  <c r="K6" i="23"/>
  <c r="X6" i="23" s="1"/>
  <c r="J6" i="23"/>
  <c r="I6" i="23"/>
  <c r="H6" i="23"/>
  <c r="G6" i="23"/>
  <c r="F6" i="23"/>
  <c r="E6" i="23"/>
  <c r="D6" i="23"/>
  <c r="C6" i="23"/>
  <c r="B6" i="23"/>
  <c r="K5" i="23"/>
  <c r="J5" i="23"/>
  <c r="I5" i="23"/>
  <c r="H5" i="23"/>
  <c r="G5" i="23"/>
  <c r="F5" i="23"/>
  <c r="E5" i="23"/>
  <c r="D5" i="23"/>
  <c r="C5" i="23"/>
  <c r="B229" i="23"/>
  <c r="B197" i="23"/>
  <c r="B165" i="23"/>
  <c r="B133" i="23"/>
  <c r="B101" i="23"/>
  <c r="B69" i="23"/>
  <c r="B37" i="23"/>
  <c r="B5" i="23"/>
  <c r="L5" i="23" s="1"/>
  <c r="Y5" i="23" s="1"/>
  <c r="F5" i="24" l="1"/>
  <c r="D6" i="24"/>
  <c r="J7" i="24"/>
  <c r="H8" i="24"/>
  <c r="F9" i="24"/>
  <c r="D10" i="24"/>
  <c r="J11" i="24"/>
  <c r="H12" i="24"/>
  <c r="F13" i="24"/>
  <c r="D14" i="24"/>
  <c r="J15" i="24"/>
  <c r="H16" i="24"/>
  <c r="F17" i="24"/>
  <c r="D18" i="24"/>
  <c r="J19" i="24"/>
  <c r="J45" i="24"/>
  <c r="J49" i="24"/>
  <c r="D52" i="24"/>
  <c r="H54" i="24"/>
  <c r="F55" i="24"/>
  <c r="D56" i="24"/>
  <c r="J57" i="24"/>
  <c r="H58" i="24"/>
  <c r="F59" i="24"/>
  <c r="D60" i="24"/>
  <c r="J61" i="24"/>
  <c r="H62" i="24"/>
  <c r="F63" i="24"/>
  <c r="E69" i="24"/>
  <c r="C70" i="24"/>
  <c r="I71" i="24"/>
  <c r="G72" i="24"/>
  <c r="E73" i="24"/>
  <c r="C74" i="24"/>
  <c r="I75" i="24"/>
  <c r="G76" i="24"/>
  <c r="E77" i="24"/>
  <c r="C78" i="24"/>
  <c r="I79" i="24"/>
  <c r="G80" i="24"/>
  <c r="E81" i="24"/>
  <c r="C82" i="24"/>
  <c r="I83" i="24"/>
  <c r="G84" i="24"/>
  <c r="E85" i="24"/>
  <c r="C86" i="24"/>
  <c r="I87" i="24"/>
  <c r="G88" i="24"/>
  <c r="E89" i="24"/>
  <c r="C90" i="24"/>
  <c r="I91" i="24"/>
  <c r="G92" i="24"/>
  <c r="J37" i="24"/>
  <c r="D40" i="24"/>
  <c r="J41" i="24"/>
  <c r="F43" i="24"/>
  <c r="F47" i="24"/>
  <c r="H50" i="24"/>
  <c r="F51" i="24"/>
  <c r="C37" i="24"/>
  <c r="K37" i="24"/>
  <c r="I38" i="24"/>
  <c r="G39" i="24"/>
  <c r="E40" i="24"/>
  <c r="C41" i="24"/>
  <c r="I42" i="24"/>
  <c r="G43" i="24"/>
  <c r="E44" i="24"/>
  <c r="C45" i="24"/>
  <c r="I46" i="24"/>
  <c r="G47" i="24"/>
  <c r="E48" i="24"/>
  <c r="C49" i="24"/>
  <c r="I50" i="24"/>
  <c r="G51" i="24"/>
  <c r="E52" i="24"/>
  <c r="C53" i="24"/>
  <c r="I54" i="24"/>
  <c r="G55" i="24"/>
  <c r="E56" i="24"/>
  <c r="C57" i="24"/>
  <c r="I58" i="24"/>
  <c r="G59" i="24"/>
  <c r="E60" i="24"/>
  <c r="C61" i="24"/>
  <c r="I62" i="24"/>
  <c r="G63" i="24"/>
  <c r="F69" i="24"/>
  <c r="D70" i="24"/>
  <c r="J71" i="24"/>
  <c r="H72" i="24"/>
  <c r="F73" i="24"/>
  <c r="D74" i="24"/>
  <c r="J75" i="24"/>
  <c r="H76" i="24"/>
  <c r="F77" i="24"/>
  <c r="D78" i="24"/>
  <c r="J79" i="24"/>
  <c r="H80" i="24"/>
  <c r="F81" i="24"/>
  <c r="D82" i="24"/>
  <c r="J83" i="24"/>
  <c r="H84" i="24"/>
  <c r="F85" i="24"/>
  <c r="D86" i="24"/>
  <c r="J87" i="24"/>
  <c r="H88" i="24"/>
  <c r="F89" i="24"/>
  <c r="D90" i="24"/>
  <c r="J91" i="24"/>
  <c r="H92" i="24"/>
  <c r="H38" i="24"/>
  <c r="F39" i="24"/>
  <c r="H42" i="24"/>
  <c r="D44" i="24"/>
  <c r="H46" i="24"/>
  <c r="D48" i="24"/>
  <c r="J53" i="24"/>
  <c r="E93" i="24"/>
  <c r="C94" i="24"/>
  <c r="I95" i="24"/>
  <c r="H101" i="24"/>
  <c r="F102" i="24"/>
  <c r="D103" i="24"/>
  <c r="J104" i="24"/>
  <c r="H105" i="24"/>
  <c r="F106" i="24"/>
  <c r="D107" i="24"/>
  <c r="J108" i="24"/>
  <c r="H109" i="24"/>
  <c r="F110" i="24"/>
  <c r="D111" i="24"/>
  <c r="J112" i="24"/>
  <c r="H113" i="24"/>
  <c r="F114" i="24"/>
  <c r="D115" i="24"/>
  <c r="J116" i="24"/>
  <c r="H117" i="24"/>
  <c r="F118" i="24"/>
  <c r="D119" i="24"/>
  <c r="J120" i="24"/>
  <c r="H121" i="24"/>
  <c r="F122" i="24"/>
  <c r="D123" i="24"/>
  <c r="J124" i="24"/>
  <c r="H125" i="24"/>
  <c r="F126" i="24"/>
  <c r="D127" i="24"/>
  <c r="C133" i="24"/>
  <c r="K133" i="24"/>
  <c r="I134" i="24"/>
  <c r="G135" i="24"/>
  <c r="E136" i="24"/>
  <c r="C137" i="24"/>
  <c r="I138" i="24"/>
  <c r="G139" i="24"/>
  <c r="E140" i="24"/>
  <c r="C141" i="24"/>
  <c r="I142" i="24"/>
  <c r="G143" i="24"/>
  <c r="E144" i="24"/>
  <c r="C145" i="24"/>
  <c r="I146" i="24"/>
  <c r="G147" i="24"/>
  <c r="E148" i="24"/>
  <c r="C149" i="24"/>
  <c r="I150" i="24"/>
  <c r="G151" i="24"/>
  <c r="E152" i="24"/>
  <c r="C153" i="24"/>
  <c r="I154" i="24"/>
  <c r="G155" i="24"/>
  <c r="E156" i="24"/>
  <c r="C157" i="24"/>
  <c r="I158" i="24"/>
  <c r="G159" i="24"/>
  <c r="F165" i="24"/>
  <c r="D166" i="24"/>
  <c r="J167" i="24"/>
  <c r="H168" i="24"/>
  <c r="F169" i="24"/>
  <c r="D170" i="24"/>
  <c r="J171" i="24"/>
  <c r="H172" i="24"/>
  <c r="F173" i="24"/>
  <c r="D174" i="24"/>
  <c r="J175" i="24"/>
  <c r="H176" i="24"/>
  <c r="F177" i="24"/>
  <c r="D178" i="24"/>
  <c r="J179" i="24"/>
  <c r="H180" i="24"/>
  <c r="F181" i="24"/>
  <c r="D182" i="24"/>
  <c r="J183" i="24"/>
  <c r="H184" i="24"/>
  <c r="F185" i="24"/>
  <c r="D186" i="24"/>
  <c r="J187" i="24"/>
  <c r="H188" i="24"/>
  <c r="F189" i="24"/>
  <c r="D190" i="24"/>
  <c r="J191" i="24"/>
  <c r="F93" i="24"/>
  <c r="D94" i="24"/>
  <c r="J95" i="24"/>
  <c r="I101" i="24"/>
  <c r="G102" i="24"/>
  <c r="E103" i="24"/>
  <c r="C104" i="24"/>
  <c r="I105" i="24"/>
  <c r="G106" i="24"/>
  <c r="E107" i="24"/>
  <c r="C108" i="24"/>
  <c r="I109" i="24"/>
  <c r="G110" i="24"/>
  <c r="E111" i="24"/>
  <c r="C112" i="24"/>
  <c r="I113" i="24"/>
  <c r="G114" i="24"/>
  <c r="E115" i="24"/>
  <c r="C116" i="24"/>
  <c r="I117" i="24"/>
  <c r="G118" i="24"/>
  <c r="E119" i="24"/>
  <c r="C120" i="24"/>
  <c r="I121" i="24"/>
  <c r="G122" i="24"/>
  <c r="E123" i="24"/>
  <c r="C124" i="24"/>
  <c r="I125" i="24"/>
  <c r="G126" i="24"/>
  <c r="E127" i="24"/>
  <c r="D133" i="24"/>
  <c r="J134" i="24"/>
  <c r="H135" i="24"/>
  <c r="F136" i="24"/>
  <c r="D137" i="24"/>
  <c r="J138" i="24"/>
  <c r="H139" i="24"/>
  <c r="F140" i="24"/>
  <c r="D141" i="24"/>
  <c r="J142" i="24"/>
  <c r="H143" i="24"/>
  <c r="F144" i="24"/>
  <c r="D145" i="24"/>
  <c r="J146" i="24"/>
  <c r="H147" i="24"/>
  <c r="F148" i="24"/>
  <c r="D149" i="24"/>
  <c r="J150" i="24"/>
  <c r="H151" i="24"/>
  <c r="F152" i="24"/>
  <c r="D153" i="24"/>
  <c r="J154" i="24"/>
  <c r="H155" i="24"/>
  <c r="F156" i="24"/>
  <c r="D157" i="24"/>
  <c r="J158" i="24"/>
  <c r="H159" i="24"/>
  <c r="G165" i="24"/>
  <c r="E166" i="24"/>
  <c r="C167" i="24"/>
  <c r="I168" i="24"/>
  <c r="G169" i="24"/>
  <c r="E170" i="24"/>
  <c r="C171" i="24"/>
  <c r="I172" i="24"/>
  <c r="G173" i="24"/>
  <c r="E174" i="24"/>
  <c r="C175" i="24"/>
  <c r="I176" i="24"/>
  <c r="G177" i="24"/>
  <c r="E178" i="24"/>
  <c r="C179" i="24"/>
  <c r="I180" i="24"/>
  <c r="G181" i="24"/>
  <c r="E182" i="24"/>
  <c r="C183" i="24"/>
  <c r="I184" i="24"/>
  <c r="G185" i="24"/>
  <c r="E186" i="24"/>
  <c r="C187" i="24"/>
  <c r="I188" i="24"/>
  <c r="G189" i="24"/>
  <c r="E190" i="24"/>
  <c r="C191" i="24"/>
  <c r="E255" i="24"/>
  <c r="E223" i="24"/>
  <c r="B41" i="24"/>
  <c r="L73" i="23"/>
  <c r="B49" i="24"/>
  <c r="L81" i="23"/>
  <c r="K78" i="24"/>
  <c r="X110" i="23"/>
  <c r="K90" i="24"/>
  <c r="X122" i="23"/>
  <c r="B104" i="24"/>
  <c r="L136" i="23"/>
  <c r="E199" i="24"/>
  <c r="E231" i="24"/>
  <c r="C236" i="24"/>
  <c r="C204" i="24"/>
  <c r="K240" i="24"/>
  <c r="K208" i="24"/>
  <c r="X240" i="23"/>
  <c r="I245" i="24"/>
  <c r="I213" i="24"/>
  <c r="C252" i="24"/>
  <c r="C220" i="24"/>
  <c r="L40" i="23"/>
  <c r="K41" i="24"/>
  <c r="X73" i="23"/>
  <c r="X93" i="23"/>
  <c r="K61" i="24"/>
  <c r="B75" i="24"/>
  <c r="L107" i="23"/>
  <c r="K112" i="24"/>
  <c r="X144" i="23"/>
  <c r="B134" i="24"/>
  <c r="L166" i="23"/>
  <c r="B138" i="24"/>
  <c r="L170" i="23"/>
  <c r="B154" i="24"/>
  <c r="L186" i="23"/>
  <c r="K171" i="24"/>
  <c r="X203" i="23"/>
  <c r="K183" i="24"/>
  <c r="X215" i="23"/>
  <c r="K187" i="24"/>
  <c r="X219" i="23"/>
  <c r="K191" i="24"/>
  <c r="X223" i="23"/>
  <c r="J197" i="24"/>
  <c r="J229" i="24"/>
  <c r="H230" i="24"/>
  <c r="H198" i="24"/>
  <c r="F199" i="24"/>
  <c r="F231" i="24"/>
  <c r="D232" i="24"/>
  <c r="D200" i="24"/>
  <c r="B201" i="24"/>
  <c r="B233" i="24"/>
  <c r="L233" i="23"/>
  <c r="J237" i="24"/>
  <c r="J205" i="24"/>
  <c r="H238" i="24"/>
  <c r="H206" i="24"/>
  <c r="F239" i="24"/>
  <c r="F207" i="24"/>
  <c r="D240" i="24"/>
  <c r="D208" i="24"/>
  <c r="B241" i="24"/>
  <c r="B209" i="24"/>
  <c r="L241" i="23"/>
  <c r="J241" i="24"/>
  <c r="J209" i="24"/>
  <c r="H242" i="24"/>
  <c r="H210" i="24"/>
  <c r="F243" i="24"/>
  <c r="F211" i="24"/>
  <c r="D244" i="24"/>
  <c r="D212" i="24"/>
  <c r="B245" i="24"/>
  <c r="B213" i="24"/>
  <c r="L245" i="23"/>
  <c r="J245" i="24"/>
  <c r="J213" i="24"/>
  <c r="H246" i="24"/>
  <c r="H214" i="24"/>
  <c r="F215" i="24"/>
  <c r="F247" i="24"/>
  <c r="D216" i="24"/>
  <c r="D248" i="24"/>
  <c r="B249" i="24"/>
  <c r="B217" i="24"/>
  <c r="L249" i="23"/>
  <c r="J249" i="24"/>
  <c r="J217" i="24"/>
  <c r="H250" i="24"/>
  <c r="H218" i="24"/>
  <c r="F251" i="24"/>
  <c r="F219" i="24"/>
  <c r="D252" i="24"/>
  <c r="D220" i="24"/>
  <c r="B253" i="24"/>
  <c r="L253" i="23"/>
  <c r="B221" i="24"/>
  <c r="J253" i="24"/>
  <c r="J221" i="24"/>
  <c r="H254" i="24"/>
  <c r="H222" i="24"/>
  <c r="F255" i="24"/>
  <c r="F223" i="24"/>
  <c r="B11" i="24"/>
  <c r="L43" i="23"/>
  <c r="B15" i="24"/>
  <c r="L47" i="23"/>
  <c r="B19" i="24"/>
  <c r="L51" i="23"/>
  <c r="K19" i="24"/>
  <c r="X51" i="23"/>
  <c r="K27" i="24"/>
  <c r="X59" i="23"/>
  <c r="K31" i="24"/>
  <c r="X63" i="23"/>
  <c r="B45" i="24"/>
  <c r="L77" i="23"/>
  <c r="K74" i="24"/>
  <c r="X106" i="23"/>
  <c r="B112" i="24"/>
  <c r="L144" i="23"/>
  <c r="B120" i="24"/>
  <c r="L152" i="23"/>
  <c r="K145" i="24"/>
  <c r="X177" i="23"/>
  <c r="B175" i="24"/>
  <c r="L207" i="23"/>
  <c r="B179" i="24"/>
  <c r="L211" i="23"/>
  <c r="B183" i="24"/>
  <c r="L215" i="23"/>
  <c r="B187" i="24"/>
  <c r="L219" i="23"/>
  <c r="I229" i="24"/>
  <c r="I197" i="24"/>
  <c r="C232" i="24"/>
  <c r="C200" i="24"/>
  <c r="G234" i="24"/>
  <c r="G202" i="24"/>
  <c r="I237" i="24"/>
  <c r="I205" i="24"/>
  <c r="C240" i="24"/>
  <c r="C208" i="24"/>
  <c r="G242" i="24"/>
  <c r="G210" i="24"/>
  <c r="K244" i="24"/>
  <c r="K212" i="24"/>
  <c r="X244" i="23"/>
  <c r="E247" i="24"/>
  <c r="E215" i="24"/>
  <c r="K216" i="24"/>
  <c r="K248" i="24"/>
  <c r="X248" i="23"/>
  <c r="G250" i="24"/>
  <c r="G218" i="24"/>
  <c r="I253" i="24"/>
  <c r="I221" i="24"/>
  <c r="B37" i="24"/>
  <c r="L69" i="23"/>
  <c r="L60" i="23"/>
  <c r="X77" i="23"/>
  <c r="K45" i="24"/>
  <c r="K53" i="24"/>
  <c r="X85" i="23"/>
  <c r="B71" i="24"/>
  <c r="L103" i="23"/>
  <c r="B87" i="24"/>
  <c r="L119" i="23"/>
  <c r="B95" i="24"/>
  <c r="L127" i="23"/>
  <c r="K124" i="24"/>
  <c r="X156" i="23"/>
  <c r="B146" i="24"/>
  <c r="L178" i="23"/>
  <c r="B158" i="24"/>
  <c r="L190" i="23"/>
  <c r="K175" i="24"/>
  <c r="X207" i="23"/>
  <c r="D236" i="24"/>
  <c r="D204" i="24"/>
  <c r="B69" i="24"/>
  <c r="L101" i="23"/>
  <c r="K82" i="24"/>
  <c r="X114" i="23"/>
  <c r="K86" i="24"/>
  <c r="X118" i="23"/>
  <c r="K137" i="24"/>
  <c r="X169" i="23"/>
  <c r="K153" i="24"/>
  <c r="X185" i="23"/>
  <c r="K200" i="24"/>
  <c r="K232" i="24"/>
  <c r="X232" i="23"/>
  <c r="G238" i="24"/>
  <c r="G206" i="24"/>
  <c r="E243" i="24"/>
  <c r="E211" i="24"/>
  <c r="G254" i="24"/>
  <c r="G222" i="24"/>
  <c r="L52" i="23"/>
  <c r="B91" i="24"/>
  <c r="L123" i="23"/>
  <c r="K116" i="24"/>
  <c r="X148" i="23"/>
  <c r="B142" i="24"/>
  <c r="L174" i="23"/>
  <c r="K179" i="24"/>
  <c r="X211" i="23"/>
  <c r="F235" i="24"/>
  <c r="F203" i="24"/>
  <c r="B101" i="24"/>
  <c r="L133" i="23"/>
  <c r="K11" i="24"/>
  <c r="X43" i="23"/>
  <c r="K23" i="24"/>
  <c r="X55" i="23"/>
  <c r="B57" i="24"/>
  <c r="L89" i="23"/>
  <c r="B167" i="24"/>
  <c r="L199" i="23"/>
  <c r="K108" i="24"/>
  <c r="X140" i="23"/>
  <c r="K120" i="24"/>
  <c r="X152" i="23"/>
  <c r="B150" i="24"/>
  <c r="L182" i="23"/>
  <c r="J233" i="24"/>
  <c r="J201" i="24"/>
  <c r="B133" i="24"/>
  <c r="L165" i="23"/>
  <c r="B7" i="24"/>
  <c r="L39" i="23"/>
  <c r="L37" i="23"/>
  <c r="K7" i="24"/>
  <c r="X39" i="23"/>
  <c r="K15" i="24"/>
  <c r="X47" i="23"/>
  <c r="B53" i="24"/>
  <c r="L85" i="23"/>
  <c r="B61" i="24"/>
  <c r="L93" i="23"/>
  <c r="K70" i="24"/>
  <c r="X102" i="23"/>
  <c r="K94" i="24"/>
  <c r="X126" i="23"/>
  <c r="B108" i="24"/>
  <c r="L140" i="23"/>
  <c r="B116" i="24"/>
  <c r="L148" i="23"/>
  <c r="B124" i="24"/>
  <c r="L156" i="23"/>
  <c r="K141" i="24"/>
  <c r="X173" i="23"/>
  <c r="K149" i="24"/>
  <c r="X181" i="23"/>
  <c r="K157" i="24"/>
  <c r="X189" i="23"/>
  <c r="B171" i="24"/>
  <c r="L203" i="23"/>
  <c r="B191" i="24"/>
  <c r="L223" i="23"/>
  <c r="G230" i="24"/>
  <c r="G198" i="24"/>
  <c r="I233" i="24"/>
  <c r="I201" i="24"/>
  <c r="E235" i="24"/>
  <c r="E203" i="24"/>
  <c r="K236" i="24"/>
  <c r="K204" i="24"/>
  <c r="X236" i="23"/>
  <c r="E239" i="24"/>
  <c r="E207" i="24"/>
  <c r="I241" i="24"/>
  <c r="I209" i="24"/>
  <c r="C244" i="24"/>
  <c r="C212" i="24"/>
  <c r="G246" i="24"/>
  <c r="G214" i="24"/>
  <c r="C216" i="24"/>
  <c r="C248" i="24"/>
  <c r="I217" i="24"/>
  <c r="I249" i="24"/>
  <c r="E251" i="24"/>
  <c r="E219" i="24"/>
  <c r="K252" i="24"/>
  <c r="K220" i="24"/>
  <c r="X252" i="23"/>
  <c r="L44" i="23"/>
  <c r="L48" i="23"/>
  <c r="L56" i="23"/>
  <c r="K49" i="24"/>
  <c r="X81" i="23"/>
  <c r="K57" i="24"/>
  <c r="X89" i="23"/>
  <c r="L111" i="23"/>
  <c r="B79" i="24"/>
  <c r="B83" i="24"/>
  <c r="L115" i="23"/>
  <c r="K104" i="24"/>
  <c r="X136" i="23"/>
  <c r="K167" i="24"/>
  <c r="X199" i="23"/>
  <c r="H234" i="24"/>
  <c r="H202" i="24"/>
  <c r="B165" i="24"/>
  <c r="L197" i="23"/>
  <c r="L38" i="23"/>
  <c r="B237" i="24"/>
  <c r="B205" i="24"/>
  <c r="L237" i="23"/>
  <c r="B229" i="24"/>
  <c r="B197" i="24"/>
  <c r="L229" i="23"/>
  <c r="H20" i="24"/>
  <c r="F21" i="24"/>
  <c r="D22" i="24"/>
  <c r="B23" i="24"/>
  <c r="L55" i="23"/>
  <c r="J23" i="24"/>
  <c r="H24" i="24"/>
  <c r="F25" i="24"/>
  <c r="D26" i="24"/>
  <c r="B27" i="24"/>
  <c r="L59" i="23"/>
  <c r="J27" i="24"/>
  <c r="H28" i="24"/>
  <c r="F29" i="24"/>
  <c r="D30" i="24"/>
  <c r="B31" i="24"/>
  <c r="L63" i="23"/>
  <c r="J31" i="24"/>
  <c r="I37" i="24"/>
  <c r="G38" i="24"/>
  <c r="E39" i="24"/>
  <c r="C40" i="24"/>
  <c r="X72" i="23"/>
  <c r="K40" i="24"/>
  <c r="I41" i="24"/>
  <c r="G42" i="24"/>
  <c r="E43" i="24"/>
  <c r="C44" i="24"/>
  <c r="X76" i="23"/>
  <c r="K44" i="24"/>
  <c r="I45" i="24"/>
  <c r="G46" i="24"/>
  <c r="E47" i="24"/>
  <c r="C48" i="24"/>
  <c r="X80" i="23"/>
  <c r="K48" i="24"/>
  <c r="I49" i="24"/>
  <c r="G50" i="24"/>
  <c r="E51" i="24"/>
  <c r="C52" i="24"/>
  <c r="K52" i="24"/>
  <c r="X84" i="23"/>
  <c r="I53" i="24"/>
  <c r="G54" i="24"/>
  <c r="E55" i="24"/>
  <c r="C56" i="24"/>
  <c r="K56" i="24"/>
  <c r="X88" i="23"/>
  <c r="I57" i="24"/>
  <c r="G58" i="24"/>
  <c r="E59" i="24"/>
  <c r="C60" i="24"/>
  <c r="K60" i="24"/>
  <c r="X92" i="23"/>
  <c r="I61" i="24"/>
  <c r="G62" i="24"/>
  <c r="E63" i="24"/>
  <c r="D69" i="24"/>
  <c r="B70" i="24"/>
  <c r="L102" i="23"/>
  <c r="J70" i="24"/>
  <c r="H71" i="24"/>
  <c r="F72" i="24"/>
  <c r="D73" i="24"/>
  <c r="B74" i="24"/>
  <c r="L106" i="23"/>
  <c r="J74" i="24"/>
  <c r="H75" i="24"/>
  <c r="F76" i="24"/>
  <c r="D77" i="24"/>
  <c r="B78" i="24"/>
  <c r="L110" i="23"/>
  <c r="J78" i="24"/>
  <c r="H79" i="24"/>
  <c r="F80" i="24"/>
  <c r="D81" i="24"/>
  <c r="B82" i="24"/>
  <c r="L114" i="23"/>
  <c r="J82" i="24"/>
  <c r="H83" i="24"/>
  <c r="F84" i="24"/>
  <c r="D85" i="24"/>
  <c r="L118" i="23"/>
  <c r="B86" i="24"/>
  <c r="J86" i="24"/>
  <c r="H87" i="24"/>
  <c r="F88" i="24"/>
  <c r="D89" i="24"/>
  <c r="B90" i="24"/>
  <c r="L122" i="23"/>
  <c r="J90" i="24"/>
  <c r="H91" i="24"/>
  <c r="F92" i="24"/>
  <c r="D93" i="24"/>
  <c r="B94" i="24"/>
  <c r="L126" i="23"/>
  <c r="J94" i="24"/>
  <c r="H95" i="24"/>
  <c r="G101" i="24"/>
  <c r="E102" i="24"/>
  <c r="C103" i="24"/>
  <c r="K103" i="24"/>
  <c r="X135" i="23"/>
  <c r="I104" i="24"/>
  <c r="G105" i="24"/>
  <c r="E106" i="24"/>
  <c r="C107" i="24"/>
  <c r="K107" i="24"/>
  <c r="X139" i="23"/>
  <c r="I108" i="24"/>
  <c r="G109" i="24"/>
  <c r="E110" i="24"/>
  <c r="C111" i="24"/>
  <c r="K111" i="24"/>
  <c r="X143" i="23"/>
  <c r="I112" i="24"/>
  <c r="G113" i="24"/>
  <c r="E114" i="24"/>
  <c r="C115" i="24"/>
  <c r="K115" i="24"/>
  <c r="X147" i="23"/>
  <c r="I116" i="24"/>
  <c r="G117" i="24"/>
  <c r="E118" i="24"/>
  <c r="C119" i="24"/>
  <c r="K119" i="24"/>
  <c r="X151" i="23"/>
  <c r="I120" i="24"/>
  <c r="G121" i="24"/>
  <c r="E122" i="24"/>
  <c r="C123" i="24"/>
  <c r="K123" i="24"/>
  <c r="X155" i="23"/>
  <c r="I124" i="24"/>
  <c r="G125" i="24"/>
  <c r="E126" i="24"/>
  <c r="C127" i="24"/>
  <c r="K127" i="24"/>
  <c r="X159" i="23"/>
  <c r="J133" i="24"/>
  <c r="H134" i="24"/>
  <c r="F135" i="24"/>
  <c r="D136" i="24"/>
  <c r="B137" i="24"/>
  <c r="L169" i="23"/>
  <c r="J137" i="24"/>
  <c r="H138" i="24"/>
  <c r="F139" i="24"/>
  <c r="D140" i="24"/>
  <c r="B141" i="24"/>
  <c r="L173" i="23"/>
  <c r="J141" i="24"/>
  <c r="H142" i="24"/>
  <c r="F143" i="24"/>
  <c r="D144" i="24"/>
  <c r="B145" i="24"/>
  <c r="L177" i="23"/>
  <c r="J145" i="24"/>
  <c r="H146" i="24"/>
  <c r="F147" i="24"/>
  <c r="D148" i="24"/>
  <c r="B149" i="24"/>
  <c r="L181" i="23"/>
  <c r="J149" i="24"/>
  <c r="H150" i="24"/>
  <c r="F151" i="24"/>
  <c r="D152" i="24"/>
  <c r="B153" i="24"/>
  <c r="L185" i="23"/>
  <c r="J153" i="24"/>
  <c r="H154" i="24"/>
  <c r="F155" i="24"/>
  <c r="D156" i="24"/>
  <c r="B157" i="24"/>
  <c r="L189" i="23"/>
  <c r="J157" i="24"/>
  <c r="H158" i="24"/>
  <c r="F159" i="24"/>
  <c r="E165" i="24"/>
  <c r="C166" i="24"/>
  <c r="X198" i="23"/>
  <c r="K166" i="24"/>
  <c r="I167" i="24"/>
  <c r="G168" i="24"/>
  <c r="E169" i="24"/>
  <c r="C170" i="24"/>
  <c r="K170" i="24"/>
  <c r="X202" i="23"/>
  <c r="I171" i="24"/>
  <c r="G172" i="24"/>
  <c r="E173" i="24"/>
  <c r="C174" i="24"/>
  <c r="K174" i="24"/>
  <c r="X206" i="23"/>
  <c r="I175" i="24"/>
  <c r="G176" i="24"/>
  <c r="E177" i="24"/>
  <c r="C178" i="24"/>
  <c r="K178" i="24"/>
  <c r="X210" i="23"/>
  <c r="I179" i="24"/>
  <c r="G180" i="24"/>
  <c r="E181" i="24"/>
  <c r="C182" i="24"/>
  <c r="K182" i="24"/>
  <c r="X214" i="23"/>
  <c r="I183" i="24"/>
  <c r="G184" i="24"/>
  <c r="E185" i="24"/>
  <c r="C186" i="24"/>
  <c r="K186" i="24"/>
  <c r="X218" i="23"/>
  <c r="I187" i="24"/>
  <c r="G188" i="24"/>
  <c r="E189" i="24"/>
  <c r="C190" i="24"/>
  <c r="K190" i="24"/>
  <c r="X222" i="23"/>
  <c r="I191" i="24"/>
  <c r="H229" i="24"/>
  <c r="H197" i="24"/>
  <c r="F230" i="24"/>
  <c r="F198" i="24"/>
  <c r="D199" i="24"/>
  <c r="D231" i="24"/>
  <c r="B232" i="24"/>
  <c r="B200" i="24"/>
  <c r="L232" i="23"/>
  <c r="J200" i="24"/>
  <c r="J232" i="24"/>
  <c r="H233" i="24"/>
  <c r="H201" i="24"/>
  <c r="F234" i="24"/>
  <c r="F202" i="24"/>
  <c r="D235" i="24"/>
  <c r="D203" i="24"/>
  <c r="B236" i="24"/>
  <c r="B204" i="24"/>
  <c r="L236" i="23"/>
  <c r="J236" i="24"/>
  <c r="J204" i="24"/>
  <c r="H237" i="24"/>
  <c r="H205" i="24"/>
  <c r="F238" i="24"/>
  <c r="F206" i="24"/>
  <c r="D239" i="24"/>
  <c r="D207" i="24"/>
  <c r="B240" i="24"/>
  <c r="B208" i="24"/>
  <c r="L240" i="23"/>
  <c r="J240" i="24"/>
  <c r="J208" i="24"/>
  <c r="H209" i="24"/>
  <c r="H241" i="24"/>
  <c r="F242" i="24"/>
  <c r="F210" i="24"/>
  <c r="D243" i="24"/>
  <c r="D211" i="24"/>
  <c r="B244" i="24"/>
  <c r="B212" i="24"/>
  <c r="L244" i="23"/>
  <c r="J244" i="24"/>
  <c r="J212" i="24"/>
  <c r="H245" i="24"/>
  <c r="H213" i="24"/>
  <c r="F246" i="24"/>
  <c r="F214" i="24"/>
  <c r="D247" i="24"/>
  <c r="D215" i="24"/>
  <c r="B248" i="24"/>
  <c r="B216" i="24"/>
  <c r="L248" i="23"/>
  <c r="J248" i="24"/>
  <c r="J216" i="24"/>
  <c r="H249" i="24"/>
  <c r="H217" i="24"/>
  <c r="F218" i="24"/>
  <c r="F250" i="24"/>
  <c r="D251" i="24"/>
  <c r="D219" i="24"/>
  <c r="B252" i="24"/>
  <c r="B220" i="24"/>
  <c r="L252" i="23"/>
  <c r="J252" i="24"/>
  <c r="J220" i="24"/>
  <c r="H253" i="24"/>
  <c r="H221" i="24"/>
  <c r="F254" i="24"/>
  <c r="F222" i="24"/>
  <c r="D255" i="24"/>
  <c r="D223" i="24"/>
  <c r="K8" i="24"/>
  <c r="X40" i="23"/>
  <c r="K12" i="24"/>
  <c r="X44" i="23"/>
  <c r="K16" i="24"/>
  <c r="X48" i="23"/>
  <c r="K20" i="24"/>
  <c r="X52" i="23"/>
  <c r="K24" i="24"/>
  <c r="X56" i="23"/>
  <c r="K28" i="24"/>
  <c r="X60" i="23"/>
  <c r="D37" i="24"/>
  <c r="B38" i="24"/>
  <c r="L70" i="23"/>
  <c r="J38" i="24"/>
  <c r="H39" i="24"/>
  <c r="F40" i="24"/>
  <c r="D41" i="24"/>
  <c r="L74" i="23"/>
  <c r="B42" i="24"/>
  <c r="J42" i="24"/>
  <c r="H43" i="24"/>
  <c r="F44" i="24"/>
  <c r="D45" i="24"/>
  <c r="B46" i="24"/>
  <c r="L78" i="23"/>
  <c r="J46" i="24"/>
  <c r="H47" i="24"/>
  <c r="F48" i="24"/>
  <c r="D49" i="24"/>
  <c r="B50" i="24"/>
  <c r="L82" i="23"/>
  <c r="J50" i="24"/>
  <c r="H51" i="24"/>
  <c r="F52" i="24"/>
  <c r="D53" i="24"/>
  <c r="B54" i="24"/>
  <c r="L86" i="23"/>
  <c r="J54" i="24"/>
  <c r="H55" i="24"/>
  <c r="F56" i="24"/>
  <c r="D57" i="24"/>
  <c r="B58" i="24"/>
  <c r="L90" i="23"/>
  <c r="J58" i="24"/>
  <c r="H59" i="24"/>
  <c r="F60" i="24"/>
  <c r="D61" i="24"/>
  <c r="B62" i="24"/>
  <c r="L94" i="23"/>
  <c r="J62" i="24"/>
  <c r="H63" i="24"/>
  <c r="G69" i="24"/>
  <c r="E70" i="24"/>
  <c r="C71" i="24"/>
  <c r="K71" i="24"/>
  <c r="X103" i="23"/>
  <c r="I72" i="24"/>
  <c r="G73" i="24"/>
  <c r="E74" i="24"/>
  <c r="C75" i="24"/>
  <c r="K75" i="24"/>
  <c r="X107" i="23"/>
  <c r="I76" i="24"/>
  <c r="G77" i="24"/>
  <c r="E78" i="24"/>
  <c r="C79" i="24"/>
  <c r="K79" i="24"/>
  <c r="X111" i="23"/>
  <c r="I80" i="24"/>
  <c r="G81" i="24"/>
  <c r="E82" i="24"/>
  <c r="C83" i="24"/>
  <c r="K83" i="24"/>
  <c r="X115" i="23"/>
  <c r="I84" i="24"/>
  <c r="G85" i="24"/>
  <c r="E86" i="24"/>
  <c r="C87" i="24"/>
  <c r="K87" i="24"/>
  <c r="X119" i="23"/>
  <c r="I88" i="24"/>
  <c r="G89" i="24"/>
  <c r="E90" i="24"/>
  <c r="C91" i="24"/>
  <c r="K91" i="24"/>
  <c r="X123" i="23"/>
  <c r="I92" i="24"/>
  <c r="G93" i="24"/>
  <c r="E94" i="24"/>
  <c r="C95" i="24"/>
  <c r="K95" i="24"/>
  <c r="X127" i="23"/>
  <c r="J101" i="24"/>
  <c r="H102" i="24"/>
  <c r="F103" i="24"/>
  <c r="D104" i="24"/>
  <c r="B105" i="24"/>
  <c r="L137" i="23"/>
  <c r="J105" i="24"/>
  <c r="H106" i="24"/>
  <c r="F107" i="24"/>
  <c r="D108" i="24"/>
  <c r="B109" i="24"/>
  <c r="L141" i="23"/>
  <c r="J109" i="24"/>
  <c r="H110" i="24"/>
  <c r="F111" i="24"/>
  <c r="D112" i="24"/>
  <c r="B113" i="24"/>
  <c r="L145" i="23"/>
  <c r="J113" i="24"/>
  <c r="H114" i="24"/>
  <c r="F115" i="24"/>
  <c r="D116" i="24"/>
  <c r="B117" i="24"/>
  <c r="L149" i="23"/>
  <c r="J117" i="24"/>
  <c r="H118" i="24"/>
  <c r="F119" i="24"/>
  <c r="D120" i="24"/>
  <c r="B121" i="24"/>
  <c r="L153" i="23"/>
  <c r="J121" i="24"/>
  <c r="H122" i="24"/>
  <c r="F123" i="24"/>
  <c r="D124" i="24"/>
  <c r="B125" i="24"/>
  <c r="L157" i="23"/>
  <c r="J125" i="24"/>
  <c r="H126" i="24"/>
  <c r="F127" i="24"/>
  <c r="E133" i="24"/>
  <c r="C134" i="24"/>
  <c r="K134" i="24"/>
  <c r="X166" i="23"/>
  <c r="I135" i="24"/>
  <c r="G136" i="24"/>
  <c r="E137" i="24"/>
  <c r="C138" i="24"/>
  <c r="K138" i="24"/>
  <c r="X170" i="23"/>
  <c r="I139" i="24"/>
  <c r="G140" i="24"/>
  <c r="E141" i="24"/>
  <c r="C142" i="24"/>
  <c r="K142" i="24"/>
  <c r="X174" i="23"/>
  <c r="I143" i="24"/>
  <c r="G144" i="24"/>
  <c r="E145" i="24"/>
  <c r="C146" i="24"/>
  <c r="K146" i="24"/>
  <c r="X178" i="23"/>
  <c r="I147" i="24"/>
  <c r="G148" i="24"/>
  <c r="E149" i="24"/>
  <c r="C150" i="24"/>
  <c r="K150" i="24"/>
  <c r="X182" i="23"/>
  <c r="I151" i="24"/>
  <c r="G152" i="24"/>
  <c r="E153" i="24"/>
  <c r="C154" i="24"/>
  <c r="K154" i="24"/>
  <c r="X186" i="23"/>
  <c r="I155" i="24"/>
  <c r="G156" i="24"/>
  <c r="E157" i="24"/>
  <c r="C158" i="24"/>
  <c r="K158" i="24"/>
  <c r="X190" i="23"/>
  <c r="I159" i="24"/>
  <c r="H165" i="24"/>
  <c r="F166" i="24"/>
  <c r="D167" i="24"/>
  <c r="B168" i="24"/>
  <c r="L200" i="23"/>
  <c r="J168" i="24"/>
  <c r="H169" i="24"/>
  <c r="F170" i="24"/>
  <c r="D171" i="24"/>
  <c r="B172" i="24"/>
  <c r="L204" i="23"/>
  <c r="J172" i="24"/>
  <c r="H173" i="24"/>
  <c r="F174" i="24"/>
  <c r="D175" i="24"/>
  <c r="B176" i="24"/>
  <c r="L208" i="23"/>
  <c r="J176" i="24"/>
  <c r="H177" i="24"/>
  <c r="F178" i="24"/>
  <c r="D179" i="24"/>
  <c r="B180" i="24"/>
  <c r="L212" i="23"/>
  <c r="J180" i="24"/>
  <c r="H181" i="24"/>
  <c r="F182" i="24"/>
  <c r="D183" i="24"/>
  <c r="B184" i="24"/>
  <c r="L216" i="23"/>
  <c r="J184" i="24"/>
  <c r="H185" i="24"/>
  <c r="F186" i="24"/>
  <c r="D187" i="24"/>
  <c r="B188" i="24"/>
  <c r="L220" i="23"/>
  <c r="J188" i="24"/>
  <c r="H189" i="24"/>
  <c r="F190" i="24"/>
  <c r="D191" i="24"/>
  <c r="C229" i="24"/>
  <c r="C197" i="24"/>
  <c r="K197" i="24"/>
  <c r="K229" i="24"/>
  <c r="I230" i="24"/>
  <c r="I198" i="24"/>
  <c r="G231" i="24"/>
  <c r="G199" i="24"/>
  <c r="E232" i="24"/>
  <c r="E200" i="24"/>
  <c r="C233" i="24"/>
  <c r="C201" i="24"/>
  <c r="K233" i="24"/>
  <c r="K201" i="24"/>
  <c r="X233" i="23"/>
  <c r="I234" i="24"/>
  <c r="I202" i="24"/>
  <c r="G235" i="24"/>
  <c r="G203" i="24"/>
  <c r="E236" i="24"/>
  <c r="E204" i="24"/>
  <c r="C237" i="24"/>
  <c r="C205" i="24"/>
  <c r="K237" i="24"/>
  <c r="K205" i="24"/>
  <c r="X237" i="23"/>
  <c r="I238" i="24"/>
  <c r="I206" i="24"/>
  <c r="G239" i="24"/>
  <c r="G207" i="24"/>
  <c r="E240" i="24"/>
  <c r="E208" i="24"/>
  <c r="C241" i="24"/>
  <c r="C209" i="24"/>
  <c r="K241" i="24"/>
  <c r="K209" i="24"/>
  <c r="X241" i="23"/>
  <c r="I242" i="24"/>
  <c r="I210" i="24"/>
  <c r="G243" i="24"/>
  <c r="G211" i="24"/>
  <c r="E244" i="24"/>
  <c r="E212" i="24"/>
  <c r="C245" i="24"/>
  <c r="C213" i="24"/>
  <c r="K245" i="24"/>
  <c r="K213" i="24"/>
  <c r="X245" i="23"/>
  <c r="I246" i="24"/>
  <c r="I214" i="24"/>
  <c r="G215" i="24"/>
  <c r="G247" i="24"/>
  <c r="E248" i="24"/>
  <c r="E216" i="24"/>
  <c r="C249" i="24"/>
  <c r="C217" i="24"/>
  <c r="K249" i="24"/>
  <c r="K217" i="24"/>
  <c r="X249" i="23"/>
  <c r="I250" i="24"/>
  <c r="I218" i="24"/>
  <c r="G251" i="24"/>
  <c r="G219" i="24"/>
  <c r="E252" i="24"/>
  <c r="E220" i="24"/>
  <c r="C253" i="24"/>
  <c r="C221" i="24"/>
  <c r="K253" i="24"/>
  <c r="K221" i="24"/>
  <c r="X253" i="23"/>
  <c r="I222" i="24"/>
  <c r="I254" i="24"/>
  <c r="G223" i="24"/>
  <c r="G255" i="24"/>
  <c r="L41" i="23"/>
  <c r="L45" i="23"/>
  <c r="L49" i="23"/>
  <c r="L53" i="23"/>
  <c r="L57" i="23"/>
  <c r="L61" i="23"/>
  <c r="E37" i="24"/>
  <c r="C38" i="24"/>
  <c r="K38" i="24"/>
  <c r="X70" i="23"/>
  <c r="I39" i="24"/>
  <c r="G40" i="24"/>
  <c r="E41" i="24"/>
  <c r="C42" i="24"/>
  <c r="X74" i="23"/>
  <c r="K42" i="24"/>
  <c r="I43" i="24"/>
  <c r="G44" i="24"/>
  <c r="E45" i="24"/>
  <c r="C46" i="24"/>
  <c r="K46" i="24"/>
  <c r="X78" i="23"/>
  <c r="I47" i="24"/>
  <c r="G48" i="24"/>
  <c r="E49" i="24"/>
  <c r="C50" i="24"/>
  <c r="K50" i="24"/>
  <c r="X82" i="23"/>
  <c r="I51" i="24"/>
  <c r="G52" i="24"/>
  <c r="E53" i="24"/>
  <c r="C54" i="24"/>
  <c r="K54" i="24"/>
  <c r="X86" i="23"/>
  <c r="I55" i="24"/>
  <c r="G56" i="24"/>
  <c r="E57" i="24"/>
  <c r="C58" i="24"/>
  <c r="K58" i="24"/>
  <c r="X90" i="23"/>
  <c r="I59" i="24"/>
  <c r="G60" i="24"/>
  <c r="E61" i="24"/>
  <c r="C62" i="24"/>
  <c r="K62" i="24"/>
  <c r="X94" i="23"/>
  <c r="I63" i="24"/>
  <c r="H69" i="24"/>
  <c r="F70" i="24"/>
  <c r="D71" i="24"/>
  <c r="B72" i="24"/>
  <c r="L104" i="23"/>
  <c r="J72" i="24"/>
  <c r="H73" i="24"/>
  <c r="F74" i="24"/>
  <c r="D75" i="24"/>
  <c r="L108" i="23"/>
  <c r="B76" i="24"/>
  <c r="J76" i="24"/>
  <c r="H77" i="24"/>
  <c r="F78" i="24"/>
  <c r="D79" i="24"/>
  <c r="B80" i="24"/>
  <c r="L112" i="23"/>
  <c r="J80" i="24"/>
  <c r="H81" i="24"/>
  <c r="F82" i="24"/>
  <c r="D83" i="24"/>
  <c r="B84" i="24"/>
  <c r="L116" i="23"/>
  <c r="J84" i="24"/>
  <c r="H85" i="24"/>
  <c r="F86" i="24"/>
  <c r="D87" i="24"/>
  <c r="B88" i="24"/>
  <c r="L120" i="23"/>
  <c r="J88" i="24"/>
  <c r="H89" i="24"/>
  <c r="F90" i="24"/>
  <c r="D91" i="24"/>
  <c r="B92" i="24"/>
  <c r="L124" i="23"/>
  <c r="J92" i="24"/>
  <c r="H93" i="24"/>
  <c r="F94" i="24"/>
  <c r="D95" i="24"/>
  <c r="C101" i="24"/>
  <c r="K101" i="24"/>
  <c r="I102" i="24"/>
  <c r="G103" i="24"/>
  <c r="E104" i="24"/>
  <c r="C105" i="24"/>
  <c r="K105" i="24"/>
  <c r="X137" i="23"/>
  <c r="I106" i="24"/>
  <c r="G107" i="24"/>
  <c r="E108" i="24"/>
  <c r="C109" i="24"/>
  <c r="K109" i="24"/>
  <c r="X141" i="23"/>
  <c r="I110" i="24"/>
  <c r="G111" i="24"/>
  <c r="E112" i="24"/>
  <c r="C113" i="24"/>
  <c r="K113" i="24"/>
  <c r="X145" i="23"/>
  <c r="I114" i="24"/>
  <c r="G115" i="24"/>
  <c r="E116" i="24"/>
  <c r="C117" i="24"/>
  <c r="K117" i="24"/>
  <c r="X149" i="23"/>
  <c r="I118" i="24"/>
  <c r="G119" i="24"/>
  <c r="E120" i="24"/>
  <c r="C121" i="24"/>
  <c r="K121" i="24"/>
  <c r="X153" i="23"/>
  <c r="I122" i="24"/>
  <c r="G123" i="24"/>
  <c r="E124" i="24"/>
  <c r="C125" i="24"/>
  <c r="K125" i="24"/>
  <c r="X157" i="23"/>
  <c r="I126" i="24"/>
  <c r="G127" i="24"/>
  <c r="F133" i="24"/>
  <c r="D134" i="24"/>
  <c r="B135" i="24"/>
  <c r="L167" i="23"/>
  <c r="J135" i="24"/>
  <c r="H136" i="24"/>
  <c r="F137" i="24"/>
  <c r="D138" i="24"/>
  <c r="B139" i="24"/>
  <c r="L171" i="23"/>
  <c r="J139" i="24"/>
  <c r="H140" i="24"/>
  <c r="F141" i="24"/>
  <c r="D142" i="24"/>
  <c r="B143" i="24"/>
  <c r="L175" i="23"/>
  <c r="J143" i="24"/>
  <c r="H144" i="24"/>
  <c r="F145" i="24"/>
  <c r="D146" i="24"/>
  <c r="B147" i="24"/>
  <c r="L179" i="23"/>
  <c r="J147" i="24"/>
  <c r="H148" i="24"/>
  <c r="F149" i="24"/>
  <c r="D150" i="24"/>
  <c r="B151" i="24"/>
  <c r="L183" i="23"/>
  <c r="J151" i="24"/>
  <c r="H152" i="24"/>
  <c r="F153" i="24"/>
  <c r="D154" i="24"/>
  <c r="B155" i="24"/>
  <c r="L187" i="23"/>
  <c r="J155" i="24"/>
  <c r="H156" i="24"/>
  <c r="F157" i="24"/>
  <c r="D158" i="24"/>
  <c r="B159" i="24"/>
  <c r="L191" i="23"/>
  <c r="J159" i="24"/>
  <c r="I165" i="24"/>
  <c r="G166" i="24"/>
  <c r="E167" i="24"/>
  <c r="C168" i="24"/>
  <c r="K168" i="24"/>
  <c r="X200" i="23"/>
  <c r="I169" i="24"/>
  <c r="G170" i="24"/>
  <c r="E171" i="24"/>
  <c r="C172" i="24"/>
  <c r="K172" i="24"/>
  <c r="X204" i="23"/>
  <c r="I173" i="24"/>
  <c r="G174" i="24"/>
  <c r="E175" i="24"/>
  <c r="C176" i="24"/>
  <c r="K176" i="24"/>
  <c r="X208" i="23"/>
  <c r="I177" i="24"/>
  <c r="G178" i="24"/>
  <c r="E179" i="24"/>
  <c r="C180" i="24"/>
  <c r="K180" i="24"/>
  <c r="X212" i="23"/>
  <c r="I181" i="24"/>
  <c r="G182" i="24"/>
  <c r="E183" i="24"/>
  <c r="C184" i="24"/>
  <c r="K184" i="24"/>
  <c r="X216" i="23"/>
  <c r="I185" i="24"/>
  <c r="G186" i="24"/>
  <c r="E187" i="24"/>
  <c r="C188" i="24"/>
  <c r="K188" i="24"/>
  <c r="X220" i="23"/>
  <c r="I189" i="24"/>
  <c r="G190" i="24"/>
  <c r="E191" i="24"/>
  <c r="D229" i="24"/>
  <c r="D197" i="24"/>
  <c r="B230" i="24"/>
  <c r="B198" i="24"/>
  <c r="L230" i="23"/>
  <c r="J230" i="24"/>
  <c r="J198" i="24"/>
  <c r="H199" i="24"/>
  <c r="H231" i="24"/>
  <c r="F232" i="24"/>
  <c r="F200" i="24"/>
  <c r="D233" i="24"/>
  <c r="D201" i="24"/>
  <c r="B234" i="24"/>
  <c r="B202" i="24"/>
  <c r="L234" i="23"/>
  <c r="J234" i="24"/>
  <c r="J202" i="24"/>
  <c r="H235" i="24"/>
  <c r="H203" i="24"/>
  <c r="F236" i="24"/>
  <c r="F204" i="24"/>
  <c r="D205" i="24"/>
  <c r="D237" i="24"/>
  <c r="B238" i="24"/>
  <c r="B206" i="24"/>
  <c r="L238" i="23"/>
  <c r="J238" i="24"/>
  <c r="J206" i="24"/>
  <c r="H239" i="24"/>
  <c r="H207" i="24"/>
  <c r="F240" i="24"/>
  <c r="F208" i="24"/>
  <c r="D241" i="24"/>
  <c r="D209" i="24"/>
  <c r="B242" i="24"/>
  <c r="B210" i="24"/>
  <c r="L242" i="23"/>
  <c r="J242" i="24"/>
  <c r="J210" i="24"/>
  <c r="H243" i="24"/>
  <c r="H211" i="24"/>
  <c r="F244" i="24"/>
  <c r="F212" i="24"/>
  <c r="D245" i="24"/>
  <c r="D213" i="24"/>
  <c r="B214" i="24"/>
  <c r="B246" i="24"/>
  <c r="L246" i="23"/>
  <c r="J214" i="24"/>
  <c r="J246" i="24"/>
  <c r="H247" i="24"/>
  <c r="H215" i="24"/>
  <c r="F248" i="24"/>
  <c r="F216" i="24"/>
  <c r="D249" i="24"/>
  <c r="D217" i="24"/>
  <c r="B250" i="24"/>
  <c r="B218" i="24"/>
  <c r="L250" i="23"/>
  <c r="J250" i="24"/>
  <c r="J218" i="24"/>
  <c r="H251" i="24"/>
  <c r="H219" i="24"/>
  <c r="F252" i="24"/>
  <c r="F220" i="24"/>
  <c r="D221" i="24"/>
  <c r="D253" i="24"/>
  <c r="B222" i="24"/>
  <c r="B254" i="24"/>
  <c r="L254" i="23"/>
  <c r="J222" i="24"/>
  <c r="J254" i="24"/>
  <c r="H255" i="24"/>
  <c r="H223" i="24"/>
  <c r="X41" i="23"/>
  <c r="K9" i="24"/>
  <c r="X45" i="23"/>
  <c r="K13" i="24"/>
  <c r="X49" i="23"/>
  <c r="K17" i="24"/>
  <c r="X53" i="23"/>
  <c r="K21" i="24"/>
  <c r="X57" i="23"/>
  <c r="K25" i="24"/>
  <c r="X61" i="23"/>
  <c r="K29" i="24"/>
  <c r="F37" i="24"/>
  <c r="D38" i="24"/>
  <c r="L71" i="23"/>
  <c r="B39" i="24"/>
  <c r="J39" i="24"/>
  <c r="H40" i="24"/>
  <c r="F41" i="24"/>
  <c r="D42" i="24"/>
  <c r="B43" i="24"/>
  <c r="L75" i="23"/>
  <c r="J43" i="24"/>
  <c r="H44" i="24"/>
  <c r="F45" i="24"/>
  <c r="D46" i="24"/>
  <c r="B47" i="24"/>
  <c r="L79" i="23"/>
  <c r="J47" i="24"/>
  <c r="H48" i="24"/>
  <c r="F49" i="24"/>
  <c r="D50" i="24"/>
  <c r="B51" i="24"/>
  <c r="L83" i="23"/>
  <c r="J51" i="24"/>
  <c r="H52" i="24"/>
  <c r="F53" i="24"/>
  <c r="D54" i="24"/>
  <c r="B55" i="24"/>
  <c r="L87" i="23"/>
  <c r="J55" i="24"/>
  <c r="H56" i="24"/>
  <c r="F57" i="24"/>
  <c r="D58" i="24"/>
  <c r="B59" i="24"/>
  <c r="L91" i="23"/>
  <c r="J59" i="24"/>
  <c r="H60" i="24"/>
  <c r="F61" i="24"/>
  <c r="D62" i="24"/>
  <c r="B63" i="24"/>
  <c r="L95" i="23"/>
  <c r="J63" i="24"/>
  <c r="I69" i="24"/>
  <c r="G70" i="24"/>
  <c r="E71" i="24"/>
  <c r="C72" i="24"/>
  <c r="K72" i="24"/>
  <c r="X104" i="23"/>
  <c r="I73" i="24"/>
  <c r="G74" i="24"/>
  <c r="E75" i="24"/>
  <c r="C76" i="24"/>
  <c r="X108" i="23"/>
  <c r="K76" i="24"/>
  <c r="I77" i="24"/>
  <c r="G78" i="24"/>
  <c r="E79" i="24"/>
  <c r="C80" i="24"/>
  <c r="K80" i="24"/>
  <c r="X112" i="23"/>
  <c r="I81" i="24"/>
  <c r="G82" i="24"/>
  <c r="E83" i="24"/>
  <c r="C84" i="24"/>
  <c r="K84" i="24"/>
  <c r="X116" i="23"/>
  <c r="I85" i="24"/>
  <c r="G86" i="24"/>
  <c r="E87" i="24"/>
  <c r="C88" i="24"/>
  <c r="K88" i="24"/>
  <c r="X120" i="23"/>
  <c r="I89" i="24"/>
  <c r="G90" i="24"/>
  <c r="E91" i="24"/>
  <c r="C92" i="24"/>
  <c r="K92" i="24"/>
  <c r="X124" i="23"/>
  <c r="I93" i="24"/>
  <c r="G94" i="24"/>
  <c r="E95" i="24"/>
  <c r="D101" i="24"/>
  <c r="B102" i="24"/>
  <c r="L134" i="23"/>
  <c r="J102" i="24"/>
  <c r="H103" i="24"/>
  <c r="F104" i="24"/>
  <c r="D105" i="24"/>
  <c r="B106" i="24"/>
  <c r="L138" i="23"/>
  <c r="J106" i="24"/>
  <c r="H107" i="24"/>
  <c r="F108" i="24"/>
  <c r="D109" i="24"/>
  <c r="B110" i="24"/>
  <c r="L142" i="23"/>
  <c r="J110" i="24"/>
  <c r="H111" i="24"/>
  <c r="F112" i="24"/>
  <c r="D113" i="24"/>
  <c r="B114" i="24"/>
  <c r="L146" i="23"/>
  <c r="J114" i="24"/>
  <c r="H115" i="24"/>
  <c r="F116" i="24"/>
  <c r="D117" i="24"/>
  <c r="B118" i="24"/>
  <c r="L150" i="23"/>
  <c r="J118" i="24"/>
  <c r="H119" i="24"/>
  <c r="F120" i="24"/>
  <c r="D121" i="24"/>
  <c r="B122" i="24"/>
  <c r="L154" i="23"/>
  <c r="J122" i="24"/>
  <c r="H123" i="24"/>
  <c r="F124" i="24"/>
  <c r="D125" i="24"/>
  <c r="B126" i="24"/>
  <c r="L158" i="23"/>
  <c r="J126" i="24"/>
  <c r="H127" i="24"/>
  <c r="G133" i="24"/>
  <c r="E134" i="24"/>
  <c r="C135" i="24"/>
  <c r="K135" i="24"/>
  <c r="X167" i="23"/>
  <c r="I136" i="24"/>
  <c r="G137" i="24"/>
  <c r="E138" i="24"/>
  <c r="C139" i="24"/>
  <c r="K139" i="24"/>
  <c r="X171" i="23"/>
  <c r="I140" i="24"/>
  <c r="G141" i="24"/>
  <c r="E142" i="24"/>
  <c r="C143" i="24"/>
  <c r="K143" i="24"/>
  <c r="X175" i="23"/>
  <c r="I144" i="24"/>
  <c r="G145" i="24"/>
  <c r="E146" i="24"/>
  <c r="C147" i="24"/>
  <c r="K147" i="24"/>
  <c r="X179" i="23"/>
  <c r="I148" i="24"/>
  <c r="G149" i="24"/>
  <c r="E150" i="24"/>
  <c r="C151" i="24"/>
  <c r="K151" i="24"/>
  <c r="X183" i="23"/>
  <c r="I152" i="24"/>
  <c r="G153" i="24"/>
  <c r="E154" i="24"/>
  <c r="C155" i="24"/>
  <c r="K155" i="24"/>
  <c r="X187" i="23"/>
  <c r="I156" i="24"/>
  <c r="G157" i="24"/>
  <c r="E158" i="24"/>
  <c r="C159" i="24"/>
  <c r="K159" i="24"/>
  <c r="X191" i="23"/>
  <c r="J165" i="24"/>
  <c r="H166" i="24"/>
  <c r="F167" i="24"/>
  <c r="D168" i="24"/>
  <c r="B169" i="24"/>
  <c r="L201" i="23"/>
  <c r="J169" i="24"/>
  <c r="H170" i="24"/>
  <c r="F171" i="24"/>
  <c r="D172" i="24"/>
  <c r="B173" i="24"/>
  <c r="L205" i="23"/>
  <c r="J173" i="24"/>
  <c r="H174" i="24"/>
  <c r="F175" i="24"/>
  <c r="D176" i="24"/>
  <c r="B177" i="24"/>
  <c r="L209" i="23"/>
  <c r="J177" i="24"/>
  <c r="H178" i="24"/>
  <c r="F179" i="24"/>
  <c r="D180" i="24"/>
  <c r="B181" i="24"/>
  <c r="L213" i="23"/>
  <c r="J181" i="24"/>
  <c r="H182" i="24"/>
  <c r="F183" i="24"/>
  <c r="D184" i="24"/>
  <c r="B185" i="24"/>
  <c r="L217" i="23"/>
  <c r="J185" i="24"/>
  <c r="H186" i="24"/>
  <c r="F187" i="24"/>
  <c r="D188" i="24"/>
  <c r="B189" i="24"/>
  <c r="L221" i="23"/>
  <c r="J189" i="24"/>
  <c r="H190" i="24"/>
  <c r="F191" i="24"/>
  <c r="E229" i="24"/>
  <c r="E197" i="24"/>
  <c r="C198" i="24"/>
  <c r="C230" i="24"/>
  <c r="K230" i="24"/>
  <c r="K198" i="24"/>
  <c r="X230" i="23"/>
  <c r="I231" i="24"/>
  <c r="I199" i="24"/>
  <c r="G232" i="24"/>
  <c r="G200" i="24"/>
  <c r="E233" i="24"/>
  <c r="E201" i="24"/>
  <c r="C234" i="24"/>
  <c r="C202" i="24"/>
  <c r="K234" i="24"/>
  <c r="K202" i="24"/>
  <c r="X234" i="23"/>
  <c r="I235" i="24"/>
  <c r="I203" i="24"/>
  <c r="G204" i="24"/>
  <c r="G236" i="24"/>
  <c r="E237" i="24"/>
  <c r="E205" i="24"/>
  <c r="C238" i="24"/>
  <c r="C206" i="24"/>
  <c r="K238" i="24"/>
  <c r="K206" i="24"/>
  <c r="X238" i="23"/>
  <c r="I239" i="24"/>
  <c r="I207" i="24"/>
  <c r="G240" i="24"/>
  <c r="G208" i="24"/>
  <c r="E241" i="24"/>
  <c r="E209" i="24"/>
  <c r="C242" i="24"/>
  <c r="C210" i="24"/>
  <c r="K242" i="24"/>
  <c r="K210" i="24"/>
  <c r="X242" i="23"/>
  <c r="I243" i="24"/>
  <c r="I211" i="24"/>
  <c r="G244" i="24"/>
  <c r="G212" i="24"/>
  <c r="E213" i="24"/>
  <c r="E245" i="24"/>
  <c r="C246" i="24"/>
  <c r="C214" i="24"/>
  <c r="K246" i="24"/>
  <c r="K214" i="24"/>
  <c r="X246" i="23"/>
  <c r="I247" i="24"/>
  <c r="I215" i="24"/>
  <c r="G248" i="24"/>
  <c r="G216" i="24"/>
  <c r="E249" i="24"/>
  <c r="E217" i="24"/>
  <c r="C250" i="24"/>
  <c r="C218" i="24"/>
  <c r="K250" i="24"/>
  <c r="K218" i="24"/>
  <c r="X250" i="23"/>
  <c r="I251" i="24"/>
  <c r="I219" i="24"/>
  <c r="G252" i="24"/>
  <c r="G220" i="24"/>
  <c r="E221" i="24"/>
  <c r="E253" i="24"/>
  <c r="C254" i="24"/>
  <c r="C222" i="24"/>
  <c r="K254" i="24"/>
  <c r="K222" i="24"/>
  <c r="X254" i="23"/>
  <c r="I255" i="24"/>
  <c r="I223" i="24"/>
  <c r="L42" i="23"/>
  <c r="L46" i="23"/>
  <c r="L50" i="23"/>
  <c r="L54" i="23"/>
  <c r="L58" i="23"/>
  <c r="L62" i="23"/>
  <c r="G37" i="24"/>
  <c r="E38" i="24"/>
  <c r="C39" i="24"/>
  <c r="K39" i="24"/>
  <c r="X71" i="23"/>
  <c r="I40" i="24"/>
  <c r="G41" i="24"/>
  <c r="E42" i="24"/>
  <c r="C43" i="24"/>
  <c r="K43" i="24"/>
  <c r="X75" i="23"/>
  <c r="I44" i="24"/>
  <c r="G45" i="24"/>
  <c r="E46" i="24"/>
  <c r="C47" i="24"/>
  <c r="K47" i="24"/>
  <c r="X79" i="23"/>
  <c r="I48" i="24"/>
  <c r="G49" i="24"/>
  <c r="E50" i="24"/>
  <c r="C51" i="24"/>
  <c r="K51" i="24"/>
  <c r="X83" i="23"/>
  <c r="I52" i="24"/>
  <c r="G53" i="24"/>
  <c r="E54" i="24"/>
  <c r="C55" i="24"/>
  <c r="K55" i="24"/>
  <c r="X87" i="23"/>
  <c r="I56" i="24"/>
  <c r="G57" i="24"/>
  <c r="E58" i="24"/>
  <c r="C59" i="24"/>
  <c r="K59" i="24"/>
  <c r="X91" i="23"/>
  <c r="I60" i="24"/>
  <c r="G61" i="24"/>
  <c r="E62" i="24"/>
  <c r="C63" i="24"/>
  <c r="K63" i="24"/>
  <c r="X95" i="23"/>
  <c r="J69" i="24"/>
  <c r="H70" i="24"/>
  <c r="F71" i="24"/>
  <c r="D72" i="24"/>
  <c r="B73" i="24"/>
  <c r="L105" i="23"/>
  <c r="J73" i="24"/>
  <c r="H74" i="24"/>
  <c r="F75" i="24"/>
  <c r="D76" i="24"/>
  <c r="B77" i="24"/>
  <c r="L109" i="23"/>
  <c r="J77" i="24"/>
  <c r="H78" i="24"/>
  <c r="F79" i="24"/>
  <c r="D80" i="24"/>
  <c r="B81" i="24"/>
  <c r="L113" i="23"/>
  <c r="J81" i="24"/>
  <c r="H82" i="24"/>
  <c r="F83" i="24"/>
  <c r="D84" i="24"/>
  <c r="L117" i="23"/>
  <c r="B85" i="24"/>
  <c r="J85" i="24"/>
  <c r="H86" i="24"/>
  <c r="F87" i="24"/>
  <c r="D88" i="24"/>
  <c r="L121" i="23"/>
  <c r="B89" i="24"/>
  <c r="J89" i="24"/>
  <c r="H90" i="24"/>
  <c r="F91" i="24"/>
  <c r="D92" i="24"/>
  <c r="B93" i="24"/>
  <c r="L125" i="23"/>
  <c r="J93" i="24"/>
  <c r="H94" i="24"/>
  <c r="F95" i="24"/>
  <c r="E101" i="24"/>
  <c r="C102" i="24"/>
  <c r="K102" i="24"/>
  <c r="X134" i="23"/>
  <c r="I103" i="24"/>
  <c r="G104" i="24"/>
  <c r="E105" i="24"/>
  <c r="C106" i="24"/>
  <c r="K106" i="24"/>
  <c r="X138" i="23"/>
  <c r="I107" i="24"/>
  <c r="G108" i="24"/>
  <c r="E109" i="24"/>
  <c r="C110" i="24"/>
  <c r="K110" i="24"/>
  <c r="X142" i="23"/>
  <c r="I111" i="24"/>
  <c r="G112" i="24"/>
  <c r="E113" i="24"/>
  <c r="C114" i="24"/>
  <c r="K114" i="24"/>
  <c r="X146" i="23"/>
  <c r="I115" i="24"/>
  <c r="G116" i="24"/>
  <c r="E117" i="24"/>
  <c r="C118" i="24"/>
  <c r="K118" i="24"/>
  <c r="X150" i="23"/>
  <c r="I119" i="24"/>
  <c r="G120" i="24"/>
  <c r="E121" i="24"/>
  <c r="C122" i="24"/>
  <c r="K122" i="24"/>
  <c r="X154" i="23"/>
  <c r="I123" i="24"/>
  <c r="G124" i="24"/>
  <c r="E125" i="24"/>
  <c r="C126" i="24"/>
  <c r="K126" i="24"/>
  <c r="X158" i="23"/>
  <c r="I127" i="24"/>
  <c r="H133" i="24"/>
  <c r="F134" i="24"/>
  <c r="D135" i="24"/>
  <c r="B136" i="24"/>
  <c r="L168" i="23"/>
  <c r="J136" i="24"/>
  <c r="H137" i="24"/>
  <c r="F138" i="24"/>
  <c r="D139" i="24"/>
  <c r="B140" i="24"/>
  <c r="L172" i="23"/>
  <c r="J140" i="24"/>
  <c r="H141" i="24"/>
  <c r="F142" i="24"/>
  <c r="D143" i="24"/>
  <c r="B144" i="24"/>
  <c r="L176" i="23"/>
  <c r="J144" i="24"/>
  <c r="H145" i="24"/>
  <c r="F146" i="24"/>
  <c r="D147" i="24"/>
  <c r="B148" i="24"/>
  <c r="L180" i="23"/>
  <c r="J148" i="24"/>
  <c r="H149" i="24"/>
  <c r="F150" i="24"/>
  <c r="D151" i="24"/>
  <c r="B152" i="24"/>
  <c r="L184" i="23"/>
  <c r="J152" i="24"/>
  <c r="H153" i="24"/>
  <c r="F154" i="24"/>
  <c r="D155" i="24"/>
  <c r="B156" i="24"/>
  <c r="L188" i="23"/>
  <c r="J156" i="24"/>
  <c r="H157" i="24"/>
  <c r="F158" i="24"/>
  <c r="D159" i="24"/>
  <c r="C165" i="24"/>
  <c r="K165" i="24"/>
  <c r="I166" i="24"/>
  <c r="G167" i="24"/>
  <c r="E168" i="24"/>
  <c r="C169" i="24"/>
  <c r="K169" i="24"/>
  <c r="X201" i="23"/>
  <c r="I170" i="24"/>
  <c r="G171" i="24"/>
  <c r="E172" i="24"/>
  <c r="C173" i="24"/>
  <c r="K173" i="24"/>
  <c r="X205" i="23"/>
  <c r="I174" i="24"/>
  <c r="G175" i="24"/>
  <c r="E176" i="24"/>
  <c r="C177" i="24"/>
  <c r="K177" i="24"/>
  <c r="X209" i="23"/>
  <c r="I178" i="24"/>
  <c r="G179" i="24"/>
  <c r="E180" i="24"/>
  <c r="C181" i="24"/>
  <c r="K181" i="24"/>
  <c r="X213" i="23"/>
  <c r="I182" i="24"/>
  <c r="G183" i="24"/>
  <c r="E184" i="24"/>
  <c r="C185" i="24"/>
  <c r="K185" i="24"/>
  <c r="X217" i="23"/>
  <c r="I186" i="24"/>
  <c r="G187" i="24"/>
  <c r="E188" i="24"/>
  <c r="C189" i="24"/>
  <c r="K189" i="24"/>
  <c r="X221" i="23"/>
  <c r="I190" i="24"/>
  <c r="G191" i="24"/>
  <c r="F229" i="24"/>
  <c r="F197" i="24"/>
  <c r="D230" i="24"/>
  <c r="D198" i="24"/>
  <c r="B231" i="24"/>
  <c r="B199" i="24"/>
  <c r="L231" i="23"/>
  <c r="J231" i="24"/>
  <c r="J199" i="24"/>
  <c r="H232" i="24"/>
  <c r="H200" i="24"/>
  <c r="F233" i="24"/>
  <c r="F201" i="24"/>
  <c r="D234" i="24"/>
  <c r="D202" i="24"/>
  <c r="B235" i="24"/>
  <c r="B203" i="24"/>
  <c r="L235" i="23"/>
  <c r="J203" i="24"/>
  <c r="J235" i="24"/>
  <c r="H236" i="24"/>
  <c r="H204" i="24"/>
  <c r="F237" i="24"/>
  <c r="F205" i="24"/>
  <c r="D238" i="24"/>
  <c r="D206" i="24"/>
  <c r="B239" i="24"/>
  <c r="B207" i="24"/>
  <c r="L239" i="23"/>
  <c r="J239" i="24"/>
  <c r="J207" i="24"/>
  <c r="H240" i="24"/>
  <c r="H208" i="24"/>
  <c r="F241" i="24"/>
  <c r="F209" i="24"/>
  <c r="D242" i="24"/>
  <c r="D210" i="24"/>
  <c r="B211" i="24"/>
  <c r="B243" i="24"/>
  <c r="L243" i="23"/>
  <c r="J211" i="24"/>
  <c r="J243" i="24"/>
  <c r="H244" i="24"/>
  <c r="H212" i="24"/>
  <c r="F245" i="24"/>
  <c r="F213" i="24"/>
  <c r="D246" i="24"/>
  <c r="D214" i="24"/>
  <c r="B247" i="24"/>
  <c r="B215" i="24"/>
  <c r="L247" i="23"/>
  <c r="J247" i="24"/>
  <c r="J215" i="24"/>
  <c r="H248" i="24"/>
  <c r="H216" i="24"/>
  <c r="F249" i="24"/>
  <c r="F217" i="24"/>
  <c r="D250" i="24"/>
  <c r="D218" i="24"/>
  <c r="B251" i="24"/>
  <c r="B219" i="24"/>
  <c r="L251" i="23"/>
  <c r="J251" i="24"/>
  <c r="J219" i="24"/>
  <c r="H220" i="24"/>
  <c r="H252" i="24"/>
  <c r="F253" i="24"/>
  <c r="F221" i="24"/>
  <c r="D254" i="24"/>
  <c r="D222" i="24"/>
  <c r="B255" i="24"/>
  <c r="B223" i="24"/>
  <c r="L255" i="23"/>
  <c r="J255" i="24"/>
  <c r="J223" i="24"/>
  <c r="X38" i="23"/>
  <c r="K6" i="24"/>
  <c r="X42" i="23"/>
  <c r="K10" i="24"/>
  <c r="X46" i="23"/>
  <c r="K14" i="24"/>
  <c r="X50" i="23"/>
  <c r="K18" i="24"/>
  <c r="X54" i="23"/>
  <c r="K22" i="24"/>
  <c r="X58" i="23"/>
  <c r="K26" i="24"/>
  <c r="X62" i="23"/>
  <c r="K30" i="24"/>
  <c r="H37" i="24"/>
  <c r="F38" i="24"/>
  <c r="D39" i="24"/>
  <c r="L72" i="23"/>
  <c r="B40" i="24"/>
  <c r="J40" i="24"/>
  <c r="H41" i="24"/>
  <c r="F42" i="24"/>
  <c r="D43" i="24"/>
  <c r="B44" i="24"/>
  <c r="L76" i="23"/>
  <c r="J44" i="24"/>
  <c r="H45" i="24"/>
  <c r="F46" i="24"/>
  <c r="D47" i="24"/>
  <c r="B48" i="24"/>
  <c r="L80" i="23"/>
  <c r="J48" i="24"/>
  <c r="H49" i="24"/>
  <c r="F50" i="24"/>
  <c r="D51" i="24"/>
  <c r="B52" i="24"/>
  <c r="L84" i="23"/>
  <c r="J52" i="24"/>
  <c r="H53" i="24"/>
  <c r="F54" i="24"/>
  <c r="D55" i="24"/>
  <c r="L88" i="23"/>
  <c r="B56" i="24"/>
  <c r="J56" i="24"/>
  <c r="H57" i="24"/>
  <c r="F58" i="24"/>
  <c r="D59" i="24"/>
  <c r="B60" i="24"/>
  <c r="L92" i="23"/>
  <c r="J60" i="24"/>
  <c r="H61" i="24"/>
  <c r="F62" i="24"/>
  <c r="D63" i="24"/>
  <c r="C69" i="24"/>
  <c r="K69" i="24"/>
  <c r="I70" i="24"/>
  <c r="G71" i="24"/>
  <c r="E72" i="24"/>
  <c r="C73" i="24"/>
  <c r="X105" i="23"/>
  <c r="K73" i="24"/>
  <c r="I74" i="24"/>
  <c r="G75" i="24"/>
  <c r="E76" i="24"/>
  <c r="C77" i="24"/>
  <c r="K77" i="24"/>
  <c r="X109" i="23"/>
  <c r="I78" i="24"/>
  <c r="G79" i="24"/>
  <c r="E80" i="24"/>
  <c r="C81" i="24"/>
  <c r="X113" i="23"/>
  <c r="K81" i="24"/>
  <c r="I82" i="24"/>
  <c r="G83" i="24"/>
  <c r="E84" i="24"/>
  <c r="C85" i="24"/>
  <c r="K85" i="24"/>
  <c r="X117" i="23"/>
  <c r="I86" i="24"/>
  <c r="G87" i="24"/>
  <c r="E88" i="24"/>
  <c r="C89" i="24"/>
  <c r="K89" i="24"/>
  <c r="X121" i="23"/>
  <c r="I90" i="24"/>
  <c r="G91" i="24"/>
  <c r="E92" i="24"/>
  <c r="C93" i="24"/>
  <c r="K93" i="24"/>
  <c r="X125" i="23"/>
  <c r="I94" i="24"/>
  <c r="G95" i="24"/>
  <c r="F101" i="24"/>
  <c r="D102" i="24"/>
  <c r="B103" i="24"/>
  <c r="L135" i="23"/>
  <c r="J103" i="24"/>
  <c r="H104" i="24"/>
  <c r="F105" i="24"/>
  <c r="D106" i="24"/>
  <c r="B107" i="24"/>
  <c r="L139" i="23"/>
  <c r="J107" i="24"/>
  <c r="H108" i="24"/>
  <c r="F109" i="24"/>
  <c r="D110" i="24"/>
  <c r="B111" i="24"/>
  <c r="L143" i="23"/>
  <c r="J111" i="24"/>
  <c r="H112" i="24"/>
  <c r="F113" i="24"/>
  <c r="D114" i="24"/>
  <c r="B115" i="24"/>
  <c r="L147" i="23"/>
  <c r="J115" i="24"/>
  <c r="H116" i="24"/>
  <c r="F117" i="24"/>
  <c r="D118" i="24"/>
  <c r="B119" i="24"/>
  <c r="L151" i="23"/>
  <c r="J119" i="24"/>
  <c r="H120" i="24"/>
  <c r="F121" i="24"/>
  <c r="D122" i="24"/>
  <c r="B123" i="24"/>
  <c r="L155" i="23"/>
  <c r="J123" i="24"/>
  <c r="H124" i="24"/>
  <c r="F125" i="24"/>
  <c r="D126" i="24"/>
  <c r="B127" i="24"/>
  <c r="L159" i="23"/>
  <c r="J127" i="24"/>
  <c r="I133" i="24"/>
  <c r="G134" i="24"/>
  <c r="E135" i="24"/>
  <c r="C136" i="24"/>
  <c r="K136" i="24"/>
  <c r="X168" i="23"/>
  <c r="I137" i="24"/>
  <c r="G138" i="24"/>
  <c r="E139" i="24"/>
  <c r="C140" i="24"/>
  <c r="K140" i="24"/>
  <c r="X172" i="23"/>
  <c r="I141" i="24"/>
  <c r="G142" i="24"/>
  <c r="E143" i="24"/>
  <c r="C144" i="24"/>
  <c r="K144" i="24"/>
  <c r="X176" i="23"/>
  <c r="I145" i="24"/>
  <c r="G146" i="24"/>
  <c r="E147" i="24"/>
  <c r="C148" i="24"/>
  <c r="K148" i="24"/>
  <c r="X180" i="23"/>
  <c r="I149" i="24"/>
  <c r="G150" i="24"/>
  <c r="E151" i="24"/>
  <c r="C152" i="24"/>
  <c r="K152" i="24"/>
  <c r="X184" i="23"/>
  <c r="I153" i="24"/>
  <c r="G154" i="24"/>
  <c r="E155" i="24"/>
  <c r="C156" i="24"/>
  <c r="K156" i="24"/>
  <c r="X188" i="23"/>
  <c r="I157" i="24"/>
  <c r="G158" i="24"/>
  <c r="E159" i="24"/>
  <c r="D165" i="24"/>
  <c r="B166" i="24"/>
  <c r="L198" i="23"/>
  <c r="J166" i="24"/>
  <c r="H167" i="24"/>
  <c r="F168" i="24"/>
  <c r="D169" i="24"/>
  <c r="B170" i="24"/>
  <c r="L202" i="23"/>
  <c r="J170" i="24"/>
  <c r="H171" i="24"/>
  <c r="F172" i="24"/>
  <c r="D173" i="24"/>
  <c r="B174" i="24"/>
  <c r="L206" i="23"/>
  <c r="J174" i="24"/>
  <c r="H175" i="24"/>
  <c r="F176" i="24"/>
  <c r="D177" i="24"/>
  <c r="B178" i="24"/>
  <c r="L210" i="23"/>
  <c r="J178" i="24"/>
  <c r="H179" i="24"/>
  <c r="F180" i="24"/>
  <c r="D181" i="24"/>
  <c r="B182" i="24"/>
  <c r="L214" i="23"/>
  <c r="J182" i="24"/>
  <c r="H183" i="24"/>
  <c r="F184" i="24"/>
  <c r="D185" i="24"/>
  <c r="B186" i="24"/>
  <c r="L218" i="23"/>
  <c r="J186" i="24"/>
  <c r="H187" i="24"/>
  <c r="F188" i="24"/>
  <c r="D189" i="24"/>
  <c r="B190" i="24"/>
  <c r="L222" i="23"/>
  <c r="J190" i="24"/>
  <c r="H191" i="24"/>
  <c r="G229" i="24"/>
  <c r="G197" i="24"/>
  <c r="E230" i="24"/>
  <c r="E198" i="24"/>
  <c r="C231" i="24"/>
  <c r="C199" i="24"/>
  <c r="K231" i="24"/>
  <c r="K199" i="24"/>
  <c r="X231" i="23"/>
  <c r="I200" i="24"/>
  <c r="I232" i="24"/>
  <c r="G233" i="24"/>
  <c r="G201" i="24"/>
  <c r="E234" i="24"/>
  <c r="E202" i="24"/>
  <c r="C235" i="24"/>
  <c r="C203" i="24"/>
  <c r="K235" i="24"/>
  <c r="K203" i="24"/>
  <c r="X235" i="23"/>
  <c r="I236" i="24"/>
  <c r="I204" i="24"/>
  <c r="G237" i="24"/>
  <c r="G205" i="24"/>
  <c r="E238" i="24"/>
  <c r="E206" i="24"/>
  <c r="C239" i="24"/>
  <c r="C207" i="24"/>
  <c r="K239" i="24"/>
  <c r="K207" i="24"/>
  <c r="X239" i="23"/>
  <c r="I240" i="24"/>
  <c r="I208" i="24"/>
  <c r="G241" i="24"/>
  <c r="G209" i="24"/>
  <c r="E210" i="24"/>
  <c r="E242" i="24"/>
  <c r="C243" i="24"/>
  <c r="C211" i="24"/>
  <c r="K243" i="24"/>
  <c r="K211" i="24"/>
  <c r="X243" i="23"/>
  <c r="I244" i="24"/>
  <c r="I212" i="24"/>
  <c r="G245" i="24"/>
  <c r="G213" i="24"/>
  <c r="E246" i="24"/>
  <c r="E214" i="24"/>
  <c r="C247" i="24"/>
  <c r="C215" i="24"/>
  <c r="K247" i="24"/>
  <c r="K215" i="24"/>
  <c r="X247" i="23"/>
  <c r="I248" i="24"/>
  <c r="I216" i="24"/>
  <c r="G249" i="24"/>
  <c r="G217" i="24"/>
  <c r="E218" i="24"/>
  <c r="E250" i="24"/>
  <c r="C219" i="24"/>
  <c r="C251" i="24"/>
  <c r="K219" i="24"/>
  <c r="K251" i="24"/>
  <c r="X251" i="23"/>
  <c r="I252" i="24"/>
  <c r="I220" i="24"/>
  <c r="G253" i="24"/>
  <c r="G221" i="24"/>
  <c r="E254" i="24"/>
  <c r="E222" i="24"/>
  <c r="C255" i="24"/>
  <c r="C223" i="24"/>
  <c r="K255" i="24"/>
  <c r="K223" i="24"/>
  <c r="X255" i="23"/>
  <c r="L6" i="23"/>
  <c r="Y6" i="23" s="1"/>
  <c r="L14" i="23"/>
  <c r="Y14" i="23" s="1"/>
  <c r="L18" i="23"/>
  <c r="Y18" i="23" s="1"/>
  <c r="L22" i="23"/>
  <c r="Y22" i="23" s="1"/>
  <c r="L26" i="23"/>
  <c r="Y26" i="23" s="1"/>
  <c r="L30" i="23"/>
  <c r="Y30" i="23" s="1"/>
  <c r="L7" i="23"/>
  <c r="Y7" i="23" s="1"/>
  <c r="L11" i="23"/>
  <c r="Y11" i="23" s="1"/>
  <c r="L15" i="23"/>
  <c r="Y15" i="23" s="1"/>
  <c r="L19" i="23"/>
  <c r="Y19" i="23" s="1"/>
  <c r="L23" i="23"/>
  <c r="Y23" i="23" s="1"/>
  <c r="L27" i="23"/>
  <c r="Y27" i="23" s="1"/>
  <c r="L31" i="23"/>
  <c r="Y31" i="23" s="1"/>
  <c r="L10" i="23"/>
  <c r="Y10" i="23" s="1"/>
  <c r="L8" i="23"/>
  <c r="Y8" i="23" s="1"/>
  <c r="L12" i="23"/>
  <c r="Y12" i="23" s="1"/>
  <c r="L16" i="23"/>
  <c r="Y16" i="23" s="1"/>
  <c r="L20" i="23"/>
  <c r="Y20" i="23" s="1"/>
  <c r="L24" i="23"/>
  <c r="Y24" i="23" s="1"/>
  <c r="L28" i="23"/>
  <c r="Y28" i="23" s="1"/>
  <c r="L9" i="23"/>
  <c r="Y9" i="23" s="1"/>
  <c r="L13" i="23"/>
  <c r="Y13" i="23" s="1"/>
  <c r="L17" i="23"/>
  <c r="Y17" i="23" s="1"/>
  <c r="L21" i="23"/>
  <c r="Y21" i="23" s="1"/>
  <c r="L25" i="23"/>
  <c r="Y25" i="23" s="1"/>
  <c r="L29" i="23"/>
  <c r="Y29" i="23" s="1"/>
  <c r="B5" i="24"/>
  <c r="G5" i="24"/>
  <c r="E6" i="24"/>
  <c r="C7" i="24"/>
  <c r="I8" i="24"/>
  <c r="G9" i="24"/>
  <c r="E10" i="24"/>
  <c r="C11" i="24"/>
  <c r="I12" i="24"/>
  <c r="G13" i="24"/>
  <c r="E14" i="24"/>
  <c r="C15" i="24"/>
  <c r="I16" i="24"/>
  <c r="G17" i="24"/>
  <c r="E18" i="24"/>
  <c r="C19" i="24"/>
  <c r="I20" i="24"/>
  <c r="G21" i="24"/>
  <c r="E22" i="24"/>
  <c r="C23" i="24"/>
  <c r="I24" i="24"/>
  <c r="G25" i="24"/>
  <c r="E26" i="24"/>
  <c r="C27" i="24"/>
  <c r="I28" i="24"/>
  <c r="G29" i="24"/>
  <c r="E30" i="24"/>
  <c r="C31" i="24"/>
  <c r="H5" i="24"/>
  <c r="F6" i="24"/>
  <c r="D7" i="24"/>
  <c r="B8" i="24"/>
  <c r="J8" i="24"/>
  <c r="H9" i="24"/>
  <c r="F10" i="24"/>
  <c r="D11" i="24"/>
  <c r="B12" i="24"/>
  <c r="J12" i="24"/>
  <c r="H13" i="24"/>
  <c r="F14" i="24"/>
  <c r="D15" i="24"/>
  <c r="B16" i="24"/>
  <c r="J16" i="24"/>
  <c r="H17" i="24"/>
  <c r="F18" i="24"/>
  <c r="D19" i="24"/>
  <c r="B20" i="24"/>
  <c r="J20" i="24"/>
  <c r="H21" i="24"/>
  <c r="F22" i="24"/>
  <c r="D23" i="24"/>
  <c r="B24" i="24"/>
  <c r="J24" i="24"/>
  <c r="H25" i="24"/>
  <c r="F26" i="24"/>
  <c r="D27" i="24"/>
  <c r="B28" i="24"/>
  <c r="J28" i="24"/>
  <c r="H29" i="24"/>
  <c r="F30" i="24"/>
  <c r="D31" i="24"/>
  <c r="I5" i="24"/>
  <c r="G6" i="24"/>
  <c r="E7" i="24"/>
  <c r="C8" i="24"/>
  <c r="I9" i="24"/>
  <c r="G10" i="24"/>
  <c r="E11" i="24"/>
  <c r="C12" i="24"/>
  <c r="I13" i="24"/>
  <c r="G14" i="24"/>
  <c r="E15" i="24"/>
  <c r="C16" i="24"/>
  <c r="I17" i="24"/>
  <c r="G18" i="24"/>
  <c r="E19" i="24"/>
  <c r="C20" i="24"/>
  <c r="I21" i="24"/>
  <c r="G22" i="24"/>
  <c r="E23" i="24"/>
  <c r="C24" i="24"/>
  <c r="I25" i="24"/>
  <c r="G26" i="24"/>
  <c r="E27" i="24"/>
  <c r="C28" i="24"/>
  <c r="I29" i="24"/>
  <c r="G30" i="24"/>
  <c r="E31" i="24"/>
  <c r="J5" i="24"/>
  <c r="H6" i="24"/>
  <c r="F7" i="24"/>
  <c r="D8" i="24"/>
  <c r="B9" i="24"/>
  <c r="J9" i="24"/>
  <c r="H10" i="24"/>
  <c r="F11" i="24"/>
  <c r="D12" i="24"/>
  <c r="B13" i="24"/>
  <c r="J13" i="24"/>
  <c r="H14" i="24"/>
  <c r="F15" i="24"/>
  <c r="D16" i="24"/>
  <c r="B17" i="24"/>
  <c r="J17" i="24"/>
  <c r="H18" i="24"/>
  <c r="F19" i="24"/>
  <c r="D20" i="24"/>
  <c r="B21" i="24"/>
  <c r="J21" i="24"/>
  <c r="H22" i="24"/>
  <c r="F23" i="24"/>
  <c r="D24" i="24"/>
  <c r="B25" i="24"/>
  <c r="J25" i="24"/>
  <c r="H26" i="24"/>
  <c r="F27" i="24"/>
  <c r="D28" i="24"/>
  <c r="B29" i="24"/>
  <c r="J29" i="24"/>
  <c r="H30" i="24"/>
  <c r="F31" i="24"/>
  <c r="C5" i="24"/>
  <c r="K5" i="24"/>
  <c r="I6" i="24"/>
  <c r="G7" i="24"/>
  <c r="E8" i="24"/>
  <c r="C9" i="24"/>
  <c r="I10" i="24"/>
  <c r="G11" i="24"/>
  <c r="E12" i="24"/>
  <c r="C13" i="24"/>
  <c r="I14" i="24"/>
  <c r="G15" i="24"/>
  <c r="E16" i="24"/>
  <c r="C17" i="24"/>
  <c r="I18" i="24"/>
  <c r="G19" i="24"/>
  <c r="E20" i="24"/>
  <c r="C21" i="24"/>
  <c r="I22" i="24"/>
  <c r="G23" i="24"/>
  <c r="E24" i="24"/>
  <c r="C25" i="24"/>
  <c r="I26" i="24"/>
  <c r="G27" i="24"/>
  <c r="E28" i="24"/>
  <c r="C29" i="24"/>
  <c r="I30" i="24"/>
  <c r="G31" i="24"/>
  <c r="D5" i="24"/>
  <c r="B6" i="24"/>
  <c r="J6" i="24"/>
  <c r="H7" i="24"/>
  <c r="F8" i="24"/>
  <c r="D9" i="24"/>
  <c r="B10" i="24"/>
  <c r="J10" i="24"/>
  <c r="H11" i="24"/>
  <c r="F12" i="24"/>
  <c r="D13" i="24"/>
  <c r="B14" i="24"/>
  <c r="J14" i="24"/>
  <c r="H15" i="24"/>
  <c r="F16" i="24"/>
  <c r="D17" i="24"/>
  <c r="B18" i="24"/>
  <c r="J18" i="24"/>
  <c r="H19" i="24"/>
  <c r="F20" i="24"/>
  <c r="D21" i="24"/>
  <c r="B22" i="24"/>
  <c r="J22" i="24"/>
  <c r="H23" i="24"/>
  <c r="F24" i="24"/>
  <c r="D25" i="24"/>
  <c r="B26" i="24"/>
  <c r="J26" i="24"/>
  <c r="H27" i="24"/>
  <c r="F28" i="24"/>
  <c r="D29" i="24"/>
  <c r="B30" i="24"/>
  <c r="J30" i="24"/>
  <c r="H31" i="24"/>
  <c r="E5" i="24"/>
  <c r="C6" i="24"/>
  <c r="I7" i="24"/>
  <c r="G8" i="24"/>
  <c r="E9" i="24"/>
  <c r="C10" i="24"/>
  <c r="I11" i="24"/>
  <c r="G12" i="24"/>
  <c r="E13" i="24"/>
  <c r="C14" i="24"/>
  <c r="I15" i="24"/>
  <c r="G16" i="24"/>
  <c r="E17" i="24"/>
  <c r="C18" i="24"/>
  <c r="I19" i="24"/>
  <c r="G20" i="24"/>
  <c r="E21" i="24"/>
  <c r="C22" i="24"/>
  <c r="I23" i="24"/>
  <c r="G24" i="24"/>
  <c r="E25" i="24"/>
  <c r="C26" i="24"/>
  <c r="I27" i="24"/>
  <c r="G28" i="24"/>
  <c r="E29" i="24"/>
  <c r="C30" i="24"/>
  <c r="I31" i="24"/>
  <c r="I96" i="23"/>
  <c r="D128" i="23"/>
  <c r="G160" i="23"/>
  <c r="K32" i="23"/>
  <c r="X32" i="23" s="1"/>
  <c r="F64" i="23"/>
  <c r="D32" i="23"/>
  <c r="G64" i="23"/>
  <c r="J96" i="23"/>
  <c r="E128" i="23"/>
  <c r="H160" i="23"/>
  <c r="B32" i="23"/>
  <c r="J192" i="23"/>
  <c r="E224" i="23"/>
  <c r="H256" i="23"/>
  <c r="B96" i="23"/>
  <c r="F32" i="23"/>
  <c r="I64" i="23"/>
  <c r="D96" i="23"/>
  <c r="G128" i="23"/>
  <c r="J160" i="23"/>
  <c r="B160" i="23"/>
  <c r="H32" i="23"/>
  <c r="C64" i="23"/>
  <c r="K64" i="23"/>
  <c r="F96" i="23"/>
  <c r="F64" i="24" s="1"/>
  <c r="I128" i="23"/>
  <c r="D160" i="23"/>
  <c r="G192" i="23"/>
  <c r="J224" i="23"/>
  <c r="E256" i="23"/>
  <c r="B224" i="23"/>
  <c r="J32" i="23"/>
  <c r="E64" i="23"/>
  <c r="H96" i="23"/>
  <c r="C128" i="23"/>
  <c r="K128" i="23"/>
  <c r="F160" i="23"/>
  <c r="B64" i="23"/>
  <c r="C192" i="23"/>
  <c r="K192" i="23"/>
  <c r="F224" i="23"/>
  <c r="I256" i="23"/>
  <c r="E32" i="23"/>
  <c r="H64" i="23"/>
  <c r="C96" i="23"/>
  <c r="K96" i="23"/>
  <c r="F128" i="23"/>
  <c r="I160" i="23"/>
  <c r="D192" i="23"/>
  <c r="G224" i="23"/>
  <c r="G192" i="24" s="1"/>
  <c r="J256" i="23"/>
  <c r="B128" i="23"/>
  <c r="E192" i="23"/>
  <c r="H224" i="23"/>
  <c r="C256" i="23"/>
  <c r="K256" i="23"/>
  <c r="C32" i="23"/>
  <c r="G32" i="23"/>
  <c r="J64" i="23"/>
  <c r="E96" i="23"/>
  <c r="H128" i="23"/>
  <c r="C160" i="23"/>
  <c r="K160" i="23"/>
  <c r="F192" i="23"/>
  <c r="I224" i="23"/>
  <c r="D256" i="23"/>
  <c r="B192" i="23"/>
  <c r="I32" i="23"/>
  <c r="D64" i="23"/>
  <c r="G96" i="23"/>
  <c r="J128" i="23"/>
  <c r="E160" i="23"/>
  <c r="H192" i="23"/>
  <c r="C224" i="23"/>
  <c r="K224" i="23"/>
  <c r="F256" i="23"/>
  <c r="B256" i="23"/>
  <c r="I192" i="23"/>
  <c r="D224" i="23"/>
  <c r="G256" i="23"/>
  <c r="K255" i="21"/>
  <c r="J255" i="21"/>
  <c r="I255" i="21"/>
  <c r="H255" i="21"/>
  <c r="G255" i="21"/>
  <c r="F255" i="21"/>
  <c r="E255" i="21"/>
  <c r="D255" i="21"/>
  <c r="C255" i="21"/>
  <c r="B255" i="21"/>
  <c r="K254" i="21"/>
  <c r="J254" i="21"/>
  <c r="I254" i="21"/>
  <c r="H254" i="21"/>
  <c r="G254" i="21"/>
  <c r="F254" i="21"/>
  <c r="E254" i="21"/>
  <c r="D254" i="21"/>
  <c r="C254" i="21"/>
  <c r="B254" i="21"/>
  <c r="K253" i="21"/>
  <c r="J253" i="21"/>
  <c r="I253" i="21"/>
  <c r="H253" i="21"/>
  <c r="G253" i="21"/>
  <c r="F253" i="21"/>
  <c r="E253" i="21"/>
  <c r="D253" i="21"/>
  <c r="C253" i="21"/>
  <c r="B253" i="21"/>
  <c r="K252" i="21"/>
  <c r="J252" i="21"/>
  <c r="I252" i="21"/>
  <c r="H252" i="21"/>
  <c r="G252" i="21"/>
  <c r="F252" i="21"/>
  <c r="E252" i="21"/>
  <c r="D252" i="21"/>
  <c r="C252" i="21"/>
  <c r="B252" i="21"/>
  <c r="K251" i="21"/>
  <c r="J251" i="21"/>
  <c r="I251" i="21"/>
  <c r="H251" i="21"/>
  <c r="G251" i="21"/>
  <c r="F251" i="21"/>
  <c r="E251" i="21"/>
  <c r="D251" i="21"/>
  <c r="C251" i="21"/>
  <c r="B251" i="21"/>
  <c r="K250" i="21"/>
  <c r="J250" i="21"/>
  <c r="I250" i="21"/>
  <c r="H250" i="21"/>
  <c r="G250" i="21"/>
  <c r="F250" i="21"/>
  <c r="E250" i="21"/>
  <c r="D250" i="21"/>
  <c r="C250" i="21"/>
  <c r="B250" i="21"/>
  <c r="K249" i="21"/>
  <c r="J249" i="21"/>
  <c r="I249" i="21"/>
  <c r="H249" i="21"/>
  <c r="G249" i="21"/>
  <c r="F249" i="21"/>
  <c r="E249" i="21"/>
  <c r="D249" i="21"/>
  <c r="C249" i="21"/>
  <c r="B249" i="21"/>
  <c r="K248" i="21"/>
  <c r="J248" i="21"/>
  <c r="I248" i="21"/>
  <c r="H248" i="21"/>
  <c r="G248" i="21"/>
  <c r="F248" i="21"/>
  <c r="E248" i="21"/>
  <c r="D248" i="21"/>
  <c r="C248" i="21"/>
  <c r="B248" i="21"/>
  <c r="K247" i="21"/>
  <c r="J247" i="21"/>
  <c r="I247" i="21"/>
  <c r="H247" i="21"/>
  <c r="G247" i="21"/>
  <c r="F247" i="21"/>
  <c r="E247" i="21"/>
  <c r="D247" i="21"/>
  <c r="C247" i="21"/>
  <c r="B247" i="21"/>
  <c r="K246" i="21"/>
  <c r="J246" i="21"/>
  <c r="I246" i="21"/>
  <c r="H246" i="21"/>
  <c r="G246" i="21"/>
  <c r="F246" i="21"/>
  <c r="E246" i="21"/>
  <c r="D246" i="21"/>
  <c r="C246" i="21"/>
  <c r="B246" i="21"/>
  <c r="K245" i="21"/>
  <c r="J245" i="21"/>
  <c r="I245" i="21"/>
  <c r="H245" i="21"/>
  <c r="G245" i="21"/>
  <c r="F245" i="21"/>
  <c r="E245" i="21"/>
  <c r="D245" i="21"/>
  <c r="C245" i="21"/>
  <c r="B245" i="21"/>
  <c r="K244" i="21"/>
  <c r="J244" i="21"/>
  <c r="I244" i="21"/>
  <c r="H244" i="21"/>
  <c r="G244" i="21"/>
  <c r="F244" i="21"/>
  <c r="E244" i="21"/>
  <c r="D244" i="21"/>
  <c r="C244" i="21"/>
  <c r="B244" i="21"/>
  <c r="K243" i="21"/>
  <c r="J243" i="21"/>
  <c r="I243" i="21"/>
  <c r="H243" i="21"/>
  <c r="G243" i="21"/>
  <c r="F243" i="21"/>
  <c r="E243" i="21"/>
  <c r="D243" i="21"/>
  <c r="C243" i="21"/>
  <c r="B243" i="21"/>
  <c r="K242" i="21"/>
  <c r="J242" i="21"/>
  <c r="I242" i="21"/>
  <c r="H242" i="21"/>
  <c r="G242" i="21"/>
  <c r="F242" i="21"/>
  <c r="E242" i="21"/>
  <c r="D242" i="21"/>
  <c r="C242" i="21"/>
  <c r="B242" i="21"/>
  <c r="K241" i="21"/>
  <c r="J241" i="21"/>
  <c r="I241" i="21"/>
  <c r="H241" i="21"/>
  <c r="G241" i="21"/>
  <c r="F241" i="21"/>
  <c r="E241" i="21"/>
  <c r="D241" i="21"/>
  <c r="C241" i="21"/>
  <c r="B241" i="21"/>
  <c r="K240" i="21"/>
  <c r="J240" i="21"/>
  <c r="I240" i="21"/>
  <c r="H240" i="21"/>
  <c r="G240" i="21"/>
  <c r="F240" i="21"/>
  <c r="E240" i="21"/>
  <c r="D240" i="21"/>
  <c r="C240" i="21"/>
  <c r="B240" i="21"/>
  <c r="K239" i="21"/>
  <c r="J239" i="21"/>
  <c r="I239" i="21"/>
  <c r="H239" i="21"/>
  <c r="G239" i="21"/>
  <c r="F239" i="21"/>
  <c r="E239" i="21"/>
  <c r="D239" i="21"/>
  <c r="C239" i="21"/>
  <c r="B239" i="21"/>
  <c r="K238" i="21"/>
  <c r="J238" i="21"/>
  <c r="I238" i="21"/>
  <c r="H238" i="21"/>
  <c r="G238" i="21"/>
  <c r="F238" i="21"/>
  <c r="E238" i="21"/>
  <c r="D238" i="21"/>
  <c r="C238" i="21"/>
  <c r="B238" i="21"/>
  <c r="K237" i="21"/>
  <c r="J237" i="21"/>
  <c r="I237" i="21"/>
  <c r="H237" i="21"/>
  <c r="G237" i="21"/>
  <c r="F237" i="21"/>
  <c r="E237" i="21"/>
  <c r="D237" i="21"/>
  <c r="C237" i="21"/>
  <c r="B237" i="21"/>
  <c r="K236" i="21"/>
  <c r="J236" i="21"/>
  <c r="I236" i="21"/>
  <c r="H236" i="21"/>
  <c r="G236" i="21"/>
  <c r="F236" i="21"/>
  <c r="E236" i="21"/>
  <c r="D236" i="21"/>
  <c r="C236" i="21"/>
  <c r="B236" i="21"/>
  <c r="K235" i="21"/>
  <c r="J235" i="21"/>
  <c r="I235" i="21"/>
  <c r="H235" i="21"/>
  <c r="G235" i="21"/>
  <c r="F235" i="21"/>
  <c r="E235" i="21"/>
  <c r="D235" i="21"/>
  <c r="C235" i="21"/>
  <c r="B235" i="21"/>
  <c r="K234" i="21"/>
  <c r="J234" i="21"/>
  <c r="I234" i="21"/>
  <c r="H234" i="21"/>
  <c r="G234" i="21"/>
  <c r="F234" i="21"/>
  <c r="E234" i="21"/>
  <c r="D234" i="21"/>
  <c r="C234" i="21"/>
  <c r="B234" i="21"/>
  <c r="K233" i="21"/>
  <c r="J233" i="21"/>
  <c r="I233" i="21"/>
  <c r="H233" i="21"/>
  <c r="G233" i="21"/>
  <c r="F233" i="21"/>
  <c r="E233" i="21"/>
  <c r="D233" i="21"/>
  <c r="C233" i="21"/>
  <c r="B233" i="21"/>
  <c r="K232" i="21"/>
  <c r="J232" i="21"/>
  <c r="I232" i="21"/>
  <c r="H232" i="21"/>
  <c r="G232" i="21"/>
  <c r="F232" i="21"/>
  <c r="E232" i="21"/>
  <c r="D232" i="21"/>
  <c r="C232" i="21"/>
  <c r="B232" i="21"/>
  <c r="K231" i="21"/>
  <c r="J231" i="21"/>
  <c r="I231" i="21"/>
  <c r="H231" i="21"/>
  <c r="G231" i="21"/>
  <c r="F231" i="21"/>
  <c r="E231" i="21"/>
  <c r="D231" i="21"/>
  <c r="C231" i="21"/>
  <c r="B231" i="21"/>
  <c r="K230" i="21"/>
  <c r="J230" i="21"/>
  <c r="I230" i="21"/>
  <c r="H230" i="21"/>
  <c r="G230" i="21"/>
  <c r="F230" i="21"/>
  <c r="E230" i="21"/>
  <c r="D230" i="21"/>
  <c r="C230" i="21"/>
  <c r="B230" i="21"/>
  <c r="K229" i="21"/>
  <c r="J229" i="21"/>
  <c r="I229" i="21"/>
  <c r="H229" i="21"/>
  <c r="G229" i="21"/>
  <c r="F229" i="21"/>
  <c r="E229" i="21"/>
  <c r="D229" i="21"/>
  <c r="C229" i="21"/>
  <c r="B229" i="21"/>
  <c r="K223" i="21"/>
  <c r="J223" i="21"/>
  <c r="I223" i="21"/>
  <c r="H223" i="21"/>
  <c r="G223" i="21"/>
  <c r="F223" i="21"/>
  <c r="E223" i="21"/>
  <c r="D223" i="21"/>
  <c r="C223" i="21"/>
  <c r="B223" i="21"/>
  <c r="K222" i="21"/>
  <c r="J222" i="21"/>
  <c r="I222" i="21"/>
  <c r="H222" i="21"/>
  <c r="G222" i="21"/>
  <c r="F222" i="21"/>
  <c r="E222" i="21"/>
  <c r="D222" i="21"/>
  <c r="C222" i="21"/>
  <c r="B222" i="21"/>
  <c r="K221" i="21"/>
  <c r="J221" i="21"/>
  <c r="I221" i="21"/>
  <c r="H221" i="21"/>
  <c r="G221" i="21"/>
  <c r="F221" i="21"/>
  <c r="E221" i="21"/>
  <c r="D221" i="21"/>
  <c r="C221" i="21"/>
  <c r="B221" i="21"/>
  <c r="K220" i="21"/>
  <c r="J220" i="21"/>
  <c r="I220" i="21"/>
  <c r="H220" i="21"/>
  <c r="G220" i="21"/>
  <c r="F220" i="21"/>
  <c r="E220" i="21"/>
  <c r="D220" i="21"/>
  <c r="C220" i="21"/>
  <c r="B220" i="21"/>
  <c r="K219" i="21"/>
  <c r="J219" i="21"/>
  <c r="I219" i="21"/>
  <c r="H219" i="21"/>
  <c r="G219" i="21"/>
  <c r="F219" i="21"/>
  <c r="E219" i="21"/>
  <c r="D219" i="21"/>
  <c r="C219" i="21"/>
  <c r="B219" i="21"/>
  <c r="K218" i="21"/>
  <c r="J218" i="21"/>
  <c r="I218" i="21"/>
  <c r="H218" i="21"/>
  <c r="G218" i="21"/>
  <c r="F218" i="21"/>
  <c r="E218" i="21"/>
  <c r="D218" i="21"/>
  <c r="C218" i="21"/>
  <c r="B218" i="21"/>
  <c r="K217" i="21"/>
  <c r="J217" i="21"/>
  <c r="I217" i="21"/>
  <c r="H217" i="21"/>
  <c r="G217" i="21"/>
  <c r="F217" i="21"/>
  <c r="E217" i="21"/>
  <c r="D217" i="21"/>
  <c r="C217" i="21"/>
  <c r="B217" i="21"/>
  <c r="K216" i="21"/>
  <c r="J216" i="21"/>
  <c r="I216" i="21"/>
  <c r="H216" i="21"/>
  <c r="G216" i="21"/>
  <c r="F216" i="21"/>
  <c r="E216" i="21"/>
  <c r="D216" i="21"/>
  <c r="C216" i="21"/>
  <c r="B216" i="21"/>
  <c r="K215" i="21"/>
  <c r="J215" i="21"/>
  <c r="I215" i="21"/>
  <c r="H215" i="21"/>
  <c r="G215" i="21"/>
  <c r="F215" i="21"/>
  <c r="E215" i="21"/>
  <c r="D215" i="21"/>
  <c r="C215" i="21"/>
  <c r="B215" i="21"/>
  <c r="K214" i="21"/>
  <c r="J214" i="21"/>
  <c r="I214" i="21"/>
  <c r="H214" i="21"/>
  <c r="G214" i="21"/>
  <c r="F214" i="21"/>
  <c r="E214" i="21"/>
  <c r="D214" i="21"/>
  <c r="C214" i="21"/>
  <c r="B214" i="21"/>
  <c r="K213" i="21"/>
  <c r="J213" i="21"/>
  <c r="I213" i="21"/>
  <c r="H213" i="21"/>
  <c r="G213" i="21"/>
  <c r="F213" i="21"/>
  <c r="E213" i="21"/>
  <c r="D213" i="21"/>
  <c r="C213" i="21"/>
  <c r="B213" i="21"/>
  <c r="K212" i="21"/>
  <c r="J212" i="21"/>
  <c r="I212" i="21"/>
  <c r="H212" i="21"/>
  <c r="G212" i="21"/>
  <c r="F212" i="21"/>
  <c r="E212" i="21"/>
  <c r="D212" i="21"/>
  <c r="C212" i="21"/>
  <c r="B212" i="21"/>
  <c r="K211" i="21"/>
  <c r="J211" i="21"/>
  <c r="I211" i="21"/>
  <c r="H211" i="21"/>
  <c r="G211" i="21"/>
  <c r="F211" i="21"/>
  <c r="E211" i="21"/>
  <c r="D211" i="21"/>
  <c r="C211" i="21"/>
  <c r="B211" i="21"/>
  <c r="K210" i="21"/>
  <c r="J210" i="21"/>
  <c r="I210" i="21"/>
  <c r="H210" i="21"/>
  <c r="G210" i="21"/>
  <c r="F210" i="21"/>
  <c r="E210" i="21"/>
  <c r="D210" i="21"/>
  <c r="C210" i="21"/>
  <c r="B210" i="21"/>
  <c r="K209" i="21"/>
  <c r="J209" i="21"/>
  <c r="I209" i="21"/>
  <c r="H209" i="21"/>
  <c r="G209" i="21"/>
  <c r="F209" i="21"/>
  <c r="E209" i="21"/>
  <c r="D209" i="21"/>
  <c r="C209" i="21"/>
  <c r="B209" i="21"/>
  <c r="K208" i="21"/>
  <c r="J208" i="21"/>
  <c r="I208" i="21"/>
  <c r="H208" i="21"/>
  <c r="G208" i="21"/>
  <c r="F208" i="21"/>
  <c r="E208" i="21"/>
  <c r="D208" i="21"/>
  <c r="C208" i="21"/>
  <c r="B208" i="21"/>
  <c r="K207" i="21"/>
  <c r="J207" i="21"/>
  <c r="I207" i="21"/>
  <c r="H207" i="21"/>
  <c r="G207" i="21"/>
  <c r="F207" i="21"/>
  <c r="E207" i="21"/>
  <c r="D207" i="21"/>
  <c r="C207" i="21"/>
  <c r="B207" i="21"/>
  <c r="K206" i="21"/>
  <c r="J206" i="21"/>
  <c r="I206" i="21"/>
  <c r="H206" i="21"/>
  <c r="G206" i="21"/>
  <c r="F206" i="21"/>
  <c r="E206" i="21"/>
  <c r="D206" i="21"/>
  <c r="C206" i="21"/>
  <c r="B206" i="21"/>
  <c r="K205" i="21"/>
  <c r="J205" i="21"/>
  <c r="I205" i="21"/>
  <c r="H205" i="21"/>
  <c r="G205" i="21"/>
  <c r="F205" i="21"/>
  <c r="E205" i="21"/>
  <c r="D205" i="21"/>
  <c r="C205" i="21"/>
  <c r="B205" i="21"/>
  <c r="K204" i="21"/>
  <c r="J204" i="21"/>
  <c r="I204" i="21"/>
  <c r="H204" i="21"/>
  <c r="G204" i="21"/>
  <c r="F204" i="21"/>
  <c r="E204" i="21"/>
  <c r="D204" i="21"/>
  <c r="C204" i="21"/>
  <c r="B204" i="21"/>
  <c r="K203" i="21"/>
  <c r="J203" i="21"/>
  <c r="I203" i="21"/>
  <c r="H203" i="21"/>
  <c r="G203" i="21"/>
  <c r="F203" i="21"/>
  <c r="E203" i="21"/>
  <c r="D203" i="21"/>
  <c r="C203" i="21"/>
  <c r="B203" i="21"/>
  <c r="K202" i="21"/>
  <c r="J202" i="21"/>
  <c r="I202" i="21"/>
  <c r="H202" i="21"/>
  <c r="G202" i="21"/>
  <c r="F202" i="21"/>
  <c r="E202" i="21"/>
  <c r="D202" i="21"/>
  <c r="C202" i="21"/>
  <c r="B202" i="21"/>
  <c r="K201" i="21"/>
  <c r="J201" i="21"/>
  <c r="I201" i="21"/>
  <c r="H201" i="21"/>
  <c r="G201" i="21"/>
  <c r="F201" i="21"/>
  <c r="E201" i="21"/>
  <c r="D201" i="21"/>
  <c r="C201" i="21"/>
  <c r="B201" i="21"/>
  <c r="K200" i="21"/>
  <c r="J200" i="21"/>
  <c r="I200" i="21"/>
  <c r="H200" i="21"/>
  <c r="G200" i="21"/>
  <c r="F200" i="21"/>
  <c r="E200" i="21"/>
  <c r="D200" i="21"/>
  <c r="C200" i="21"/>
  <c r="B200" i="21"/>
  <c r="K199" i="21"/>
  <c r="J199" i="21"/>
  <c r="I199" i="21"/>
  <c r="H199" i="21"/>
  <c r="G199" i="21"/>
  <c r="F199" i="21"/>
  <c r="E199" i="21"/>
  <c r="D199" i="21"/>
  <c r="C199" i="21"/>
  <c r="B199" i="21"/>
  <c r="K198" i="21"/>
  <c r="J198" i="21"/>
  <c r="I198" i="21"/>
  <c r="H198" i="21"/>
  <c r="G198" i="21"/>
  <c r="F198" i="21"/>
  <c r="E198" i="21"/>
  <c r="D198" i="21"/>
  <c r="C198" i="21"/>
  <c r="B198" i="21"/>
  <c r="K197" i="21"/>
  <c r="J197" i="21"/>
  <c r="I197" i="21"/>
  <c r="H197" i="21"/>
  <c r="G197" i="21"/>
  <c r="F197" i="21"/>
  <c r="E197" i="21"/>
  <c r="D197" i="21"/>
  <c r="C197" i="21"/>
  <c r="B197" i="21"/>
  <c r="K191" i="21"/>
  <c r="J191" i="21"/>
  <c r="I191" i="21"/>
  <c r="H191" i="21"/>
  <c r="G191" i="21"/>
  <c r="F191" i="21"/>
  <c r="E191" i="21"/>
  <c r="D191" i="21"/>
  <c r="C191" i="21"/>
  <c r="B191" i="21"/>
  <c r="K190" i="21"/>
  <c r="J190" i="21"/>
  <c r="I190" i="21"/>
  <c r="H190" i="21"/>
  <c r="G190" i="21"/>
  <c r="F190" i="21"/>
  <c r="E190" i="21"/>
  <c r="D190" i="21"/>
  <c r="C190" i="21"/>
  <c r="B190" i="21"/>
  <c r="K189" i="21"/>
  <c r="J189" i="21"/>
  <c r="I189" i="21"/>
  <c r="H189" i="21"/>
  <c r="G189" i="21"/>
  <c r="F189" i="21"/>
  <c r="E189" i="21"/>
  <c r="D189" i="21"/>
  <c r="C189" i="21"/>
  <c r="B189" i="21"/>
  <c r="K188" i="21"/>
  <c r="J188" i="21"/>
  <c r="I188" i="21"/>
  <c r="H188" i="21"/>
  <c r="G188" i="21"/>
  <c r="F188" i="21"/>
  <c r="E188" i="21"/>
  <c r="D188" i="21"/>
  <c r="C188" i="21"/>
  <c r="B188" i="21"/>
  <c r="K187" i="21"/>
  <c r="J187" i="21"/>
  <c r="I187" i="21"/>
  <c r="H187" i="21"/>
  <c r="G187" i="21"/>
  <c r="F187" i="21"/>
  <c r="E187" i="21"/>
  <c r="D187" i="21"/>
  <c r="C187" i="21"/>
  <c r="B187" i="21"/>
  <c r="K186" i="21"/>
  <c r="J186" i="21"/>
  <c r="I186" i="21"/>
  <c r="H186" i="21"/>
  <c r="G186" i="21"/>
  <c r="F186" i="21"/>
  <c r="E186" i="21"/>
  <c r="D186" i="21"/>
  <c r="C186" i="21"/>
  <c r="B186" i="21"/>
  <c r="K185" i="21"/>
  <c r="J185" i="21"/>
  <c r="I185" i="21"/>
  <c r="H185" i="21"/>
  <c r="G185" i="21"/>
  <c r="F185" i="21"/>
  <c r="E185" i="21"/>
  <c r="D185" i="21"/>
  <c r="C185" i="21"/>
  <c r="B185" i="21"/>
  <c r="K184" i="21"/>
  <c r="J184" i="21"/>
  <c r="I184" i="21"/>
  <c r="H184" i="21"/>
  <c r="G184" i="21"/>
  <c r="F184" i="21"/>
  <c r="E184" i="21"/>
  <c r="D184" i="21"/>
  <c r="C184" i="21"/>
  <c r="B184" i="21"/>
  <c r="K183" i="21"/>
  <c r="J183" i="21"/>
  <c r="I183" i="21"/>
  <c r="H183" i="21"/>
  <c r="G183" i="21"/>
  <c r="F183" i="21"/>
  <c r="E183" i="21"/>
  <c r="D183" i="21"/>
  <c r="C183" i="21"/>
  <c r="B183" i="21"/>
  <c r="K182" i="21"/>
  <c r="J182" i="21"/>
  <c r="I182" i="21"/>
  <c r="H182" i="21"/>
  <c r="G182" i="21"/>
  <c r="F182" i="21"/>
  <c r="E182" i="21"/>
  <c r="D182" i="21"/>
  <c r="C182" i="21"/>
  <c r="B182" i="21"/>
  <c r="K181" i="21"/>
  <c r="J181" i="21"/>
  <c r="I181" i="21"/>
  <c r="H181" i="21"/>
  <c r="G181" i="21"/>
  <c r="F181" i="21"/>
  <c r="E181" i="21"/>
  <c r="D181" i="21"/>
  <c r="C181" i="21"/>
  <c r="B181" i="21"/>
  <c r="K180" i="21"/>
  <c r="J180" i="21"/>
  <c r="I180" i="21"/>
  <c r="H180" i="21"/>
  <c r="G180" i="21"/>
  <c r="F180" i="21"/>
  <c r="E180" i="21"/>
  <c r="D180" i="21"/>
  <c r="C180" i="21"/>
  <c r="B180" i="21"/>
  <c r="K179" i="21"/>
  <c r="J179" i="21"/>
  <c r="I179" i="21"/>
  <c r="H179" i="21"/>
  <c r="G179" i="21"/>
  <c r="F179" i="21"/>
  <c r="E179" i="21"/>
  <c r="D179" i="21"/>
  <c r="C179" i="21"/>
  <c r="B179" i="21"/>
  <c r="K178" i="21"/>
  <c r="J178" i="21"/>
  <c r="I178" i="21"/>
  <c r="H178" i="21"/>
  <c r="G178" i="21"/>
  <c r="F178" i="21"/>
  <c r="E178" i="21"/>
  <c r="D178" i="21"/>
  <c r="C178" i="21"/>
  <c r="B178" i="21"/>
  <c r="K177" i="21"/>
  <c r="J177" i="21"/>
  <c r="I177" i="21"/>
  <c r="H177" i="21"/>
  <c r="G177" i="21"/>
  <c r="F177" i="21"/>
  <c r="E177" i="21"/>
  <c r="D177" i="21"/>
  <c r="C177" i="21"/>
  <c r="B177" i="21"/>
  <c r="K176" i="21"/>
  <c r="J176" i="21"/>
  <c r="I176" i="21"/>
  <c r="H176" i="21"/>
  <c r="G176" i="21"/>
  <c r="F176" i="21"/>
  <c r="E176" i="21"/>
  <c r="D176" i="21"/>
  <c r="C176" i="21"/>
  <c r="B176" i="21"/>
  <c r="K175" i="21"/>
  <c r="J175" i="21"/>
  <c r="I175" i="21"/>
  <c r="H175" i="21"/>
  <c r="G175" i="21"/>
  <c r="F175" i="21"/>
  <c r="E175" i="21"/>
  <c r="D175" i="21"/>
  <c r="C175" i="21"/>
  <c r="B175" i="21"/>
  <c r="K174" i="21"/>
  <c r="J174" i="21"/>
  <c r="I174" i="21"/>
  <c r="H174" i="21"/>
  <c r="G174" i="21"/>
  <c r="F174" i="21"/>
  <c r="E174" i="21"/>
  <c r="D174" i="21"/>
  <c r="C174" i="21"/>
  <c r="B174" i="21"/>
  <c r="K173" i="21"/>
  <c r="J173" i="21"/>
  <c r="I173" i="21"/>
  <c r="H173" i="21"/>
  <c r="G173" i="21"/>
  <c r="F173" i="21"/>
  <c r="E173" i="21"/>
  <c r="D173" i="21"/>
  <c r="C173" i="21"/>
  <c r="B173" i="21"/>
  <c r="K172" i="21"/>
  <c r="J172" i="21"/>
  <c r="I172" i="21"/>
  <c r="H172" i="21"/>
  <c r="G172" i="21"/>
  <c r="F172" i="21"/>
  <c r="E172" i="21"/>
  <c r="D172" i="21"/>
  <c r="C172" i="21"/>
  <c r="B172" i="21"/>
  <c r="K171" i="21"/>
  <c r="J171" i="21"/>
  <c r="I171" i="21"/>
  <c r="H171" i="21"/>
  <c r="G171" i="21"/>
  <c r="F171" i="21"/>
  <c r="E171" i="21"/>
  <c r="D171" i="21"/>
  <c r="C171" i="21"/>
  <c r="B171" i="21"/>
  <c r="K170" i="21"/>
  <c r="J170" i="21"/>
  <c r="I170" i="21"/>
  <c r="H170" i="21"/>
  <c r="G170" i="21"/>
  <c r="F170" i="21"/>
  <c r="E170" i="21"/>
  <c r="D170" i="21"/>
  <c r="C170" i="21"/>
  <c r="B170" i="21"/>
  <c r="K169" i="21"/>
  <c r="J169" i="21"/>
  <c r="I169" i="21"/>
  <c r="H169" i="21"/>
  <c r="G169" i="21"/>
  <c r="F169" i="21"/>
  <c r="E169" i="21"/>
  <c r="D169" i="21"/>
  <c r="C169" i="21"/>
  <c r="B169" i="21"/>
  <c r="K168" i="21"/>
  <c r="J168" i="21"/>
  <c r="I168" i="21"/>
  <c r="H168" i="21"/>
  <c r="G168" i="21"/>
  <c r="F168" i="21"/>
  <c r="E168" i="21"/>
  <c r="D168" i="21"/>
  <c r="C168" i="21"/>
  <c r="B168" i="21"/>
  <c r="K167" i="21"/>
  <c r="J167" i="21"/>
  <c r="I167" i="21"/>
  <c r="H167" i="21"/>
  <c r="G167" i="21"/>
  <c r="F167" i="21"/>
  <c r="E167" i="21"/>
  <c r="D167" i="21"/>
  <c r="C167" i="21"/>
  <c r="B167" i="21"/>
  <c r="K166" i="21"/>
  <c r="J166" i="21"/>
  <c r="I166" i="21"/>
  <c r="H166" i="21"/>
  <c r="G166" i="21"/>
  <c r="F166" i="21"/>
  <c r="E166" i="21"/>
  <c r="D166" i="21"/>
  <c r="C166" i="21"/>
  <c r="B166" i="21"/>
  <c r="K165" i="21"/>
  <c r="J165" i="21"/>
  <c r="I165" i="21"/>
  <c r="H165" i="21"/>
  <c r="G165" i="21"/>
  <c r="F165" i="21"/>
  <c r="E165" i="21"/>
  <c r="D165" i="21"/>
  <c r="C165" i="21"/>
  <c r="B165" i="21"/>
  <c r="K159" i="21"/>
  <c r="J159" i="21"/>
  <c r="I159" i="21"/>
  <c r="H159" i="21"/>
  <c r="G159" i="21"/>
  <c r="F159" i="21"/>
  <c r="E159" i="21"/>
  <c r="D159" i="21"/>
  <c r="C159" i="21"/>
  <c r="B159" i="21"/>
  <c r="K158" i="21"/>
  <c r="J158" i="21"/>
  <c r="I158" i="21"/>
  <c r="H158" i="21"/>
  <c r="G158" i="21"/>
  <c r="F158" i="21"/>
  <c r="E158" i="21"/>
  <c r="D158" i="21"/>
  <c r="C158" i="21"/>
  <c r="B158" i="21"/>
  <c r="K157" i="21"/>
  <c r="J157" i="21"/>
  <c r="I157" i="21"/>
  <c r="H157" i="21"/>
  <c r="G157" i="21"/>
  <c r="F157" i="21"/>
  <c r="E157" i="21"/>
  <c r="D157" i="21"/>
  <c r="C157" i="21"/>
  <c r="B157" i="21"/>
  <c r="K156" i="21"/>
  <c r="J156" i="21"/>
  <c r="I156" i="21"/>
  <c r="H156" i="21"/>
  <c r="G156" i="21"/>
  <c r="F156" i="21"/>
  <c r="E156" i="21"/>
  <c r="D156" i="21"/>
  <c r="C156" i="21"/>
  <c r="B156" i="21"/>
  <c r="K155" i="21"/>
  <c r="J155" i="21"/>
  <c r="I155" i="21"/>
  <c r="H155" i="21"/>
  <c r="G155" i="21"/>
  <c r="F155" i="21"/>
  <c r="E155" i="21"/>
  <c r="D155" i="21"/>
  <c r="C155" i="21"/>
  <c r="B155" i="21"/>
  <c r="K154" i="21"/>
  <c r="J154" i="21"/>
  <c r="I154" i="21"/>
  <c r="H154" i="21"/>
  <c r="G154" i="21"/>
  <c r="F154" i="21"/>
  <c r="E154" i="21"/>
  <c r="D154" i="21"/>
  <c r="C154" i="21"/>
  <c r="B154" i="21"/>
  <c r="K153" i="21"/>
  <c r="J153" i="21"/>
  <c r="I153" i="21"/>
  <c r="H153" i="21"/>
  <c r="G153" i="21"/>
  <c r="F153" i="21"/>
  <c r="E153" i="21"/>
  <c r="D153" i="21"/>
  <c r="C153" i="21"/>
  <c r="B153" i="21"/>
  <c r="K152" i="21"/>
  <c r="J152" i="21"/>
  <c r="I152" i="21"/>
  <c r="H152" i="21"/>
  <c r="G152" i="21"/>
  <c r="F152" i="21"/>
  <c r="E152" i="21"/>
  <c r="D152" i="21"/>
  <c r="C152" i="21"/>
  <c r="B152" i="21"/>
  <c r="K151" i="21"/>
  <c r="J151" i="21"/>
  <c r="I151" i="21"/>
  <c r="H151" i="21"/>
  <c r="G151" i="21"/>
  <c r="F151" i="21"/>
  <c r="E151" i="21"/>
  <c r="D151" i="21"/>
  <c r="C151" i="21"/>
  <c r="B151" i="21"/>
  <c r="K150" i="21"/>
  <c r="J150" i="21"/>
  <c r="I150" i="21"/>
  <c r="H150" i="21"/>
  <c r="G150" i="21"/>
  <c r="F150" i="21"/>
  <c r="E150" i="21"/>
  <c r="D150" i="21"/>
  <c r="C150" i="21"/>
  <c r="B150" i="21"/>
  <c r="K149" i="21"/>
  <c r="J149" i="21"/>
  <c r="I149" i="21"/>
  <c r="H149" i="21"/>
  <c r="G149" i="21"/>
  <c r="F149" i="21"/>
  <c r="E149" i="21"/>
  <c r="D149" i="21"/>
  <c r="C149" i="21"/>
  <c r="B149" i="21"/>
  <c r="K148" i="21"/>
  <c r="J148" i="21"/>
  <c r="I148" i="21"/>
  <c r="H148" i="21"/>
  <c r="G148" i="21"/>
  <c r="F148" i="21"/>
  <c r="E148" i="21"/>
  <c r="D148" i="21"/>
  <c r="C148" i="21"/>
  <c r="B148" i="21"/>
  <c r="K147" i="21"/>
  <c r="J147" i="21"/>
  <c r="I147" i="21"/>
  <c r="H147" i="21"/>
  <c r="G147" i="21"/>
  <c r="F147" i="21"/>
  <c r="E147" i="21"/>
  <c r="D147" i="21"/>
  <c r="C147" i="21"/>
  <c r="B147" i="21"/>
  <c r="K146" i="21"/>
  <c r="J146" i="21"/>
  <c r="I146" i="21"/>
  <c r="H146" i="21"/>
  <c r="G146" i="21"/>
  <c r="F146" i="21"/>
  <c r="E146" i="21"/>
  <c r="D146" i="21"/>
  <c r="C146" i="21"/>
  <c r="B146" i="21"/>
  <c r="K145" i="21"/>
  <c r="J145" i="21"/>
  <c r="I145" i="21"/>
  <c r="H145" i="21"/>
  <c r="G145" i="21"/>
  <c r="F145" i="21"/>
  <c r="E145" i="21"/>
  <c r="D145" i="21"/>
  <c r="C145" i="21"/>
  <c r="B145" i="21"/>
  <c r="K144" i="21"/>
  <c r="J144" i="21"/>
  <c r="I144" i="21"/>
  <c r="H144" i="21"/>
  <c r="G144" i="21"/>
  <c r="F144" i="21"/>
  <c r="E144" i="21"/>
  <c r="D144" i="21"/>
  <c r="C144" i="21"/>
  <c r="B144" i="21"/>
  <c r="K143" i="21"/>
  <c r="J143" i="21"/>
  <c r="I143" i="21"/>
  <c r="H143" i="21"/>
  <c r="G143" i="21"/>
  <c r="F143" i="21"/>
  <c r="E143" i="21"/>
  <c r="D143" i="21"/>
  <c r="C143" i="21"/>
  <c r="B143" i="21"/>
  <c r="K142" i="21"/>
  <c r="J142" i="21"/>
  <c r="I142" i="21"/>
  <c r="H142" i="21"/>
  <c r="G142" i="21"/>
  <c r="F142" i="21"/>
  <c r="E142" i="21"/>
  <c r="D142" i="21"/>
  <c r="C142" i="21"/>
  <c r="B142" i="21"/>
  <c r="K141" i="21"/>
  <c r="J141" i="21"/>
  <c r="I141" i="21"/>
  <c r="H141" i="21"/>
  <c r="G141" i="21"/>
  <c r="F141" i="21"/>
  <c r="E141" i="21"/>
  <c r="D141" i="21"/>
  <c r="C141" i="21"/>
  <c r="B141" i="21"/>
  <c r="K140" i="21"/>
  <c r="J140" i="21"/>
  <c r="I140" i="21"/>
  <c r="H140" i="21"/>
  <c r="G140" i="21"/>
  <c r="F140" i="21"/>
  <c r="E140" i="21"/>
  <c r="D140" i="21"/>
  <c r="C140" i="21"/>
  <c r="B140" i="21"/>
  <c r="K139" i="21"/>
  <c r="J139" i="21"/>
  <c r="I139" i="21"/>
  <c r="H139" i="21"/>
  <c r="G139" i="21"/>
  <c r="F139" i="21"/>
  <c r="E139" i="21"/>
  <c r="D139" i="21"/>
  <c r="C139" i="21"/>
  <c r="B139" i="21"/>
  <c r="K138" i="21"/>
  <c r="J138" i="21"/>
  <c r="I138" i="21"/>
  <c r="H138" i="21"/>
  <c r="G138" i="21"/>
  <c r="F138" i="21"/>
  <c r="E138" i="21"/>
  <c r="D138" i="21"/>
  <c r="C138" i="21"/>
  <c r="B138" i="21"/>
  <c r="K137" i="21"/>
  <c r="J137" i="21"/>
  <c r="I137" i="21"/>
  <c r="H137" i="21"/>
  <c r="G137" i="21"/>
  <c r="F137" i="21"/>
  <c r="E137" i="21"/>
  <c r="D137" i="21"/>
  <c r="C137" i="21"/>
  <c r="B137" i="21"/>
  <c r="K136" i="21"/>
  <c r="J136" i="21"/>
  <c r="I136" i="21"/>
  <c r="H136" i="21"/>
  <c r="G136" i="21"/>
  <c r="F136" i="21"/>
  <c r="E136" i="21"/>
  <c r="D136" i="21"/>
  <c r="C136" i="21"/>
  <c r="B136" i="21"/>
  <c r="K135" i="21"/>
  <c r="J135" i="21"/>
  <c r="I135" i="21"/>
  <c r="H135" i="21"/>
  <c r="G135" i="21"/>
  <c r="F135" i="21"/>
  <c r="E135" i="21"/>
  <c r="D135" i="21"/>
  <c r="C135" i="21"/>
  <c r="B135" i="21"/>
  <c r="K134" i="21"/>
  <c r="J134" i="21"/>
  <c r="I134" i="21"/>
  <c r="H134" i="21"/>
  <c r="G134" i="21"/>
  <c r="F134" i="21"/>
  <c r="E134" i="21"/>
  <c r="D134" i="21"/>
  <c r="C134" i="21"/>
  <c r="B134" i="21"/>
  <c r="K133" i="21"/>
  <c r="J133" i="21"/>
  <c r="I133" i="21"/>
  <c r="H133" i="21"/>
  <c r="G133" i="21"/>
  <c r="F133" i="21"/>
  <c r="E133" i="21"/>
  <c r="D133" i="21"/>
  <c r="C133" i="21"/>
  <c r="B133" i="21"/>
  <c r="K127" i="21"/>
  <c r="J127" i="21"/>
  <c r="I127" i="21"/>
  <c r="H127" i="21"/>
  <c r="G127" i="21"/>
  <c r="F127" i="21"/>
  <c r="E127" i="21"/>
  <c r="D127" i="21"/>
  <c r="C127" i="21"/>
  <c r="B127" i="21"/>
  <c r="K126" i="21"/>
  <c r="J126" i="21"/>
  <c r="I126" i="21"/>
  <c r="H126" i="21"/>
  <c r="G126" i="21"/>
  <c r="F126" i="21"/>
  <c r="E126" i="21"/>
  <c r="D126" i="21"/>
  <c r="C126" i="21"/>
  <c r="B126" i="21"/>
  <c r="K125" i="21"/>
  <c r="J125" i="21"/>
  <c r="I125" i="21"/>
  <c r="H125" i="21"/>
  <c r="G125" i="21"/>
  <c r="F125" i="21"/>
  <c r="E125" i="21"/>
  <c r="D125" i="21"/>
  <c r="C125" i="21"/>
  <c r="B125" i="21"/>
  <c r="K124" i="21"/>
  <c r="J124" i="21"/>
  <c r="I124" i="21"/>
  <c r="H124" i="21"/>
  <c r="G124" i="21"/>
  <c r="F124" i="21"/>
  <c r="E124" i="21"/>
  <c r="D124" i="21"/>
  <c r="C124" i="21"/>
  <c r="B124" i="21"/>
  <c r="K123" i="21"/>
  <c r="J123" i="21"/>
  <c r="I123" i="21"/>
  <c r="H123" i="21"/>
  <c r="G123" i="21"/>
  <c r="F123" i="21"/>
  <c r="E123" i="21"/>
  <c r="D123" i="21"/>
  <c r="C123" i="21"/>
  <c r="B123" i="21"/>
  <c r="K122" i="21"/>
  <c r="J122" i="21"/>
  <c r="I122" i="21"/>
  <c r="H122" i="21"/>
  <c r="G122" i="21"/>
  <c r="F122" i="21"/>
  <c r="E122" i="21"/>
  <c r="D122" i="21"/>
  <c r="C122" i="21"/>
  <c r="B122" i="21"/>
  <c r="K121" i="21"/>
  <c r="J121" i="21"/>
  <c r="I121" i="21"/>
  <c r="H121" i="21"/>
  <c r="G121" i="21"/>
  <c r="F121" i="21"/>
  <c r="E121" i="21"/>
  <c r="D121" i="21"/>
  <c r="C121" i="21"/>
  <c r="B121" i="21"/>
  <c r="K120" i="21"/>
  <c r="J120" i="21"/>
  <c r="I120" i="21"/>
  <c r="H120" i="21"/>
  <c r="G120" i="21"/>
  <c r="F120" i="21"/>
  <c r="E120" i="21"/>
  <c r="D120" i="21"/>
  <c r="C120" i="21"/>
  <c r="B120" i="21"/>
  <c r="K119" i="21"/>
  <c r="J119" i="21"/>
  <c r="I119" i="21"/>
  <c r="H119" i="21"/>
  <c r="G119" i="21"/>
  <c r="F119" i="21"/>
  <c r="E119" i="21"/>
  <c r="D119" i="21"/>
  <c r="C119" i="21"/>
  <c r="B119" i="21"/>
  <c r="K118" i="21"/>
  <c r="J118" i="21"/>
  <c r="I118" i="21"/>
  <c r="H118" i="21"/>
  <c r="G118" i="21"/>
  <c r="F118" i="21"/>
  <c r="E118" i="21"/>
  <c r="D118" i="21"/>
  <c r="C118" i="21"/>
  <c r="B118" i="21"/>
  <c r="K117" i="21"/>
  <c r="J117" i="21"/>
  <c r="I117" i="21"/>
  <c r="H117" i="21"/>
  <c r="G117" i="21"/>
  <c r="F117" i="21"/>
  <c r="E117" i="21"/>
  <c r="D117" i="21"/>
  <c r="C117" i="21"/>
  <c r="B117" i="21"/>
  <c r="K116" i="21"/>
  <c r="J116" i="21"/>
  <c r="I116" i="21"/>
  <c r="H116" i="21"/>
  <c r="G116" i="21"/>
  <c r="F116" i="21"/>
  <c r="E116" i="21"/>
  <c r="D116" i="21"/>
  <c r="C116" i="21"/>
  <c r="B116" i="21"/>
  <c r="K115" i="21"/>
  <c r="J115" i="21"/>
  <c r="I115" i="21"/>
  <c r="H115" i="21"/>
  <c r="G115" i="21"/>
  <c r="F115" i="21"/>
  <c r="E115" i="21"/>
  <c r="D115" i="21"/>
  <c r="C115" i="21"/>
  <c r="B115" i="21"/>
  <c r="K114" i="21"/>
  <c r="J114" i="21"/>
  <c r="I114" i="21"/>
  <c r="H114" i="21"/>
  <c r="G114" i="21"/>
  <c r="F114" i="21"/>
  <c r="E114" i="21"/>
  <c r="D114" i="21"/>
  <c r="C114" i="21"/>
  <c r="B114" i="21"/>
  <c r="K113" i="21"/>
  <c r="J113" i="21"/>
  <c r="I113" i="21"/>
  <c r="H113" i="21"/>
  <c r="G113" i="21"/>
  <c r="F113" i="21"/>
  <c r="E113" i="21"/>
  <c r="D113" i="21"/>
  <c r="C113" i="21"/>
  <c r="B113" i="21"/>
  <c r="K112" i="21"/>
  <c r="J112" i="21"/>
  <c r="I112" i="21"/>
  <c r="H112" i="21"/>
  <c r="G112" i="21"/>
  <c r="F112" i="21"/>
  <c r="E112" i="21"/>
  <c r="D112" i="21"/>
  <c r="C112" i="21"/>
  <c r="B112" i="21"/>
  <c r="K111" i="21"/>
  <c r="J111" i="21"/>
  <c r="I111" i="21"/>
  <c r="H111" i="21"/>
  <c r="G111" i="21"/>
  <c r="F111" i="21"/>
  <c r="E111" i="21"/>
  <c r="D111" i="21"/>
  <c r="C111" i="21"/>
  <c r="B111" i="21"/>
  <c r="K110" i="21"/>
  <c r="J110" i="21"/>
  <c r="I110" i="21"/>
  <c r="H110" i="21"/>
  <c r="G110" i="21"/>
  <c r="F110" i="21"/>
  <c r="E110" i="21"/>
  <c r="D110" i="21"/>
  <c r="C110" i="21"/>
  <c r="B110" i="21"/>
  <c r="K109" i="21"/>
  <c r="J109" i="21"/>
  <c r="I109" i="21"/>
  <c r="H109" i="21"/>
  <c r="G109" i="21"/>
  <c r="F109" i="21"/>
  <c r="E109" i="21"/>
  <c r="D109" i="21"/>
  <c r="C109" i="21"/>
  <c r="B109" i="21"/>
  <c r="K108" i="21"/>
  <c r="J108" i="21"/>
  <c r="I108" i="21"/>
  <c r="H108" i="21"/>
  <c r="G108" i="21"/>
  <c r="F108" i="21"/>
  <c r="E108" i="21"/>
  <c r="D108" i="21"/>
  <c r="C108" i="21"/>
  <c r="B108" i="21"/>
  <c r="K107" i="21"/>
  <c r="J107" i="21"/>
  <c r="I107" i="21"/>
  <c r="H107" i="21"/>
  <c r="G107" i="21"/>
  <c r="F107" i="21"/>
  <c r="E107" i="21"/>
  <c r="D107" i="21"/>
  <c r="C107" i="21"/>
  <c r="B107" i="21"/>
  <c r="K106" i="21"/>
  <c r="J106" i="21"/>
  <c r="I106" i="21"/>
  <c r="H106" i="21"/>
  <c r="G106" i="21"/>
  <c r="F106" i="21"/>
  <c r="E106" i="21"/>
  <c r="D106" i="21"/>
  <c r="C106" i="21"/>
  <c r="B106" i="21"/>
  <c r="K105" i="21"/>
  <c r="J105" i="21"/>
  <c r="I105" i="21"/>
  <c r="H105" i="21"/>
  <c r="G105" i="21"/>
  <c r="F105" i="21"/>
  <c r="E105" i="21"/>
  <c r="D105" i="21"/>
  <c r="C105" i="21"/>
  <c r="B105" i="21"/>
  <c r="K104" i="21"/>
  <c r="J104" i="21"/>
  <c r="I104" i="21"/>
  <c r="H104" i="21"/>
  <c r="G104" i="21"/>
  <c r="F104" i="21"/>
  <c r="E104" i="21"/>
  <c r="D104" i="21"/>
  <c r="C104" i="21"/>
  <c r="B104" i="21"/>
  <c r="K103" i="21"/>
  <c r="J103" i="21"/>
  <c r="I103" i="21"/>
  <c r="H103" i="21"/>
  <c r="G103" i="21"/>
  <c r="F103" i="21"/>
  <c r="E103" i="21"/>
  <c r="D103" i="21"/>
  <c r="C103" i="21"/>
  <c r="B103" i="21"/>
  <c r="K102" i="21"/>
  <c r="J102" i="21"/>
  <c r="I102" i="21"/>
  <c r="H102" i="21"/>
  <c r="G102" i="21"/>
  <c r="F102" i="21"/>
  <c r="E102" i="21"/>
  <c r="D102" i="21"/>
  <c r="C102" i="21"/>
  <c r="B102" i="21"/>
  <c r="K101" i="21"/>
  <c r="J101" i="21"/>
  <c r="I101" i="21"/>
  <c r="H101" i="21"/>
  <c r="G101" i="21"/>
  <c r="F101" i="21"/>
  <c r="E101" i="21"/>
  <c r="D101" i="21"/>
  <c r="C101" i="21"/>
  <c r="B101" i="21"/>
  <c r="K95" i="21"/>
  <c r="J95" i="21"/>
  <c r="I95" i="21"/>
  <c r="H95" i="21"/>
  <c r="G95" i="21"/>
  <c r="F95" i="21"/>
  <c r="E95" i="21"/>
  <c r="D95" i="21"/>
  <c r="C95" i="21"/>
  <c r="B95" i="21"/>
  <c r="K94" i="21"/>
  <c r="J94" i="21"/>
  <c r="I94" i="21"/>
  <c r="H94" i="21"/>
  <c r="G94" i="21"/>
  <c r="F94" i="21"/>
  <c r="E94" i="21"/>
  <c r="D94" i="21"/>
  <c r="C94" i="21"/>
  <c r="B94" i="21"/>
  <c r="K93" i="21"/>
  <c r="J93" i="21"/>
  <c r="I93" i="21"/>
  <c r="H93" i="21"/>
  <c r="G93" i="21"/>
  <c r="F93" i="21"/>
  <c r="E93" i="21"/>
  <c r="D93" i="21"/>
  <c r="C93" i="21"/>
  <c r="B93" i="21"/>
  <c r="K92" i="21"/>
  <c r="J92" i="21"/>
  <c r="I92" i="21"/>
  <c r="H92" i="21"/>
  <c r="G92" i="21"/>
  <c r="F92" i="21"/>
  <c r="E92" i="21"/>
  <c r="D92" i="21"/>
  <c r="C92" i="21"/>
  <c r="B92" i="21"/>
  <c r="K91" i="21"/>
  <c r="J91" i="21"/>
  <c r="I91" i="21"/>
  <c r="H91" i="21"/>
  <c r="G91" i="21"/>
  <c r="F91" i="21"/>
  <c r="E91" i="21"/>
  <c r="D91" i="21"/>
  <c r="C91" i="21"/>
  <c r="B91" i="21"/>
  <c r="K90" i="21"/>
  <c r="J90" i="21"/>
  <c r="I90" i="21"/>
  <c r="H90" i="21"/>
  <c r="G90" i="21"/>
  <c r="F90" i="21"/>
  <c r="E90" i="21"/>
  <c r="D90" i="21"/>
  <c r="C90" i="21"/>
  <c r="B90" i="21"/>
  <c r="K89" i="21"/>
  <c r="J89" i="21"/>
  <c r="I89" i="21"/>
  <c r="H89" i="21"/>
  <c r="G89" i="21"/>
  <c r="F89" i="21"/>
  <c r="E89" i="21"/>
  <c r="D89" i="21"/>
  <c r="C89" i="21"/>
  <c r="B89" i="21"/>
  <c r="K88" i="21"/>
  <c r="J88" i="21"/>
  <c r="I88" i="21"/>
  <c r="H88" i="21"/>
  <c r="G88" i="21"/>
  <c r="F88" i="21"/>
  <c r="E88" i="21"/>
  <c r="D88" i="21"/>
  <c r="C88" i="21"/>
  <c r="B88" i="21"/>
  <c r="K87" i="21"/>
  <c r="J87" i="21"/>
  <c r="I87" i="21"/>
  <c r="H87" i="21"/>
  <c r="G87" i="21"/>
  <c r="F87" i="21"/>
  <c r="E87" i="21"/>
  <c r="D87" i="21"/>
  <c r="C87" i="21"/>
  <c r="B87" i="21"/>
  <c r="K86" i="21"/>
  <c r="J86" i="21"/>
  <c r="I86" i="21"/>
  <c r="H86" i="21"/>
  <c r="G86" i="21"/>
  <c r="F86" i="21"/>
  <c r="E86" i="21"/>
  <c r="D86" i="21"/>
  <c r="C86" i="21"/>
  <c r="B86" i="21"/>
  <c r="K85" i="21"/>
  <c r="J85" i="21"/>
  <c r="I85" i="21"/>
  <c r="H85" i="21"/>
  <c r="G85" i="21"/>
  <c r="F85" i="21"/>
  <c r="E85" i="21"/>
  <c r="D85" i="21"/>
  <c r="C85" i="21"/>
  <c r="B85" i="21"/>
  <c r="K84" i="21"/>
  <c r="J84" i="21"/>
  <c r="I84" i="21"/>
  <c r="H84" i="21"/>
  <c r="G84" i="21"/>
  <c r="F84" i="21"/>
  <c r="E84" i="21"/>
  <c r="D84" i="21"/>
  <c r="C84" i="21"/>
  <c r="B84" i="21"/>
  <c r="K83" i="21"/>
  <c r="J83" i="21"/>
  <c r="I83" i="21"/>
  <c r="H83" i="21"/>
  <c r="G83" i="21"/>
  <c r="F83" i="21"/>
  <c r="E83" i="21"/>
  <c r="D83" i="21"/>
  <c r="C83" i="21"/>
  <c r="B83" i="21"/>
  <c r="K82" i="21"/>
  <c r="J82" i="21"/>
  <c r="I82" i="21"/>
  <c r="H82" i="21"/>
  <c r="G82" i="21"/>
  <c r="F82" i="21"/>
  <c r="E82" i="21"/>
  <c r="D82" i="21"/>
  <c r="C82" i="21"/>
  <c r="B82" i="21"/>
  <c r="K81" i="21"/>
  <c r="J81" i="21"/>
  <c r="I81" i="21"/>
  <c r="H81" i="21"/>
  <c r="G81" i="21"/>
  <c r="F81" i="21"/>
  <c r="E81" i="21"/>
  <c r="D81" i="21"/>
  <c r="C81" i="21"/>
  <c r="B81" i="21"/>
  <c r="K80" i="21"/>
  <c r="J80" i="21"/>
  <c r="I80" i="21"/>
  <c r="H80" i="21"/>
  <c r="G80" i="21"/>
  <c r="F80" i="21"/>
  <c r="E80" i="21"/>
  <c r="D80" i="21"/>
  <c r="C80" i="21"/>
  <c r="B80" i="21"/>
  <c r="K79" i="21"/>
  <c r="J79" i="21"/>
  <c r="I79" i="21"/>
  <c r="H79" i="21"/>
  <c r="G79" i="21"/>
  <c r="F79" i="21"/>
  <c r="E79" i="21"/>
  <c r="D79" i="21"/>
  <c r="C79" i="21"/>
  <c r="B79" i="21"/>
  <c r="K78" i="21"/>
  <c r="J78" i="21"/>
  <c r="I78" i="21"/>
  <c r="H78" i="21"/>
  <c r="G78" i="21"/>
  <c r="F78" i="21"/>
  <c r="E78" i="21"/>
  <c r="D78" i="21"/>
  <c r="C78" i="21"/>
  <c r="B78" i="21"/>
  <c r="K77" i="21"/>
  <c r="J77" i="21"/>
  <c r="I77" i="21"/>
  <c r="H77" i="21"/>
  <c r="G77" i="21"/>
  <c r="F77" i="21"/>
  <c r="E77" i="21"/>
  <c r="D77" i="21"/>
  <c r="C77" i="21"/>
  <c r="B77" i="21"/>
  <c r="K76" i="21"/>
  <c r="J76" i="21"/>
  <c r="I76" i="21"/>
  <c r="H76" i="21"/>
  <c r="G76" i="21"/>
  <c r="F76" i="21"/>
  <c r="E76" i="21"/>
  <c r="D76" i="21"/>
  <c r="C76" i="21"/>
  <c r="B76" i="21"/>
  <c r="K75" i="21"/>
  <c r="J75" i="21"/>
  <c r="I75" i="21"/>
  <c r="H75" i="21"/>
  <c r="G75" i="21"/>
  <c r="F75" i="21"/>
  <c r="E75" i="21"/>
  <c r="D75" i="21"/>
  <c r="C75" i="21"/>
  <c r="B75" i="21"/>
  <c r="K74" i="21"/>
  <c r="J74" i="21"/>
  <c r="I74" i="21"/>
  <c r="H74" i="21"/>
  <c r="G74" i="21"/>
  <c r="F74" i="21"/>
  <c r="E74" i="21"/>
  <c r="D74" i="21"/>
  <c r="C74" i="21"/>
  <c r="B74" i="21"/>
  <c r="K73" i="21"/>
  <c r="J73" i="21"/>
  <c r="I73" i="21"/>
  <c r="H73" i="21"/>
  <c r="G73" i="21"/>
  <c r="F73" i="21"/>
  <c r="E73" i="21"/>
  <c r="D73" i="21"/>
  <c r="C73" i="21"/>
  <c r="B73" i="21"/>
  <c r="K72" i="21"/>
  <c r="J72" i="21"/>
  <c r="I72" i="21"/>
  <c r="H72" i="21"/>
  <c r="G72" i="21"/>
  <c r="F72" i="21"/>
  <c r="E72" i="21"/>
  <c r="D72" i="21"/>
  <c r="C72" i="21"/>
  <c r="B72" i="21"/>
  <c r="K71" i="21"/>
  <c r="J71" i="21"/>
  <c r="I71" i="21"/>
  <c r="H71" i="21"/>
  <c r="G71" i="21"/>
  <c r="F71" i="21"/>
  <c r="E71" i="21"/>
  <c r="D71" i="21"/>
  <c r="C71" i="21"/>
  <c r="B71" i="21"/>
  <c r="K70" i="21"/>
  <c r="J70" i="21"/>
  <c r="I70" i="21"/>
  <c r="H70" i="21"/>
  <c r="G70" i="21"/>
  <c r="F70" i="21"/>
  <c r="E70" i="21"/>
  <c r="D70" i="21"/>
  <c r="C70" i="21"/>
  <c r="B70" i="21"/>
  <c r="K69" i="21"/>
  <c r="J69" i="21"/>
  <c r="I69" i="21"/>
  <c r="H69" i="21"/>
  <c r="G69" i="21"/>
  <c r="F69" i="21"/>
  <c r="E69" i="21"/>
  <c r="D69" i="21"/>
  <c r="C69" i="21"/>
  <c r="B69" i="21"/>
  <c r="K63" i="21"/>
  <c r="J63" i="21"/>
  <c r="W63" i="21" s="1"/>
  <c r="I63" i="21"/>
  <c r="V63" i="21" s="1"/>
  <c r="H63" i="21"/>
  <c r="U63" i="21" s="1"/>
  <c r="G63" i="21"/>
  <c r="T63" i="21" s="1"/>
  <c r="F63" i="21"/>
  <c r="S63" i="21" s="1"/>
  <c r="E63" i="21"/>
  <c r="R63" i="21" s="1"/>
  <c r="D63" i="21"/>
  <c r="Q63" i="21" s="1"/>
  <c r="C63" i="21"/>
  <c r="P63" i="21" s="1"/>
  <c r="B63" i="21"/>
  <c r="K62" i="21"/>
  <c r="J62" i="21"/>
  <c r="W62" i="21" s="1"/>
  <c r="I62" i="21"/>
  <c r="V62" i="21" s="1"/>
  <c r="H62" i="21"/>
  <c r="U62" i="21" s="1"/>
  <c r="G62" i="21"/>
  <c r="T62" i="21" s="1"/>
  <c r="F62" i="21"/>
  <c r="S62" i="21" s="1"/>
  <c r="E62" i="21"/>
  <c r="R62" i="21" s="1"/>
  <c r="D62" i="21"/>
  <c r="Q62" i="21" s="1"/>
  <c r="C62" i="21"/>
  <c r="P62" i="21" s="1"/>
  <c r="B62" i="21"/>
  <c r="O62" i="21" s="1"/>
  <c r="K61" i="21"/>
  <c r="J61" i="21"/>
  <c r="W61" i="21" s="1"/>
  <c r="I61" i="21"/>
  <c r="V61" i="21" s="1"/>
  <c r="H61" i="21"/>
  <c r="U61" i="21" s="1"/>
  <c r="G61" i="21"/>
  <c r="T61" i="21" s="1"/>
  <c r="F61" i="21"/>
  <c r="S61" i="21" s="1"/>
  <c r="E61" i="21"/>
  <c r="R61" i="21" s="1"/>
  <c r="D61" i="21"/>
  <c r="Q61" i="21" s="1"/>
  <c r="C61" i="21"/>
  <c r="P61" i="21" s="1"/>
  <c r="B61" i="21"/>
  <c r="O61" i="21" s="1"/>
  <c r="K60" i="21"/>
  <c r="J60" i="21"/>
  <c r="W60" i="21" s="1"/>
  <c r="I60" i="21"/>
  <c r="V60" i="21" s="1"/>
  <c r="H60" i="21"/>
  <c r="U60" i="21" s="1"/>
  <c r="G60" i="21"/>
  <c r="T60" i="21" s="1"/>
  <c r="F60" i="21"/>
  <c r="S60" i="21" s="1"/>
  <c r="E60" i="21"/>
  <c r="R60" i="21" s="1"/>
  <c r="D60" i="21"/>
  <c r="Q60" i="21" s="1"/>
  <c r="C60" i="21"/>
  <c r="P60" i="21" s="1"/>
  <c r="B60" i="21"/>
  <c r="O60" i="21" s="1"/>
  <c r="K59" i="21"/>
  <c r="J59" i="21"/>
  <c r="W59" i="21" s="1"/>
  <c r="I59" i="21"/>
  <c r="V59" i="21" s="1"/>
  <c r="H59" i="21"/>
  <c r="U59" i="21" s="1"/>
  <c r="G59" i="21"/>
  <c r="T59" i="21" s="1"/>
  <c r="F59" i="21"/>
  <c r="S59" i="21" s="1"/>
  <c r="E59" i="21"/>
  <c r="R59" i="21" s="1"/>
  <c r="D59" i="21"/>
  <c r="Q59" i="21" s="1"/>
  <c r="C59" i="21"/>
  <c r="P59" i="21" s="1"/>
  <c r="B59" i="21"/>
  <c r="K58" i="21"/>
  <c r="J58" i="21"/>
  <c r="W58" i="21" s="1"/>
  <c r="I58" i="21"/>
  <c r="V58" i="21" s="1"/>
  <c r="H58" i="21"/>
  <c r="U58" i="21" s="1"/>
  <c r="G58" i="21"/>
  <c r="T58" i="21" s="1"/>
  <c r="F58" i="21"/>
  <c r="S58" i="21" s="1"/>
  <c r="E58" i="21"/>
  <c r="R58" i="21" s="1"/>
  <c r="D58" i="21"/>
  <c r="Q58" i="21" s="1"/>
  <c r="C58" i="21"/>
  <c r="P58" i="21" s="1"/>
  <c r="B58" i="21"/>
  <c r="O58" i="21" s="1"/>
  <c r="K57" i="21"/>
  <c r="J57" i="21"/>
  <c r="W57" i="21" s="1"/>
  <c r="I57" i="21"/>
  <c r="V57" i="21" s="1"/>
  <c r="H57" i="21"/>
  <c r="U57" i="21" s="1"/>
  <c r="G57" i="21"/>
  <c r="T57" i="21" s="1"/>
  <c r="F57" i="21"/>
  <c r="S57" i="21" s="1"/>
  <c r="E57" i="21"/>
  <c r="R57" i="21" s="1"/>
  <c r="D57" i="21"/>
  <c r="Q57" i="21" s="1"/>
  <c r="C57" i="21"/>
  <c r="P57" i="21" s="1"/>
  <c r="B57" i="21"/>
  <c r="O57" i="21" s="1"/>
  <c r="K56" i="21"/>
  <c r="J56" i="21"/>
  <c r="W56" i="21" s="1"/>
  <c r="I56" i="21"/>
  <c r="V56" i="21" s="1"/>
  <c r="H56" i="21"/>
  <c r="U56" i="21" s="1"/>
  <c r="G56" i="21"/>
  <c r="T56" i="21" s="1"/>
  <c r="F56" i="21"/>
  <c r="S56" i="21" s="1"/>
  <c r="E56" i="21"/>
  <c r="R56" i="21" s="1"/>
  <c r="D56" i="21"/>
  <c r="Q56" i="21" s="1"/>
  <c r="C56" i="21"/>
  <c r="P56" i="21" s="1"/>
  <c r="B56" i="21"/>
  <c r="O56" i="21" s="1"/>
  <c r="K55" i="21"/>
  <c r="J55" i="21"/>
  <c r="W55" i="21" s="1"/>
  <c r="I55" i="21"/>
  <c r="V55" i="21" s="1"/>
  <c r="H55" i="21"/>
  <c r="U55" i="21" s="1"/>
  <c r="G55" i="21"/>
  <c r="T55" i="21" s="1"/>
  <c r="F55" i="21"/>
  <c r="S55" i="21" s="1"/>
  <c r="E55" i="21"/>
  <c r="R55" i="21" s="1"/>
  <c r="D55" i="21"/>
  <c r="Q55" i="21" s="1"/>
  <c r="C55" i="21"/>
  <c r="P55" i="21" s="1"/>
  <c r="B55" i="21"/>
  <c r="K54" i="21"/>
  <c r="J54" i="21"/>
  <c r="W54" i="21" s="1"/>
  <c r="I54" i="21"/>
  <c r="V54" i="21" s="1"/>
  <c r="H54" i="21"/>
  <c r="U54" i="21" s="1"/>
  <c r="G54" i="21"/>
  <c r="T54" i="21" s="1"/>
  <c r="F54" i="21"/>
  <c r="S54" i="21" s="1"/>
  <c r="E54" i="21"/>
  <c r="R54" i="21" s="1"/>
  <c r="D54" i="21"/>
  <c r="Q54" i="21" s="1"/>
  <c r="C54" i="21"/>
  <c r="P54" i="21" s="1"/>
  <c r="B54" i="21"/>
  <c r="O54" i="21" s="1"/>
  <c r="K53" i="21"/>
  <c r="J53" i="21"/>
  <c r="W53" i="21" s="1"/>
  <c r="I53" i="21"/>
  <c r="V53" i="21" s="1"/>
  <c r="H53" i="21"/>
  <c r="U53" i="21" s="1"/>
  <c r="G53" i="21"/>
  <c r="T53" i="21" s="1"/>
  <c r="F53" i="21"/>
  <c r="S53" i="21" s="1"/>
  <c r="E53" i="21"/>
  <c r="R53" i="21" s="1"/>
  <c r="D53" i="21"/>
  <c r="Q53" i="21" s="1"/>
  <c r="C53" i="21"/>
  <c r="P53" i="21" s="1"/>
  <c r="B53" i="21"/>
  <c r="O53" i="21" s="1"/>
  <c r="K52" i="21"/>
  <c r="J52" i="21"/>
  <c r="W52" i="21" s="1"/>
  <c r="I52" i="21"/>
  <c r="V52" i="21" s="1"/>
  <c r="H52" i="21"/>
  <c r="U52" i="21" s="1"/>
  <c r="G52" i="21"/>
  <c r="T52" i="21" s="1"/>
  <c r="F52" i="21"/>
  <c r="S52" i="21" s="1"/>
  <c r="E52" i="21"/>
  <c r="R52" i="21" s="1"/>
  <c r="D52" i="21"/>
  <c r="Q52" i="21" s="1"/>
  <c r="C52" i="21"/>
  <c r="P52" i="21" s="1"/>
  <c r="B52" i="21"/>
  <c r="O52" i="21" s="1"/>
  <c r="K51" i="21"/>
  <c r="J51" i="21"/>
  <c r="W51" i="21" s="1"/>
  <c r="I51" i="21"/>
  <c r="V51" i="21" s="1"/>
  <c r="H51" i="21"/>
  <c r="U51" i="21" s="1"/>
  <c r="G51" i="21"/>
  <c r="T51" i="21" s="1"/>
  <c r="F51" i="21"/>
  <c r="S51" i="21" s="1"/>
  <c r="E51" i="21"/>
  <c r="R51" i="21" s="1"/>
  <c r="D51" i="21"/>
  <c r="Q51" i="21" s="1"/>
  <c r="C51" i="21"/>
  <c r="P51" i="21" s="1"/>
  <c r="B51" i="21"/>
  <c r="K50" i="21"/>
  <c r="J50" i="21"/>
  <c r="W50" i="21" s="1"/>
  <c r="I50" i="21"/>
  <c r="V50" i="21" s="1"/>
  <c r="H50" i="21"/>
  <c r="U50" i="21" s="1"/>
  <c r="G50" i="21"/>
  <c r="T50" i="21" s="1"/>
  <c r="F50" i="21"/>
  <c r="S50" i="21" s="1"/>
  <c r="E50" i="21"/>
  <c r="R50" i="21" s="1"/>
  <c r="D50" i="21"/>
  <c r="Q50" i="21" s="1"/>
  <c r="C50" i="21"/>
  <c r="P50" i="21" s="1"/>
  <c r="B50" i="21"/>
  <c r="O50" i="21" s="1"/>
  <c r="K49" i="21"/>
  <c r="J49" i="21"/>
  <c r="W49" i="21" s="1"/>
  <c r="I49" i="21"/>
  <c r="V49" i="21" s="1"/>
  <c r="H49" i="21"/>
  <c r="U49" i="21" s="1"/>
  <c r="G49" i="21"/>
  <c r="T49" i="21" s="1"/>
  <c r="F49" i="21"/>
  <c r="S49" i="21" s="1"/>
  <c r="E49" i="21"/>
  <c r="R49" i="21" s="1"/>
  <c r="D49" i="21"/>
  <c r="Q49" i="21" s="1"/>
  <c r="C49" i="21"/>
  <c r="P49" i="21" s="1"/>
  <c r="B49" i="21"/>
  <c r="O49" i="21" s="1"/>
  <c r="K48" i="21"/>
  <c r="J48" i="21"/>
  <c r="W48" i="21" s="1"/>
  <c r="I48" i="21"/>
  <c r="V48" i="21" s="1"/>
  <c r="H48" i="21"/>
  <c r="U48" i="21" s="1"/>
  <c r="G48" i="21"/>
  <c r="T48" i="21" s="1"/>
  <c r="F48" i="21"/>
  <c r="S48" i="21" s="1"/>
  <c r="E48" i="21"/>
  <c r="R48" i="21" s="1"/>
  <c r="D48" i="21"/>
  <c r="Q48" i="21" s="1"/>
  <c r="C48" i="21"/>
  <c r="P48" i="21" s="1"/>
  <c r="B48" i="21"/>
  <c r="O48" i="21" s="1"/>
  <c r="K47" i="21"/>
  <c r="J47" i="21"/>
  <c r="W47" i="21" s="1"/>
  <c r="I47" i="21"/>
  <c r="V47" i="21" s="1"/>
  <c r="H47" i="21"/>
  <c r="U47" i="21" s="1"/>
  <c r="G47" i="21"/>
  <c r="T47" i="21" s="1"/>
  <c r="F47" i="21"/>
  <c r="S47" i="21" s="1"/>
  <c r="E47" i="21"/>
  <c r="R47" i="21" s="1"/>
  <c r="D47" i="21"/>
  <c r="Q47" i="21" s="1"/>
  <c r="C47" i="21"/>
  <c r="P47" i="21" s="1"/>
  <c r="B47" i="21"/>
  <c r="K46" i="21"/>
  <c r="J46" i="21"/>
  <c r="W46" i="21" s="1"/>
  <c r="I46" i="21"/>
  <c r="V46" i="21" s="1"/>
  <c r="H46" i="21"/>
  <c r="U46" i="21" s="1"/>
  <c r="G46" i="21"/>
  <c r="T46" i="21" s="1"/>
  <c r="F46" i="21"/>
  <c r="S46" i="21" s="1"/>
  <c r="E46" i="21"/>
  <c r="R46" i="21" s="1"/>
  <c r="D46" i="21"/>
  <c r="Q46" i="21" s="1"/>
  <c r="C46" i="21"/>
  <c r="P46" i="21" s="1"/>
  <c r="B46" i="21"/>
  <c r="O46" i="21" s="1"/>
  <c r="K45" i="21"/>
  <c r="J45" i="21"/>
  <c r="W45" i="21" s="1"/>
  <c r="I45" i="21"/>
  <c r="V45" i="21" s="1"/>
  <c r="H45" i="21"/>
  <c r="U45" i="21" s="1"/>
  <c r="G45" i="21"/>
  <c r="T45" i="21" s="1"/>
  <c r="F45" i="21"/>
  <c r="S45" i="21" s="1"/>
  <c r="E45" i="21"/>
  <c r="R45" i="21" s="1"/>
  <c r="D45" i="21"/>
  <c r="Q45" i="21" s="1"/>
  <c r="C45" i="21"/>
  <c r="P45" i="21" s="1"/>
  <c r="B45" i="21"/>
  <c r="O45" i="21" s="1"/>
  <c r="K44" i="21"/>
  <c r="J44" i="21"/>
  <c r="W44" i="21" s="1"/>
  <c r="I44" i="21"/>
  <c r="V44" i="21" s="1"/>
  <c r="H44" i="21"/>
  <c r="U44" i="21" s="1"/>
  <c r="G44" i="21"/>
  <c r="T44" i="21" s="1"/>
  <c r="F44" i="21"/>
  <c r="S44" i="21" s="1"/>
  <c r="E44" i="21"/>
  <c r="R44" i="21" s="1"/>
  <c r="D44" i="21"/>
  <c r="Q44" i="21" s="1"/>
  <c r="C44" i="21"/>
  <c r="P44" i="21" s="1"/>
  <c r="B44" i="21"/>
  <c r="O44" i="21" s="1"/>
  <c r="K43" i="21"/>
  <c r="J43" i="21"/>
  <c r="W43" i="21" s="1"/>
  <c r="I43" i="21"/>
  <c r="V43" i="21" s="1"/>
  <c r="H43" i="21"/>
  <c r="U43" i="21" s="1"/>
  <c r="G43" i="21"/>
  <c r="T43" i="21" s="1"/>
  <c r="F43" i="21"/>
  <c r="S43" i="21" s="1"/>
  <c r="E43" i="21"/>
  <c r="R43" i="21" s="1"/>
  <c r="D43" i="21"/>
  <c r="Q43" i="21" s="1"/>
  <c r="C43" i="21"/>
  <c r="P43" i="21" s="1"/>
  <c r="B43" i="21"/>
  <c r="K42" i="21"/>
  <c r="J42" i="21"/>
  <c r="W42" i="21" s="1"/>
  <c r="I42" i="21"/>
  <c r="V42" i="21" s="1"/>
  <c r="H42" i="21"/>
  <c r="U42" i="21" s="1"/>
  <c r="G42" i="21"/>
  <c r="T42" i="21" s="1"/>
  <c r="F42" i="21"/>
  <c r="S42" i="21" s="1"/>
  <c r="E42" i="21"/>
  <c r="R42" i="21" s="1"/>
  <c r="D42" i="21"/>
  <c r="Q42" i="21" s="1"/>
  <c r="C42" i="21"/>
  <c r="P42" i="21" s="1"/>
  <c r="B42" i="21"/>
  <c r="O42" i="21" s="1"/>
  <c r="K41" i="21"/>
  <c r="J41" i="21"/>
  <c r="W41" i="21" s="1"/>
  <c r="I41" i="21"/>
  <c r="V41" i="21" s="1"/>
  <c r="H41" i="21"/>
  <c r="U41" i="21" s="1"/>
  <c r="G41" i="21"/>
  <c r="T41" i="21" s="1"/>
  <c r="F41" i="21"/>
  <c r="S41" i="21" s="1"/>
  <c r="E41" i="21"/>
  <c r="R41" i="21" s="1"/>
  <c r="D41" i="21"/>
  <c r="Q41" i="21" s="1"/>
  <c r="C41" i="21"/>
  <c r="P41" i="21" s="1"/>
  <c r="B41" i="21"/>
  <c r="O41" i="21" s="1"/>
  <c r="K40" i="21"/>
  <c r="J40" i="21"/>
  <c r="W40" i="21" s="1"/>
  <c r="I40" i="21"/>
  <c r="V40" i="21" s="1"/>
  <c r="H40" i="21"/>
  <c r="U40" i="21" s="1"/>
  <c r="G40" i="21"/>
  <c r="T40" i="21" s="1"/>
  <c r="F40" i="21"/>
  <c r="S40" i="21" s="1"/>
  <c r="E40" i="21"/>
  <c r="R40" i="21" s="1"/>
  <c r="D40" i="21"/>
  <c r="Q40" i="21" s="1"/>
  <c r="C40" i="21"/>
  <c r="P40" i="21" s="1"/>
  <c r="B40" i="21"/>
  <c r="O40" i="21" s="1"/>
  <c r="K39" i="21"/>
  <c r="J39" i="21"/>
  <c r="W39" i="21" s="1"/>
  <c r="I39" i="21"/>
  <c r="V39" i="21" s="1"/>
  <c r="H39" i="21"/>
  <c r="U39" i="21" s="1"/>
  <c r="G39" i="21"/>
  <c r="T39" i="21" s="1"/>
  <c r="F39" i="21"/>
  <c r="S39" i="21" s="1"/>
  <c r="E39" i="21"/>
  <c r="R39" i="21" s="1"/>
  <c r="D39" i="21"/>
  <c r="Q39" i="21" s="1"/>
  <c r="C39" i="21"/>
  <c r="P39" i="21" s="1"/>
  <c r="B39" i="21"/>
  <c r="K38" i="21"/>
  <c r="J38" i="21"/>
  <c r="W38" i="21" s="1"/>
  <c r="I38" i="21"/>
  <c r="V38" i="21" s="1"/>
  <c r="H38" i="21"/>
  <c r="U38" i="21" s="1"/>
  <c r="G38" i="21"/>
  <c r="T38" i="21" s="1"/>
  <c r="F38" i="21"/>
  <c r="S38" i="21" s="1"/>
  <c r="E38" i="21"/>
  <c r="R38" i="21" s="1"/>
  <c r="D38" i="21"/>
  <c r="Q38" i="21" s="1"/>
  <c r="C38" i="21"/>
  <c r="P38" i="21" s="1"/>
  <c r="B38" i="21"/>
  <c r="O38" i="21" s="1"/>
  <c r="K37" i="21"/>
  <c r="X37" i="21" s="1"/>
  <c r="J37" i="21"/>
  <c r="W37" i="21" s="1"/>
  <c r="I37" i="21"/>
  <c r="V37" i="21" s="1"/>
  <c r="H37" i="21"/>
  <c r="U37" i="21" s="1"/>
  <c r="G37" i="21"/>
  <c r="T37" i="21" s="1"/>
  <c r="F37" i="21"/>
  <c r="S37" i="21" s="1"/>
  <c r="E37" i="21"/>
  <c r="R37" i="21" s="1"/>
  <c r="D37" i="21"/>
  <c r="Q37" i="21" s="1"/>
  <c r="C37" i="21"/>
  <c r="P37" i="21" s="1"/>
  <c r="B37" i="21"/>
  <c r="O37" i="21" s="1"/>
  <c r="K31" i="21"/>
  <c r="X31" i="21" s="1"/>
  <c r="J31" i="21"/>
  <c r="W31" i="21" s="1"/>
  <c r="I31" i="21"/>
  <c r="V31" i="21" s="1"/>
  <c r="H31" i="21"/>
  <c r="U31" i="21" s="1"/>
  <c r="G31" i="21"/>
  <c r="T31" i="21" s="1"/>
  <c r="F31" i="21"/>
  <c r="S31" i="21" s="1"/>
  <c r="E31" i="21"/>
  <c r="R31" i="21" s="1"/>
  <c r="D31" i="21"/>
  <c r="Q31" i="21" s="1"/>
  <c r="C31" i="21"/>
  <c r="P31" i="21" s="1"/>
  <c r="B31" i="21"/>
  <c r="O31" i="21" s="1"/>
  <c r="K30" i="21"/>
  <c r="X30" i="21" s="1"/>
  <c r="J30" i="21"/>
  <c r="W30" i="21" s="1"/>
  <c r="I30" i="21"/>
  <c r="V30" i="21" s="1"/>
  <c r="H30" i="21"/>
  <c r="U30" i="21" s="1"/>
  <c r="G30" i="21"/>
  <c r="T30" i="21" s="1"/>
  <c r="F30" i="21"/>
  <c r="S30" i="21" s="1"/>
  <c r="E30" i="21"/>
  <c r="R30" i="21" s="1"/>
  <c r="D30" i="21"/>
  <c r="Q30" i="21" s="1"/>
  <c r="C30" i="21"/>
  <c r="P30" i="21" s="1"/>
  <c r="B30" i="21"/>
  <c r="K29" i="21"/>
  <c r="X29" i="21" s="1"/>
  <c r="J29" i="21"/>
  <c r="W29" i="21" s="1"/>
  <c r="I29" i="21"/>
  <c r="V29" i="21" s="1"/>
  <c r="H29" i="21"/>
  <c r="U29" i="21" s="1"/>
  <c r="G29" i="21"/>
  <c r="T29" i="21" s="1"/>
  <c r="F29" i="21"/>
  <c r="S29" i="21" s="1"/>
  <c r="E29" i="21"/>
  <c r="R29" i="21" s="1"/>
  <c r="D29" i="21"/>
  <c r="Q29" i="21" s="1"/>
  <c r="C29" i="21"/>
  <c r="P29" i="21" s="1"/>
  <c r="B29" i="21"/>
  <c r="O29" i="21" s="1"/>
  <c r="K28" i="21"/>
  <c r="X28" i="21" s="1"/>
  <c r="J28" i="21"/>
  <c r="W28" i="21" s="1"/>
  <c r="I28" i="21"/>
  <c r="V28" i="21" s="1"/>
  <c r="H28" i="21"/>
  <c r="U28" i="21" s="1"/>
  <c r="G28" i="21"/>
  <c r="T28" i="21" s="1"/>
  <c r="F28" i="21"/>
  <c r="S28" i="21" s="1"/>
  <c r="E28" i="21"/>
  <c r="R28" i="21" s="1"/>
  <c r="D28" i="21"/>
  <c r="Q28" i="21" s="1"/>
  <c r="C28" i="21"/>
  <c r="P28" i="21" s="1"/>
  <c r="B28" i="21"/>
  <c r="O28" i="21" s="1"/>
  <c r="K27" i="21"/>
  <c r="X27" i="21" s="1"/>
  <c r="J27" i="21"/>
  <c r="W27" i="21" s="1"/>
  <c r="I27" i="21"/>
  <c r="V27" i="21" s="1"/>
  <c r="H27" i="21"/>
  <c r="U27" i="21" s="1"/>
  <c r="G27" i="21"/>
  <c r="T27" i="21" s="1"/>
  <c r="F27" i="21"/>
  <c r="S27" i="21" s="1"/>
  <c r="E27" i="21"/>
  <c r="R27" i="21" s="1"/>
  <c r="D27" i="21"/>
  <c r="Q27" i="21" s="1"/>
  <c r="C27" i="21"/>
  <c r="P27" i="21" s="1"/>
  <c r="B27" i="21"/>
  <c r="O27" i="21" s="1"/>
  <c r="K26" i="21"/>
  <c r="X26" i="21" s="1"/>
  <c r="J26" i="21"/>
  <c r="W26" i="21" s="1"/>
  <c r="I26" i="21"/>
  <c r="V26" i="21" s="1"/>
  <c r="H26" i="21"/>
  <c r="U26" i="21" s="1"/>
  <c r="G26" i="21"/>
  <c r="T26" i="21" s="1"/>
  <c r="F26" i="21"/>
  <c r="S26" i="21" s="1"/>
  <c r="E26" i="21"/>
  <c r="R26" i="21" s="1"/>
  <c r="D26" i="21"/>
  <c r="Q26" i="21" s="1"/>
  <c r="C26" i="21"/>
  <c r="P26" i="21" s="1"/>
  <c r="B26" i="21"/>
  <c r="K25" i="21"/>
  <c r="X25" i="21" s="1"/>
  <c r="J25" i="21"/>
  <c r="W25" i="21" s="1"/>
  <c r="I25" i="21"/>
  <c r="V25" i="21" s="1"/>
  <c r="H25" i="21"/>
  <c r="U25" i="21" s="1"/>
  <c r="G25" i="21"/>
  <c r="T25" i="21" s="1"/>
  <c r="F25" i="21"/>
  <c r="S25" i="21" s="1"/>
  <c r="E25" i="21"/>
  <c r="R25" i="21" s="1"/>
  <c r="D25" i="21"/>
  <c r="Q25" i="21" s="1"/>
  <c r="C25" i="21"/>
  <c r="P25" i="21" s="1"/>
  <c r="B25" i="21"/>
  <c r="O25" i="21" s="1"/>
  <c r="K24" i="21"/>
  <c r="X24" i="21" s="1"/>
  <c r="J24" i="21"/>
  <c r="W24" i="21" s="1"/>
  <c r="I24" i="21"/>
  <c r="V24" i="21" s="1"/>
  <c r="H24" i="21"/>
  <c r="U24" i="21" s="1"/>
  <c r="G24" i="21"/>
  <c r="T24" i="21" s="1"/>
  <c r="F24" i="21"/>
  <c r="S24" i="21" s="1"/>
  <c r="E24" i="21"/>
  <c r="R24" i="21" s="1"/>
  <c r="D24" i="21"/>
  <c r="Q24" i="21" s="1"/>
  <c r="C24" i="21"/>
  <c r="P24" i="21" s="1"/>
  <c r="B24" i="21"/>
  <c r="O24" i="21" s="1"/>
  <c r="K23" i="21"/>
  <c r="X23" i="21" s="1"/>
  <c r="J23" i="21"/>
  <c r="W23" i="21" s="1"/>
  <c r="I23" i="21"/>
  <c r="V23" i="21" s="1"/>
  <c r="H23" i="21"/>
  <c r="U23" i="21" s="1"/>
  <c r="G23" i="21"/>
  <c r="T23" i="21" s="1"/>
  <c r="F23" i="21"/>
  <c r="S23" i="21" s="1"/>
  <c r="E23" i="21"/>
  <c r="R23" i="21" s="1"/>
  <c r="D23" i="21"/>
  <c r="Q23" i="21" s="1"/>
  <c r="C23" i="21"/>
  <c r="P23" i="21" s="1"/>
  <c r="B23" i="21"/>
  <c r="O23" i="21" s="1"/>
  <c r="K22" i="21"/>
  <c r="X22" i="21" s="1"/>
  <c r="J22" i="21"/>
  <c r="W22" i="21" s="1"/>
  <c r="I22" i="21"/>
  <c r="V22" i="21" s="1"/>
  <c r="H22" i="21"/>
  <c r="U22" i="21" s="1"/>
  <c r="G22" i="21"/>
  <c r="T22" i="21" s="1"/>
  <c r="F22" i="21"/>
  <c r="S22" i="21" s="1"/>
  <c r="E22" i="21"/>
  <c r="R22" i="21" s="1"/>
  <c r="D22" i="21"/>
  <c r="Q22" i="21" s="1"/>
  <c r="C22" i="21"/>
  <c r="P22" i="21" s="1"/>
  <c r="B22" i="21"/>
  <c r="K21" i="21"/>
  <c r="X21" i="21" s="1"/>
  <c r="J21" i="21"/>
  <c r="W21" i="21" s="1"/>
  <c r="I21" i="21"/>
  <c r="V21" i="21" s="1"/>
  <c r="H21" i="21"/>
  <c r="U21" i="21" s="1"/>
  <c r="G21" i="21"/>
  <c r="T21" i="21" s="1"/>
  <c r="F21" i="21"/>
  <c r="S21" i="21" s="1"/>
  <c r="E21" i="21"/>
  <c r="R21" i="21" s="1"/>
  <c r="D21" i="21"/>
  <c r="Q21" i="21" s="1"/>
  <c r="C21" i="21"/>
  <c r="P21" i="21" s="1"/>
  <c r="B21" i="21"/>
  <c r="O21" i="21" s="1"/>
  <c r="K20" i="21"/>
  <c r="X20" i="21" s="1"/>
  <c r="J20" i="21"/>
  <c r="W20" i="21" s="1"/>
  <c r="I20" i="21"/>
  <c r="V20" i="21" s="1"/>
  <c r="H20" i="21"/>
  <c r="U20" i="21" s="1"/>
  <c r="G20" i="21"/>
  <c r="T20" i="21" s="1"/>
  <c r="F20" i="21"/>
  <c r="S20" i="21" s="1"/>
  <c r="E20" i="21"/>
  <c r="R20" i="21" s="1"/>
  <c r="D20" i="21"/>
  <c r="Q20" i="21" s="1"/>
  <c r="C20" i="21"/>
  <c r="P20" i="21" s="1"/>
  <c r="B20" i="21"/>
  <c r="O20" i="21" s="1"/>
  <c r="K19" i="21"/>
  <c r="X19" i="21" s="1"/>
  <c r="J19" i="21"/>
  <c r="W19" i="21" s="1"/>
  <c r="I19" i="21"/>
  <c r="V19" i="21" s="1"/>
  <c r="H19" i="21"/>
  <c r="U19" i="21" s="1"/>
  <c r="G19" i="21"/>
  <c r="T19" i="21" s="1"/>
  <c r="F19" i="21"/>
  <c r="S19" i="21" s="1"/>
  <c r="E19" i="21"/>
  <c r="R19" i="21" s="1"/>
  <c r="D19" i="21"/>
  <c r="Q19" i="21" s="1"/>
  <c r="C19" i="21"/>
  <c r="P19" i="21" s="1"/>
  <c r="B19" i="21"/>
  <c r="O19" i="21" s="1"/>
  <c r="K18" i="21"/>
  <c r="X18" i="21" s="1"/>
  <c r="J18" i="21"/>
  <c r="W18" i="21" s="1"/>
  <c r="I18" i="21"/>
  <c r="V18" i="21" s="1"/>
  <c r="H18" i="21"/>
  <c r="U18" i="21" s="1"/>
  <c r="G18" i="21"/>
  <c r="T18" i="21" s="1"/>
  <c r="F18" i="21"/>
  <c r="S18" i="21" s="1"/>
  <c r="E18" i="21"/>
  <c r="R18" i="21" s="1"/>
  <c r="D18" i="21"/>
  <c r="Q18" i="21" s="1"/>
  <c r="C18" i="21"/>
  <c r="P18" i="21" s="1"/>
  <c r="B18" i="21"/>
  <c r="K17" i="21"/>
  <c r="X17" i="21" s="1"/>
  <c r="J17" i="21"/>
  <c r="W17" i="21" s="1"/>
  <c r="I17" i="21"/>
  <c r="V17" i="21" s="1"/>
  <c r="H17" i="21"/>
  <c r="U17" i="21" s="1"/>
  <c r="G17" i="21"/>
  <c r="T17" i="21" s="1"/>
  <c r="F17" i="21"/>
  <c r="S17" i="21" s="1"/>
  <c r="E17" i="21"/>
  <c r="R17" i="21" s="1"/>
  <c r="D17" i="21"/>
  <c r="Q17" i="21" s="1"/>
  <c r="C17" i="21"/>
  <c r="P17" i="21" s="1"/>
  <c r="B17" i="21"/>
  <c r="O17" i="21" s="1"/>
  <c r="K16" i="21"/>
  <c r="X16" i="21" s="1"/>
  <c r="J16" i="21"/>
  <c r="W16" i="21" s="1"/>
  <c r="I16" i="21"/>
  <c r="V16" i="21" s="1"/>
  <c r="H16" i="21"/>
  <c r="U16" i="21" s="1"/>
  <c r="G16" i="21"/>
  <c r="T16" i="21" s="1"/>
  <c r="F16" i="21"/>
  <c r="S16" i="21" s="1"/>
  <c r="E16" i="21"/>
  <c r="R16" i="21" s="1"/>
  <c r="D16" i="21"/>
  <c r="Q16" i="21" s="1"/>
  <c r="C16" i="21"/>
  <c r="P16" i="21" s="1"/>
  <c r="B16" i="21"/>
  <c r="O16" i="21" s="1"/>
  <c r="K15" i="21"/>
  <c r="X15" i="21" s="1"/>
  <c r="J15" i="21"/>
  <c r="W15" i="21" s="1"/>
  <c r="I15" i="21"/>
  <c r="V15" i="21" s="1"/>
  <c r="H15" i="21"/>
  <c r="U15" i="21" s="1"/>
  <c r="G15" i="21"/>
  <c r="T15" i="21" s="1"/>
  <c r="F15" i="21"/>
  <c r="S15" i="21" s="1"/>
  <c r="E15" i="21"/>
  <c r="R15" i="21" s="1"/>
  <c r="D15" i="21"/>
  <c r="Q15" i="21" s="1"/>
  <c r="C15" i="21"/>
  <c r="P15" i="21" s="1"/>
  <c r="B15" i="21"/>
  <c r="O15" i="21" s="1"/>
  <c r="K14" i="21"/>
  <c r="X14" i="21" s="1"/>
  <c r="J14" i="21"/>
  <c r="W14" i="21" s="1"/>
  <c r="I14" i="21"/>
  <c r="V14" i="21" s="1"/>
  <c r="H14" i="21"/>
  <c r="U14" i="21" s="1"/>
  <c r="G14" i="21"/>
  <c r="T14" i="21" s="1"/>
  <c r="F14" i="21"/>
  <c r="S14" i="21" s="1"/>
  <c r="E14" i="21"/>
  <c r="R14" i="21" s="1"/>
  <c r="D14" i="21"/>
  <c r="Q14" i="21" s="1"/>
  <c r="C14" i="21"/>
  <c r="P14" i="21" s="1"/>
  <c r="B14" i="21"/>
  <c r="K13" i="21"/>
  <c r="X13" i="21" s="1"/>
  <c r="J13" i="21"/>
  <c r="W13" i="21" s="1"/>
  <c r="I13" i="21"/>
  <c r="V13" i="21" s="1"/>
  <c r="H13" i="21"/>
  <c r="U13" i="21" s="1"/>
  <c r="G13" i="21"/>
  <c r="T13" i="21" s="1"/>
  <c r="F13" i="21"/>
  <c r="S13" i="21" s="1"/>
  <c r="E13" i="21"/>
  <c r="R13" i="21" s="1"/>
  <c r="D13" i="21"/>
  <c r="Q13" i="21" s="1"/>
  <c r="C13" i="21"/>
  <c r="P13" i="21" s="1"/>
  <c r="B13" i="21"/>
  <c r="O13" i="21" s="1"/>
  <c r="K12" i="21"/>
  <c r="X12" i="21" s="1"/>
  <c r="J12" i="21"/>
  <c r="W12" i="21" s="1"/>
  <c r="I12" i="21"/>
  <c r="V12" i="21" s="1"/>
  <c r="H12" i="21"/>
  <c r="U12" i="21" s="1"/>
  <c r="G12" i="21"/>
  <c r="T12" i="21" s="1"/>
  <c r="F12" i="21"/>
  <c r="S12" i="21" s="1"/>
  <c r="E12" i="21"/>
  <c r="R12" i="21" s="1"/>
  <c r="D12" i="21"/>
  <c r="Q12" i="21" s="1"/>
  <c r="C12" i="21"/>
  <c r="P12" i="21" s="1"/>
  <c r="B12" i="21"/>
  <c r="O12" i="21" s="1"/>
  <c r="K11" i="21"/>
  <c r="X11" i="21" s="1"/>
  <c r="J11" i="21"/>
  <c r="W11" i="21" s="1"/>
  <c r="I11" i="21"/>
  <c r="V11" i="21" s="1"/>
  <c r="H11" i="21"/>
  <c r="U11" i="21" s="1"/>
  <c r="G11" i="21"/>
  <c r="T11" i="21" s="1"/>
  <c r="F11" i="21"/>
  <c r="S11" i="21" s="1"/>
  <c r="E11" i="21"/>
  <c r="R11" i="21" s="1"/>
  <c r="D11" i="21"/>
  <c r="Q11" i="21" s="1"/>
  <c r="C11" i="21"/>
  <c r="P11" i="21" s="1"/>
  <c r="B11" i="21"/>
  <c r="O11" i="21" s="1"/>
  <c r="K10" i="21"/>
  <c r="X10" i="21" s="1"/>
  <c r="J10" i="21"/>
  <c r="W10" i="21" s="1"/>
  <c r="I10" i="21"/>
  <c r="V10" i="21" s="1"/>
  <c r="H10" i="21"/>
  <c r="U10" i="21" s="1"/>
  <c r="G10" i="21"/>
  <c r="T10" i="21" s="1"/>
  <c r="F10" i="21"/>
  <c r="S10" i="21" s="1"/>
  <c r="E10" i="21"/>
  <c r="R10" i="21" s="1"/>
  <c r="D10" i="21"/>
  <c r="Q10" i="21" s="1"/>
  <c r="C10" i="21"/>
  <c r="P10" i="21" s="1"/>
  <c r="B10" i="21"/>
  <c r="K9" i="21"/>
  <c r="X9" i="21" s="1"/>
  <c r="J9" i="21"/>
  <c r="W9" i="21" s="1"/>
  <c r="I9" i="21"/>
  <c r="V9" i="21" s="1"/>
  <c r="H9" i="21"/>
  <c r="U9" i="21" s="1"/>
  <c r="G9" i="21"/>
  <c r="T9" i="21" s="1"/>
  <c r="F9" i="21"/>
  <c r="S9" i="21" s="1"/>
  <c r="E9" i="21"/>
  <c r="R9" i="21" s="1"/>
  <c r="D9" i="21"/>
  <c r="Q9" i="21" s="1"/>
  <c r="C9" i="21"/>
  <c r="P9" i="21" s="1"/>
  <c r="B9" i="21"/>
  <c r="O9" i="21" s="1"/>
  <c r="K8" i="21"/>
  <c r="X8" i="21" s="1"/>
  <c r="J8" i="21"/>
  <c r="W8" i="21" s="1"/>
  <c r="I8" i="21"/>
  <c r="V8" i="21" s="1"/>
  <c r="H8" i="21"/>
  <c r="U8" i="21" s="1"/>
  <c r="G8" i="21"/>
  <c r="T8" i="21" s="1"/>
  <c r="F8" i="21"/>
  <c r="S8" i="21" s="1"/>
  <c r="E8" i="21"/>
  <c r="R8" i="21" s="1"/>
  <c r="D8" i="21"/>
  <c r="Q8" i="21" s="1"/>
  <c r="C8" i="21"/>
  <c r="P8" i="21" s="1"/>
  <c r="B8" i="21"/>
  <c r="O8" i="21" s="1"/>
  <c r="K7" i="21"/>
  <c r="X7" i="21" s="1"/>
  <c r="J7" i="21"/>
  <c r="W7" i="21" s="1"/>
  <c r="I7" i="21"/>
  <c r="V7" i="21" s="1"/>
  <c r="H7" i="21"/>
  <c r="U7" i="21" s="1"/>
  <c r="G7" i="21"/>
  <c r="T7" i="21" s="1"/>
  <c r="F7" i="21"/>
  <c r="S7" i="21" s="1"/>
  <c r="E7" i="21"/>
  <c r="R7" i="21" s="1"/>
  <c r="D7" i="21"/>
  <c r="Q7" i="21" s="1"/>
  <c r="C7" i="21"/>
  <c r="P7" i="21" s="1"/>
  <c r="B7" i="21"/>
  <c r="O7" i="21" s="1"/>
  <c r="K6" i="21"/>
  <c r="X6" i="21" s="1"/>
  <c r="J6" i="21"/>
  <c r="W6" i="21" s="1"/>
  <c r="I6" i="21"/>
  <c r="V6" i="21" s="1"/>
  <c r="H6" i="21"/>
  <c r="U6" i="21" s="1"/>
  <c r="G6" i="21"/>
  <c r="T6" i="21" s="1"/>
  <c r="F6" i="21"/>
  <c r="S6" i="21" s="1"/>
  <c r="E6" i="21"/>
  <c r="R6" i="21" s="1"/>
  <c r="D6" i="21"/>
  <c r="Q6" i="21" s="1"/>
  <c r="C6" i="21"/>
  <c r="P6" i="21" s="1"/>
  <c r="B6" i="21"/>
  <c r="K5" i="21"/>
  <c r="X5" i="21" s="1"/>
  <c r="J5" i="21"/>
  <c r="W5" i="21" s="1"/>
  <c r="I5" i="21"/>
  <c r="V5" i="21" s="1"/>
  <c r="H5" i="21"/>
  <c r="U5" i="21" s="1"/>
  <c r="G5" i="21"/>
  <c r="T5" i="21" s="1"/>
  <c r="F5" i="21"/>
  <c r="S5" i="21" s="1"/>
  <c r="E5" i="21"/>
  <c r="R5" i="21" s="1"/>
  <c r="D5" i="21"/>
  <c r="Q5" i="21" s="1"/>
  <c r="C5" i="21"/>
  <c r="P5" i="21" s="1"/>
  <c r="B5" i="21"/>
  <c r="O5" i="21" s="1"/>
  <c r="H160" i="24" l="1"/>
  <c r="H96" i="24"/>
  <c r="D160" i="24"/>
  <c r="J192" i="24"/>
  <c r="I128" i="24"/>
  <c r="G160" i="24"/>
  <c r="D128" i="24"/>
  <c r="E160" i="24"/>
  <c r="C64" i="24"/>
  <c r="F128" i="24"/>
  <c r="J128" i="24"/>
  <c r="G96" i="24"/>
  <c r="C192" i="24"/>
  <c r="H64" i="24"/>
  <c r="G64" i="24"/>
  <c r="I192" i="24"/>
  <c r="F192" i="24"/>
  <c r="E96" i="24"/>
  <c r="J64" i="24"/>
  <c r="K9" i="22"/>
  <c r="X41" i="21"/>
  <c r="I39" i="22"/>
  <c r="V71" i="21"/>
  <c r="X74" i="21"/>
  <c r="K42" i="22"/>
  <c r="C46" i="22"/>
  <c r="P78" i="21"/>
  <c r="E49" i="22"/>
  <c r="R81" i="21"/>
  <c r="C54" i="22"/>
  <c r="P86" i="21"/>
  <c r="X90" i="21"/>
  <c r="K58" i="22"/>
  <c r="I63" i="22"/>
  <c r="V95" i="21"/>
  <c r="G73" i="22"/>
  <c r="T105" i="21"/>
  <c r="E78" i="22"/>
  <c r="R110" i="21"/>
  <c r="G81" i="22"/>
  <c r="T113" i="21"/>
  <c r="G85" i="22"/>
  <c r="T117" i="21"/>
  <c r="I88" i="22"/>
  <c r="V120" i="21"/>
  <c r="G93" i="22"/>
  <c r="T125" i="21"/>
  <c r="G102" i="22"/>
  <c r="T134" i="21"/>
  <c r="I105" i="22"/>
  <c r="V137" i="21"/>
  <c r="I109" i="22"/>
  <c r="V141" i="21"/>
  <c r="K112" i="22"/>
  <c r="X144" i="21"/>
  <c r="C116" i="22"/>
  <c r="P148" i="21"/>
  <c r="K120" i="22"/>
  <c r="X152" i="21"/>
  <c r="K124" i="22"/>
  <c r="X156" i="21"/>
  <c r="K133" i="22"/>
  <c r="X165" i="21"/>
  <c r="K137" i="22"/>
  <c r="X169" i="21"/>
  <c r="I142" i="22"/>
  <c r="V174" i="21"/>
  <c r="I146" i="22"/>
  <c r="V178" i="21"/>
  <c r="K149" i="22"/>
  <c r="X181" i="21"/>
  <c r="K153" i="22"/>
  <c r="X185" i="21"/>
  <c r="K157" i="22"/>
  <c r="X189" i="21"/>
  <c r="K166" i="22"/>
  <c r="X198" i="21"/>
  <c r="I171" i="22"/>
  <c r="V203" i="21"/>
  <c r="K174" i="22"/>
  <c r="X206" i="21"/>
  <c r="K178" i="22"/>
  <c r="X210" i="21"/>
  <c r="C182" i="22"/>
  <c r="P214" i="21"/>
  <c r="E185" i="22"/>
  <c r="R217" i="21"/>
  <c r="G188" i="22"/>
  <c r="T220" i="21"/>
  <c r="K231" i="22"/>
  <c r="K199" i="22"/>
  <c r="X231" i="21"/>
  <c r="C235" i="22"/>
  <c r="C203" i="22"/>
  <c r="P235" i="21"/>
  <c r="E238" i="22"/>
  <c r="E206" i="22"/>
  <c r="R238" i="21"/>
  <c r="E242" i="22"/>
  <c r="E210" i="22"/>
  <c r="R242" i="21"/>
  <c r="G245" i="22"/>
  <c r="G213" i="22"/>
  <c r="T245" i="21"/>
  <c r="C247" i="22"/>
  <c r="C215" i="22"/>
  <c r="P247" i="21"/>
  <c r="E250" i="22"/>
  <c r="E218" i="22"/>
  <c r="R250" i="21"/>
  <c r="G253" i="22"/>
  <c r="G221" i="22"/>
  <c r="T253" i="21"/>
  <c r="K223" i="22"/>
  <c r="K255" i="22"/>
  <c r="X255" i="21"/>
  <c r="I64" i="24"/>
  <c r="L255" i="24"/>
  <c r="L223" i="24"/>
  <c r="Y255" i="23"/>
  <c r="L118" i="24"/>
  <c r="Y150" i="23"/>
  <c r="L102" i="24"/>
  <c r="Y134" i="23"/>
  <c r="L176" i="24"/>
  <c r="Y208" i="23"/>
  <c r="L54" i="24"/>
  <c r="Y86" i="23"/>
  <c r="L38" i="24"/>
  <c r="Y70" i="23"/>
  <c r="L240" i="24"/>
  <c r="L208" i="24"/>
  <c r="Y240" i="23"/>
  <c r="K11" i="22"/>
  <c r="X43" i="21"/>
  <c r="K15" i="22"/>
  <c r="X47" i="21"/>
  <c r="K31" i="22"/>
  <c r="X63" i="21"/>
  <c r="I37" i="22"/>
  <c r="V69" i="21"/>
  <c r="E39" i="22"/>
  <c r="R71" i="21"/>
  <c r="C40" i="22"/>
  <c r="P72" i="21"/>
  <c r="I41" i="22"/>
  <c r="V73" i="21"/>
  <c r="E43" i="22"/>
  <c r="R75" i="21"/>
  <c r="K44" i="22"/>
  <c r="X76" i="21"/>
  <c r="G46" i="22"/>
  <c r="T78" i="21"/>
  <c r="E47" i="22"/>
  <c r="R79" i="21"/>
  <c r="K48" i="22"/>
  <c r="X80" i="21"/>
  <c r="I49" i="22"/>
  <c r="V81" i="21"/>
  <c r="E51" i="22"/>
  <c r="R83" i="21"/>
  <c r="I53" i="22"/>
  <c r="V85" i="21"/>
  <c r="E55" i="22"/>
  <c r="R87" i="21"/>
  <c r="C56" i="22"/>
  <c r="P88" i="21"/>
  <c r="I57" i="22"/>
  <c r="V89" i="21"/>
  <c r="E59" i="22"/>
  <c r="R91" i="21"/>
  <c r="K60" i="22"/>
  <c r="X92" i="21"/>
  <c r="G62" i="22"/>
  <c r="T94" i="21"/>
  <c r="C69" i="22"/>
  <c r="P101" i="21"/>
  <c r="I70" i="22"/>
  <c r="V102" i="21"/>
  <c r="E72" i="22"/>
  <c r="R104" i="21"/>
  <c r="K73" i="22"/>
  <c r="X105" i="21"/>
  <c r="G75" i="22"/>
  <c r="T107" i="21"/>
  <c r="E76" i="22"/>
  <c r="R108" i="21"/>
  <c r="K77" i="22"/>
  <c r="X109" i="21"/>
  <c r="I78" i="22"/>
  <c r="V110" i="21"/>
  <c r="R112" i="21"/>
  <c r="E80" i="22"/>
  <c r="C81" i="22"/>
  <c r="P113" i="21"/>
  <c r="I82" i="22"/>
  <c r="V114" i="21"/>
  <c r="G83" i="22"/>
  <c r="T115" i="21"/>
  <c r="C85" i="22"/>
  <c r="P117" i="21"/>
  <c r="I86" i="22"/>
  <c r="V118" i="21"/>
  <c r="G87" i="22"/>
  <c r="T119" i="21"/>
  <c r="C89" i="22"/>
  <c r="P121" i="21"/>
  <c r="K89" i="22"/>
  <c r="X121" i="21"/>
  <c r="G91" i="22"/>
  <c r="T123" i="21"/>
  <c r="E92" i="22"/>
  <c r="R124" i="21"/>
  <c r="K93" i="22"/>
  <c r="X125" i="21"/>
  <c r="I94" i="22"/>
  <c r="V126" i="21"/>
  <c r="E101" i="22"/>
  <c r="R133" i="21"/>
  <c r="C102" i="22"/>
  <c r="P134" i="21"/>
  <c r="I103" i="22"/>
  <c r="V135" i="21"/>
  <c r="G104" i="22"/>
  <c r="T136" i="21"/>
  <c r="C106" i="22"/>
  <c r="P138" i="21"/>
  <c r="K106" i="22"/>
  <c r="X138" i="21"/>
  <c r="G108" i="22"/>
  <c r="T140" i="21"/>
  <c r="E109" i="22"/>
  <c r="R141" i="21"/>
  <c r="K110" i="22"/>
  <c r="X142" i="21"/>
  <c r="I111" i="22"/>
  <c r="V143" i="21"/>
  <c r="E113" i="22"/>
  <c r="R145" i="21"/>
  <c r="C114" i="22"/>
  <c r="P146" i="21"/>
  <c r="I115" i="22"/>
  <c r="V147" i="21"/>
  <c r="G116" i="22"/>
  <c r="T148" i="21"/>
  <c r="C118" i="22"/>
  <c r="P150" i="21"/>
  <c r="K118" i="22"/>
  <c r="X150" i="21"/>
  <c r="G120" i="22"/>
  <c r="T152" i="21"/>
  <c r="E121" i="22"/>
  <c r="R153" i="21"/>
  <c r="K122" i="22"/>
  <c r="X154" i="21"/>
  <c r="I123" i="22"/>
  <c r="V155" i="21"/>
  <c r="E125" i="22"/>
  <c r="R157" i="21"/>
  <c r="C126" i="22"/>
  <c r="P158" i="21"/>
  <c r="I127" i="22"/>
  <c r="V159" i="21"/>
  <c r="G133" i="22"/>
  <c r="T165" i="21"/>
  <c r="C135" i="22"/>
  <c r="P167" i="21"/>
  <c r="K135" i="22"/>
  <c r="X167" i="21"/>
  <c r="G137" i="22"/>
  <c r="T169" i="21"/>
  <c r="E138" i="22"/>
  <c r="R170" i="21"/>
  <c r="I140" i="22"/>
  <c r="V172" i="21"/>
  <c r="G141" i="22"/>
  <c r="T173" i="21"/>
  <c r="C143" i="22"/>
  <c r="P175" i="21"/>
  <c r="K143" i="22"/>
  <c r="X175" i="21"/>
  <c r="G145" i="22"/>
  <c r="T177" i="21"/>
  <c r="E146" i="22"/>
  <c r="R178" i="21"/>
  <c r="K147" i="22"/>
  <c r="X179" i="21"/>
  <c r="I148" i="22"/>
  <c r="V180" i="21"/>
  <c r="E150" i="22"/>
  <c r="R182" i="21"/>
  <c r="C151" i="22"/>
  <c r="P183" i="21"/>
  <c r="K151" i="22"/>
  <c r="X183" i="21"/>
  <c r="G153" i="22"/>
  <c r="T185" i="21"/>
  <c r="E154" i="22"/>
  <c r="R186" i="21"/>
  <c r="K155" i="22"/>
  <c r="X187" i="21"/>
  <c r="I156" i="22"/>
  <c r="V188" i="21"/>
  <c r="E158" i="22"/>
  <c r="R190" i="21"/>
  <c r="C159" i="22"/>
  <c r="P191" i="21"/>
  <c r="I165" i="22"/>
  <c r="V197" i="21"/>
  <c r="G166" i="22"/>
  <c r="T198" i="21"/>
  <c r="C168" i="22"/>
  <c r="P200" i="21"/>
  <c r="K168" i="22"/>
  <c r="X200" i="21"/>
  <c r="G170" i="22"/>
  <c r="T202" i="21"/>
  <c r="E171" i="22"/>
  <c r="R203" i="21"/>
  <c r="K172" i="22"/>
  <c r="X204" i="21"/>
  <c r="I173" i="22"/>
  <c r="V205" i="21"/>
  <c r="E175" i="22"/>
  <c r="R207" i="21"/>
  <c r="C176" i="22"/>
  <c r="P208" i="21"/>
  <c r="I177" i="22"/>
  <c r="V209" i="21"/>
  <c r="G178" i="22"/>
  <c r="T210" i="21"/>
  <c r="C180" i="22"/>
  <c r="P212" i="21"/>
  <c r="K180" i="22"/>
  <c r="X212" i="21"/>
  <c r="I181" i="22"/>
  <c r="V213" i="21"/>
  <c r="E183" i="22"/>
  <c r="R215" i="21"/>
  <c r="C184" i="22"/>
  <c r="P216" i="21"/>
  <c r="I185" i="22"/>
  <c r="V217" i="21"/>
  <c r="E187" i="22"/>
  <c r="R219" i="21"/>
  <c r="X220" i="21"/>
  <c r="K188" i="22"/>
  <c r="K229" i="22"/>
  <c r="K197" i="22"/>
  <c r="X229" i="21"/>
  <c r="G231" i="22"/>
  <c r="G199" i="22"/>
  <c r="T231" i="21"/>
  <c r="C233" i="22"/>
  <c r="C201" i="22"/>
  <c r="P233" i="21"/>
  <c r="I234" i="22"/>
  <c r="I202" i="22"/>
  <c r="V234" i="21"/>
  <c r="E236" i="22"/>
  <c r="E204" i="22"/>
  <c r="R236" i="21"/>
  <c r="K237" i="22"/>
  <c r="K205" i="22"/>
  <c r="X237" i="21"/>
  <c r="I238" i="22"/>
  <c r="I206" i="22"/>
  <c r="V238" i="21"/>
  <c r="E240" i="22"/>
  <c r="E208" i="22"/>
  <c r="R240" i="21"/>
  <c r="C241" i="22"/>
  <c r="C209" i="22"/>
  <c r="P241" i="21"/>
  <c r="I242" i="22"/>
  <c r="I210" i="22"/>
  <c r="V242" i="21"/>
  <c r="G211" i="22"/>
  <c r="G243" i="22"/>
  <c r="T243" i="21"/>
  <c r="E244" i="22"/>
  <c r="E212" i="22"/>
  <c r="R244" i="21"/>
  <c r="K213" i="22"/>
  <c r="K245" i="22"/>
  <c r="X245" i="21"/>
  <c r="I246" i="22"/>
  <c r="I214" i="22"/>
  <c r="V246" i="21"/>
  <c r="E248" i="22"/>
  <c r="E216" i="22"/>
  <c r="R248" i="21"/>
  <c r="K249" i="22"/>
  <c r="K217" i="22"/>
  <c r="X249" i="21"/>
  <c r="G219" i="22"/>
  <c r="G251" i="22"/>
  <c r="T251" i="21"/>
  <c r="E252" i="22"/>
  <c r="E220" i="22"/>
  <c r="R252" i="21"/>
  <c r="K221" i="22"/>
  <c r="K253" i="22"/>
  <c r="X253" i="21"/>
  <c r="I254" i="22"/>
  <c r="I222" i="22"/>
  <c r="V254" i="21"/>
  <c r="G255" i="22"/>
  <c r="G223" i="22"/>
  <c r="T255" i="21"/>
  <c r="B128" i="24"/>
  <c r="L160" i="23"/>
  <c r="Y125" i="23"/>
  <c r="L93" i="24"/>
  <c r="Y50" i="23"/>
  <c r="L18" i="24"/>
  <c r="L126" i="24"/>
  <c r="Y158" i="23"/>
  <c r="L110" i="24"/>
  <c r="Y142" i="23"/>
  <c r="L242" i="24"/>
  <c r="L210" i="24"/>
  <c r="Y242" i="23"/>
  <c r="L147" i="24"/>
  <c r="Y179" i="23"/>
  <c r="Y120" i="23"/>
  <c r="L88" i="24"/>
  <c r="Y53" i="23"/>
  <c r="L21" i="24"/>
  <c r="L62" i="24"/>
  <c r="Y94" i="23"/>
  <c r="L46" i="24"/>
  <c r="Y78" i="23"/>
  <c r="L82" i="24"/>
  <c r="Y114" i="23"/>
  <c r="L108" i="24"/>
  <c r="Y140" i="23"/>
  <c r="D37" i="22"/>
  <c r="Q69" i="21"/>
  <c r="B38" i="22"/>
  <c r="O70" i="21"/>
  <c r="J38" i="22"/>
  <c r="W70" i="21"/>
  <c r="H39" i="22"/>
  <c r="U71" i="21"/>
  <c r="F40" i="22"/>
  <c r="S72" i="21"/>
  <c r="D41" i="22"/>
  <c r="Q73" i="21"/>
  <c r="B42" i="22"/>
  <c r="O74" i="21"/>
  <c r="J42" i="22"/>
  <c r="W74" i="21"/>
  <c r="U75" i="21"/>
  <c r="H43" i="22"/>
  <c r="F44" i="22"/>
  <c r="S76" i="21"/>
  <c r="D45" i="22"/>
  <c r="Q77" i="21"/>
  <c r="B46" i="22"/>
  <c r="O78" i="21"/>
  <c r="J46" i="22"/>
  <c r="W78" i="21"/>
  <c r="H47" i="22"/>
  <c r="U79" i="21"/>
  <c r="F48" i="22"/>
  <c r="S80" i="21"/>
  <c r="D49" i="22"/>
  <c r="Q81" i="21"/>
  <c r="B50" i="22"/>
  <c r="O82" i="21"/>
  <c r="J50" i="22"/>
  <c r="W82" i="21"/>
  <c r="H51" i="22"/>
  <c r="U83" i="21"/>
  <c r="F52" i="22"/>
  <c r="S84" i="21"/>
  <c r="D53" i="22"/>
  <c r="Q85" i="21"/>
  <c r="B54" i="22"/>
  <c r="O86" i="21"/>
  <c r="J54" i="22"/>
  <c r="W86" i="21"/>
  <c r="H55" i="22"/>
  <c r="U87" i="21"/>
  <c r="F56" i="22"/>
  <c r="S88" i="21"/>
  <c r="D57" i="22"/>
  <c r="Q89" i="21"/>
  <c r="B58" i="22"/>
  <c r="O90" i="21"/>
  <c r="J58" i="22"/>
  <c r="W90" i="21"/>
  <c r="U91" i="21"/>
  <c r="H59" i="22"/>
  <c r="F60" i="22"/>
  <c r="S92" i="21"/>
  <c r="D61" i="22"/>
  <c r="Q93" i="21"/>
  <c r="B62" i="22"/>
  <c r="O94" i="21"/>
  <c r="J62" i="22"/>
  <c r="W94" i="21"/>
  <c r="H63" i="22"/>
  <c r="U95" i="21"/>
  <c r="S101" i="21"/>
  <c r="F69" i="22"/>
  <c r="D70" i="22"/>
  <c r="Q102" i="21"/>
  <c r="B71" i="22"/>
  <c r="O103" i="21"/>
  <c r="J71" i="22"/>
  <c r="W103" i="21"/>
  <c r="H72" i="22"/>
  <c r="U104" i="21"/>
  <c r="F73" i="22"/>
  <c r="S105" i="21"/>
  <c r="D74" i="22"/>
  <c r="Q106" i="21"/>
  <c r="B75" i="22"/>
  <c r="O107" i="21"/>
  <c r="J75" i="22"/>
  <c r="W107" i="21"/>
  <c r="H76" i="22"/>
  <c r="U108" i="21"/>
  <c r="F77" i="22"/>
  <c r="S109" i="21"/>
  <c r="D78" i="22"/>
  <c r="Q110" i="21"/>
  <c r="B79" i="22"/>
  <c r="O111" i="21"/>
  <c r="J79" i="22"/>
  <c r="W111" i="21"/>
  <c r="H80" i="22"/>
  <c r="U112" i="21"/>
  <c r="F81" i="22"/>
  <c r="S113" i="21"/>
  <c r="D82" i="22"/>
  <c r="Q114" i="21"/>
  <c r="B83" i="22"/>
  <c r="O115" i="21"/>
  <c r="J83" i="22"/>
  <c r="W115" i="21"/>
  <c r="H84" i="22"/>
  <c r="U116" i="21"/>
  <c r="F85" i="22"/>
  <c r="S117" i="21"/>
  <c r="D86" i="22"/>
  <c r="Q118" i="21"/>
  <c r="B87" i="22"/>
  <c r="O119" i="21"/>
  <c r="J87" i="22"/>
  <c r="W119" i="21"/>
  <c r="H88" i="22"/>
  <c r="U120" i="21"/>
  <c r="F89" i="22"/>
  <c r="S121" i="21"/>
  <c r="D90" i="22"/>
  <c r="Q122" i="21"/>
  <c r="B91" i="22"/>
  <c r="O123" i="21"/>
  <c r="J91" i="22"/>
  <c r="W123" i="21"/>
  <c r="H92" i="22"/>
  <c r="U124" i="21"/>
  <c r="F93" i="22"/>
  <c r="S125" i="21"/>
  <c r="D94" i="22"/>
  <c r="Q126" i="21"/>
  <c r="B95" i="22"/>
  <c r="O127" i="21"/>
  <c r="J95" i="22"/>
  <c r="W127" i="21"/>
  <c r="H101" i="22"/>
  <c r="U133" i="21"/>
  <c r="F102" i="22"/>
  <c r="S134" i="21"/>
  <c r="D103" i="22"/>
  <c r="Q135" i="21"/>
  <c r="B104" i="22"/>
  <c r="O136" i="21"/>
  <c r="J104" i="22"/>
  <c r="W136" i="21"/>
  <c r="H105" i="22"/>
  <c r="U137" i="21"/>
  <c r="F106" i="22"/>
  <c r="S138" i="21"/>
  <c r="D107" i="22"/>
  <c r="Q139" i="21"/>
  <c r="B108" i="22"/>
  <c r="O140" i="21"/>
  <c r="J108" i="22"/>
  <c r="W140" i="21"/>
  <c r="H109" i="22"/>
  <c r="U141" i="21"/>
  <c r="F110" i="22"/>
  <c r="S142" i="21"/>
  <c r="D111" i="22"/>
  <c r="Q143" i="21"/>
  <c r="B112" i="22"/>
  <c r="O144" i="21"/>
  <c r="J112" i="22"/>
  <c r="W144" i="21"/>
  <c r="H113" i="22"/>
  <c r="U145" i="21"/>
  <c r="F114" i="22"/>
  <c r="S146" i="21"/>
  <c r="D115" i="22"/>
  <c r="Q147" i="21"/>
  <c r="B116" i="22"/>
  <c r="O148" i="21"/>
  <c r="J116" i="22"/>
  <c r="W148" i="21"/>
  <c r="H117" i="22"/>
  <c r="U149" i="21"/>
  <c r="F118" i="22"/>
  <c r="S150" i="21"/>
  <c r="D119" i="22"/>
  <c r="Q151" i="21"/>
  <c r="B120" i="22"/>
  <c r="O152" i="21"/>
  <c r="J120" i="22"/>
  <c r="W152" i="21"/>
  <c r="H121" i="22"/>
  <c r="U153" i="21"/>
  <c r="F122" i="22"/>
  <c r="S154" i="21"/>
  <c r="D123" i="22"/>
  <c r="Q155" i="21"/>
  <c r="B124" i="22"/>
  <c r="O156" i="21"/>
  <c r="J124" i="22"/>
  <c r="W156" i="21"/>
  <c r="H125" i="22"/>
  <c r="U157" i="21"/>
  <c r="F126" i="22"/>
  <c r="S158" i="21"/>
  <c r="D127" i="22"/>
  <c r="Q159" i="21"/>
  <c r="B133" i="22"/>
  <c r="O165" i="21"/>
  <c r="J133" i="22"/>
  <c r="W165" i="21"/>
  <c r="H134" i="22"/>
  <c r="U166" i="21"/>
  <c r="F135" i="22"/>
  <c r="S167" i="21"/>
  <c r="D136" i="22"/>
  <c r="Q168" i="21"/>
  <c r="B137" i="22"/>
  <c r="O169" i="21"/>
  <c r="J137" i="22"/>
  <c r="W169" i="21"/>
  <c r="H138" i="22"/>
  <c r="U170" i="21"/>
  <c r="F139" i="22"/>
  <c r="S171" i="21"/>
  <c r="D140" i="22"/>
  <c r="Q172" i="21"/>
  <c r="B141" i="22"/>
  <c r="O173" i="21"/>
  <c r="J141" i="22"/>
  <c r="W173" i="21"/>
  <c r="H142" i="22"/>
  <c r="U174" i="21"/>
  <c r="F143" i="22"/>
  <c r="S175" i="21"/>
  <c r="D144" i="22"/>
  <c r="Q176" i="21"/>
  <c r="B145" i="22"/>
  <c r="O177" i="21"/>
  <c r="J145" i="22"/>
  <c r="W177" i="21"/>
  <c r="H146" i="22"/>
  <c r="U178" i="21"/>
  <c r="F147" i="22"/>
  <c r="S179" i="21"/>
  <c r="D148" i="22"/>
  <c r="Q180" i="21"/>
  <c r="B149" i="22"/>
  <c r="O181" i="21"/>
  <c r="J149" i="22"/>
  <c r="W181" i="21"/>
  <c r="H150" i="22"/>
  <c r="U182" i="21"/>
  <c r="F151" i="22"/>
  <c r="S183" i="21"/>
  <c r="D152" i="22"/>
  <c r="Q184" i="21"/>
  <c r="B153" i="22"/>
  <c r="O185" i="21"/>
  <c r="J153" i="22"/>
  <c r="W185" i="21"/>
  <c r="H154" i="22"/>
  <c r="U186" i="21"/>
  <c r="F155" i="22"/>
  <c r="S187" i="21"/>
  <c r="D156" i="22"/>
  <c r="Q188" i="21"/>
  <c r="B157" i="22"/>
  <c r="O189" i="21"/>
  <c r="J157" i="22"/>
  <c r="W189" i="21"/>
  <c r="H158" i="22"/>
  <c r="U190" i="21"/>
  <c r="F159" i="22"/>
  <c r="S191" i="21"/>
  <c r="D165" i="22"/>
  <c r="Q197" i="21"/>
  <c r="B166" i="22"/>
  <c r="O198" i="21"/>
  <c r="J166" i="22"/>
  <c r="W198" i="21"/>
  <c r="H167" i="22"/>
  <c r="U199" i="21"/>
  <c r="F168" i="22"/>
  <c r="S200" i="21"/>
  <c r="D169" i="22"/>
  <c r="Q201" i="21"/>
  <c r="B170" i="22"/>
  <c r="O202" i="21"/>
  <c r="J170" i="22"/>
  <c r="W202" i="21"/>
  <c r="H171" i="22"/>
  <c r="U203" i="21"/>
  <c r="F172" i="22"/>
  <c r="S204" i="21"/>
  <c r="D173" i="22"/>
  <c r="Q205" i="21"/>
  <c r="B174" i="22"/>
  <c r="O206" i="21"/>
  <c r="J174" i="22"/>
  <c r="W206" i="21"/>
  <c r="H175" i="22"/>
  <c r="U207" i="21"/>
  <c r="F176" i="22"/>
  <c r="S208" i="21"/>
  <c r="D177" i="22"/>
  <c r="Q209" i="21"/>
  <c r="B178" i="22"/>
  <c r="O210" i="21"/>
  <c r="J178" i="22"/>
  <c r="W210" i="21"/>
  <c r="H179" i="22"/>
  <c r="U211" i="21"/>
  <c r="F180" i="22"/>
  <c r="S212" i="21"/>
  <c r="D181" i="22"/>
  <c r="Q213" i="21"/>
  <c r="B182" i="22"/>
  <c r="O214" i="21"/>
  <c r="J182" i="22"/>
  <c r="W214" i="21"/>
  <c r="H183" i="22"/>
  <c r="U215" i="21"/>
  <c r="F184" i="22"/>
  <c r="S216" i="21"/>
  <c r="D185" i="22"/>
  <c r="Q217" i="21"/>
  <c r="B186" i="22"/>
  <c r="O218" i="21"/>
  <c r="J186" i="22"/>
  <c r="W218" i="21"/>
  <c r="H187" i="22"/>
  <c r="U219" i="21"/>
  <c r="F188" i="22"/>
  <c r="S220" i="21"/>
  <c r="D189" i="22"/>
  <c r="Q221" i="21"/>
  <c r="B190" i="22"/>
  <c r="O222" i="21"/>
  <c r="J190" i="22"/>
  <c r="W222" i="21"/>
  <c r="H191" i="22"/>
  <c r="U223" i="21"/>
  <c r="F229" i="22"/>
  <c r="F197" i="22"/>
  <c r="S229" i="21"/>
  <c r="D230" i="22"/>
  <c r="D198" i="22"/>
  <c r="Q230" i="21"/>
  <c r="B231" i="22"/>
  <c r="B199" i="22"/>
  <c r="O231" i="21"/>
  <c r="J231" i="22"/>
  <c r="J199" i="22"/>
  <c r="W231" i="21"/>
  <c r="H200" i="22"/>
  <c r="H232" i="22"/>
  <c r="U232" i="21"/>
  <c r="F233" i="22"/>
  <c r="F201" i="22"/>
  <c r="S233" i="21"/>
  <c r="D202" i="22"/>
  <c r="D234" i="22"/>
  <c r="Q234" i="21"/>
  <c r="B235" i="22"/>
  <c r="B203" i="22"/>
  <c r="O235" i="21"/>
  <c r="J235" i="22"/>
  <c r="J203" i="22"/>
  <c r="W235" i="21"/>
  <c r="H236" i="22"/>
  <c r="H204" i="22"/>
  <c r="U236" i="21"/>
  <c r="F237" i="22"/>
  <c r="F205" i="22"/>
  <c r="S237" i="21"/>
  <c r="D238" i="22"/>
  <c r="D206" i="22"/>
  <c r="Q238" i="21"/>
  <c r="B239" i="22"/>
  <c r="B207" i="22"/>
  <c r="O239" i="21"/>
  <c r="J239" i="22"/>
  <c r="J207" i="22"/>
  <c r="W239" i="21"/>
  <c r="H208" i="22"/>
  <c r="H240" i="22"/>
  <c r="U240" i="21"/>
  <c r="F241" i="22"/>
  <c r="F209" i="22"/>
  <c r="S241" i="21"/>
  <c r="D242" i="22"/>
  <c r="D210" i="22"/>
  <c r="Q242" i="21"/>
  <c r="B243" i="22"/>
  <c r="B211" i="22"/>
  <c r="O243" i="21"/>
  <c r="J243" i="22"/>
  <c r="J211" i="22"/>
  <c r="W243" i="21"/>
  <c r="H244" i="22"/>
  <c r="H212" i="22"/>
  <c r="U244" i="21"/>
  <c r="F245" i="22"/>
  <c r="F213" i="22"/>
  <c r="S245" i="21"/>
  <c r="D246" i="22"/>
  <c r="D214" i="22"/>
  <c r="Q246" i="21"/>
  <c r="B215" i="22"/>
  <c r="B247" i="22"/>
  <c r="O247" i="21"/>
  <c r="J215" i="22"/>
  <c r="J247" i="22"/>
  <c r="W247" i="21"/>
  <c r="H248" i="22"/>
  <c r="H216" i="22"/>
  <c r="U248" i="21"/>
  <c r="F249" i="22"/>
  <c r="F217" i="22"/>
  <c r="S249" i="21"/>
  <c r="D218" i="22"/>
  <c r="D250" i="22"/>
  <c r="Q250" i="21"/>
  <c r="B251" i="22"/>
  <c r="B219" i="22"/>
  <c r="O251" i="21"/>
  <c r="J251" i="22"/>
  <c r="J219" i="22"/>
  <c r="W251" i="21"/>
  <c r="H252" i="22"/>
  <c r="H220" i="22"/>
  <c r="U252" i="21"/>
  <c r="F253" i="22"/>
  <c r="F221" i="22"/>
  <c r="S253" i="21"/>
  <c r="D254" i="22"/>
  <c r="D222" i="22"/>
  <c r="Q254" i="21"/>
  <c r="B223" i="22"/>
  <c r="B255" i="22"/>
  <c r="O255" i="21"/>
  <c r="J223" i="22"/>
  <c r="J255" i="22"/>
  <c r="W255" i="21"/>
  <c r="D224" i="24"/>
  <c r="D256" i="24"/>
  <c r="I256" i="24"/>
  <c r="I224" i="24"/>
  <c r="I96" i="24"/>
  <c r="D64" i="24"/>
  <c r="H128" i="24"/>
  <c r="D96" i="24"/>
  <c r="Y155" i="23"/>
  <c r="L123" i="24"/>
  <c r="L107" i="24"/>
  <c r="Y139" i="23"/>
  <c r="L48" i="24"/>
  <c r="Y80" i="23"/>
  <c r="L235" i="24"/>
  <c r="L203" i="24"/>
  <c r="Y235" i="23"/>
  <c r="L144" i="24"/>
  <c r="Y176" i="23"/>
  <c r="L177" i="24"/>
  <c r="Y209" i="23"/>
  <c r="L55" i="24"/>
  <c r="Y87" i="23"/>
  <c r="L238" i="24"/>
  <c r="L206" i="24"/>
  <c r="Y238" i="23"/>
  <c r="L76" i="24"/>
  <c r="Y108" i="23"/>
  <c r="Y41" i="23"/>
  <c r="L9" i="24"/>
  <c r="L113" i="24"/>
  <c r="Y145" i="23"/>
  <c r="L252" i="24"/>
  <c r="L220" i="24"/>
  <c r="Y252" i="23"/>
  <c r="L149" i="24"/>
  <c r="Y181" i="23"/>
  <c r="L86" i="24"/>
  <c r="Y118" i="23"/>
  <c r="L27" i="24"/>
  <c r="Y59" i="23"/>
  <c r="L167" i="24"/>
  <c r="Y199" i="23"/>
  <c r="L101" i="24"/>
  <c r="Y133" i="23"/>
  <c r="Y40" i="23"/>
  <c r="L8" i="24"/>
  <c r="G52" i="22"/>
  <c r="T84" i="21"/>
  <c r="G77" i="22"/>
  <c r="T109" i="21"/>
  <c r="I101" i="22"/>
  <c r="V133" i="21"/>
  <c r="E119" i="22"/>
  <c r="R151" i="21"/>
  <c r="E144" i="22"/>
  <c r="R176" i="21"/>
  <c r="G159" i="22"/>
  <c r="T191" i="21"/>
  <c r="C178" i="22"/>
  <c r="P210" i="21"/>
  <c r="I191" i="22"/>
  <c r="V223" i="21"/>
  <c r="I240" i="22"/>
  <c r="I208" i="22"/>
  <c r="V240" i="21"/>
  <c r="I252" i="22"/>
  <c r="I220" i="22"/>
  <c r="V252" i="21"/>
  <c r="Y38" i="23"/>
  <c r="L6" i="24"/>
  <c r="L124" i="24"/>
  <c r="Y156" i="23"/>
  <c r="D38" i="22"/>
  <c r="Q70" i="21"/>
  <c r="B39" i="22"/>
  <c r="O71" i="21"/>
  <c r="J39" i="22"/>
  <c r="W71" i="21"/>
  <c r="H40" i="22"/>
  <c r="U72" i="21"/>
  <c r="F41" i="22"/>
  <c r="S73" i="21"/>
  <c r="D42" i="22"/>
  <c r="Q74" i="21"/>
  <c r="B43" i="22"/>
  <c r="O75" i="21"/>
  <c r="J43" i="22"/>
  <c r="W75" i="21"/>
  <c r="H44" i="22"/>
  <c r="U76" i="21"/>
  <c r="F45" i="22"/>
  <c r="S77" i="21"/>
  <c r="D46" i="22"/>
  <c r="Q78" i="21"/>
  <c r="B47" i="22"/>
  <c r="O79" i="21"/>
  <c r="J47" i="22"/>
  <c r="W79" i="21"/>
  <c r="H48" i="22"/>
  <c r="U80" i="21"/>
  <c r="F49" i="22"/>
  <c r="S81" i="21"/>
  <c r="D50" i="22"/>
  <c r="Q82" i="21"/>
  <c r="B51" i="22"/>
  <c r="O83" i="21"/>
  <c r="H52" i="22"/>
  <c r="U84" i="21"/>
  <c r="F53" i="22"/>
  <c r="S85" i="21"/>
  <c r="D54" i="22"/>
  <c r="Q86" i="21"/>
  <c r="B55" i="22"/>
  <c r="O87" i="21"/>
  <c r="J55" i="22"/>
  <c r="W87" i="21"/>
  <c r="H56" i="22"/>
  <c r="U88" i="21"/>
  <c r="F57" i="22"/>
  <c r="S89" i="21"/>
  <c r="D58" i="22"/>
  <c r="Q90" i="21"/>
  <c r="B59" i="22"/>
  <c r="O91" i="21"/>
  <c r="J59" i="22"/>
  <c r="W91" i="21"/>
  <c r="H60" i="22"/>
  <c r="U92" i="21"/>
  <c r="F61" i="22"/>
  <c r="S93" i="21"/>
  <c r="D62" i="22"/>
  <c r="Q94" i="21"/>
  <c r="B63" i="22"/>
  <c r="O95" i="21"/>
  <c r="J63" i="22"/>
  <c r="W95" i="21"/>
  <c r="H69" i="22"/>
  <c r="U101" i="21"/>
  <c r="F70" i="22"/>
  <c r="S102" i="21"/>
  <c r="D71" i="22"/>
  <c r="Q103" i="21"/>
  <c r="B72" i="22"/>
  <c r="O104" i="21"/>
  <c r="J72" i="22"/>
  <c r="W104" i="21"/>
  <c r="H73" i="22"/>
  <c r="U105" i="21"/>
  <c r="F74" i="22"/>
  <c r="S106" i="21"/>
  <c r="Q107" i="21"/>
  <c r="D75" i="22"/>
  <c r="B76" i="22"/>
  <c r="O108" i="21"/>
  <c r="J76" i="22"/>
  <c r="W108" i="21"/>
  <c r="H77" i="22"/>
  <c r="U109" i="21"/>
  <c r="F78" i="22"/>
  <c r="S110" i="21"/>
  <c r="D79" i="22"/>
  <c r="Q111" i="21"/>
  <c r="B80" i="22"/>
  <c r="O112" i="21"/>
  <c r="J80" i="22"/>
  <c r="W112" i="21"/>
  <c r="H81" i="22"/>
  <c r="U113" i="21"/>
  <c r="F82" i="22"/>
  <c r="S114" i="21"/>
  <c r="Q115" i="21"/>
  <c r="D83" i="22"/>
  <c r="J84" i="22"/>
  <c r="W116" i="21"/>
  <c r="F86" i="22"/>
  <c r="S118" i="21"/>
  <c r="B88" i="22"/>
  <c r="O120" i="21"/>
  <c r="H89" i="22"/>
  <c r="U121" i="21"/>
  <c r="D91" i="22"/>
  <c r="Q123" i="21"/>
  <c r="J92" i="22"/>
  <c r="W124" i="21"/>
  <c r="F94" i="22"/>
  <c r="S126" i="21"/>
  <c r="B101" i="22"/>
  <c r="O133" i="21"/>
  <c r="H102" i="22"/>
  <c r="U134" i="21"/>
  <c r="D104" i="22"/>
  <c r="Q136" i="21"/>
  <c r="J105" i="22"/>
  <c r="W137" i="21"/>
  <c r="F107" i="22"/>
  <c r="S139" i="21"/>
  <c r="B109" i="22"/>
  <c r="O141" i="21"/>
  <c r="H110" i="22"/>
  <c r="U142" i="21"/>
  <c r="D112" i="22"/>
  <c r="Q144" i="21"/>
  <c r="J113" i="22"/>
  <c r="W145" i="21"/>
  <c r="F115" i="22"/>
  <c r="S147" i="21"/>
  <c r="B117" i="22"/>
  <c r="O149" i="21"/>
  <c r="H118" i="22"/>
  <c r="U150" i="21"/>
  <c r="D120" i="22"/>
  <c r="Q152" i="21"/>
  <c r="J121" i="22"/>
  <c r="W153" i="21"/>
  <c r="F123" i="22"/>
  <c r="S155" i="21"/>
  <c r="B125" i="22"/>
  <c r="O157" i="21"/>
  <c r="H126" i="22"/>
  <c r="U158" i="21"/>
  <c r="D133" i="22"/>
  <c r="Q165" i="21"/>
  <c r="J134" i="22"/>
  <c r="W166" i="21"/>
  <c r="F136" i="22"/>
  <c r="S168" i="21"/>
  <c r="B138" i="22"/>
  <c r="O170" i="21"/>
  <c r="H139" i="22"/>
  <c r="U171" i="21"/>
  <c r="D141" i="22"/>
  <c r="Q173" i="21"/>
  <c r="J142" i="22"/>
  <c r="W174" i="21"/>
  <c r="F144" i="22"/>
  <c r="S176" i="21"/>
  <c r="B146" i="22"/>
  <c r="O178" i="21"/>
  <c r="H147" i="22"/>
  <c r="U179" i="21"/>
  <c r="D149" i="22"/>
  <c r="Q181" i="21"/>
  <c r="J150" i="22"/>
  <c r="W182" i="21"/>
  <c r="F152" i="22"/>
  <c r="S184" i="21"/>
  <c r="B154" i="22"/>
  <c r="O186" i="21"/>
  <c r="H155" i="22"/>
  <c r="U187" i="21"/>
  <c r="D157" i="22"/>
  <c r="Q189" i="21"/>
  <c r="J158" i="22"/>
  <c r="W190" i="21"/>
  <c r="F165" i="22"/>
  <c r="S197" i="21"/>
  <c r="B167" i="22"/>
  <c r="O199" i="21"/>
  <c r="H168" i="22"/>
  <c r="U200" i="21"/>
  <c r="D170" i="22"/>
  <c r="Q202" i="21"/>
  <c r="J171" i="22"/>
  <c r="W203" i="21"/>
  <c r="F173" i="22"/>
  <c r="S205" i="21"/>
  <c r="B175" i="22"/>
  <c r="O207" i="21"/>
  <c r="H176" i="22"/>
  <c r="U208" i="21"/>
  <c r="D178" i="22"/>
  <c r="Q210" i="21"/>
  <c r="J179" i="22"/>
  <c r="W211" i="21"/>
  <c r="F181" i="22"/>
  <c r="S213" i="21"/>
  <c r="B183" i="22"/>
  <c r="O215" i="21"/>
  <c r="H184" i="22"/>
  <c r="U216" i="21"/>
  <c r="D186" i="22"/>
  <c r="Q218" i="21"/>
  <c r="J187" i="22"/>
  <c r="W219" i="21"/>
  <c r="F189" i="22"/>
  <c r="S221" i="21"/>
  <c r="B191" i="22"/>
  <c r="O223" i="21"/>
  <c r="H229" i="22"/>
  <c r="H197" i="22"/>
  <c r="U229" i="21"/>
  <c r="D231" i="22"/>
  <c r="D199" i="22"/>
  <c r="Q231" i="21"/>
  <c r="J232" i="22"/>
  <c r="J200" i="22"/>
  <c r="W232" i="21"/>
  <c r="F234" i="22"/>
  <c r="F202" i="22"/>
  <c r="S234" i="21"/>
  <c r="B236" i="22"/>
  <c r="B204" i="22"/>
  <c r="O236" i="21"/>
  <c r="H237" i="22"/>
  <c r="H205" i="22"/>
  <c r="U237" i="21"/>
  <c r="D239" i="22"/>
  <c r="D207" i="22"/>
  <c r="Q239" i="21"/>
  <c r="J240" i="22"/>
  <c r="J208" i="22"/>
  <c r="W240" i="21"/>
  <c r="F242" i="22"/>
  <c r="F210" i="22"/>
  <c r="S242" i="21"/>
  <c r="B244" i="22"/>
  <c r="B212" i="22"/>
  <c r="O244" i="21"/>
  <c r="H213" i="22"/>
  <c r="H245" i="22"/>
  <c r="U245" i="21"/>
  <c r="D247" i="22"/>
  <c r="D215" i="22"/>
  <c r="Q247" i="21"/>
  <c r="J216" i="22"/>
  <c r="J248" i="22"/>
  <c r="W248" i="21"/>
  <c r="F250" i="22"/>
  <c r="F218" i="22"/>
  <c r="S250" i="21"/>
  <c r="B252" i="22"/>
  <c r="B220" i="22"/>
  <c r="O252" i="21"/>
  <c r="J252" i="22"/>
  <c r="J220" i="22"/>
  <c r="W252" i="21"/>
  <c r="F254" i="22"/>
  <c r="F222" i="22"/>
  <c r="S254" i="21"/>
  <c r="D255" i="22"/>
  <c r="D223" i="22"/>
  <c r="Q255" i="21"/>
  <c r="E128" i="24"/>
  <c r="L127" i="24"/>
  <c r="Y159" i="23"/>
  <c r="Y143" i="23"/>
  <c r="L111" i="24"/>
  <c r="L52" i="24"/>
  <c r="Y84" i="23"/>
  <c r="L243" i="24"/>
  <c r="L211" i="24"/>
  <c r="Y243" i="23"/>
  <c r="L148" i="24"/>
  <c r="Y180" i="23"/>
  <c r="L85" i="24"/>
  <c r="Y117" i="23"/>
  <c r="L43" i="24"/>
  <c r="Y75" i="23"/>
  <c r="L137" i="24"/>
  <c r="Y169" i="23"/>
  <c r="L165" i="24"/>
  <c r="Y197" i="23"/>
  <c r="Y56" i="23"/>
  <c r="L24" i="24"/>
  <c r="L150" i="24"/>
  <c r="Y182" i="23"/>
  <c r="L154" i="24"/>
  <c r="Y186" i="23"/>
  <c r="K6" i="22"/>
  <c r="X38" i="21"/>
  <c r="K10" i="22"/>
  <c r="X42" i="21"/>
  <c r="K14" i="22"/>
  <c r="X46" i="21"/>
  <c r="K18" i="22"/>
  <c r="X50" i="21"/>
  <c r="K22" i="22"/>
  <c r="X54" i="21"/>
  <c r="K26" i="22"/>
  <c r="X58" i="21"/>
  <c r="K30" i="22"/>
  <c r="X62" i="21"/>
  <c r="G37" i="22"/>
  <c r="T69" i="21"/>
  <c r="E38" i="22"/>
  <c r="R70" i="21"/>
  <c r="C39" i="22"/>
  <c r="P71" i="21"/>
  <c r="X71" i="21"/>
  <c r="K39" i="22"/>
  <c r="I40" i="22"/>
  <c r="V72" i="21"/>
  <c r="G41" i="22"/>
  <c r="T73" i="21"/>
  <c r="E42" i="22"/>
  <c r="R74" i="21"/>
  <c r="C43" i="22"/>
  <c r="P75" i="21"/>
  <c r="K43" i="22"/>
  <c r="X75" i="21"/>
  <c r="I44" i="22"/>
  <c r="V76" i="21"/>
  <c r="G45" i="22"/>
  <c r="T77" i="21"/>
  <c r="E46" i="22"/>
  <c r="R78" i="21"/>
  <c r="C47" i="22"/>
  <c r="P79" i="21"/>
  <c r="X79" i="21"/>
  <c r="K47" i="22"/>
  <c r="V80" i="21"/>
  <c r="I48" i="22"/>
  <c r="G49" i="22"/>
  <c r="T81" i="21"/>
  <c r="E50" i="22"/>
  <c r="R82" i="21"/>
  <c r="C51" i="22"/>
  <c r="P83" i="21"/>
  <c r="K51" i="22"/>
  <c r="X83" i="21"/>
  <c r="I52" i="22"/>
  <c r="V84" i="21"/>
  <c r="G53" i="22"/>
  <c r="T85" i="21"/>
  <c r="E54" i="22"/>
  <c r="R86" i="21"/>
  <c r="C55" i="22"/>
  <c r="P87" i="21"/>
  <c r="X87" i="21"/>
  <c r="K55" i="22"/>
  <c r="V88" i="21"/>
  <c r="I56" i="22"/>
  <c r="G57" i="22"/>
  <c r="T89" i="21"/>
  <c r="E58" i="22"/>
  <c r="R90" i="21"/>
  <c r="C59" i="22"/>
  <c r="P91" i="21"/>
  <c r="K59" i="22"/>
  <c r="X91" i="21"/>
  <c r="I60" i="22"/>
  <c r="V92" i="21"/>
  <c r="G61" i="22"/>
  <c r="T93" i="21"/>
  <c r="E62" i="22"/>
  <c r="R94" i="21"/>
  <c r="C63" i="22"/>
  <c r="P95" i="21"/>
  <c r="X95" i="21"/>
  <c r="K63" i="22"/>
  <c r="I69" i="22"/>
  <c r="V101" i="21"/>
  <c r="G70" i="22"/>
  <c r="T102" i="21"/>
  <c r="E71" i="22"/>
  <c r="R103" i="21"/>
  <c r="C72" i="22"/>
  <c r="P104" i="21"/>
  <c r="K72" i="22"/>
  <c r="X104" i="21"/>
  <c r="I73" i="22"/>
  <c r="V105" i="21"/>
  <c r="T106" i="21"/>
  <c r="G74" i="22"/>
  <c r="E75" i="22"/>
  <c r="R107" i="21"/>
  <c r="C76" i="22"/>
  <c r="P108" i="21"/>
  <c r="K76" i="22"/>
  <c r="X108" i="21"/>
  <c r="I77" i="22"/>
  <c r="V109" i="21"/>
  <c r="G78" i="22"/>
  <c r="T110" i="21"/>
  <c r="E79" i="22"/>
  <c r="R111" i="21"/>
  <c r="C80" i="22"/>
  <c r="P112" i="21"/>
  <c r="K80" i="22"/>
  <c r="X112" i="21"/>
  <c r="I81" i="22"/>
  <c r="V113" i="21"/>
  <c r="T114" i="21"/>
  <c r="G82" i="22"/>
  <c r="E83" i="22"/>
  <c r="R115" i="21"/>
  <c r="C84" i="22"/>
  <c r="P116" i="21"/>
  <c r="K84" i="22"/>
  <c r="X116" i="21"/>
  <c r="I85" i="22"/>
  <c r="V117" i="21"/>
  <c r="G86" i="22"/>
  <c r="T118" i="21"/>
  <c r="E87" i="22"/>
  <c r="R119" i="21"/>
  <c r="C88" i="22"/>
  <c r="P120" i="21"/>
  <c r="K88" i="22"/>
  <c r="X120" i="21"/>
  <c r="I89" i="22"/>
  <c r="V121" i="21"/>
  <c r="G90" i="22"/>
  <c r="T122" i="21"/>
  <c r="E91" i="22"/>
  <c r="R123" i="21"/>
  <c r="C92" i="22"/>
  <c r="P124" i="21"/>
  <c r="K92" i="22"/>
  <c r="X124" i="21"/>
  <c r="I93" i="22"/>
  <c r="V125" i="21"/>
  <c r="G94" i="22"/>
  <c r="T126" i="21"/>
  <c r="E95" i="22"/>
  <c r="R127" i="21"/>
  <c r="C101" i="22"/>
  <c r="P133" i="21"/>
  <c r="K101" i="22"/>
  <c r="X133" i="21"/>
  <c r="I102" i="22"/>
  <c r="V134" i="21"/>
  <c r="G103" i="22"/>
  <c r="T135" i="21"/>
  <c r="E104" i="22"/>
  <c r="R136" i="21"/>
  <c r="C105" i="22"/>
  <c r="P137" i="21"/>
  <c r="K105" i="22"/>
  <c r="X137" i="21"/>
  <c r="I106" i="22"/>
  <c r="V138" i="21"/>
  <c r="G107" i="22"/>
  <c r="T139" i="21"/>
  <c r="E108" i="22"/>
  <c r="R140" i="21"/>
  <c r="C109" i="22"/>
  <c r="P141" i="21"/>
  <c r="K109" i="22"/>
  <c r="X141" i="21"/>
  <c r="I110" i="22"/>
  <c r="V142" i="21"/>
  <c r="G111" i="22"/>
  <c r="T143" i="21"/>
  <c r="E112" i="22"/>
  <c r="R144" i="21"/>
  <c r="C113" i="22"/>
  <c r="P145" i="21"/>
  <c r="K113" i="22"/>
  <c r="X145" i="21"/>
  <c r="I114" i="22"/>
  <c r="V146" i="21"/>
  <c r="G115" i="22"/>
  <c r="T147" i="21"/>
  <c r="E116" i="22"/>
  <c r="R148" i="21"/>
  <c r="C117" i="22"/>
  <c r="P149" i="21"/>
  <c r="K117" i="22"/>
  <c r="X149" i="21"/>
  <c r="I118" i="22"/>
  <c r="V150" i="21"/>
  <c r="G119" i="22"/>
  <c r="T151" i="21"/>
  <c r="E120" i="22"/>
  <c r="R152" i="21"/>
  <c r="C121" i="22"/>
  <c r="P153" i="21"/>
  <c r="K121" i="22"/>
  <c r="X153" i="21"/>
  <c r="V154" i="21"/>
  <c r="I122" i="22"/>
  <c r="G123" i="22"/>
  <c r="T155" i="21"/>
  <c r="E124" i="22"/>
  <c r="R156" i="21"/>
  <c r="C125" i="22"/>
  <c r="P157" i="21"/>
  <c r="K125" i="22"/>
  <c r="X157" i="21"/>
  <c r="I126" i="22"/>
  <c r="V158" i="21"/>
  <c r="G127" i="22"/>
  <c r="T159" i="21"/>
  <c r="E133" i="22"/>
  <c r="R165" i="21"/>
  <c r="C134" i="22"/>
  <c r="P166" i="21"/>
  <c r="K134" i="22"/>
  <c r="X166" i="21"/>
  <c r="I135" i="22"/>
  <c r="V167" i="21"/>
  <c r="G136" i="22"/>
  <c r="T168" i="21"/>
  <c r="E137" i="22"/>
  <c r="R169" i="21"/>
  <c r="C138" i="22"/>
  <c r="P170" i="21"/>
  <c r="K138" i="22"/>
  <c r="X170" i="21"/>
  <c r="I139" i="22"/>
  <c r="V171" i="21"/>
  <c r="G140" i="22"/>
  <c r="T172" i="21"/>
  <c r="E141" i="22"/>
  <c r="R173" i="21"/>
  <c r="C142" i="22"/>
  <c r="P174" i="21"/>
  <c r="K142" i="22"/>
  <c r="X174" i="21"/>
  <c r="I143" i="22"/>
  <c r="V175" i="21"/>
  <c r="G144" i="22"/>
  <c r="T176" i="21"/>
  <c r="E145" i="22"/>
  <c r="R177" i="21"/>
  <c r="C146" i="22"/>
  <c r="P178" i="21"/>
  <c r="K146" i="22"/>
  <c r="X178" i="21"/>
  <c r="I147" i="22"/>
  <c r="V179" i="21"/>
  <c r="G148" i="22"/>
  <c r="T180" i="21"/>
  <c r="E149" i="22"/>
  <c r="R181" i="21"/>
  <c r="C150" i="22"/>
  <c r="P182" i="21"/>
  <c r="K150" i="22"/>
  <c r="X182" i="21"/>
  <c r="I151" i="22"/>
  <c r="V183" i="21"/>
  <c r="G152" i="22"/>
  <c r="T184" i="21"/>
  <c r="E153" i="22"/>
  <c r="R185" i="21"/>
  <c r="C154" i="22"/>
  <c r="P186" i="21"/>
  <c r="K154" i="22"/>
  <c r="X186" i="21"/>
  <c r="I155" i="22"/>
  <c r="V187" i="21"/>
  <c r="G156" i="22"/>
  <c r="T188" i="21"/>
  <c r="E157" i="22"/>
  <c r="R189" i="21"/>
  <c r="C158" i="22"/>
  <c r="P190" i="21"/>
  <c r="K158" i="22"/>
  <c r="X190" i="21"/>
  <c r="I159" i="22"/>
  <c r="V191" i="21"/>
  <c r="G165" i="22"/>
  <c r="T197" i="21"/>
  <c r="E166" i="22"/>
  <c r="R198" i="21"/>
  <c r="C167" i="22"/>
  <c r="P199" i="21"/>
  <c r="K167" i="22"/>
  <c r="X199" i="21"/>
  <c r="I168" i="22"/>
  <c r="V200" i="21"/>
  <c r="G169" i="22"/>
  <c r="T201" i="21"/>
  <c r="E170" i="22"/>
  <c r="R202" i="21"/>
  <c r="C171" i="22"/>
  <c r="P203" i="21"/>
  <c r="K171" i="22"/>
  <c r="X203" i="21"/>
  <c r="I172" i="22"/>
  <c r="V204" i="21"/>
  <c r="G173" i="22"/>
  <c r="T205" i="21"/>
  <c r="E174" i="22"/>
  <c r="R206" i="21"/>
  <c r="C175" i="22"/>
  <c r="P207" i="21"/>
  <c r="K175" i="22"/>
  <c r="X207" i="21"/>
  <c r="I176" i="22"/>
  <c r="V208" i="21"/>
  <c r="G177" i="22"/>
  <c r="T209" i="21"/>
  <c r="E178" i="22"/>
  <c r="R210" i="21"/>
  <c r="C179" i="22"/>
  <c r="P211" i="21"/>
  <c r="K179" i="22"/>
  <c r="X211" i="21"/>
  <c r="I180" i="22"/>
  <c r="V212" i="21"/>
  <c r="G181" i="22"/>
  <c r="T213" i="21"/>
  <c r="E182" i="22"/>
  <c r="R214" i="21"/>
  <c r="C183" i="22"/>
  <c r="P215" i="21"/>
  <c r="K183" i="22"/>
  <c r="X215" i="21"/>
  <c r="I184" i="22"/>
  <c r="V216" i="21"/>
  <c r="G185" i="22"/>
  <c r="T217" i="21"/>
  <c r="E186" i="22"/>
  <c r="R218" i="21"/>
  <c r="C187" i="22"/>
  <c r="P219" i="21"/>
  <c r="K187" i="22"/>
  <c r="X219" i="21"/>
  <c r="I188" i="22"/>
  <c r="V220" i="21"/>
  <c r="G189" i="22"/>
  <c r="T221" i="21"/>
  <c r="E190" i="22"/>
  <c r="R222" i="21"/>
  <c r="C191" i="22"/>
  <c r="P223" i="21"/>
  <c r="K191" i="22"/>
  <c r="X223" i="21"/>
  <c r="I229" i="22"/>
  <c r="I197" i="22"/>
  <c r="V229" i="21"/>
  <c r="G230" i="22"/>
  <c r="G198" i="22"/>
  <c r="T230" i="21"/>
  <c r="E231" i="22"/>
  <c r="E199" i="22"/>
  <c r="R231" i="21"/>
  <c r="C232" i="22"/>
  <c r="C200" i="22"/>
  <c r="P232" i="21"/>
  <c r="K232" i="22"/>
  <c r="K200" i="22"/>
  <c r="X232" i="21"/>
  <c r="I233" i="22"/>
  <c r="I201" i="22"/>
  <c r="V233" i="21"/>
  <c r="G234" i="22"/>
  <c r="G202" i="22"/>
  <c r="T234" i="21"/>
  <c r="E235" i="22"/>
  <c r="E203" i="22"/>
  <c r="R235" i="21"/>
  <c r="C236" i="22"/>
  <c r="C204" i="22"/>
  <c r="P236" i="21"/>
  <c r="K236" i="22"/>
  <c r="K204" i="22"/>
  <c r="X236" i="21"/>
  <c r="I237" i="22"/>
  <c r="I205" i="22"/>
  <c r="V237" i="21"/>
  <c r="G238" i="22"/>
  <c r="G206" i="22"/>
  <c r="T238" i="21"/>
  <c r="E239" i="22"/>
  <c r="E207" i="22"/>
  <c r="R239" i="21"/>
  <c r="C240" i="22"/>
  <c r="C208" i="22"/>
  <c r="P240" i="21"/>
  <c r="K240" i="22"/>
  <c r="K208" i="22"/>
  <c r="X240" i="21"/>
  <c r="I241" i="22"/>
  <c r="I209" i="22"/>
  <c r="V241" i="21"/>
  <c r="G242" i="22"/>
  <c r="G210" i="22"/>
  <c r="T242" i="21"/>
  <c r="E243" i="22"/>
  <c r="E211" i="22"/>
  <c r="R243" i="21"/>
  <c r="C212" i="22"/>
  <c r="C244" i="22"/>
  <c r="P244" i="21"/>
  <c r="K212" i="22"/>
  <c r="K244" i="22"/>
  <c r="X244" i="21"/>
  <c r="I213" i="22"/>
  <c r="I245" i="22"/>
  <c r="V245" i="21"/>
  <c r="G246" i="22"/>
  <c r="G214" i="22"/>
  <c r="T246" i="21"/>
  <c r="E215" i="22"/>
  <c r="E247" i="22"/>
  <c r="R247" i="21"/>
  <c r="C248" i="22"/>
  <c r="C216" i="22"/>
  <c r="P248" i="21"/>
  <c r="K248" i="22"/>
  <c r="K216" i="22"/>
  <c r="X248" i="21"/>
  <c r="I249" i="22"/>
  <c r="I217" i="22"/>
  <c r="V249" i="21"/>
  <c r="G250" i="22"/>
  <c r="G218" i="22"/>
  <c r="T250" i="21"/>
  <c r="E251" i="22"/>
  <c r="E219" i="22"/>
  <c r="R251" i="21"/>
  <c r="C220" i="22"/>
  <c r="C252" i="22"/>
  <c r="P252" i="21"/>
  <c r="K220" i="22"/>
  <c r="K252" i="22"/>
  <c r="X252" i="21"/>
  <c r="I253" i="22"/>
  <c r="I221" i="22"/>
  <c r="V253" i="21"/>
  <c r="G254" i="22"/>
  <c r="G222" i="22"/>
  <c r="T254" i="21"/>
  <c r="E223" i="22"/>
  <c r="E255" i="22"/>
  <c r="R255" i="21"/>
  <c r="D192" i="24"/>
  <c r="J96" i="24"/>
  <c r="K128" i="24"/>
  <c r="X160" i="23"/>
  <c r="C224" i="24"/>
  <c r="C256" i="24"/>
  <c r="F96" i="24"/>
  <c r="C160" i="24"/>
  <c r="B192" i="24"/>
  <c r="L224" i="23"/>
  <c r="L96" i="23"/>
  <c r="B64" i="24"/>
  <c r="L190" i="24"/>
  <c r="Y222" i="23"/>
  <c r="L174" i="24"/>
  <c r="Y206" i="23"/>
  <c r="L231" i="24"/>
  <c r="L199" i="24"/>
  <c r="Y231" i="23"/>
  <c r="L73" i="24"/>
  <c r="Y105" i="23"/>
  <c r="Y58" i="23"/>
  <c r="L26" i="24"/>
  <c r="L122" i="24"/>
  <c r="Y154" i="23"/>
  <c r="L106" i="24"/>
  <c r="Y138" i="23"/>
  <c r="L234" i="24"/>
  <c r="L202" i="24"/>
  <c r="Y234" i="23"/>
  <c r="L159" i="24"/>
  <c r="Y191" i="23"/>
  <c r="L143" i="24"/>
  <c r="Y175" i="23"/>
  <c r="L84" i="24"/>
  <c r="Y116" i="23"/>
  <c r="Y61" i="23"/>
  <c r="L29" i="24"/>
  <c r="L180" i="24"/>
  <c r="Y212" i="23"/>
  <c r="L58" i="24"/>
  <c r="Y90" i="23"/>
  <c r="L216" i="24"/>
  <c r="L248" i="24"/>
  <c r="Y248" i="23"/>
  <c r="L94" i="24"/>
  <c r="Y126" i="23"/>
  <c r="L78" i="24"/>
  <c r="Y110" i="23"/>
  <c r="L197" i="24"/>
  <c r="L229" i="24"/>
  <c r="Y229" i="23"/>
  <c r="Y48" i="23"/>
  <c r="L16" i="24"/>
  <c r="L116" i="24"/>
  <c r="Y148" i="23"/>
  <c r="L61" i="24"/>
  <c r="Y93" i="23"/>
  <c r="Y37" i="23"/>
  <c r="L5" i="24"/>
  <c r="L179" i="24"/>
  <c r="Y211" i="23"/>
  <c r="L112" i="24"/>
  <c r="Y144" i="23"/>
  <c r="L11" i="24"/>
  <c r="Y43" i="23"/>
  <c r="K13" i="22"/>
  <c r="X45" i="21"/>
  <c r="K17" i="22"/>
  <c r="X49" i="21"/>
  <c r="K25" i="22"/>
  <c r="X57" i="21"/>
  <c r="K29" i="22"/>
  <c r="X61" i="21"/>
  <c r="K38" i="22"/>
  <c r="X70" i="21"/>
  <c r="P74" i="21"/>
  <c r="C42" i="22"/>
  <c r="E45" i="22"/>
  <c r="R77" i="21"/>
  <c r="G48" i="22"/>
  <c r="T80" i="21"/>
  <c r="I51" i="22"/>
  <c r="V83" i="21"/>
  <c r="E57" i="22"/>
  <c r="R89" i="21"/>
  <c r="E61" i="22"/>
  <c r="R93" i="21"/>
  <c r="C71" i="22"/>
  <c r="P103" i="21"/>
  <c r="C75" i="22"/>
  <c r="P107" i="21"/>
  <c r="C79" i="22"/>
  <c r="P111" i="21"/>
  <c r="C83" i="22"/>
  <c r="P115" i="21"/>
  <c r="C87" i="22"/>
  <c r="P119" i="21"/>
  <c r="C91" i="22"/>
  <c r="P123" i="21"/>
  <c r="K95" i="22"/>
  <c r="X127" i="21"/>
  <c r="G106" i="22"/>
  <c r="T138" i="21"/>
  <c r="G110" i="22"/>
  <c r="T142" i="21"/>
  <c r="I113" i="22"/>
  <c r="V145" i="21"/>
  <c r="I117" i="22"/>
  <c r="V149" i="21"/>
  <c r="G122" i="22"/>
  <c r="T154" i="21"/>
  <c r="G126" i="22"/>
  <c r="T158" i="21"/>
  <c r="G135" i="22"/>
  <c r="T167" i="21"/>
  <c r="I138" i="22"/>
  <c r="V170" i="21"/>
  <c r="G143" i="22"/>
  <c r="T175" i="21"/>
  <c r="G147" i="22"/>
  <c r="T179" i="21"/>
  <c r="I150" i="22"/>
  <c r="V182" i="21"/>
  <c r="I154" i="22"/>
  <c r="V186" i="21"/>
  <c r="I158" i="22"/>
  <c r="V190" i="21"/>
  <c r="I167" i="22"/>
  <c r="V199" i="21"/>
  <c r="G172" i="22"/>
  <c r="T204" i="21"/>
  <c r="I175" i="22"/>
  <c r="V207" i="21"/>
  <c r="E181" i="22"/>
  <c r="R213" i="21"/>
  <c r="G184" i="22"/>
  <c r="T216" i="21"/>
  <c r="I187" i="22"/>
  <c r="V219" i="21"/>
  <c r="K190" i="22"/>
  <c r="X222" i="21"/>
  <c r="C199" i="22"/>
  <c r="C231" i="22"/>
  <c r="P231" i="21"/>
  <c r="E234" i="22"/>
  <c r="E202" i="22"/>
  <c r="R234" i="21"/>
  <c r="G237" i="22"/>
  <c r="G205" i="22"/>
  <c r="T237" i="21"/>
  <c r="G241" i="22"/>
  <c r="G209" i="22"/>
  <c r="T241" i="21"/>
  <c r="I244" i="22"/>
  <c r="I212" i="22"/>
  <c r="V244" i="21"/>
  <c r="K247" i="22"/>
  <c r="K215" i="22"/>
  <c r="X247" i="21"/>
  <c r="C251" i="22"/>
  <c r="C219" i="22"/>
  <c r="P251" i="21"/>
  <c r="E222" i="22"/>
  <c r="E254" i="22"/>
  <c r="R254" i="21"/>
  <c r="L170" i="24"/>
  <c r="Y202" i="23"/>
  <c r="L39" i="24"/>
  <c r="Y71" i="23"/>
  <c r="L155" i="24"/>
  <c r="Y187" i="23"/>
  <c r="L139" i="24"/>
  <c r="Y171" i="23"/>
  <c r="L80" i="24"/>
  <c r="Y112" i="23"/>
  <c r="L90" i="24"/>
  <c r="Y122" i="23"/>
  <c r="L74" i="24"/>
  <c r="Y106" i="23"/>
  <c r="L171" i="24"/>
  <c r="Y203" i="23"/>
  <c r="L183" i="24"/>
  <c r="Y215" i="23"/>
  <c r="L120" i="24"/>
  <c r="Y152" i="23"/>
  <c r="L15" i="24"/>
  <c r="Y47" i="23"/>
  <c r="L245" i="24"/>
  <c r="L213" i="24"/>
  <c r="Y245" i="23"/>
  <c r="F37" i="22"/>
  <c r="S69" i="21"/>
  <c r="J51" i="22"/>
  <c r="W83" i="21"/>
  <c r="B84" i="22"/>
  <c r="O116" i="21"/>
  <c r="H85" i="22"/>
  <c r="U117" i="21"/>
  <c r="D87" i="22"/>
  <c r="Q119" i="21"/>
  <c r="J88" i="22"/>
  <c r="W120" i="21"/>
  <c r="F90" i="22"/>
  <c r="S122" i="21"/>
  <c r="B92" i="22"/>
  <c r="O124" i="21"/>
  <c r="H93" i="22"/>
  <c r="U125" i="21"/>
  <c r="D95" i="22"/>
  <c r="Q127" i="21"/>
  <c r="J101" i="22"/>
  <c r="W133" i="21"/>
  <c r="F103" i="22"/>
  <c r="S135" i="21"/>
  <c r="B105" i="22"/>
  <c r="O137" i="21"/>
  <c r="H106" i="22"/>
  <c r="U138" i="21"/>
  <c r="D108" i="22"/>
  <c r="Q140" i="21"/>
  <c r="J109" i="22"/>
  <c r="W141" i="21"/>
  <c r="F111" i="22"/>
  <c r="S143" i="21"/>
  <c r="B113" i="22"/>
  <c r="O145" i="21"/>
  <c r="H114" i="22"/>
  <c r="U146" i="21"/>
  <c r="D116" i="22"/>
  <c r="Q148" i="21"/>
  <c r="J117" i="22"/>
  <c r="W149" i="21"/>
  <c r="F119" i="22"/>
  <c r="S151" i="21"/>
  <c r="B121" i="22"/>
  <c r="O153" i="21"/>
  <c r="H122" i="22"/>
  <c r="U154" i="21"/>
  <c r="D124" i="22"/>
  <c r="Q156" i="21"/>
  <c r="J125" i="22"/>
  <c r="W157" i="21"/>
  <c r="F127" i="22"/>
  <c r="S159" i="21"/>
  <c r="B134" i="22"/>
  <c r="O166" i="21"/>
  <c r="H135" i="22"/>
  <c r="U167" i="21"/>
  <c r="D137" i="22"/>
  <c r="Q169" i="21"/>
  <c r="J138" i="22"/>
  <c r="W170" i="21"/>
  <c r="F140" i="22"/>
  <c r="S172" i="21"/>
  <c r="B142" i="22"/>
  <c r="O174" i="21"/>
  <c r="H143" i="22"/>
  <c r="U175" i="21"/>
  <c r="D145" i="22"/>
  <c r="Q177" i="21"/>
  <c r="J146" i="22"/>
  <c r="W178" i="21"/>
  <c r="F148" i="22"/>
  <c r="S180" i="21"/>
  <c r="B150" i="22"/>
  <c r="O182" i="21"/>
  <c r="H151" i="22"/>
  <c r="U183" i="21"/>
  <c r="D153" i="22"/>
  <c r="Q185" i="21"/>
  <c r="J154" i="22"/>
  <c r="W186" i="21"/>
  <c r="F156" i="22"/>
  <c r="S188" i="21"/>
  <c r="B158" i="22"/>
  <c r="O190" i="21"/>
  <c r="H159" i="22"/>
  <c r="U191" i="21"/>
  <c r="D166" i="22"/>
  <c r="Q198" i="21"/>
  <c r="J167" i="22"/>
  <c r="W199" i="21"/>
  <c r="F169" i="22"/>
  <c r="S201" i="21"/>
  <c r="B171" i="22"/>
  <c r="O203" i="21"/>
  <c r="H172" i="22"/>
  <c r="U204" i="21"/>
  <c r="D174" i="22"/>
  <c r="Q206" i="21"/>
  <c r="J175" i="22"/>
  <c r="W207" i="21"/>
  <c r="F177" i="22"/>
  <c r="S209" i="21"/>
  <c r="B179" i="22"/>
  <c r="O211" i="21"/>
  <c r="H180" i="22"/>
  <c r="U212" i="21"/>
  <c r="D182" i="22"/>
  <c r="Q214" i="21"/>
  <c r="J183" i="22"/>
  <c r="W215" i="21"/>
  <c r="F185" i="22"/>
  <c r="S217" i="21"/>
  <c r="B187" i="22"/>
  <c r="O219" i="21"/>
  <c r="H188" i="22"/>
  <c r="U220" i="21"/>
  <c r="D190" i="22"/>
  <c r="Q222" i="21"/>
  <c r="J191" i="22"/>
  <c r="W223" i="21"/>
  <c r="F198" i="22"/>
  <c r="F230" i="22"/>
  <c r="S230" i="21"/>
  <c r="B232" i="22"/>
  <c r="B200" i="22"/>
  <c r="O232" i="21"/>
  <c r="H233" i="22"/>
  <c r="H201" i="22"/>
  <c r="U233" i="21"/>
  <c r="D235" i="22"/>
  <c r="D203" i="22"/>
  <c r="Q235" i="21"/>
  <c r="J236" i="22"/>
  <c r="J204" i="22"/>
  <c r="W236" i="21"/>
  <c r="F206" i="22"/>
  <c r="F238" i="22"/>
  <c r="S238" i="21"/>
  <c r="B240" i="22"/>
  <c r="B208" i="22"/>
  <c r="O240" i="21"/>
  <c r="H241" i="22"/>
  <c r="H209" i="22"/>
  <c r="U241" i="21"/>
  <c r="D243" i="22"/>
  <c r="D211" i="22"/>
  <c r="Q243" i="21"/>
  <c r="J244" i="22"/>
  <c r="J212" i="22"/>
  <c r="W244" i="21"/>
  <c r="F214" i="22"/>
  <c r="F246" i="22"/>
  <c r="S246" i="21"/>
  <c r="B216" i="22"/>
  <c r="B248" i="22"/>
  <c r="O248" i="21"/>
  <c r="H249" i="22"/>
  <c r="H217" i="22"/>
  <c r="U249" i="21"/>
  <c r="D251" i="22"/>
  <c r="D219" i="22"/>
  <c r="Q251" i="21"/>
  <c r="H221" i="22"/>
  <c r="H253" i="22"/>
  <c r="U253" i="21"/>
  <c r="G256" i="24"/>
  <c r="G224" i="24"/>
  <c r="F160" i="24"/>
  <c r="K256" i="24"/>
  <c r="K224" i="24"/>
  <c r="X256" i="23"/>
  <c r="K160" i="24"/>
  <c r="X192" i="23"/>
  <c r="K32" i="24"/>
  <c r="X64" i="23"/>
  <c r="Y62" i="23"/>
  <c r="L30" i="24"/>
  <c r="L181" i="24"/>
  <c r="Y213" i="23"/>
  <c r="L59" i="24"/>
  <c r="Y91" i="23"/>
  <c r="L246" i="24"/>
  <c r="L214" i="24"/>
  <c r="Y246" i="23"/>
  <c r="L117" i="24"/>
  <c r="Y149" i="23"/>
  <c r="L153" i="24"/>
  <c r="Y185" i="23"/>
  <c r="L31" i="24"/>
  <c r="Y63" i="23"/>
  <c r="L83" i="24"/>
  <c r="Y115" i="23"/>
  <c r="L57" i="24"/>
  <c r="Y89" i="23"/>
  <c r="L91" i="24"/>
  <c r="Y123" i="23"/>
  <c r="L95" i="24"/>
  <c r="Y127" i="23"/>
  <c r="L75" i="24"/>
  <c r="Y107" i="23"/>
  <c r="L49" i="24"/>
  <c r="Y81" i="23"/>
  <c r="L6" i="21"/>
  <c r="Y6" i="21" s="1"/>
  <c r="O6" i="21"/>
  <c r="L10" i="21"/>
  <c r="Y10" i="21" s="1"/>
  <c r="O10" i="21"/>
  <c r="L14" i="21"/>
  <c r="Y14" i="21" s="1"/>
  <c r="O14" i="21"/>
  <c r="L18" i="21"/>
  <c r="Y18" i="21" s="1"/>
  <c r="O18" i="21"/>
  <c r="L22" i="21"/>
  <c r="Y22" i="21" s="1"/>
  <c r="O22" i="21"/>
  <c r="L26" i="21"/>
  <c r="Y26" i="21" s="1"/>
  <c r="O26" i="21"/>
  <c r="L30" i="21"/>
  <c r="Y30" i="21" s="1"/>
  <c r="O30" i="21"/>
  <c r="L39" i="21"/>
  <c r="O39" i="21"/>
  <c r="L43" i="21"/>
  <c r="O43" i="21"/>
  <c r="L47" i="21"/>
  <c r="O47" i="21"/>
  <c r="L51" i="21"/>
  <c r="O51" i="21"/>
  <c r="L55" i="21"/>
  <c r="O55" i="21"/>
  <c r="L59" i="21"/>
  <c r="O59" i="21"/>
  <c r="L63" i="21"/>
  <c r="O63" i="21"/>
  <c r="H37" i="22"/>
  <c r="U69" i="21"/>
  <c r="F38" i="22"/>
  <c r="S70" i="21"/>
  <c r="D39" i="22"/>
  <c r="Q71" i="21"/>
  <c r="L72" i="21"/>
  <c r="B40" i="22"/>
  <c r="O72" i="21"/>
  <c r="J40" i="22"/>
  <c r="W72" i="21"/>
  <c r="H41" i="22"/>
  <c r="U73" i="21"/>
  <c r="F42" i="22"/>
  <c r="S74" i="21"/>
  <c r="D43" i="22"/>
  <c r="Q75" i="21"/>
  <c r="L76" i="21"/>
  <c r="B44" i="22"/>
  <c r="O76" i="21"/>
  <c r="J44" i="22"/>
  <c r="W76" i="21"/>
  <c r="H45" i="22"/>
  <c r="U77" i="21"/>
  <c r="F46" i="22"/>
  <c r="S78" i="21"/>
  <c r="Q79" i="21"/>
  <c r="D47" i="22"/>
  <c r="L80" i="21"/>
  <c r="B48" i="22"/>
  <c r="O80" i="21"/>
  <c r="J48" i="22"/>
  <c r="W80" i="21"/>
  <c r="H49" i="22"/>
  <c r="U81" i="21"/>
  <c r="F50" i="22"/>
  <c r="S82" i="21"/>
  <c r="D51" i="22"/>
  <c r="Q83" i="21"/>
  <c r="L84" i="21"/>
  <c r="B52" i="22"/>
  <c r="O84" i="21"/>
  <c r="J52" i="22"/>
  <c r="W84" i="21"/>
  <c r="H53" i="22"/>
  <c r="U85" i="21"/>
  <c r="F54" i="22"/>
  <c r="S86" i="21"/>
  <c r="Q87" i="21"/>
  <c r="D55" i="22"/>
  <c r="L88" i="21"/>
  <c r="B56" i="22"/>
  <c r="O88" i="21"/>
  <c r="J56" i="22"/>
  <c r="W88" i="21"/>
  <c r="H57" i="22"/>
  <c r="U89" i="21"/>
  <c r="F58" i="22"/>
  <c r="S90" i="21"/>
  <c r="D59" i="22"/>
  <c r="Q91" i="21"/>
  <c r="L92" i="21"/>
  <c r="B60" i="22"/>
  <c r="O92" i="21"/>
  <c r="J60" i="22"/>
  <c r="W92" i="21"/>
  <c r="H61" i="22"/>
  <c r="U93" i="21"/>
  <c r="F62" i="22"/>
  <c r="S94" i="21"/>
  <c r="D63" i="22"/>
  <c r="Q95" i="21"/>
  <c r="L101" i="21"/>
  <c r="B69" i="22"/>
  <c r="O101" i="21"/>
  <c r="J69" i="22"/>
  <c r="W101" i="21"/>
  <c r="H70" i="22"/>
  <c r="U102" i="21"/>
  <c r="F71" i="22"/>
  <c r="S103" i="21"/>
  <c r="D72" i="22"/>
  <c r="Q104" i="21"/>
  <c r="L105" i="21"/>
  <c r="B73" i="22"/>
  <c r="O105" i="21"/>
  <c r="J73" i="22"/>
  <c r="W105" i="21"/>
  <c r="H74" i="22"/>
  <c r="U106" i="21"/>
  <c r="F75" i="22"/>
  <c r="S107" i="21"/>
  <c r="D76" i="22"/>
  <c r="Q108" i="21"/>
  <c r="L109" i="21"/>
  <c r="B77" i="22"/>
  <c r="O109" i="21"/>
  <c r="J77" i="22"/>
  <c r="W109" i="21"/>
  <c r="H78" i="22"/>
  <c r="U110" i="21"/>
  <c r="F79" i="22"/>
  <c r="S111" i="21"/>
  <c r="D80" i="22"/>
  <c r="Q112" i="21"/>
  <c r="L113" i="21"/>
  <c r="O113" i="21"/>
  <c r="B81" i="22"/>
  <c r="W113" i="21"/>
  <c r="J81" i="22"/>
  <c r="H82" i="22"/>
  <c r="U114" i="21"/>
  <c r="F83" i="22"/>
  <c r="S115" i="21"/>
  <c r="D84" i="22"/>
  <c r="Q116" i="21"/>
  <c r="L117" i="21"/>
  <c r="B85" i="22"/>
  <c r="O117" i="21"/>
  <c r="J85" i="22"/>
  <c r="W117" i="21"/>
  <c r="H86" i="22"/>
  <c r="U118" i="21"/>
  <c r="F87" i="22"/>
  <c r="S119" i="21"/>
  <c r="D88" i="22"/>
  <c r="Q120" i="21"/>
  <c r="L121" i="21"/>
  <c r="B89" i="22"/>
  <c r="O121" i="21"/>
  <c r="J89" i="22"/>
  <c r="W121" i="21"/>
  <c r="H90" i="22"/>
  <c r="U122" i="21"/>
  <c r="F91" i="22"/>
  <c r="S123" i="21"/>
  <c r="D92" i="22"/>
  <c r="Q124" i="21"/>
  <c r="L125" i="21"/>
  <c r="B93" i="22"/>
  <c r="O125" i="21"/>
  <c r="J93" i="22"/>
  <c r="W125" i="21"/>
  <c r="H94" i="22"/>
  <c r="U126" i="21"/>
  <c r="F95" i="22"/>
  <c r="S127" i="21"/>
  <c r="D101" i="22"/>
  <c r="Q133" i="21"/>
  <c r="L134" i="21"/>
  <c r="B102" i="22"/>
  <c r="O134" i="21"/>
  <c r="J102" i="22"/>
  <c r="W134" i="21"/>
  <c r="H103" i="22"/>
  <c r="U135" i="21"/>
  <c r="F104" i="22"/>
  <c r="S136" i="21"/>
  <c r="D105" i="22"/>
  <c r="Q137" i="21"/>
  <c r="L138" i="21"/>
  <c r="B106" i="22"/>
  <c r="O138" i="21"/>
  <c r="J106" i="22"/>
  <c r="W138" i="21"/>
  <c r="H107" i="22"/>
  <c r="U139" i="21"/>
  <c r="F108" i="22"/>
  <c r="S140" i="21"/>
  <c r="D109" i="22"/>
  <c r="Q141" i="21"/>
  <c r="L142" i="21"/>
  <c r="B110" i="22"/>
  <c r="O142" i="21"/>
  <c r="J110" i="22"/>
  <c r="W142" i="21"/>
  <c r="H111" i="22"/>
  <c r="U143" i="21"/>
  <c r="F112" i="22"/>
  <c r="S144" i="21"/>
  <c r="D113" i="22"/>
  <c r="Q145" i="21"/>
  <c r="L146" i="21"/>
  <c r="B114" i="22"/>
  <c r="O146" i="21"/>
  <c r="J114" i="22"/>
  <c r="W146" i="21"/>
  <c r="H115" i="22"/>
  <c r="U147" i="21"/>
  <c r="F116" i="22"/>
  <c r="S148" i="21"/>
  <c r="D117" i="22"/>
  <c r="Q149" i="21"/>
  <c r="L150" i="21"/>
  <c r="B118" i="22"/>
  <c r="O150" i="21"/>
  <c r="J118" i="22"/>
  <c r="W150" i="21"/>
  <c r="H119" i="22"/>
  <c r="U151" i="21"/>
  <c r="F120" i="22"/>
  <c r="S152" i="21"/>
  <c r="D121" i="22"/>
  <c r="Q153" i="21"/>
  <c r="L154" i="21"/>
  <c r="B122" i="22"/>
  <c r="O154" i="21"/>
  <c r="J122" i="22"/>
  <c r="W154" i="21"/>
  <c r="H123" i="22"/>
  <c r="U155" i="21"/>
  <c r="F124" i="22"/>
  <c r="S156" i="21"/>
  <c r="D125" i="22"/>
  <c r="Q157" i="21"/>
  <c r="L158" i="21"/>
  <c r="B126" i="22"/>
  <c r="O158" i="21"/>
  <c r="J126" i="22"/>
  <c r="W158" i="21"/>
  <c r="H127" i="22"/>
  <c r="U159" i="21"/>
  <c r="F133" i="22"/>
  <c r="S165" i="21"/>
  <c r="D134" i="22"/>
  <c r="Q166" i="21"/>
  <c r="L167" i="21"/>
  <c r="B135" i="22"/>
  <c r="O167" i="21"/>
  <c r="J135" i="22"/>
  <c r="W167" i="21"/>
  <c r="H136" i="22"/>
  <c r="U168" i="21"/>
  <c r="F137" i="22"/>
  <c r="S169" i="21"/>
  <c r="D138" i="22"/>
  <c r="Q170" i="21"/>
  <c r="L171" i="21"/>
  <c r="B139" i="22"/>
  <c r="O171" i="21"/>
  <c r="J139" i="22"/>
  <c r="W171" i="21"/>
  <c r="H140" i="22"/>
  <c r="U172" i="21"/>
  <c r="F141" i="22"/>
  <c r="S173" i="21"/>
  <c r="D142" i="22"/>
  <c r="Q174" i="21"/>
  <c r="L175" i="21"/>
  <c r="B143" i="22"/>
  <c r="O175" i="21"/>
  <c r="J143" i="22"/>
  <c r="W175" i="21"/>
  <c r="H144" i="22"/>
  <c r="U176" i="21"/>
  <c r="F145" i="22"/>
  <c r="S177" i="21"/>
  <c r="D146" i="22"/>
  <c r="Q178" i="21"/>
  <c r="L179" i="21"/>
  <c r="B147" i="22"/>
  <c r="O179" i="21"/>
  <c r="J147" i="22"/>
  <c r="W179" i="21"/>
  <c r="H148" i="22"/>
  <c r="U180" i="21"/>
  <c r="F149" i="22"/>
  <c r="S181" i="21"/>
  <c r="D150" i="22"/>
  <c r="Q182" i="21"/>
  <c r="B151" i="22"/>
  <c r="O183" i="21"/>
  <c r="J151" i="22"/>
  <c r="W183" i="21"/>
  <c r="H152" i="22"/>
  <c r="U184" i="21"/>
  <c r="F153" i="22"/>
  <c r="S185" i="21"/>
  <c r="D154" i="22"/>
  <c r="Q186" i="21"/>
  <c r="L187" i="21"/>
  <c r="B155" i="22"/>
  <c r="O187" i="21"/>
  <c r="J155" i="22"/>
  <c r="W187" i="21"/>
  <c r="H156" i="22"/>
  <c r="U188" i="21"/>
  <c r="F157" i="22"/>
  <c r="S189" i="21"/>
  <c r="D158" i="22"/>
  <c r="Q190" i="21"/>
  <c r="L191" i="21"/>
  <c r="B159" i="22"/>
  <c r="O191" i="21"/>
  <c r="J159" i="22"/>
  <c r="W191" i="21"/>
  <c r="H165" i="22"/>
  <c r="U197" i="21"/>
  <c r="F166" i="22"/>
  <c r="S198" i="21"/>
  <c r="D167" i="22"/>
  <c r="Q199" i="21"/>
  <c r="L200" i="21"/>
  <c r="B168" i="22"/>
  <c r="O200" i="21"/>
  <c r="J168" i="22"/>
  <c r="W200" i="21"/>
  <c r="H169" i="22"/>
  <c r="U201" i="21"/>
  <c r="F170" i="22"/>
  <c r="S202" i="21"/>
  <c r="D171" i="22"/>
  <c r="Q203" i="21"/>
  <c r="L204" i="21"/>
  <c r="B172" i="22"/>
  <c r="O204" i="21"/>
  <c r="J172" i="22"/>
  <c r="W204" i="21"/>
  <c r="H173" i="22"/>
  <c r="U205" i="21"/>
  <c r="F174" i="22"/>
  <c r="S206" i="21"/>
  <c r="D175" i="22"/>
  <c r="Q207" i="21"/>
  <c r="B176" i="22"/>
  <c r="O208" i="21"/>
  <c r="J176" i="22"/>
  <c r="W208" i="21"/>
  <c r="H177" i="22"/>
  <c r="U209" i="21"/>
  <c r="F178" i="22"/>
  <c r="S210" i="21"/>
  <c r="D179" i="22"/>
  <c r="Q211" i="21"/>
  <c r="L212" i="21"/>
  <c r="B180" i="22"/>
  <c r="O212" i="21"/>
  <c r="J180" i="22"/>
  <c r="W212" i="21"/>
  <c r="H181" i="22"/>
  <c r="U213" i="21"/>
  <c r="F182" i="22"/>
  <c r="S214" i="21"/>
  <c r="D183" i="22"/>
  <c r="Q215" i="21"/>
  <c r="L216" i="21"/>
  <c r="B184" i="22"/>
  <c r="O216" i="21"/>
  <c r="J184" i="22"/>
  <c r="W216" i="21"/>
  <c r="H185" i="22"/>
  <c r="U217" i="21"/>
  <c r="F186" i="22"/>
  <c r="S218" i="21"/>
  <c r="D187" i="22"/>
  <c r="Q219" i="21"/>
  <c r="L220" i="21"/>
  <c r="B188" i="22"/>
  <c r="O220" i="21"/>
  <c r="J188" i="22"/>
  <c r="W220" i="21"/>
  <c r="H189" i="22"/>
  <c r="U221" i="21"/>
  <c r="F190" i="22"/>
  <c r="S222" i="21"/>
  <c r="D191" i="22"/>
  <c r="Q223" i="21"/>
  <c r="L229" i="21"/>
  <c r="B229" i="22"/>
  <c r="B197" i="22"/>
  <c r="O229" i="21"/>
  <c r="J229" i="22"/>
  <c r="J197" i="22"/>
  <c r="W229" i="21"/>
  <c r="H230" i="22"/>
  <c r="H198" i="22"/>
  <c r="U230" i="21"/>
  <c r="F231" i="22"/>
  <c r="F199" i="22"/>
  <c r="S231" i="21"/>
  <c r="D200" i="22"/>
  <c r="D232" i="22"/>
  <c r="Q232" i="21"/>
  <c r="L233" i="21"/>
  <c r="B233" i="22"/>
  <c r="B201" i="22"/>
  <c r="O233" i="21"/>
  <c r="J233" i="22"/>
  <c r="J201" i="22"/>
  <c r="W233" i="21"/>
  <c r="H234" i="22"/>
  <c r="H202" i="22"/>
  <c r="U234" i="21"/>
  <c r="F235" i="22"/>
  <c r="F203" i="22"/>
  <c r="S235" i="21"/>
  <c r="D204" i="22"/>
  <c r="Q236" i="21"/>
  <c r="D236" i="22"/>
  <c r="L237" i="21"/>
  <c r="B237" i="22"/>
  <c r="B205" i="22"/>
  <c r="O237" i="21"/>
  <c r="J237" i="22"/>
  <c r="J205" i="22"/>
  <c r="W237" i="21"/>
  <c r="H238" i="22"/>
  <c r="H206" i="22"/>
  <c r="U238" i="21"/>
  <c r="F239" i="22"/>
  <c r="F207" i="22"/>
  <c r="S239" i="21"/>
  <c r="D240" i="22"/>
  <c r="D208" i="22"/>
  <c r="Q240" i="21"/>
  <c r="L241" i="21"/>
  <c r="B241" i="22"/>
  <c r="B209" i="22"/>
  <c r="O241" i="21"/>
  <c r="J241" i="22"/>
  <c r="J209" i="22"/>
  <c r="W241" i="21"/>
  <c r="H242" i="22"/>
  <c r="H210" i="22"/>
  <c r="U242" i="21"/>
  <c r="F211" i="22"/>
  <c r="F243" i="22"/>
  <c r="S243" i="21"/>
  <c r="D212" i="22"/>
  <c r="D244" i="22"/>
  <c r="Q244" i="21"/>
  <c r="L245" i="21"/>
  <c r="B245" i="22"/>
  <c r="B213" i="22"/>
  <c r="O245" i="21"/>
  <c r="J245" i="22"/>
  <c r="J213" i="22"/>
  <c r="W245" i="21"/>
  <c r="H214" i="22"/>
  <c r="H246" i="22"/>
  <c r="U246" i="21"/>
  <c r="F247" i="22"/>
  <c r="F215" i="22"/>
  <c r="S247" i="21"/>
  <c r="D248" i="22"/>
  <c r="D216" i="22"/>
  <c r="Q248" i="21"/>
  <c r="L249" i="21"/>
  <c r="B249" i="22"/>
  <c r="B217" i="22"/>
  <c r="O249" i="21"/>
  <c r="J249" i="22"/>
  <c r="J217" i="22"/>
  <c r="W249" i="21"/>
  <c r="H250" i="22"/>
  <c r="H218" i="22"/>
  <c r="U250" i="21"/>
  <c r="F219" i="22"/>
  <c r="F251" i="22"/>
  <c r="S251" i="21"/>
  <c r="D252" i="22"/>
  <c r="D220" i="22"/>
  <c r="Q252" i="21"/>
  <c r="L253" i="21"/>
  <c r="B253" i="22"/>
  <c r="B221" i="22"/>
  <c r="O253" i="21"/>
  <c r="J253" i="22"/>
  <c r="J221" i="22"/>
  <c r="W253" i="21"/>
  <c r="H222" i="22"/>
  <c r="H254" i="22"/>
  <c r="U254" i="21"/>
  <c r="F255" i="22"/>
  <c r="F223" i="22"/>
  <c r="S255" i="21"/>
  <c r="I160" i="24"/>
  <c r="C128" i="24"/>
  <c r="H192" i="24"/>
  <c r="X96" i="23"/>
  <c r="K64" i="24"/>
  <c r="L64" i="23"/>
  <c r="E256" i="24"/>
  <c r="E224" i="24"/>
  <c r="H256" i="24"/>
  <c r="H224" i="24"/>
  <c r="Y147" i="23"/>
  <c r="L115" i="24"/>
  <c r="L251" i="24"/>
  <c r="L219" i="24"/>
  <c r="Y251" i="23"/>
  <c r="L152" i="24"/>
  <c r="Y184" i="23"/>
  <c r="L136" i="24"/>
  <c r="Y168" i="23"/>
  <c r="Y121" i="23"/>
  <c r="L89" i="24"/>
  <c r="Y54" i="23"/>
  <c r="L22" i="24"/>
  <c r="L185" i="24"/>
  <c r="Y217" i="23"/>
  <c r="L169" i="24"/>
  <c r="Y201" i="23"/>
  <c r="L63" i="24"/>
  <c r="Y95" i="23"/>
  <c r="L47" i="24"/>
  <c r="Y79" i="23"/>
  <c r="L254" i="24"/>
  <c r="L222" i="24"/>
  <c r="Y254" i="23"/>
  <c r="Y57" i="23"/>
  <c r="L25" i="24"/>
  <c r="L121" i="24"/>
  <c r="Y153" i="23"/>
  <c r="L105" i="24"/>
  <c r="Y137" i="23"/>
  <c r="L42" i="24"/>
  <c r="Y74" i="23"/>
  <c r="L236" i="24"/>
  <c r="L204" i="24"/>
  <c r="Y236" i="23"/>
  <c r="L157" i="24"/>
  <c r="Y189" i="23"/>
  <c r="L141" i="24"/>
  <c r="Y173" i="23"/>
  <c r="Y44" i="23"/>
  <c r="L12" i="24"/>
  <c r="L7" i="24"/>
  <c r="Y39" i="23"/>
  <c r="Y52" i="23"/>
  <c r="L20" i="24"/>
  <c r="L158" i="24"/>
  <c r="Y190" i="23"/>
  <c r="Y119" i="23"/>
  <c r="L87" i="24"/>
  <c r="Y60" i="23"/>
  <c r="L28" i="24"/>
  <c r="L221" i="24"/>
  <c r="L253" i="24"/>
  <c r="Y253" i="23"/>
  <c r="L241" i="24"/>
  <c r="L209" i="24"/>
  <c r="Y241" i="23"/>
  <c r="L138" i="24"/>
  <c r="Y170" i="23"/>
  <c r="L104" i="24"/>
  <c r="Y136" i="23"/>
  <c r="Y73" i="23"/>
  <c r="L41" i="24"/>
  <c r="K21" i="22"/>
  <c r="X53" i="21"/>
  <c r="E37" i="22"/>
  <c r="R69" i="21"/>
  <c r="G40" i="22"/>
  <c r="T72" i="21"/>
  <c r="I43" i="22"/>
  <c r="V75" i="21"/>
  <c r="K46" i="22"/>
  <c r="X78" i="21"/>
  <c r="X82" i="21"/>
  <c r="K50" i="22"/>
  <c r="K54" i="22"/>
  <c r="X86" i="21"/>
  <c r="C58" i="22"/>
  <c r="P90" i="21"/>
  <c r="G60" i="22"/>
  <c r="T92" i="21"/>
  <c r="K62" i="22"/>
  <c r="X94" i="21"/>
  <c r="E70" i="22"/>
  <c r="R102" i="21"/>
  <c r="I72" i="22"/>
  <c r="V104" i="21"/>
  <c r="V108" i="21"/>
  <c r="I76" i="22"/>
  <c r="I80" i="22"/>
  <c r="V112" i="21"/>
  <c r="K83" i="22"/>
  <c r="X115" i="21"/>
  <c r="E86" i="22"/>
  <c r="R118" i="21"/>
  <c r="G89" i="22"/>
  <c r="T121" i="21"/>
  <c r="K91" i="22"/>
  <c r="X123" i="21"/>
  <c r="E94" i="22"/>
  <c r="R126" i="21"/>
  <c r="E103" i="22"/>
  <c r="R135" i="21"/>
  <c r="K104" i="22"/>
  <c r="X136" i="21"/>
  <c r="C108" i="22"/>
  <c r="P140" i="21"/>
  <c r="E111" i="22"/>
  <c r="R143" i="21"/>
  <c r="G114" i="22"/>
  <c r="T146" i="21"/>
  <c r="X148" i="21"/>
  <c r="K116" i="22"/>
  <c r="C120" i="22"/>
  <c r="P152" i="21"/>
  <c r="E123" i="22"/>
  <c r="R155" i="21"/>
  <c r="I125" i="22"/>
  <c r="V157" i="21"/>
  <c r="C133" i="22"/>
  <c r="P165" i="21"/>
  <c r="E136" i="22"/>
  <c r="R168" i="21"/>
  <c r="G139" i="22"/>
  <c r="T171" i="21"/>
  <c r="C141" i="22"/>
  <c r="P173" i="21"/>
  <c r="C145" i="22"/>
  <c r="P177" i="21"/>
  <c r="E148" i="22"/>
  <c r="R180" i="21"/>
  <c r="G151" i="22"/>
  <c r="T183" i="21"/>
  <c r="C153" i="22"/>
  <c r="P185" i="21"/>
  <c r="G155" i="22"/>
  <c r="T187" i="21"/>
  <c r="C157" i="22"/>
  <c r="P189" i="21"/>
  <c r="E165" i="22"/>
  <c r="R197" i="21"/>
  <c r="G168" i="22"/>
  <c r="T200" i="21"/>
  <c r="C170" i="22"/>
  <c r="P202" i="21"/>
  <c r="C174" i="22"/>
  <c r="P206" i="21"/>
  <c r="E177" i="22"/>
  <c r="R209" i="21"/>
  <c r="G180" i="22"/>
  <c r="T212" i="21"/>
  <c r="I183" i="22"/>
  <c r="V215" i="21"/>
  <c r="K186" i="22"/>
  <c r="X218" i="21"/>
  <c r="C190" i="22"/>
  <c r="P222" i="21"/>
  <c r="G229" i="22"/>
  <c r="G197" i="22"/>
  <c r="T229" i="21"/>
  <c r="I232" i="22"/>
  <c r="I200" i="22"/>
  <c r="V232" i="21"/>
  <c r="K203" i="22"/>
  <c r="K235" i="22"/>
  <c r="X235" i="21"/>
  <c r="C207" i="22"/>
  <c r="C239" i="22"/>
  <c r="P239" i="21"/>
  <c r="K243" i="22"/>
  <c r="K211" i="22"/>
  <c r="X243" i="21"/>
  <c r="G217" i="22"/>
  <c r="G249" i="22"/>
  <c r="T249" i="21"/>
  <c r="I55" i="22"/>
  <c r="V87" i="21"/>
  <c r="K52" i="22"/>
  <c r="X84" i="21"/>
  <c r="K139" i="22"/>
  <c r="X171" i="21"/>
  <c r="B37" i="22"/>
  <c r="O69" i="21"/>
  <c r="J37" i="22"/>
  <c r="W69" i="21"/>
  <c r="H38" i="22"/>
  <c r="U70" i="21"/>
  <c r="F39" i="22"/>
  <c r="S71" i="21"/>
  <c r="D40" i="22"/>
  <c r="Q72" i="21"/>
  <c r="B41" i="22"/>
  <c r="O73" i="21"/>
  <c r="J41" i="22"/>
  <c r="W73" i="21"/>
  <c r="H42" i="22"/>
  <c r="U74" i="21"/>
  <c r="F43" i="22"/>
  <c r="S75" i="21"/>
  <c r="D44" i="22"/>
  <c r="Q76" i="21"/>
  <c r="B45" i="22"/>
  <c r="O77" i="21"/>
  <c r="J45" i="22"/>
  <c r="W77" i="21"/>
  <c r="H46" i="22"/>
  <c r="U78" i="21"/>
  <c r="F47" i="22"/>
  <c r="S79" i="21"/>
  <c r="D48" i="22"/>
  <c r="Q80" i="21"/>
  <c r="B49" i="22"/>
  <c r="O81" i="21"/>
  <c r="J49" i="22"/>
  <c r="W81" i="21"/>
  <c r="H50" i="22"/>
  <c r="U82" i="21"/>
  <c r="F51" i="22"/>
  <c r="S83" i="21"/>
  <c r="D52" i="22"/>
  <c r="Q84" i="21"/>
  <c r="B53" i="22"/>
  <c r="O85" i="21"/>
  <c r="W85" i="21"/>
  <c r="J53" i="22"/>
  <c r="H54" i="22"/>
  <c r="U86" i="21"/>
  <c r="F55" i="22"/>
  <c r="S87" i="21"/>
  <c r="D56" i="22"/>
  <c r="Q88" i="21"/>
  <c r="B57" i="22"/>
  <c r="O89" i="21"/>
  <c r="J57" i="22"/>
  <c r="W89" i="21"/>
  <c r="H58" i="22"/>
  <c r="U90" i="21"/>
  <c r="F59" i="22"/>
  <c r="S91" i="21"/>
  <c r="D60" i="22"/>
  <c r="Q92" i="21"/>
  <c r="B61" i="22"/>
  <c r="O93" i="21"/>
  <c r="J61" i="22"/>
  <c r="W93" i="21"/>
  <c r="H62" i="22"/>
  <c r="U94" i="21"/>
  <c r="F63" i="22"/>
  <c r="S95" i="21"/>
  <c r="D69" i="22"/>
  <c r="Q101" i="21"/>
  <c r="B70" i="22"/>
  <c r="O102" i="21"/>
  <c r="J70" i="22"/>
  <c r="W102" i="21"/>
  <c r="H71" i="22"/>
  <c r="U103" i="21"/>
  <c r="F72" i="22"/>
  <c r="S104" i="21"/>
  <c r="D73" i="22"/>
  <c r="Q105" i="21"/>
  <c r="B74" i="22"/>
  <c r="O106" i="21"/>
  <c r="J74" i="22"/>
  <c r="W106" i="21"/>
  <c r="H75" i="22"/>
  <c r="U107" i="21"/>
  <c r="F76" i="22"/>
  <c r="S108" i="21"/>
  <c r="D77" i="22"/>
  <c r="Q109" i="21"/>
  <c r="B78" i="22"/>
  <c r="O110" i="21"/>
  <c r="J78" i="22"/>
  <c r="W110" i="21"/>
  <c r="H79" i="22"/>
  <c r="U111" i="21"/>
  <c r="F80" i="22"/>
  <c r="S112" i="21"/>
  <c r="D81" i="22"/>
  <c r="Q113" i="21"/>
  <c r="B82" i="22"/>
  <c r="O114" i="21"/>
  <c r="J82" i="22"/>
  <c r="W114" i="21"/>
  <c r="H83" i="22"/>
  <c r="U115" i="21"/>
  <c r="F84" i="22"/>
  <c r="S116" i="21"/>
  <c r="D85" i="22"/>
  <c r="Q117" i="21"/>
  <c r="B86" i="22"/>
  <c r="O118" i="21"/>
  <c r="J86" i="22"/>
  <c r="W118" i="21"/>
  <c r="H87" i="22"/>
  <c r="U119" i="21"/>
  <c r="F88" i="22"/>
  <c r="S120" i="21"/>
  <c r="D89" i="22"/>
  <c r="Q121" i="21"/>
  <c r="B90" i="22"/>
  <c r="O122" i="21"/>
  <c r="J90" i="22"/>
  <c r="W122" i="21"/>
  <c r="H91" i="22"/>
  <c r="U123" i="21"/>
  <c r="F92" i="22"/>
  <c r="S124" i="21"/>
  <c r="D93" i="22"/>
  <c r="Q125" i="21"/>
  <c r="B94" i="22"/>
  <c r="O126" i="21"/>
  <c r="J94" i="22"/>
  <c r="W126" i="21"/>
  <c r="H95" i="22"/>
  <c r="U127" i="21"/>
  <c r="F101" i="22"/>
  <c r="S133" i="21"/>
  <c r="D102" i="22"/>
  <c r="Q134" i="21"/>
  <c r="B103" i="22"/>
  <c r="O135" i="21"/>
  <c r="J103" i="22"/>
  <c r="W135" i="21"/>
  <c r="H104" i="22"/>
  <c r="U136" i="21"/>
  <c r="F105" i="22"/>
  <c r="S137" i="21"/>
  <c r="D106" i="22"/>
  <c r="Q138" i="21"/>
  <c r="B107" i="22"/>
  <c r="O139" i="21"/>
  <c r="J107" i="22"/>
  <c r="W139" i="21"/>
  <c r="H108" i="22"/>
  <c r="U140" i="21"/>
  <c r="F109" i="22"/>
  <c r="S141" i="21"/>
  <c r="D110" i="22"/>
  <c r="Q142" i="21"/>
  <c r="B111" i="22"/>
  <c r="O143" i="21"/>
  <c r="J111" i="22"/>
  <c r="W143" i="21"/>
  <c r="H112" i="22"/>
  <c r="U144" i="21"/>
  <c r="F113" i="22"/>
  <c r="S145" i="21"/>
  <c r="D114" i="22"/>
  <c r="Q146" i="21"/>
  <c r="B115" i="22"/>
  <c r="O147" i="21"/>
  <c r="J115" i="22"/>
  <c r="W147" i="21"/>
  <c r="H116" i="22"/>
  <c r="U148" i="21"/>
  <c r="F117" i="22"/>
  <c r="S149" i="21"/>
  <c r="D118" i="22"/>
  <c r="Q150" i="21"/>
  <c r="B119" i="22"/>
  <c r="O151" i="21"/>
  <c r="J119" i="22"/>
  <c r="W151" i="21"/>
  <c r="H120" i="22"/>
  <c r="U152" i="21"/>
  <c r="F121" i="22"/>
  <c r="S153" i="21"/>
  <c r="D122" i="22"/>
  <c r="Q154" i="21"/>
  <c r="B123" i="22"/>
  <c r="O155" i="21"/>
  <c r="J123" i="22"/>
  <c r="W155" i="21"/>
  <c r="H124" i="22"/>
  <c r="U156" i="21"/>
  <c r="F125" i="22"/>
  <c r="S157" i="21"/>
  <c r="D126" i="22"/>
  <c r="Q158" i="21"/>
  <c r="B127" i="22"/>
  <c r="O159" i="21"/>
  <c r="J127" i="22"/>
  <c r="W159" i="21"/>
  <c r="H133" i="22"/>
  <c r="U165" i="21"/>
  <c r="F134" i="22"/>
  <c r="S166" i="21"/>
  <c r="D135" i="22"/>
  <c r="Q167" i="21"/>
  <c r="B136" i="22"/>
  <c r="O168" i="21"/>
  <c r="J136" i="22"/>
  <c r="W168" i="21"/>
  <c r="H137" i="22"/>
  <c r="U169" i="21"/>
  <c r="F138" i="22"/>
  <c r="S170" i="21"/>
  <c r="D139" i="22"/>
  <c r="Q171" i="21"/>
  <c r="B140" i="22"/>
  <c r="O172" i="21"/>
  <c r="J140" i="22"/>
  <c r="W172" i="21"/>
  <c r="H141" i="22"/>
  <c r="U173" i="21"/>
  <c r="F142" i="22"/>
  <c r="S174" i="21"/>
  <c r="D143" i="22"/>
  <c r="Q175" i="21"/>
  <c r="B144" i="22"/>
  <c r="O176" i="21"/>
  <c r="J144" i="22"/>
  <c r="W176" i="21"/>
  <c r="H145" i="22"/>
  <c r="U177" i="21"/>
  <c r="F146" i="22"/>
  <c r="S178" i="21"/>
  <c r="D147" i="22"/>
  <c r="Q179" i="21"/>
  <c r="B148" i="22"/>
  <c r="O180" i="21"/>
  <c r="J148" i="22"/>
  <c r="W180" i="21"/>
  <c r="H149" i="22"/>
  <c r="U181" i="21"/>
  <c r="F150" i="22"/>
  <c r="S182" i="21"/>
  <c r="D151" i="22"/>
  <c r="Q183" i="21"/>
  <c r="B152" i="22"/>
  <c r="O184" i="21"/>
  <c r="J152" i="22"/>
  <c r="W184" i="21"/>
  <c r="H153" i="22"/>
  <c r="U185" i="21"/>
  <c r="F154" i="22"/>
  <c r="S186" i="21"/>
  <c r="D155" i="22"/>
  <c r="Q187" i="21"/>
  <c r="B156" i="22"/>
  <c r="O188" i="21"/>
  <c r="J156" i="22"/>
  <c r="W188" i="21"/>
  <c r="H157" i="22"/>
  <c r="U189" i="21"/>
  <c r="F158" i="22"/>
  <c r="S190" i="21"/>
  <c r="D159" i="22"/>
  <c r="Q191" i="21"/>
  <c r="B165" i="22"/>
  <c r="O197" i="21"/>
  <c r="J165" i="22"/>
  <c r="W197" i="21"/>
  <c r="H166" i="22"/>
  <c r="U198" i="21"/>
  <c r="F167" i="22"/>
  <c r="S199" i="21"/>
  <c r="D168" i="22"/>
  <c r="Q200" i="21"/>
  <c r="B169" i="22"/>
  <c r="O201" i="21"/>
  <c r="J169" i="22"/>
  <c r="W201" i="21"/>
  <c r="H170" i="22"/>
  <c r="U202" i="21"/>
  <c r="F171" i="22"/>
  <c r="S203" i="21"/>
  <c r="D172" i="22"/>
  <c r="Q204" i="21"/>
  <c r="B173" i="22"/>
  <c r="O205" i="21"/>
  <c r="J173" i="22"/>
  <c r="W205" i="21"/>
  <c r="H174" i="22"/>
  <c r="U206" i="21"/>
  <c r="F175" i="22"/>
  <c r="S207" i="21"/>
  <c r="D176" i="22"/>
  <c r="Q208" i="21"/>
  <c r="B177" i="22"/>
  <c r="O209" i="21"/>
  <c r="J177" i="22"/>
  <c r="W209" i="21"/>
  <c r="H178" i="22"/>
  <c r="U210" i="21"/>
  <c r="F179" i="22"/>
  <c r="S211" i="21"/>
  <c r="D180" i="22"/>
  <c r="Q212" i="21"/>
  <c r="B181" i="22"/>
  <c r="O213" i="21"/>
  <c r="J181" i="22"/>
  <c r="W213" i="21"/>
  <c r="H182" i="22"/>
  <c r="U214" i="21"/>
  <c r="F183" i="22"/>
  <c r="S215" i="21"/>
  <c r="D184" i="22"/>
  <c r="Q216" i="21"/>
  <c r="B185" i="22"/>
  <c r="O217" i="21"/>
  <c r="J185" i="22"/>
  <c r="W217" i="21"/>
  <c r="H186" i="22"/>
  <c r="U218" i="21"/>
  <c r="F187" i="22"/>
  <c r="S219" i="21"/>
  <c r="D188" i="22"/>
  <c r="Q220" i="21"/>
  <c r="B189" i="22"/>
  <c r="O221" i="21"/>
  <c r="J189" i="22"/>
  <c r="W221" i="21"/>
  <c r="H190" i="22"/>
  <c r="U222" i="21"/>
  <c r="F191" i="22"/>
  <c r="S223" i="21"/>
  <c r="D229" i="22"/>
  <c r="D197" i="22"/>
  <c r="Q229" i="21"/>
  <c r="B198" i="22"/>
  <c r="B230" i="22"/>
  <c r="O230" i="21"/>
  <c r="J230" i="22"/>
  <c r="J198" i="22"/>
  <c r="W230" i="21"/>
  <c r="H231" i="22"/>
  <c r="H199" i="22"/>
  <c r="U231" i="21"/>
  <c r="F232" i="22"/>
  <c r="F200" i="22"/>
  <c r="S232" i="21"/>
  <c r="D233" i="22"/>
  <c r="D201" i="22"/>
  <c r="Q233" i="21"/>
  <c r="B202" i="22"/>
  <c r="B234" i="22"/>
  <c r="O234" i="21"/>
  <c r="J202" i="22"/>
  <c r="J234" i="22"/>
  <c r="W234" i="21"/>
  <c r="H235" i="22"/>
  <c r="H203" i="22"/>
  <c r="U235" i="21"/>
  <c r="F236" i="22"/>
  <c r="F204" i="22"/>
  <c r="S236" i="21"/>
  <c r="D237" i="22"/>
  <c r="D205" i="22"/>
  <c r="Q237" i="21"/>
  <c r="B238" i="22"/>
  <c r="B206" i="22"/>
  <c r="O238" i="21"/>
  <c r="J206" i="22"/>
  <c r="J238" i="22"/>
  <c r="W238" i="21"/>
  <c r="H239" i="22"/>
  <c r="H207" i="22"/>
  <c r="U239" i="21"/>
  <c r="F240" i="22"/>
  <c r="F208" i="22"/>
  <c r="S240" i="21"/>
  <c r="D241" i="22"/>
  <c r="D209" i="22"/>
  <c r="Q241" i="21"/>
  <c r="B242" i="22"/>
  <c r="B210" i="22"/>
  <c r="O242" i="21"/>
  <c r="J242" i="22"/>
  <c r="J210" i="22"/>
  <c r="W242" i="21"/>
  <c r="H243" i="22"/>
  <c r="H211" i="22"/>
  <c r="U243" i="21"/>
  <c r="F212" i="22"/>
  <c r="F244" i="22"/>
  <c r="S244" i="21"/>
  <c r="D245" i="22"/>
  <c r="D213" i="22"/>
  <c r="Q245" i="21"/>
  <c r="B246" i="22"/>
  <c r="B214" i="22"/>
  <c r="O246" i="21"/>
  <c r="J246" i="22"/>
  <c r="J214" i="22"/>
  <c r="W246" i="21"/>
  <c r="H247" i="22"/>
  <c r="H215" i="22"/>
  <c r="U247" i="21"/>
  <c r="F248" i="22"/>
  <c r="F216" i="22"/>
  <c r="S248" i="21"/>
  <c r="D217" i="22"/>
  <c r="D249" i="22"/>
  <c r="Q249" i="21"/>
  <c r="B218" i="22"/>
  <c r="B250" i="22"/>
  <c r="O250" i="21"/>
  <c r="J250" i="22"/>
  <c r="J218" i="22"/>
  <c r="W250" i="21"/>
  <c r="H251" i="22"/>
  <c r="H219" i="22"/>
  <c r="U251" i="21"/>
  <c r="F220" i="22"/>
  <c r="F252" i="22"/>
  <c r="S252" i="21"/>
  <c r="D253" i="22"/>
  <c r="D221" i="22"/>
  <c r="Q253" i="21"/>
  <c r="B254" i="22"/>
  <c r="B222" i="22"/>
  <c r="O254" i="21"/>
  <c r="J254" i="22"/>
  <c r="J222" i="22"/>
  <c r="W254" i="21"/>
  <c r="H255" i="22"/>
  <c r="H223" i="22"/>
  <c r="U255" i="21"/>
  <c r="F256" i="24"/>
  <c r="F224" i="24"/>
  <c r="E64" i="24"/>
  <c r="B96" i="24"/>
  <c r="L128" i="23"/>
  <c r="X128" i="23"/>
  <c r="K96" i="24"/>
  <c r="J160" i="24"/>
  <c r="Y151" i="23"/>
  <c r="L119" i="24"/>
  <c r="L103" i="24"/>
  <c r="Y135" i="23"/>
  <c r="L60" i="24"/>
  <c r="Y92" i="23"/>
  <c r="Y76" i="23"/>
  <c r="L44" i="24"/>
  <c r="L156" i="24"/>
  <c r="Y188" i="23"/>
  <c r="L140" i="24"/>
  <c r="Y172" i="23"/>
  <c r="Y46" i="23"/>
  <c r="L14" i="24"/>
  <c r="L189" i="24"/>
  <c r="Y221" i="23"/>
  <c r="L173" i="24"/>
  <c r="Y205" i="23"/>
  <c r="L51" i="24"/>
  <c r="Y83" i="23"/>
  <c r="L230" i="24"/>
  <c r="L198" i="24"/>
  <c r="Y230" i="23"/>
  <c r="Y49" i="23"/>
  <c r="L17" i="24"/>
  <c r="L125" i="24"/>
  <c r="Y157" i="23"/>
  <c r="L109" i="24"/>
  <c r="Y141" i="23"/>
  <c r="L244" i="24"/>
  <c r="L212" i="24"/>
  <c r="Y244" i="23"/>
  <c r="L145" i="24"/>
  <c r="Y177" i="23"/>
  <c r="L23" i="24"/>
  <c r="Y55" i="23"/>
  <c r="L205" i="24"/>
  <c r="L237" i="24"/>
  <c r="Y237" i="23"/>
  <c r="L133" i="24"/>
  <c r="Y165" i="23"/>
  <c r="L142" i="24"/>
  <c r="Y174" i="23"/>
  <c r="L69" i="24"/>
  <c r="Y101" i="23"/>
  <c r="Y178" i="23"/>
  <c r="L146" i="24"/>
  <c r="L71" i="24"/>
  <c r="Y103" i="23"/>
  <c r="L249" i="24"/>
  <c r="L217" i="24"/>
  <c r="Y249" i="23"/>
  <c r="L134" i="24"/>
  <c r="Y166" i="23"/>
  <c r="C38" i="22"/>
  <c r="P70" i="21"/>
  <c r="E41" i="22"/>
  <c r="R73" i="21"/>
  <c r="G44" i="22"/>
  <c r="T76" i="21"/>
  <c r="I47" i="22"/>
  <c r="V79" i="21"/>
  <c r="C50" i="22"/>
  <c r="P82" i="21"/>
  <c r="E53" i="22"/>
  <c r="R85" i="21"/>
  <c r="G56" i="22"/>
  <c r="T88" i="21"/>
  <c r="I59" i="22"/>
  <c r="V91" i="21"/>
  <c r="C62" i="22"/>
  <c r="P94" i="21"/>
  <c r="G69" i="22"/>
  <c r="T101" i="21"/>
  <c r="K71" i="22"/>
  <c r="X103" i="21"/>
  <c r="E74" i="22"/>
  <c r="R106" i="21"/>
  <c r="K75" i="22"/>
  <c r="X107" i="21"/>
  <c r="K79" i="22"/>
  <c r="X111" i="21"/>
  <c r="E82" i="22"/>
  <c r="R114" i="21"/>
  <c r="V116" i="21"/>
  <c r="I84" i="22"/>
  <c r="K87" i="22"/>
  <c r="X119" i="21"/>
  <c r="E90" i="22"/>
  <c r="R122" i="21"/>
  <c r="V124" i="21"/>
  <c r="I92" i="22"/>
  <c r="C95" i="22"/>
  <c r="P127" i="21"/>
  <c r="C104" i="22"/>
  <c r="P136" i="21"/>
  <c r="E107" i="22"/>
  <c r="R139" i="21"/>
  <c r="K108" i="22"/>
  <c r="X140" i="21"/>
  <c r="C112" i="22"/>
  <c r="P144" i="21"/>
  <c r="E115" i="22"/>
  <c r="R147" i="21"/>
  <c r="G118" i="22"/>
  <c r="T150" i="21"/>
  <c r="I121" i="22"/>
  <c r="V153" i="21"/>
  <c r="C124" i="22"/>
  <c r="P156" i="21"/>
  <c r="E127" i="22"/>
  <c r="R159" i="21"/>
  <c r="I134" i="22"/>
  <c r="V166" i="21"/>
  <c r="C137" i="22"/>
  <c r="P169" i="21"/>
  <c r="E140" i="22"/>
  <c r="R172" i="21"/>
  <c r="K141" i="22"/>
  <c r="X173" i="21"/>
  <c r="K145" i="22"/>
  <c r="X177" i="21"/>
  <c r="C149" i="22"/>
  <c r="P181" i="21"/>
  <c r="E152" i="22"/>
  <c r="R184" i="21"/>
  <c r="E156" i="22"/>
  <c r="R188" i="21"/>
  <c r="C166" i="22"/>
  <c r="P198" i="21"/>
  <c r="E169" i="22"/>
  <c r="R201" i="21"/>
  <c r="K170" i="22"/>
  <c r="X202" i="21"/>
  <c r="E173" i="22"/>
  <c r="R205" i="21"/>
  <c r="G176" i="22"/>
  <c r="T208" i="21"/>
  <c r="I179" i="22"/>
  <c r="V211" i="21"/>
  <c r="K182" i="22"/>
  <c r="X214" i="21"/>
  <c r="C186" i="22"/>
  <c r="P218" i="21"/>
  <c r="E189" i="22"/>
  <c r="R221" i="21"/>
  <c r="E230" i="22"/>
  <c r="E198" i="22"/>
  <c r="R230" i="21"/>
  <c r="G233" i="22"/>
  <c r="G201" i="22"/>
  <c r="T233" i="21"/>
  <c r="I236" i="22"/>
  <c r="I204" i="22"/>
  <c r="V236" i="21"/>
  <c r="K207" i="22"/>
  <c r="K239" i="22"/>
  <c r="X239" i="21"/>
  <c r="C243" i="22"/>
  <c r="C211" i="22"/>
  <c r="P243" i="21"/>
  <c r="E214" i="22"/>
  <c r="E246" i="22"/>
  <c r="R246" i="21"/>
  <c r="I248" i="22"/>
  <c r="I216" i="22"/>
  <c r="V248" i="21"/>
  <c r="K251" i="22"/>
  <c r="K219" i="22"/>
  <c r="X251" i="21"/>
  <c r="C255" i="22"/>
  <c r="C223" i="22"/>
  <c r="P255" i="21"/>
  <c r="L186" i="24"/>
  <c r="Y218" i="23"/>
  <c r="K7" i="22"/>
  <c r="X39" i="21"/>
  <c r="K19" i="22"/>
  <c r="X51" i="21"/>
  <c r="K23" i="22"/>
  <c r="X55" i="21"/>
  <c r="K27" i="22"/>
  <c r="X59" i="21"/>
  <c r="G38" i="22"/>
  <c r="T70" i="21"/>
  <c r="K40" i="22"/>
  <c r="X72" i="21"/>
  <c r="G42" i="22"/>
  <c r="T74" i="21"/>
  <c r="C44" i="22"/>
  <c r="P76" i="21"/>
  <c r="I45" i="22"/>
  <c r="V77" i="21"/>
  <c r="C48" i="22"/>
  <c r="P80" i="21"/>
  <c r="G50" i="22"/>
  <c r="T82" i="21"/>
  <c r="C52" i="22"/>
  <c r="P84" i="21"/>
  <c r="G54" i="22"/>
  <c r="T86" i="21"/>
  <c r="K56" i="22"/>
  <c r="X88" i="21"/>
  <c r="G58" i="22"/>
  <c r="T90" i="21"/>
  <c r="C60" i="22"/>
  <c r="P92" i="21"/>
  <c r="I61" i="22"/>
  <c r="V93" i="21"/>
  <c r="E63" i="22"/>
  <c r="R95" i="21"/>
  <c r="K69" i="22"/>
  <c r="X101" i="21"/>
  <c r="G71" i="22"/>
  <c r="T103" i="21"/>
  <c r="C73" i="22"/>
  <c r="P105" i="21"/>
  <c r="I74" i="22"/>
  <c r="V106" i="21"/>
  <c r="C77" i="22"/>
  <c r="P109" i="21"/>
  <c r="G79" i="22"/>
  <c r="T111" i="21"/>
  <c r="K81" i="22"/>
  <c r="X113" i="21"/>
  <c r="E84" i="22"/>
  <c r="R116" i="21"/>
  <c r="K85" i="22"/>
  <c r="X117" i="21"/>
  <c r="E88" i="22"/>
  <c r="R120" i="21"/>
  <c r="I90" i="22"/>
  <c r="V122" i="21"/>
  <c r="C93" i="22"/>
  <c r="P125" i="21"/>
  <c r="G95" i="22"/>
  <c r="T127" i="21"/>
  <c r="K102" i="22"/>
  <c r="X134" i="21"/>
  <c r="E105" i="22"/>
  <c r="R137" i="21"/>
  <c r="I107" i="22"/>
  <c r="V139" i="21"/>
  <c r="C110" i="22"/>
  <c r="P142" i="21"/>
  <c r="G112" i="22"/>
  <c r="T144" i="21"/>
  <c r="K114" i="22"/>
  <c r="X146" i="21"/>
  <c r="E117" i="22"/>
  <c r="R149" i="21"/>
  <c r="I119" i="22"/>
  <c r="V151" i="21"/>
  <c r="C122" i="22"/>
  <c r="P154" i="21"/>
  <c r="G124" i="22"/>
  <c r="T156" i="21"/>
  <c r="K126" i="22"/>
  <c r="X158" i="21"/>
  <c r="E134" i="22"/>
  <c r="R166" i="21"/>
  <c r="I136" i="22"/>
  <c r="V168" i="21"/>
  <c r="C139" i="22"/>
  <c r="P171" i="21"/>
  <c r="E142" i="22"/>
  <c r="R174" i="21"/>
  <c r="I144" i="22"/>
  <c r="V176" i="21"/>
  <c r="C147" i="22"/>
  <c r="P179" i="21"/>
  <c r="G149" i="22"/>
  <c r="T181" i="21"/>
  <c r="I152" i="22"/>
  <c r="V184" i="21"/>
  <c r="C155" i="22"/>
  <c r="P187" i="21"/>
  <c r="G157" i="22"/>
  <c r="T189" i="21"/>
  <c r="K159" i="22"/>
  <c r="X191" i="21"/>
  <c r="E167" i="22"/>
  <c r="R199" i="21"/>
  <c r="I169" i="22"/>
  <c r="V201" i="21"/>
  <c r="C172" i="22"/>
  <c r="P204" i="21"/>
  <c r="G174" i="22"/>
  <c r="T206" i="21"/>
  <c r="K176" i="22"/>
  <c r="X208" i="21"/>
  <c r="E179" i="22"/>
  <c r="R211" i="21"/>
  <c r="G182" i="22"/>
  <c r="T214" i="21"/>
  <c r="K184" i="22"/>
  <c r="X216" i="21"/>
  <c r="G186" i="22"/>
  <c r="T218" i="21"/>
  <c r="C188" i="22"/>
  <c r="P220" i="21"/>
  <c r="I189" i="22"/>
  <c r="V221" i="21"/>
  <c r="G190" i="22"/>
  <c r="T222" i="21"/>
  <c r="E191" i="22"/>
  <c r="R223" i="21"/>
  <c r="C229" i="22"/>
  <c r="C197" i="22"/>
  <c r="P229" i="21"/>
  <c r="I230" i="22"/>
  <c r="I198" i="22"/>
  <c r="V230" i="21"/>
  <c r="E232" i="22"/>
  <c r="E200" i="22"/>
  <c r="R232" i="21"/>
  <c r="K233" i="22"/>
  <c r="K201" i="22"/>
  <c r="X233" i="21"/>
  <c r="G235" i="22"/>
  <c r="G203" i="22"/>
  <c r="T235" i="21"/>
  <c r="C237" i="22"/>
  <c r="C205" i="22"/>
  <c r="P237" i="21"/>
  <c r="G239" i="22"/>
  <c r="G207" i="22"/>
  <c r="T239" i="21"/>
  <c r="K241" i="22"/>
  <c r="K209" i="22"/>
  <c r="X241" i="21"/>
  <c r="C213" i="22"/>
  <c r="C245" i="22"/>
  <c r="P245" i="21"/>
  <c r="G247" i="22"/>
  <c r="G215" i="22"/>
  <c r="T247" i="21"/>
  <c r="C249" i="22"/>
  <c r="C217" i="22"/>
  <c r="P249" i="21"/>
  <c r="I218" i="22"/>
  <c r="I250" i="22"/>
  <c r="V250" i="21"/>
  <c r="C221" i="22"/>
  <c r="C253" i="22"/>
  <c r="P253" i="21"/>
  <c r="B256" i="24"/>
  <c r="B224" i="24"/>
  <c r="L256" i="23"/>
  <c r="E192" i="24"/>
  <c r="L178" i="24"/>
  <c r="Y210" i="23"/>
  <c r="L56" i="24"/>
  <c r="Y88" i="23"/>
  <c r="Y72" i="23"/>
  <c r="L40" i="24"/>
  <c r="L239" i="24"/>
  <c r="L207" i="24"/>
  <c r="Y239" i="23"/>
  <c r="L77" i="24"/>
  <c r="Y109" i="23"/>
  <c r="L72" i="24"/>
  <c r="Y104" i="23"/>
  <c r="L184" i="24"/>
  <c r="Y216" i="23"/>
  <c r="L168" i="24"/>
  <c r="Y200" i="23"/>
  <c r="L79" i="24"/>
  <c r="Y111" i="23"/>
  <c r="L53" i="24"/>
  <c r="Y85" i="23"/>
  <c r="Y69" i="23"/>
  <c r="L37" i="24"/>
  <c r="L175" i="24"/>
  <c r="Y207" i="23"/>
  <c r="K8" i="22"/>
  <c r="X40" i="21"/>
  <c r="K12" i="22"/>
  <c r="X44" i="21"/>
  <c r="K16" i="22"/>
  <c r="X48" i="21"/>
  <c r="K20" i="22"/>
  <c r="X52" i="21"/>
  <c r="K24" i="22"/>
  <c r="X56" i="21"/>
  <c r="K28" i="22"/>
  <c r="X60" i="21"/>
  <c r="C37" i="22"/>
  <c r="P69" i="21"/>
  <c r="K37" i="22"/>
  <c r="X69" i="21"/>
  <c r="I38" i="22"/>
  <c r="V70" i="21"/>
  <c r="G39" i="22"/>
  <c r="T71" i="21"/>
  <c r="E40" i="22"/>
  <c r="R72" i="21"/>
  <c r="C41" i="22"/>
  <c r="P73" i="21"/>
  <c r="X73" i="21"/>
  <c r="K41" i="22"/>
  <c r="I42" i="22"/>
  <c r="V74" i="21"/>
  <c r="G43" i="22"/>
  <c r="T75" i="21"/>
  <c r="R76" i="21"/>
  <c r="E44" i="22"/>
  <c r="C45" i="22"/>
  <c r="P77" i="21"/>
  <c r="X77" i="21"/>
  <c r="K45" i="22"/>
  <c r="I46" i="22"/>
  <c r="V78" i="21"/>
  <c r="G47" i="22"/>
  <c r="T79" i="21"/>
  <c r="E48" i="22"/>
  <c r="R80" i="21"/>
  <c r="C49" i="22"/>
  <c r="P81" i="21"/>
  <c r="X81" i="21"/>
  <c r="K49" i="22"/>
  <c r="I50" i="22"/>
  <c r="V82" i="21"/>
  <c r="G51" i="22"/>
  <c r="T83" i="21"/>
  <c r="E52" i="22"/>
  <c r="R84" i="21"/>
  <c r="C53" i="22"/>
  <c r="P85" i="21"/>
  <c r="X85" i="21"/>
  <c r="K53" i="22"/>
  <c r="I54" i="22"/>
  <c r="V86" i="21"/>
  <c r="G55" i="22"/>
  <c r="T87" i="21"/>
  <c r="E56" i="22"/>
  <c r="R88" i="21"/>
  <c r="C57" i="22"/>
  <c r="P89" i="21"/>
  <c r="X89" i="21"/>
  <c r="K57" i="22"/>
  <c r="I58" i="22"/>
  <c r="V90" i="21"/>
  <c r="G59" i="22"/>
  <c r="T91" i="21"/>
  <c r="R92" i="21"/>
  <c r="E60" i="22"/>
  <c r="C61" i="22"/>
  <c r="P93" i="21"/>
  <c r="X93" i="21"/>
  <c r="K61" i="22"/>
  <c r="I62" i="22"/>
  <c r="V94" i="21"/>
  <c r="G63" i="22"/>
  <c r="T95" i="21"/>
  <c r="E69" i="22"/>
  <c r="R101" i="21"/>
  <c r="C70" i="22"/>
  <c r="P102" i="21"/>
  <c r="K70" i="22"/>
  <c r="X102" i="21"/>
  <c r="I71" i="22"/>
  <c r="V103" i="21"/>
  <c r="G72" i="22"/>
  <c r="T104" i="21"/>
  <c r="E73" i="22"/>
  <c r="R105" i="21"/>
  <c r="C74" i="22"/>
  <c r="P106" i="21"/>
  <c r="K74" i="22"/>
  <c r="X106" i="21"/>
  <c r="I75" i="22"/>
  <c r="V107" i="21"/>
  <c r="G76" i="22"/>
  <c r="T108" i="21"/>
  <c r="E77" i="22"/>
  <c r="R109" i="21"/>
  <c r="C78" i="22"/>
  <c r="P110" i="21"/>
  <c r="K78" i="22"/>
  <c r="X110" i="21"/>
  <c r="I79" i="22"/>
  <c r="V111" i="21"/>
  <c r="G80" i="22"/>
  <c r="T112" i="21"/>
  <c r="E81" i="22"/>
  <c r="R113" i="21"/>
  <c r="C82" i="22"/>
  <c r="P114" i="21"/>
  <c r="K82" i="22"/>
  <c r="X114" i="21"/>
  <c r="I83" i="22"/>
  <c r="V115" i="21"/>
  <c r="G84" i="22"/>
  <c r="T116" i="21"/>
  <c r="E85" i="22"/>
  <c r="R117" i="21"/>
  <c r="C86" i="22"/>
  <c r="P118" i="21"/>
  <c r="K86" i="22"/>
  <c r="X118" i="21"/>
  <c r="I87" i="22"/>
  <c r="V119" i="21"/>
  <c r="G88" i="22"/>
  <c r="T120" i="21"/>
  <c r="E89" i="22"/>
  <c r="R121" i="21"/>
  <c r="C90" i="22"/>
  <c r="P122" i="21"/>
  <c r="K90" i="22"/>
  <c r="X122" i="21"/>
  <c r="I91" i="22"/>
  <c r="V123" i="21"/>
  <c r="G92" i="22"/>
  <c r="T124" i="21"/>
  <c r="E93" i="22"/>
  <c r="R125" i="21"/>
  <c r="C94" i="22"/>
  <c r="P126" i="21"/>
  <c r="K94" i="22"/>
  <c r="X126" i="21"/>
  <c r="I95" i="22"/>
  <c r="V127" i="21"/>
  <c r="G101" i="22"/>
  <c r="T133" i="21"/>
  <c r="E102" i="22"/>
  <c r="R134" i="21"/>
  <c r="C103" i="22"/>
  <c r="P135" i="21"/>
  <c r="K103" i="22"/>
  <c r="X135" i="21"/>
  <c r="I104" i="22"/>
  <c r="V136" i="21"/>
  <c r="G105" i="22"/>
  <c r="T137" i="21"/>
  <c r="E106" i="22"/>
  <c r="R138" i="21"/>
  <c r="C107" i="22"/>
  <c r="P139" i="21"/>
  <c r="K107" i="22"/>
  <c r="X139" i="21"/>
  <c r="I108" i="22"/>
  <c r="V140" i="21"/>
  <c r="G109" i="22"/>
  <c r="T141" i="21"/>
  <c r="E110" i="22"/>
  <c r="R142" i="21"/>
  <c r="C111" i="22"/>
  <c r="P143" i="21"/>
  <c r="K111" i="22"/>
  <c r="X143" i="21"/>
  <c r="I112" i="22"/>
  <c r="V144" i="21"/>
  <c r="G113" i="22"/>
  <c r="T145" i="21"/>
  <c r="E114" i="22"/>
  <c r="R146" i="21"/>
  <c r="C115" i="22"/>
  <c r="P147" i="21"/>
  <c r="K115" i="22"/>
  <c r="X147" i="21"/>
  <c r="I116" i="22"/>
  <c r="V148" i="21"/>
  <c r="G117" i="22"/>
  <c r="T149" i="21"/>
  <c r="E118" i="22"/>
  <c r="R150" i="21"/>
  <c r="C119" i="22"/>
  <c r="P151" i="21"/>
  <c r="K119" i="22"/>
  <c r="X151" i="21"/>
  <c r="I120" i="22"/>
  <c r="V152" i="21"/>
  <c r="G121" i="22"/>
  <c r="T153" i="21"/>
  <c r="E122" i="22"/>
  <c r="R154" i="21"/>
  <c r="C123" i="22"/>
  <c r="P155" i="21"/>
  <c r="K123" i="22"/>
  <c r="X155" i="21"/>
  <c r="I124" i="22"/>
  <c r="V156" i="21"/>
  <c r="G125" i="22"/>
  <c r="T157" i="21"/>
  <c r="E126" i="22"/>
  <c r="R158" i="21"/>
  <c r="C127" i="22"/>
  <c r="P159" i="21"/>
  <c r="K127" i="22"/>
  <c r="X159" i="21"/>
  <c r="I133" i="22"/>
  <c r="V165" i="21"/>
  <c r="G134" i="22"/>
  <c r="T166" i="21"/>
  <c r="E135" i="22"/>
  <c r="R167" i="21"/>
  <c r="C136" i="22"/>
  <c r="P168" i="21"/>
  <c r="K136" i="22"/>
  <c r="X168" i="21"/>
  <c r="I137" i="22"/>
  <c r="V169" i="21"/>
  <c r="G138" i="22"/>
  <c r="T170" i="21"/>
  <c r="E139" i="22"/>
  <c r="R171" i="21"/>
  <c r="C140" i="22"/>
  <c r="P172" i="21"/>
  <c r="K140" i="22"/>
  <c r="X172" i="21"/>
  <c r="I141" i="22"/>
  <c r="V173" i="21"/>
  <c r="G142" i="22"/>
  <c r="T174" i="21"/>
  <c r="E143" i="22"/>
  <c r="R175" i="21"/>
  <c r="C144" i="22"/>
  <c r="P176" i="21"/>
  <c r="X176" i="21"/>
  <c r="K144" i="22"/>
  <c r="I145" i="22"/>
  <c r="V177" i="21"/>
  <c r="G146" i="22"/>
  <c r="T178" i="21"/>
  <c r="E147" i="22"/>
  <c r="R179" i="21"/>
  <c r="C148" i="22"/>
  <c r="P180" i="21"/>
  <c r="K148" i="22"/>
  <c r="X180" i="21"/>
  <c r="I149" i="22"/>
  <c r="V181" i="21"/>
  <c r="G150" i="22"/>
  <c r="T182" i="21"/>
  <c r="E151" i="22"/>
  <c r="R183" i="21"/>
  <c r="C152" i="22"/>
  <c r="P184" i="21"/>
  <c r="K152" i="22"/>
  <c r="X184" i="21"/>
  <c r="I153" i="22"/>
  <c r="V185" i="21"/>
  <c r="G154" i="22"/>
  <c r="T186" i="21"/>
  <c r="E155" i="22"/>
  <c r="R187" i="21"/>
  <c r="C156" i="22"/>
  <c r="P188" i="21"/>
  <c r="K156" i="22"/>
  <c r="X188" i="21"/>
  <c r="I157" i="22"/>
  <c r="V189" i="21"/>
  <c r="G158" i="22"/>
  <c r="T190" i="21"/>
  <c r="E159" i="22"/>
  <c r="R191" i="21"/>
  <c r="C165" i="22"/>
  <c r="P197" i="21"/>
  <c r="K165" i="22"/>
  <c r="X197" i="21"/>
  <c r="I166" i="22"/>
  <c r="V198" i="21"/>
  <c r="G167" i="22"/>
  <c r="T199" i="21"/>
  <c r="E168" i="22"/>
  <c r="R200" i="21"/>
  <c r="C169" i="22"/>
  <c r="P201" i="21"/>
  <c r="K169" i="22"/>
  <c r="X201" i="21"/>
  <c r="I170" i="22"/>
  <c r="V202" i="21"/>
  <c r="G171" i="22"/>
  <c r="T203" i="21"/>
  <c r="E172" i="22"/>
  <c r="R204" i="21"/>
  <c r="C173" i="22"/>
  <c r="P205" i="21"/>
  <c r="K173" i="22"/>
  <c r="X205" i="21"/>
  <c r="I174" i="22"/>
  <c r="V206" i="21"/>
  <c r="G175" i="22"/>
  <c r="T207" i="21"/>
  <c r="E176" i="22"/>
  <c r="R208" i="21"/>
  <c r="C177" i="22"/>
  <c r="P209" i="21"/>
  <c r="K177" i="22"/>
  <c r="X209" i="21"/>
  <c r="I178" i="22"/>
  <c r="V210" i="21"/>
  <c r="G179" i="22"/>
  <c r="T211" i="21"/>
  <c r="E180" i="22"/>
  <c r="R212" i="21"/>
  <c r="C181" i="22"/>
  <c r="P213" i="21"/>
  <c r="K181" i="22"/>
  <c r="X213" i="21"/>
  <c r="I182" i="22"/>
  <c r="V214" i="21"/>
  <c r="G183" i="22"/>
  <c r="T215" i="21"/>
  <c r="E184" i="22"/>
  <c r="R216" i="21"/>
  <c r="C185" i="22"/>
  <c r="P217" i="21"/>
  <c r="K185" i="22"/>
  <c r="X217" i="21"/>
  <c r="I186" i="22"/>
  <c r="V218" i="21"/>
  <c r="G187" i="22"/>
  <c r="T219" i="21"/>
  <c r="E188" i="22"/>
  <c r="R220" i="21"/>
  <c r="C189" i="22"/>
  <c r="P221" i="21"/>
  <c r="K189" i="22"/>
  <c r="X221" i="21"/>
  <c r="I190" i="22"/>
  <c r="V222" i="21"/>
  <c r="G191" i="22"/>
  <c r="T223" i="21"/>
  <c r="E229" i="22"/>
  <c r="E197" i="22"/>
  <c r="R229" i="21"/>
  <c r="C230" i="22"/>
  <c r="C198" i="22"/>
  <c r="P230" i="21"/>
  <c r="K230" i="22"/>
  <c r="K198" i="22"/>
  <c r="X230" i="21"/>
  <c r="I231" i="22"/>
  <c r="I199" i="22"/>
  <c r="V231" i="21"/>
  <c r="G232" i="22"/>
  <c r="G200" i="22"/>
  <c r="T232" i="21"/>
  <c r="E201" i="22"/>
  <c r="E233" i="22"/>
  <c r="R233" i="21"/>
  <c r="C234" i="22"/>
  <c r="C202" i="22"/>
  <c r="P234" i="21"/>
  <c r="K234" i="22"/>
  <c r="K202" i="22"/>
  <c r="X234" i="21"/>
  <c r="I235" i="22"/>
  <c r="I203" i="22"/>
  <c r="V235" i="21"/>
  <c r="G236" i="22"/>
  <c r="G204" i="22"/>
  <c r="T236" i="21"/>
  <c r="E237" i="22"/>
  <c r="E205" i="22"/>
  <c r="R237" i="21"/>
  <c r="C238" i="22"/>
  <c r="C206" i="22"/>
  <c r="P238" i="21"/>
  <c r="K238" i="22"/>
  <c r="K206" i="22"/>
  <c r="X238" i="21"/>
  <c r="I239" i="22"/>
  <c r="I207" i="22"/>
  <c r="V239" i="21"/>
  <c r="G240" i="22"/>
  <c r="G208" i="22"/>
  <c r="T240" i="21"/>
  <c r="E209" i="22"/>
  <c r="E241" i="22"/>
  <c r="R241" i="21"/>
  <c r="C242" i="22"/>
  <c r="C210" i="22"/>
  <c r="P242" i="21"/>
  <c r="K242" i="22"/>
  <c r="K210" i="22"/>
  <c r="X242" i="21"/>
  <c r="I211" i="22"/>
  <c r="I243" i="22"/>
  <c r="V243" i="21"/>
  <c r="G244" i="22"/>
  <c r="G212" i="22"/>
  <c r="T244" i="21"/>
  <c r="E245" i="22"/>
  <c r="E213" i="22"/>
  <c r="R245" i="21"/>
  <c r="C246" i="22"/>
  <c r="C214" i="22"/>
  <c r="P246" i="21"/>
  <c r="K246" i="22"/>
  <c r="K214" i="22"/>
  <c r="X246" i="21"/>
  <c r="I247" i="22"/>
  <c r="I215" i="22"/>
  <c r="V247" i="21"/>
  <c r="G216" i="22"/>
  <c r="G248" i="22"/>
  <c r="T248" i="21"/>
  <c r="E249" i="22"/>
  <c r="E217" i="22"/>
  <c r="R249" i="21"/>
  <c r="C250" i="22"/>
  <c r="C218" i="22"/>
  <c r="P250" i="21"/>
  <c r="K250" i="22"/>
  <c r="K218" i="22"/>
  <c r="X250" i="21"/>
  <c r="I219" i="22"/>
  <c r="I251" i="22"/>
  <c r="V251" i="21"/>
  <c r="G252" i="22"/>
  <c r="G220" i="22"/>
  <c r="T252" i="21"/>
  <c r="E253" i="22"/>
  <c r="E221" i="22"/>
  <c r="R253" i="21"/>
  <c r="C254" i="22"/>
  <c r="C222" i="22"/>
  <c r="P254" i="21"/>
  <c r="K254" i="22"/>
  <c r="K222" i="22"/>
  <c r="X254" i="21"/>
  <c r="I255" i="22"/>
  <c r="I223" i="22"/>
  <c r="V255" i="21"/>
  <c r="K192" i="24"/>
  <c r="X224" i="23"/>
  <c r="B160" i="24"/>
  <c r="L192" i="23"/>
  <c r="J32" i="24"/>
  <c r="J256" i="24"/>
  <c r="J224" i="24"/>
  <c r="C96" i="24"/>
  <c r="G128" i="24"/>
  <c r="L182" i="24"/>
  <c r="Y214" i="23"/>
  <c r="L166" i="24"/>
  <c r="Y198" i="23"/>
  <c r="L247" i="24"/>
  <c r="L215" i="24"/>
  <c r="Y247" i="23"/>
  <c r="Y113" i="23"/>
  <c r="L81" i="24"/>
  <c r="Y42" i="23"/>
  <c r="L10" i="24"/>
  <c r="L114" i="24"/>
  <c r="Y146" i="23"/>
  <c r="L250" i="24"/>
  <c r="L218" i="24"/>
  <c r="Y250" i="23"/>
  <c r="L151" i="24"/>
  <c r="Y183" i="23"/>
  <c r="L135" i="24"/>
  <c r="Y167" i="23"/>
  <c r="L92" i="24"/>
  <c r="Y124" i="23"/>
  <c r="Y45" i="23"/>
  <c r="L13" i="24"/>
  <c r="L188" i="24"/>
  <c r="Y220" i="23"/>
  <c r="L172" i="24"/>
  <c r="Y204" i="23"/>
  <c r="L50" i="24"/>
  <c r="Y82" i="23"/>
  <c r="L232" i="24"/>
  <c r="L200" i="24"/>
  <c r="Y232" i="23"/>
  <c r="L70" i="24"/>
  <c r="Y102" i="23"/>
  <c r="L191" i="24"/>
  <c r="Y223" i="23"/>
  <c r="L187" i="24"/>
  <c r="Y219" i="23"/>
  <c r="Y77" i="23"/>
  <c r="L45" i="24"/>
  <c r="L19" i="24"/>
  <c r="Y51" i="23"/>
  <c r="L233" i="24"/>
  <c r="L201" i="24"/>
  <c r="Y233" i="23"/>
  <c r="L32" i="23"/>
  <c r="Y32" i="23" s="1"/>
  <c r="B32" i="24"/>
  <c r="L27" i="21"/>
  <c r="Y27" i="21" s="1"/>
  <c r="L31" i="21"/>
  <c r="Y31" i="21" s="1"/>
  <c r="L40" i="21"/>
  <c r="L44" i="21"/>
  <c r="L48" i="21"/>
  <c r="L52" i="21"/>
  <c r="L56" i="21"/>
  <c r="L60" i="21"/>
  <c r="L69" i="21"/>
  <c r="L73" i="21"/>
  <c r="L77" i="21"/>
  <c r="L81" i="21"/>
  <c r="L85" i="21"/>
  <c r="L89" i="21"/>
  <c r="L93" i="21"/>
  <c r="L102" i="21"/>
  <c r="L106" i="21"/>
  <c r="L110" i="21"/>
  <c r="L114" i="21"/>
  <c r="L118" i="21"/>
  <c r="L122" i="21"/>
  <c r="L126" i="21"/>
  <c r="L135" i="21"/>
  <c r="L139" i="21"/>
  <c r="L143" i="21"/>
  <c r="L147" i="21"/>
  <c r="L151" i="21"/>
  <c r="L155" i="21"/>
  <c r="L159" i="21"/>
  <c r="L168" i="21"/>
  <c r="L172" i="21"/>
  <c r="L176" i="21"/>
  <c r="L180" i="21"/>
  <c r="L184" i="21"/>
  <c r="L188" i="21"/>
  <c r="L197" i="21"/>
  <c r="L201" i="21"/>
  <c r="L205" i="21"/>
  <c r="L209" i="21"/>
  <c r="L213" i="21"/>
  <c r="L217" i="21"/>
  <c r="L221" i="21"/>
  <c r="L230" i="21"/>
  <c r="L234" i="21"/>
  <c r="L238" i="21"/>
  <c r="L242" i="21"/>
  <c r="L246" i="21"/>
  <c r="L250" i="21"/>
  <c r="L254" i="21"/>
  <c r="L11" i="21"/>
  <c r="Y11" i="21" s="1"/>
  <c r="L23" i="21"/>
  <c r="Y23" i="21" s="1"/>
  <c r="L7" i="21"/>
  <c r="Y7" i="21" s="1"/>
  <c r="L15" i="21"/>
  <c r="Y15" i="21" s="1"/>
  <c r="L19" i="21"/>
  <c r="Y19" i="21" s="1"/>
  <c r="L8" i="21"/>
  <c r="Y8" i="21" s="1"/>
  <c r="L12" i="21"/>
  <c r="Y12" i="21" s="1"/>
  <c r="L16" i="21"/>
  <c r="Y16" i="21" s="1"/>
  <c r="L20" i="21"/>
  <c r="Y20" i="21" s="1"/>
  <c r="L24" i="21"/>
  <c r="Y24" i="21" s="1"/>
  <c r="L28" i="21"/>
  <c r="Y28" i="21" s="1"/>
  <c r="L37" i="21"/>
  <c r="L41" i="21"/>
  <c r="L45" i="21"/>
  <c r="L49" i="21"/>
  <c r="L53" i="21"/>
  <c r="L57" i="21"/>
  <c r="L61" i="21"/>
  <c r="L70" i="21"/>
  <c r="L74" i="21"/>
  <c r="L78" i="21"/>
  <c r="L82" i="21"/>
  <c r="L86" i="21"/>
  <c r="L90" i="21"/>
  <c r="L94" i="21"/>
  <c r="L103" i="21"/>
  <c r="L107" i="21"/>
  <c r="L111" i="21"/>
  <c r="L115" i="21"/>
  <c r="L119" i="21"/>
  <c r="L123" i="21"/>
  <c r="L127" i="21"/>
  <c r="L136" i="21"/>
  <c r="L140" i="21"/>
  <c r="L144" i="21"/>
  <c r="L148" i="21"/>
  <c r="L152" i="21"/>
  <c r="L156" i="21"/>
  <c r="L165" i="21"/>
  <c r="L169" i="21"/>
  <c r="L173" i="21"/>
  <c r="L177" i="21"/>
  <c r="L181" i="21"/>
  <c r="L185" i="21"/>
  <c r="L189" i="21"/>
  <c r="L198" i="21"/>
  <c r="L202" i="21"/>
  <c r="L206" i="21"/>
  <c r="L210" i="21"/>
  <c r="L214" i="21"/>
  <c r="L218" i="21"/>
  <c r="L222" i="21"/>
  <c r="L231" i="21"/>
  <c r="L235" i="21"/>
  <c r="L239" i="21"/>
  <c r="L243" i="21"/>
  <c r="L247" i="21"/>
  <c r="L251" i="21"/>
  <c r="L255" i="21"/>
  <c r="L183" i="21"/>
  <c r="L208" i="21"/>
  <c r="L5" i="21"/>
  <c r="Y5" i="21" s="1"/>
  <c r="L9" i="21"/>
  <c r="Y9" i="21" s="1"/>
  <c r="L13" i="21"/>
  <c r="Y13" i="21" s="1"/>
  <c r="L17" i="21"/>
  <c r="Y17" i="21" s="1"/>
  <c r="L21" i="21"/>
  <c r="Y21" i="21" s="1"/>
  <c r="L25" i="21"/>
  <c r="Y25" i="21" s="1"/>
  <c r="L29" i="21"/>
  <c r="Y29" i="21" s="1"/>
  <c r="L38" i="21"/>
  <c r="L42" i="21"/>
  <c r="L46" i="21"/>
  <c r="L50" i="21"/>
  <c r="L54" i="21"/>
  <c r="L58" i="21"/>
  <c r="L62" i="21"/>
  <c r="L71" i="21"/>
  <c r="L75" i="21"/>
  <c r="L79" i="21"/>
  <c r="L83" i="21"/>
  <c r="L87" i="21"/>
  <c r="L91" i="21"/>
  <c r="L95" i="21"/>
  <c r="L104" i="21"/>
  <c r="L108" i="21"/>
  <c r="L112" i="21"/>
  <c r="L116" i="21"/>
  <c r="L120" i="21"/>
  <c r="L124" i="21"/>
  <c r="L133" i="21"/>
  <c r="L137" i="21"/>
  <c r="L141" i="21"/>
  <c r="L145" i="21"/>
  <c r="L149" i="21"/>
  <c r="L153" i="21"/>
  <c r="L157" i="21"/>
  <c r="L166" i="21"/>
  <c r="L170" i="21"/>
  <c r="L174" i="21"/>
  <c r="L178" i="21"/>
  <c r="L182" i="21"/>
  <c r="L186" i="21"/>
  <c r="L190" i="21"/>
  <c r="L199" i="21"/>
  <c r="L203" i="21"/>
  <c r="L207" i="21"/>
  <c r="L211" i="21"/>
  <c r="L215" i="21"/>
  <c r="L219" i="21"/>
  <c r="L223" i="21"/>
  <c r="L232" i="21"/>
  <c r="L236" i="21"/>
  <c r="L240" i="21"/>
  <c r="L244" i="21"/>
  <c r="L248" i="21"/>
  <c r="L252" i="21"/>
  <c r="D5" i="22"/>
  <c r="B6" i="22"/>
  <c r="F8" i="22"/>
  <c r="B10" i="22"/>
  <c r="H11" i="22"/>
  <c r="B14" i="22"/>
  <c r="H15" i="22"/>
  <c r="D17" i="22"/>
  <c r="H19" i="22"/>
  <c r="F20" i="22"/>
  <c r="B22" i="22"/>
  <c r="F24" i="22"/>
  <c r="B26" i="22"/>
  <c r="H27" i="22"/>
  <c r="D29" i="22"/>
  <c r="J30" i="22"/>
  <c r="J6" i="22"/>
  <c r="H7" i="22"/>
  <c r="D9" i="22"/>
  <c r="J10" i="22"/>
  <c r="F12" i="22"/>
  <c r="D13" i="22"/>
  <c r="J14" i="22"/>
  <c r="F16" i="22"/>
  <c r="B18" i="22"/>
  <c r="J18" i="22"/>
  <c r="D21" i="22"/>
  <c r="J22" i="22"/>
  <c r="H23" i="22"/>
  <c r="D25" i="22"/>
  <c r="J26" i="22"/>
  <c r="F28" i="22"/>
  <c r="B30" i="22"/>
  <c r="H31" i="22"/>
  <c r="C32" i="24"/>
  <c r="D32" i="24"/>
  <c r="F32" i="24"/>
  <c r="H32" i="24"/>
  <c r="E32" i="24"/>
  <c r="I32" i="24"/>
  <c r="G32" i="24"/>
  <c r="E5" i="22"/>
  <c r="C6" i="22"/>
  <c r="I7" i="22"/>
  <c r="G8" i="22"/>
  <c r="E9" i="22"/>
  <c r="C10" i="22"/>
  <c r="I11" i="22"/>
  <c r="G12" i="22"/>
  <c r="E13" i="22"/>
  <c r="C14" i="22"/>
  <c r="I15" i="22"/>
  <c r="G16" i="22"/>
  <c r="E17" i="22"/>
  <c r="C18" i="22"/>
  <c r="I19" i="22"/>
  <c r="G20" i="22"/>
  <c r="E21" i="22"/>
  <c r="C22" i="22"/>
  <c r="I23" i="22"/>
  <c r="G24" i="22"/>
  <c r="E25" i="22"/>
  <c r="C26" i="22"/>
  <c r="I27" i="22"/>
  <c r="G28" i="22"/>
  <c r="E29" i="22"/>
  <c r="C30" i="22"/>
  <c r="I31" i="22"/>
  <c r="F5" i="22"/>
  <c r="D6" i="22"/>
  <c r="B7" i="22"/>
  <c r="J7" i="22"/>
  <c r="H8" i="22"/>
  <c r="F9" i="22"/>
  <c r="D10" i="22"/>
  <c r="B11" i="22"/>
  <c r="J11" i="22"/>
  <c r="H12" i="22"/>
  <c r="F13" i="22"/>
  <c r="D14" i="22"/>
  <c r="B15" i="22"/>
  <c r="J15" i="22"/>
  <c r="H16" i="22"/>
  <c r="F17" i="22"/>
  <c r="D18" i="22"/>
  <c r="B19" i="22"/>
  <c r="J19" i="22"/>
  <c r="H20" i="22"/>
  <c r="F21" i="22"/>
  <c r="D22" i="22"/>
  <c r="B23" i="22"/>
  <c r="J23" i="22"/>
  <c r="H24" i="22"/>
  <c r="F25" i="22"/>
  <c r="D26" i="22"/>
  <c r="B27" i="22"/>
  <c r="J27" i="22"/>
  <c r="H28" i="22"/>
  <c r="F29" i="22"/>
  <c r="D30" i="22"/>
  <c r="B31" i="22"/>
  <c r="J31" i="22"/>
  <c r="G5" i="22"/>
  <c r="E6" i="22"/>
  <c r="C7" i="22"/>
  <c r="I8" i="22"/>
  <c r="G9" i="22"/>
  <c r="E10" i="22"/>
  <c r="C11" i="22"/>
  <c r="I12" i="22"/>
  <c r="G13" i="22"/>
  <c r="E14" i="22"/>
  <c r="C15" i="22"/>
  <c r="I16" i="22"/>
  <c r="G17" i="22"/>
  <c r="E18" i="22"/>
  <c r="C19" i="22"/>
  <c r="I20" i="22"/>
  <c r="G21" i="22"/>
  <c r="E22" i="22"/>
  <c r="C23" i="22"/>
  <c r="I24" i="22"/>
  <c r="G25" i="22"/>
  <c r="E26" i="22"/>
  <c r="C27" i="22"/>
  <c r="I28" i="22"/>
  <c r="G29" i="22"/>
  <c r="E30" i="22"/>
  <c r="C31" i="22"/>
  <c r="H5" i="22"/>
  <c r="F6" i="22"/>
  <c r="D7" i="22"/>
  <c r="B8" i="22"/>
  <c r="J8" i="22"/>
  <c r="H9" i="22"/>
  <c r="F10" i="22"/>
  <c r="D11" i="22"/>
  <c r="B12" i="22"/>
  <c r="J12" i="22"/>
  <c r="H13" i="22"/>
  <c r="F14" i="22"/>
  <c r="D15" i="22"/>
  <c r="B16" i="22"/>
  <c r="J16" i="22"/>
  <c r="H17" i="22"/>
  <c r="F18" i="22"/>
  <c r="D19" i="22"/>
  <c r="B20" i="22"/>
  <c r="J20" i="22"/>
  <c r="H21" i="22"/>
  <c r="F22" i="22"/>
  <c r="D23" i="22"/>
  <c r="B24" i="22"/>
  <c r="J24" i="22"/>
  <c r="H25" i="22"/>
  <c r="F26" i="22"/>
  <c r="D27" i="22"/>
  <c r="B28" i="22"/>
  <c r="J28" i="22"/>
  <c r="H29" i="22"/>
  <c r="F30" i="22"/>
  <c r="D31" i="22"/>
  <c r="I5" i="22"/>
  <c r="G6" i="22"/>
  <c r="E7" i="22"/>
  <c r="C8" i="22"/>
  <c r="I9" i="22"/>
  <c r="G10" i="22"/>
  <c r="E11" i="22"/>
  <c r="C12" i="22"/>
  <c r="I13" i="22"/>
  <c r="G14" i="22"/>
  <c r="E15" i="22"/>
  <c r="C16" i="22"/>
  <c r="I17" i="22"/>
  <c r="G18" i="22"/>
  <c r="E19" i="22"/>
  <c r="C20" i="22"/>
  <c r="I21" i="22"/>
  <c r="G22" i="22"/>
  <c r="E23" i="22"/>
  <c r="C24" i="22"/>
  <c r="I25" i="22"/>
  <c r="G26" i="22"/>
  <c r="E27" i="22"/>
  <c r="C28" i="22"/>
  <c r="I29" i="22"/>
  <c r="G30" i="22"/>
  <c r="E31" i="22"/>
  <c r="B5" i="22"/>
  <c r="J5" i="22"/>
  <c r="H6" i="22"/>
  <c r="F7" i="22"/>
  <c r="D8" i="22"/>
  <c r="B9" i="22"/>
  <c r="J9" i="22"/>
  <c r="H10" i="22"/>
  <c r="F11" i="22"/>
  <c r="D12" i="22"/>
  <c r="B13" i="22"/>
  <c r="J13" i="22"/>
  <c r="H14" i="22"/>
  <c r="F15" i="22"/>
  <c r="D16" i="22"/>
  <c r="B17" i="22"/>
  <c r="J17" i="22"/>
  <c r="H18" i="22"/>
  <c r="F19" i="22"/>
  <c r="D20" i="22"/>
  <c r="B21" i="22"/>
  <c r="J21" i="22"/>
  <c r="H22" i="22"/>
  <c r="F23" i="22"/>
  <c r="D24" i="22"/>
  <c r="B25" i="22"/>
  <c r="J25" i="22"/>
  <c r="H26" i="22"/>
  <c r="F27" i="22"/>
  <c r="D28" i="22"/>
  <c r="B29" i="22"/>
  <c r="J29" i="22"/>
  <c r="H30" i="22"/>
  <c r="F31" i="22"/>
  <c r="C5" i="22"/>
  <c r="K5" i="22"/>
  <c r="I6" i="22"/>
  <c r="G7" i="22"/>
  <c r="E8" i="22"/>
  <c r="C9" i="22"/>
  <c r="I10" i="22"/>
  <c r="G11" i="22"/>
  <c r="E12" i="22"/>
  <c r="C13" i="22"/>
  <c r="I14" i="22"/>
  <c r="G15" i="22"/>
  <c r="E16" i="22"/>
  <c r="C17" i="22"/>
  <c r="I18" i="22"/>
  <c r="G19" i="22"/>
  <c r="E20" i="22"/>
  <c r="C21" i="22"/>
  <c r="I22" i="22"/>
  <c r="G23" i="22"/>
  <c r="E24" i="22"/>
  <c r="C25" i="22"/>
  <c r="I26" i="22"/>
  <c r="G27" i="22"/>
  <c r="E28" i="22"/>
  <c r="C29" i="22"/>
  <c r="I30" i="22"/>
  <c r="G31" i="22"/>
  <c r="G32" i="21"/>
  <c r="T32" i="21" s="1"/>
  <c r="I64" i="21"/>
  <c r="V64" i="21" s="1"/>
  <c r="C96" i="21"/>
  <c r="K96" i="21"/>
  <c r="E128" i="21"/>
  <c r="G160" i="21"/>
  <c r="I192" i="21"/>
  <c r="C224" i="21"/>
  <c r="K224" i="21"/>
  <c r="E256" i="21"/>
  <c r="F32" i="21"/>
  <c r="S32" i="21" s="1"/>
  <c r="H64" i="21"/>
  <c r="U64" i="21" s="1"/>
  <c r="B96" i="21"/>
  <c r="J96" i="21"/>
  <c r="D128" i="21"/>
  <c r="F160" i="21"/>
  <c r="H192" i="21"/>
  <c r="B224" i="21"/>
  <c r="J224" i="21"/>
  <c r="D256" i="21"/>
  <c r="E32" i="21"/>
  <c r="R32" i="21" s="1"/>
  <c r="G64" i="21"/>
  <c r="I96" i="21"/>
  <c r="C128" i="21"/>
  <c r="K128" i="21"/>
  <c r="E160" i="21"/>
  <c r="G192" i="21"/>
  <c r="I224" i="21"/>
  <c r="C256" i="21"/>
  <c r="K256" i="21"/>
  <c r="H32" i="21"/>
  <c r="U32" i="21" s="1"/>
  <c r="B64" i="21"/>
  <c r="O64" i="21" s="1"/>
  <c r="J64" i="21"/>
  <c r="W64" i="21" s="1"/>
  <c r="D96" i="21"/>
  <c r="F128" i="21"/>
  <c r="H160" i="21"/>
  <c r="B192" i="21"/>
  <c r="J192" i="21"/>
  <c r="D224" i="21"/>
  <c r="F256" i="21"/>
  <c r="I32" i="21"/>
  <c r="V32" i="21" s="1"/>
  <c r="C64" i="21"/>
  <c r="P64" i="21" s="1"/>
  <c r="K64" i="21"/>
  <c r="E96" i="21"/>
  <c r="G128" i="21"/>
  <c r="I160" i="21"/>
  <c r="C192" i="21"/>
  <c r="K192" i="21"/>
  <c r="E224" i="21"/>
  <c r="G256" i="21"/>
  <c r="B32" i="21"/>
  <c r="J32" i="21"/>
  <c r="W32" i="21" s="1"/>
  <c r="D64" i="21"/>
  <c r="Q64" i="21" s="1"/>
  <c r="F96" i="21"/>
  <c r="H128" i="21"/>
  <c r="B160" i="21"/>
  <c r="J160" i="21"/>
  <c r="D192" i="21"/>
  <c r="F224" i="21"/>
  <c r="H256" i="21"/>
  <c r="C32" i="21"/>
  <c r="P32" i="21" s="1"/>
  <c r="K32" i="21"/>
  <c r="X32" i="21" s="1"/>
  <c r="E64" i="21"/>
  <c r="G96" i="21"/>
  <c r="I128" i="21"/>
  <c r="C160" i="21"/>
  <c r="K160" i="21"/>
  <c r="E192" i="21"/>
  <c r="G224" i="21"/>
  <c r="I256" i="21"/>
  <c r="D32" i="21"/>
  <c r="Q32" i="21" s="1"/>
  <c r="F64" i="21"/>
  <c r="S64" i="21" s="1"/>
  <c r="H96" i="21"/>
  <c r="B128" i="21"/>
  <c r="J128" i="21"/>
  <c r="D160" i="21"/>
  <c r="F192" i="21"/>
  <c r="H224" i="21"/>
  <c r="B256" i="21"/>
  <c r="J256" i="21"/>
  <c r="ET48" i="3"/>
  <c r="ES48" i="3"/>
  <c r="ER48" i="3"/>
  <c r="EQ48" i="3"/>
  <c r="EP48" i="3"/>
  <c r="EO48" i="3"/>
  <c r="EN48" i="3"/>
  <c r="EM48" i="3"/>
  <c r="EL48" i="3"/>
  <c r="EK48" i="3"/>
  <c r="EJ48" i="3"/>
  <c r="EI48" i="3"/>
  <c r="EH48" i="3"/>
  <c r="EG48" i="3"/>
  <c r="EF48" i="3"/>
  <c r="EE48" i="3"/>
  <c r="ED48" i="3"/>
  <c r="EC48" i="3"/>
  <c r="EB48" i="3"/>
  <c r="EA48" i="3"/>
  <c r="DZ48" i="3"/>
  <c r="DY48" i="3"/>
  <c r="DX48" i="3"/>
  <c r="DW48" i="3"/>
  <c r="DV48" i="3"/>
  <c r="DU48" i="3"/>
  <c r="ET47" i="3"/>
  <c r="ES47" i="3"/>
  <c r="ER47" i="3"/>
  <c r="EQ47" i="3"/>
  <c r="EP47" i="3"/>
  <c r="EO47" i="3"/>
  <c r="EN47" i="3"/>
  <c r="EM47" i="3"/>
  <c r="EL47" i="3"/>
  <c r="EK47" i="3"/>
  <c r="EJ47" i="3"/>
  <c r="EI47" i="3"/>
  <c r="EH47" i="3"/>
  <c r="EG47" i="3"/>
  <c r="EF47" i="3"/>
  <c r="EE47" i="3"/>
  <c r="ED47" i="3"/>
  <c r="EC47" i="3"/>
  <c r="EB47" i="3"/>
  <c r="EA47" i="3"/>
  <c r="DZ47" i="3"/>
  <c r="DY47" i="3"/>
  <c r="DX47" i="3"/>
  <c r="DW47" i="3"/>
  <c r="DV47" i="3"/>
  <c r="DU47" i="3"/>
  <c r="ET46" i="3"/>
  <c r="ES46" i="3"/>
  <c r="ER46" i="3"/>
  <c r="EQ46" i="3"/>
  <c r="EP46" i="3"/>
  <c r="EO46" i="3"/>
  <c r="EN46" i="3"/>
  <c r="EM46" i="3"/>
  <c r="EL46" i="3"/>
  <c r="EK46" i="3"/>
  <c r="EJ46" i="3"/>
  <c r="EI46" i="3"/>
  <c r="EH46" i="3"/>
  <c r="EG46" i="3"/>
  <c r="EF46" i="3"/>
  <c r="EE46" i="3"/>
  <c r="ED46" i="3"/>
  <c r="EC46" i="3"/>
  <c r="EB46" i="3"/>
  <c r="EA46" i="3"/>
  <c r="DZ46" i="3"/>
  <c r="DY46" i="3"/>
  <c r="DX46" i="3"/>
  <c r="DW46" i="3"/>
  <c r="DV46" i="3"/>
  <c r="DU46" i="3"/>
  <c r="ET45" i="3"/>
  <c r="ES45" i="3"/>
  <c r="ER45" i="3"/>
  <c r="EQ45" i="3"/>
  <c r="EP45" i="3"/>
  <c r="EO45" i="3"/>
  <c r="EN45" i="3"/>
  <c r="EM45" i="3"/>
  <c r="EL45" i="3"/>
  <c r="EK45" i="3"/>
  <c r="EJ45" i="3"/>
  <c r="EI45" i="3"/>
  <c r="EH45" i="3"/>
  <c r="EG45" i="3"/>
  <c r="EF45" i="3"/>
  <c r="EE45" i="3"/>
  <c r="ED45" i="3"/>
  <c r="EC45" i="3"/>
  <c r="EB45" i="3"/>
  <c r="EA45" i="3"/>
  <c r="DZ45" i="3"/>
  <c r="DY45" i="3"/>
  <c r="DX45" i="3"/>
  <c r="DW45" i="3"/>
  <c r="DV45" i="3"/>
  <c r="DU45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DW44" i="3"/>
  <c r="DV44" i="3"/>
  <c r="DU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ET43" i="3"/>
  <c r="ES43" i="3"/>
  <c r="ER43" i="3"/>
  <c r="EQ43" i="3"/>
  <c r="EP43" i="3"/>
  <c r="EO43" i="3"/>
  <c r="EN43" i="3"/>
  <c r="EM43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DW43" i="3"/>
  <c r="DV43" i="3"/>
  <c r="DU43" i="3"/>
  <c r="ET42" i="3"/>
  <c r="ES42" i="3"/>
  <c r="ER42" i="3"/>
  <c r="EQ42" i="3"/>
  <c r="EP42" i="3"/>
  <c r="EO42" i="3"/>
  <c r="EN42" i="3"/>
  <c r="EM42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DW42" i="3"/>
  <c r="DV42" i="3"/>
  <c r="DU42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ET39" i="3"/>
  <c r="ES39" i="3"/>
  <c r="ER39" i="3"/>
  <c r="EQ39" i="3"/>
  <c r="EP39" i="3"/>
  <c r="EO39" i="3"/>
  <c r="EN39" i="3"/>
  <c r="EM39" i="3"/>
  <c r="EL39" i="3"/>
  <c r="EK39" i="3"/>
  <c r="EJ39" i="3"/>
  <c r="EI39" i="3"/>
  <c r="EH39" i="3"/>
  <c r="EG39" i="3"/>
  <c r="EF39" i="3"/>
  <c r="EE39" i="3"/>
  <c r="ED39" i="3"/>
  <c r="EC39" i="3"/>
  <c r="EB39" i="3"/>
  <c r="EA39" i="3"/>
  <c r="DZ39" i="3"/>
  <c r="DY39" i="3"/>
  <c r="DX39" i="3"/>
  <c r="DW39" i="3"/>
  <c r="DV39" i="3"/>
  <c r="DU39" i="3"/>
  <c r="ET38" i="3"/>
  <c r="ES38" i="3"/>
  <c r="ER38" i="3"/>
  <c r="EQ38" i="3"/>
  <c r="EP38" i="3"/>
  <c r="EO38" i="3"/>
  <c r="EN38" i="3"/>
  <c r="EM38" i="3"/>
  <c r="EL38" i="3"/>
  <c r="EK38" i="3"/>
  <c r="EJ38" i="3"/>
  <c r="EI38" i="3"/>
  <c r="EH38" i="3"/>
  <c r="EG38" i="3"/>
  <c r="EF38" i="3"/>
  <c r="EE38" i="3"/>
  <c r="ED38" i="3"/>
  <c r="EC38" i="3"/>
  <c r="EB38" i="3"/>
  <c r="EA38" i="3"/>
  <c r="DZ38" i="3"/>
  <c r="DY38" i="3"/>
  <c r="DX38" i="3"/>
  <c r="DW38" i="3"/>
  <c r="DV38" i="3"/>
  <c r="DU38" i="3"/>
  <c r="ET37" i="3"/>
  <c r="ES37" i="3"/>
  <c r="ER37" i="3"/>
  <c r="EQ37" i="3"/>
  <c r="EP37" i="3"/>
  <c r="EO37" i="3"/>
  <c r="EN37" i="3"/>
  <c r="EM37" i="3"/>
  <c r="EL37" i="3"/>
  <c r="EK37" i="3"/>
  <c r="EJ37" i="3"/>
  <c r="EI37" i="3"/>
  <c r="EH37" i="3"/>
  <c r="EG37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ET36" i="3"/>
  <c r="ES36" i="3"/>
  <c r="ER36" i="3"/>
  <c r="EQ36" i="3"/>
  <c r="EP36" i="3"/>
  <c r="EO36" i="3"/>
  <c r="EN36" i="3"/>
  <c r="EM36" i="3"/>
  <c r="EL36" i="3"/>
  <c r="EK36" i="3"/>
  <c r="EJ36" i="3"/>
  <c r="EI36" i="3"/>
  <c r="EH36" i="3"/>
  <c r="EG36" i="3"/>
  <c r="EF36" i="3"/>
  <c r="EE36" i="3"/>
  <c r="ED36" i="3"/>
  <c r="EC36" i="3"/>
  <c r="EB36" i="3"/>
  <c r="EA36" i="3"/>
  <c r="DZ36" i="3"/>
  <c r="DY36" i="3"/>
  <c r="DX36" i="3"/>
  <c r="DW36" i="3"/>
  <c r="DV36" i="3"/>
  <c r="DU36" i="3"/>
  <c r="ET35" i="3"/>
  <c r="ES35" i="3"/>
  <c r="ER35" i="3"/>
  <c r="EQ35" i="3"/>
  <c r="EP35" i="3"/>
  <c r="EO35" i="3"/>
  <c r="EN35" i="3"/>
  <c r="EM35" i="3"/>
  <c r="EL35" i="3"/>
  <c r="EK35" i="3"/>
  <c r="EJ35" i="3"/>
  <c r="EI35" i="3"/>
  <c r="EH35" i="3"/>
  <c r="EG35" i="3"/>
  <c r="EF35" i="3"/>
  <c r="EE35" i="3"/>
  <c r="ED35" i="3"/>
  <c r="EC35" i="3"/>
  <c r="EB35" i="3"/>
  <c r="EA35" i="3"/>
  <c r="DZ35" i="3"/>
  <c r="DY35" i="3"/>
  <c r="DX35" i="3"/>
  <c r="DW35" i="3"/>
  <c r="DV35" i="3"/>
  <c r="DU35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DW34" i="3"/>
  <c r="DV34" i="3"/>
  <c r="DU34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DW33" i="3"/>
  <c r="DV33" i="3"/>
  <c r="DU33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DW32" i="3"/>
  <c r="DV32" i="3"/>
  <c r="DU32" i="3"/>
  <c r="ET31" i="3"/>
  <c r="ES31" i="3"/>
  <c r="ER31" i="3"/>
  <c r="EQ31" i="3"/>
  <c r="EP31" i="3"/>
  <c r="EO31" i="3"/>
  <c r="EN31" i="3"/>
  <c r="EM31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DW31" i="3"/>
  <c r="DV31" i="3"/>
  <c r="DU31" i="3"/>
  <c r="ET30" i="3"/>
  <c r="ES30" i="3"/>
  <c r="ER30" i="3"/>
  <c r="EQ30" i="3"/>
  <c r="EP30" i="3"/>
  <c r="EO30" i="3"/>
  <c r="EN30" i="3"/>
  <c r="EM30" i="3"/>
  <c r="EL30" i="3"/>
  <c r="EK30" i="3"/>
  <c r="EJ30" i="3"/>
  <c r="EI30" i="3"/>
  <c r="EH30" i="3"/>
  <c r="EG30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ET29" i="3"/>
  <c r="ES29" i="3"/>
  <c r="ER29" i="3"/>
  <c r="EQ29" i="3"/>
  <c r="EP29" i="3"/>
  <c r="EO29" i="3"/>
  <c r="EN29" i="3"/>
  <c r="EM29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ET27" i="3"/>
  <c r="ES27" i="3"/>
  <c r="ER27" i="3"/>
  <c r="EQ27" i="3"/>
  <c r="EP27" i="3"/>
  <c r="EO27" i="3"/>
  <c r="EN27" i="3"/>
  <c r="EM27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DW27" i="3"/>
  <c r="DV27" i="3"/>
  <c r="DU27" i="3"/>
  <c r="ET26" i="3"/>
  <c r="ET54" i="3" s="1"/>
  <c r="ES26" i="3"/>
  <c r="ES54" i="3" s="1"/>
  <c r="ER26" i="3"/>
  <c r="ER54" i="3" s="1"/>
  <c r="EQ26" i="3"/>
  <c r="EQ54" i="3" s="1"/>
  <c r="EP26" i="3"/>
  <c r="EP54" i="3" s="1"/>
  <c r="EO26" i="3"/>
  <c r="EO54" i="3" s="1"/>
  <c r="EN26" i="3"/>
  <c r="EN54" i="3" s="1"/>
  <c r="EM26" i="3"/>
  <c r="EM54" i="3" s="1"/>
  <c r="EL26" i="3"/>
  <c r="EL54" i="3" s="1"/>
  <c r="EK26" i="3"/>
  <c r="EK54" i="3" s="1"/>
  <c r="EJ26" i="3"/>
  <c r="EJ54" i="3" s="1"/>
  <c r="EI26" i="3"/>
  <c r="EI54" i="3" s="1"/>
  <c r="EH26" i="3"/>
  <c r="EH54" i="3" s="1"/>
  <c r="EG26" i="3"/>
  <c r="EG54" i="3" s="1"/>
  <c r="EF26" i="3"/>
  <c r="EF54" i="3" s="1"/>
  <c r="EE26" i="3"/>
  <c r="EE54" i="3" s="1"/>
  <c r="ED26" i="3"/>
  <c r="ED54" i="3" s="1"/>
  <c r="EC26" i="3"/>
  <c r="EC54" i="3" s="1"/>
  <c r="EB26" i="3"/>
  <c r="EB54" i="3" s="1"/>
  <c r="EA26" i="3"/>
  <c r="EA54" i="3" s="1"/>
  <c r="DZ26" i="3"/>
  <c r="DZ54" i="3" s="1"/>
  <c r="DY26" i="3"/>
  <c r="DY54" i="3" s="1"/>
  <c r="DX26" i="3"/>
  <c r="DX54" i="3" s="1"/>
  <c r="DW26" i="3"/>
  <c r="DW54" i="3" s="1"/>
  <c r="DV26" i="3"/>
  <c r="DV54" i="3" s="1"/>
  <c r="DU26" i="3"/>
  <c r="DU54" i="3" s="1"/>
  <c r="ET25" i="3"/>
  <c r="ES25" i="3"/>
  <c r="ER25" i="3"/>
  <c r="EQ25" i="3"/>
  <c r="EP25" i="3"/>
  <c r="EO25" i="3"/>
  <c r="EN25" i="3"/>
  <c r="EM25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DW25" i="3"/>
  <c r="DV25" i="3"/>
  <c r="DU25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ET15" i="3"/>
  <c r="ES15" i="3"/>
  <c r="ER15" i="3"/>
  <c r="EQ15" i="3"/>
  <c r="EP15" i="3"/>
  <c r="EO15" i="3"/>
  <c r="EN15" i="3"/>
  <c r="EM15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DW15" i="3"/>
  <c r="DV15" i="3"/>
  <c r="DU15" i="3"/>
  <c r="ET14" i="3"/>
  <c r="ES14" i="3"/>
  <c r="ER14" i="3"/>
  <c r="EQ14" i="3"/>
  <c r="EP14" i="3"/>
  <c r="EO14" i="3"/>
  <c r="EN14" i="3"/>
  <c r="EM14" i="3"/>
  <c r="EL14" i="3"/>
  <c r="EK14" i="3"/>
  <c r="EJ14" i="3"/>
  <c r="EI14" i="3"/>
  <c r="EH14" i="3"/>
  <c r="EG14" i="3"/>
  <c r="EF14" i="3"/>
  <c r="EE14" i="3"/>
  <c r="ED14" i="3"/>
  <c r="EC14" i="3"/>
  <c r="EB14" i="3"/>
  <c r="EA14" i="3"/>
  <c r="DZ14" i="3"/>
  <c r="DY14" i="3"/>
  <c r="DX14" i="3"/>
  <c r="DW14" i="3"/>
  <c r="DV14" i="3"/>
  <c r="DU14" i="3"/>
  <c r="ET13" i="3"/>
  <c r="ES13" i="3"/>
  <c r="ER13" i="3"/>
  <c r="EQ13" i="3"/>
  <c r="EP13" i="3"/>
  <c r="EO13" i="3"/>
  <c r="EN13" i="3"/>
  <c r="EM13" i="3"/>
  <c r="EL13" i="3"/>
  <c r="EK13" i="3"/>
  <c r="EJ13" i="3"/>
  <c r="EI13" i="3"/>
  <c r="EH13" i="3"/>
  <c r="EG13" i="3"/>
  <c r="EF13" i="3"/>
  <c r="EE13" i="3"/>
  <c r="ED13" i="3"/>
  <c r="EC13" i="3"/>
  <c r="EB13" i="3"/>
  <c r="EA13" i="3"/>
  <c r="DZ13" i="3"/>
  <c r="DY13" i="3"/>
  <c r="DX13" i="3"/>
  <c r="DW13" i="3"/>
  <c r="DV13" i="3"/>
  <c r="DU13" i="3"/>
  <c r="ET12" i="3"/>
  <c r="ES12" i="3"/>
  <c r="ER12" i="3"/>
  <c r="EQ12" i="3"/>
  <c r="EP12" i="3"/>
  <c r="EO12" i="3"/>
  <c r="EN12" i="3"/>
  <c r="EM12" i="3"/>
  <c r="EL12" i="3"/>
  <c r="EK12" i="3"/>
  <c r="EJ12" i="3"/>
  <c r="EI12" i="3"/>
  <c r="EH12" i="3"/>
  <c r="EG12" i="3"/>
  <c r="EF12" i="3"/>
  <c r="EE12" i="3"/>
  <c r="ED12" i="3"/>
  <c r="EC12" i="3"/>
  <c r="EB12" i="3"/>
  <c r="EA12" i="3"/>
  <c r="DZ12" i="3"/>
  <c r="DY12" i="3"/>
  <c r="DX12" i="3"/>
  <c r="DW12" i="3"/>
  <c r="DV12" i="3"/>
  <c r="DU12" i="3"/>
  <c r="ET11" i="3"/>
  <c r="ES11" i="3"/>
  <c r="ER11" i="3"/>
  <c r="EQ11" i="3"/>
  <c r="EP11" i="3"/>
  <c r="EO11" i="3"/>
  <c r="EN11" i="3"/>
  <c r="EM11" i="3"/>
  <c r="EL11" i="3"/>
  <c r="EK11" i="3"/>
  <c r="EJ11" i="3"/>
  <c r="EI11" i="3"/>
  <c r="EH11" i="3"/>
  <c r="EG11" i="3"/>
  <c r="EF11" i="3"/>
  <c r="EE11" i="3"/>
  <c r="ED11" i="3"/>
  <c r="EC11" i="3"/>
  <c r="EB11" i="3"/>
  <c r="EA11" i="3"/>
  <c r="DZ11" i="3"/>
  <c r="DY11" i="3"/>
  <c r="DX11" i="3"/>
  <c r="DW11" i="3"/>
  <c r="DV11" i="3"/>
  <c r="DU11" i="3"/>
  <c r="ET10" i="3"/>
  <c r="ES10" i="3"/>
  <c r="ER10" i="3"/>
  <c r="EQ10" i="3"/>
  <c r="EP10" i="3"/>
  <c r="EO10" i="3"/>
  <c r="EN10" i="3"/>
  <c r="EM10" i="3"/>
  <c r="EL10" i="3"/>
  <c r="EK10" i="3"/>
  <c r="EJ10" i="3"/>
  <c r="EI10" i="3"/>
  <c r="EH10" i="3"/>
  <c r="EG10" i="3"/>
  <c r="EF10" i="3"/>
  <c r="EE10" i="3"/>
  <c r="ED10" i="3"/>
  <c r="EC10" i="3"/>
  <c r="EB10" i="3"/>
  <c r="EA10" i="3"/>
  <c r="DZ10" i="3"/>
  <c r="DY10" i="3"/>
  <c r="DX10" i="3"/>
  <c r="DW10" i="3"/>
  <c r="DV10" i="3"/>
  <c r="DU10" i="3"/>
  <c r="ET9" i="3"/>
  <c r="ES9" i="3"/>
  <c r="ER9" i="3"/>
  <c r="EQ9" i="3"/>
  <c r="EP9" i="3"/>
  <c r="EO9" i="3"/>
  <c r="EN9" i="3"/>
  <c r="EM9" i="3"/>
  <c r="EL9" i="3"/>
  <c r="EK9" i="3"/>
  <c r="EJ9" i="3"/>
  <c r="EI9" i="3"/>
  <c r="EH9" i="3"/>
  <c r="EG9" i="3"/>
  <c r="EF9" i="3"/>
  <c r="EE9" i="3"/>
  <c r="ED9" i="3"/>
  <c r="EC9" i="3"/>
  <c r="EB9" i="3"/>
  <c r="EA9" i="3"/>
  <c r="DZ9" i="3"/>
  <c r="DY9" i="3"/>
  <c r="DX9" i="3"/>
  <c r="DW9" i="3"/>
  <c r="DV9" i="3"/>
  <c r="DU9" i="3"/>
  <c r="ET8" i="3"/>
  <c r="ES8" i="3"/>
  <c r="ER8" i="3"/>
  <c r="EQ8" i="3"/>
  <c r="EP8" i="3"/>
  <c r="EO8" i="3"/>
  <c r="EN8" i="3"/>
  <c r="EM8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DW8" i="3"/>
  <c r="DV8" i="3"/>
  <c r="DU8" i="3"/>
  <c r="ET7" i="3"/>
  <c r="ES7" i="3"/>
  <c r="ER7" i="3"/>
  <c r="EQ7" i="3"/>
  <c r="EP7" i="3"/>
  <c r="EO7" i="3"/>
  <c r="EN7" i="3"/>
  <c r="EM7" i="3"/>
  <c r="EL7" i="3"/>
  <c r="EK7" i="3"/>
  <c r="EJ7" i="3"/>
  <c r="EI7" i="3"/>
  <c r="EH7" i="3"/>
  <c r="EG7" i="3"/>
  <c r="EF7" i="3"/>
  <c r="EE7" i="3"/>
  <c r="ED7" i="3"/>
  <c r="EC7" i="3"/>
  <c r="EB7" i="3"/>
  <c r="EA7" i="3"/>
  <c r="DZ7" i="3"/>
  <c r="DY7" i="3"/>
  <c r="DX7" i="3"/>
  <c r="DW7" i="3"/>
  <c r="DV7" i="3"/>
  <c r="DU7" i="3"/>
  <c r="ET6" i="3"/>
  <c r="ES6" i="3"/>
  <c r="ER6" i="3"/>
  <c r="EQ6" i="3"/>
  <c r="EP6" i="3"/>
  <c r="EO6" i="3"/>
  <c r="EN6" i="3"/>
  <c r="EM6" i="3"/>
  <c r="EL6" i="3"/>
  <c r="EK6" i="3"/>
  <c r="EJ6" i="3"/>
  <c r="EI6" i="3"/>
  <c r="EH6" i="3"/>
  <c r="EG6" i="3"/>
  <c r="EF6" i="3"/>
  <c r="EE6" i="3"/>
  <c r="ED6" i="3"/>
  <c r="EC6" i="3"/>
  <c r="EB6" i="3"/>
  <c r="EA6" i="3"/>
  <c r="DZ6" i="3"/>
  <c r="DY6" i="3"/>
  <c r="DX6" i="3"/>
  <c r="DW6" i="3"/>
  <c r="DV6" i="3"/>
  <c r="DU6" i="3"/>
  <c r="ET5" i="3"/>
  <c r="ES5" i="3"/>
  <c r="ER5" i="3"/>
  <c r="EQ5" i="3"/>
  <c r="EP5" i="3"/>
  <c r="EO5" i="3"/>
  <c r="EN5" i="3"/>
  <c r="EM5" i="3"/>
  <c r="EL5" i="3"/>
  <c r="EK5" i="3"/>
  <c r="EJ5" i="3"/>
  <c r="EI5" i="3"/>
  <c r="EH5" i="3"/>
  <c r="EG5" i="3"/>
  <c r="EF5" i="3"/>
  <c r="EE5" i="3"/>
  <c r="ED5" i="3"/>
  <c r="EC5" i="3"/>
  <c r="EB5" i="3"/>
  <c r="EA5" i="3"/>
  <c r="DZ5" i="3"/>
  <c r="DY5" i="3"/>
  <c r="DX5" i="3"/>
  <c r="DW5" i="3"/>
  <c r="DV5" i="3"/>
  <c r="DU5" i="3"/>
  <c r="ET4" i="3"/>
  <c r="ES4" i="3"/>
  <c r="ER4" i="3"/>
  <c r="EQ4" i="3"/>
  <c r="EP4" i="3"/>
  <c r="EO4" i="3"/>
  <c r="EN4" i="3"/>
  <c r="EM4" i="3"/>
  <c r="EL4" i="3"/>
  <c r="EK4" i="3"/>
  <c r="EJ4" i="3"/>
  <c r="EI4" i="3"/>
  <c r="EH4" i="3"/>
  <c r="EG4" i="3"/>
  <c r="EF4" i="3"/>
  <c r="EE4" i="3"/>
  <c r="ED4" i="3"/>
  <c r="EC4" i="3"/>
  <c r="EB4" i="3"/>
  <c r="EA4" i="3"/>
  <c r="DZ4" i="3"/>
  <c r="DY4" i="3"/>
  <c r="DX4" i="3"/>
  <c r="DW4" i="3"/>
  <c r="DV4" i="3"/>
  <c r="DU4" i="3"/>
  <c r="ET3" i="3"/>
  <c r="ES3" i="3"/>
  <c r="ER3" i="3"/>
  <c r="EQ3" i="3"/>
  <c r="EP3" i="3"/>
  <c r="EO3" i="3"/>
  <c r="EN3" i="3"/>
  <c r="EM3" i="3"/>
  <c r="EL3" i="3"/>
  <c r="EK3" i="3"/>
  <c r="EJ3" i="3"/>
  <c r="EI3" i="3"/>
  <c r="EH3" i="3"/>
  <c r="EG3" i="3"/>
  <c r="EF3" i="3"/>
  <c r="EE3" i="3"/>
  <c r="ED3" i="3"/>
  <c r="EC3" i="3"/>
  <c r="EB3" i="3"/>
  <c r="EA3" i="3"/>
  <c r="DZ3" i="3"/>
  <c r="DY3" i="3"/>
  <c r="DX3" i="3"/>
  <c r="DW3" i="3"/>
  <c r="DV3" i="3"/>
  <c r="DU3" i="3"/>
  <c r="HU51" i="2"/>
  <c r="HT51" i="2"/>
  <c r="HS51" i="2"/>
  <c r="HR51" i="2"/>
  <c r="HQ51" i="2"/>
  <c r="HP51" i="2"/>
  <c r="HO51" i="2"/>
  <c r="HN51" i="2"/>
  <c r="HM51" i="2"/>
  <c r="HL51" i="2"/>
  <c r="HK51" i="2"/>
  <c r="HJ51" i="2"/>
  <c r="HI51" i="2"/>
  <c r="HH51" i="2"/>
  <c r="HG51" i="2"/>
  <c r="HF51" i="2"/>
  <c r="HE51" i="2"/>
  <c r="HD51" i="2"/>
  <c r="HC51" i="2"/>
  <c r="HB51" i="2"/>
  <c r="HA51" i="2"/>
  <c r="GZ51" i="2"/>
  <c r="GY51" i="2"/>
  <c r="GX51" i="2"/>
  <c r="GW51" i="2"/>
  <c r="GV51" i="2"/>
  <c r="HU50" i="2"/>
  <c r="HT50" i="2"/>
  <c r="HS50" i="2"/>
  <c r="HR50" i="2"/>
  <c r="HQ50" i="2"/>
  <c r="HP50" i="2"/>
  <c r="HO50" i="2"/>
  <c r="HN50" i="2"/>
  <c r="HM50" i="2"/>
  <c r="HL50" i="2"/>
  <c r="HK50" i="2"/>
  <c r="HJ50" i="2"/>
  <c r="HI50" i="2"/>
  <c r="HH50" i="2"/>
  <c r="HG50" i="2"/>
  <c r="HF50" i="2"/>
  <c r="HE50" i="2"/>
  <c r="HD50" i="2"/>
  <c r="HC50" i="2"/>
  <c r="HB50" i="2"/>
  <c r="HA50" i="2"/>
  <c r="GZ50" i="2"/>
  <c r="GY50" i="2"/>
  <c r="GX50" i="2"/>
  <c r="GW50" i="2"/>
  <c r="GV50" i="2"/>
  <c r="HU49" i="2"/>
  <c r="HT49" i="2"/>
  <c r="HS49" i="2"/>
  <c r="HR49" i="2"/>
  <c r="HQ49" i="2"/>
  <c r="HP49" i="2"/>
  <c r="HO49" i="2"/>
  <c r="HN49" i="2"/>
  <c r="HM49" i="2"/>
  <c r="HL49" i="2"/>
  <c r="HK49" i="2"/>
  <c r="HJ49" i="2"/>
  <c r="HI49" i="2"/>
  <c r="HH49" i="2"/>
  <c r="HG49" i="2"/>
  <c r="HF49" i="2"/>
  <c r="HE49" i="2"/>
  <c r="HD49" i="2"/>
  <c r="HC49" i="2"/>
  <c r="HB49" i="2"/>
  <c r="HA49" i="2"/>
  <c r="GZ49" i="2"/>
  <c r="GY49" i="2"/>
  <c r="GX49" i="2"/>
  <c r="GW49" i="2"/>
  <c r="GV49" i="2"/>
  <c r="HU47" i="2"/>
  <c r="HZ44" i="3" s="1"/>
  <c r="HT47" i="2"/>
  <c r="HY44" i="3" s="1"/>
  <c r="HS47" i="2"/>
  <c r="HX44" i="3" s="1"/>
  <c r="HR47" i="2"/>
  <c r="HW44" i="3" s="1"/>
  <c r="HQ47" i="2"/>
  <c r="HV44" i="3" s="1"/>
  <c r="HP47" i="2"/>
  <c r="HU44" i="3" s="1"/>
  <c r="HO47" i="2"/>
  <c r="HT44" i="3" s="1"/>
  <c r="HN47" i="2"/>
  <c r="HS44" i="3" s="1"/>
  <c r="HM47" i="2"/>
  <c r="HR44" i="3" s="1"/>
  <c r="HL47" i="2"/>
  <c r="HQ44" i="3" s="1"/>
  <c r="HK47" i="2"/>
  <c r="HP44" i="3" s="1"/>
  <c r="HJ47" i="2"/>
  <c r="HO44" i="3" s="1"/>
  <c r="HI47" i="2"/>
  <c r="HN44" i="3" s="1"/>
  <c r="HH47" i="2"/>
  <c r="HM44" i="3" s="1"/>
  <c r="HG47" i="2"/>
  <c r="HL44" i="3" s="1"/>
  <c r="HF47" i="2"/>
  <c r="HK44" i="3" s="1"/>
  <c r="HE47" i="2"/>
  <c r="HJ44" i="3" s="1"/>
  <c r="HD47" i="2"/>
  <c r="HI44" i="3" s="1"/>
  <c r="HC47" i="2"/>
  <c r="HH44" i="3" s="1"/>
  <c r="HB47" i="2"/>
  <c r="HG44" i="3" s="1"/>
  <c r="HA47" i="2"/>
  <c r="HF44" i="3" s="1"/>
  <c r="GZ47" i="2"/>
  <c r="HE44" i="3" s="1"/>
  <c r="GY47" i="2"/>
  <c r="HD44" i="3" s="1"/>
  <c r="GX47" i="2"/>
  <c r="HC44" i="3" s="1"/>
  <c r="GW47" i="2"/>
  <c r="HB44" i="3" s="1"/>
  <c r="GV47" i="2"/>
  <c r="HA44" i="3" s="1"/>
  <c r="HU46" i="2"/>
  <c r="HZ43" i="3" s="1"/>
  <c r="HT46" i="2"/>
  <c r="HY43" i="3" s="1"/>
  <c r="HS46" i="2"/>
  <c r="HX43" i="3" s="1"/>
  <c r="HR46" i="2"/>
  <c r="HW43" i="3" s="1"/>
  <c r="HQ46" i="2"/>
  <c r="HV43" i="3" s="1"/>
  <c r="HP46" i="2"/>
  <c r="HU43" i="3" s="1"/>
  <c r="HO46" i="2"/>
  <c r="HT43" i="3" s="1"/>
  <c r="HN46" i="2"/>
  <c r="HS43" i="3" s="1"/>
  <c r="HM46" i="2"/>
  <c r="HR43" i="3" s="1"/>
  <c r="HL46" i="2"/>
  <c r="HQ43" i="3" s="1"/>
  <c r="HK46" i="2"/>
  <c r="HP43" i="3" s="1"/>
  <c r="HJ46" i="2"/>
  <c r="HO43" i="3" s="1"/>
  <c r="HI46" i="2"/>
  <c r="HN43" i="3" s="1"/>
  <c r="HH46" i="2"/>
  <c r="HM43" i="3" s="1"/>
  <c r="HG46" i="2"/>
  <c r="HL43" i="3" s="1"/>
  <c r="HF46" i="2"/>
  <c r="HK43" i="3" s="1"/>
  <c r="HE46" i="2"/>
  <c r="HJ43" i="3" s="1"/>
  <c r="HD46" i="2"/>
  <c r="HI43" i="3" s="1"/>
  <c r="HC46" i="2"/>
  <c r="HH43" i="3" s="1"/>
  <c r="HB46" i="2"/>
  <c r="HG43" i="3" s="1"/>
  <c r="HA46" i="2"/>
  <c r="HF43" i="3" s="1"/>
  <c r="GZ46" i="2"/>
  <c r="HE43" i="3" s="1"/>
  <c r="GY46" i="2"/>
  <c r="HD43" i="3" s="1"/>
  <c r="GX46" i="2"/>
  <c r="HC43" i="3" s="1"/>
  <c r="GW46" i="2"/>
  <c r="HB43" i="3" s="1"/>
  <c r="GV46" i="2"/>
  <c r="HA43" i="3" s="1"/>
  <c r="HU45" i="2"/>
  <c r="HT45" i="2"/>
  <c r="HS45" i="2"/>
  <c r="HR45" i="2"/>
  <c r="HW41" i="3" s="1"/>
  <c r="HQ45" i="2"/>
  <c r="HV42" i="3" s="1"/>
  <c r="HP45" i="2"/>
  <c r="HU42" i="3" s="1"/>
  <c r="HO45" i="2"/>
  <c r="HN45" i="2"/>
  <c r="HS42" i="3" s="1"/>
  <c r="HM45" i="2"/>
  <c r="HL45" i="2"/>
  <c r="HK45" i="2"/>
  <c r="HJ45" i="2"/>
  <c r="HO41" i="3" s="1"/>
  <c r="HI45" i="2"/>
  <c r="HN41" i="3" s="1"/>
  <c r="HH45" i="2"/>
  <c r="HM42" i="3" s="1"/>
  <c r="HG45" i="2"/>
  <c r="HF45" i="2"/>
  <c r="HK42" i="3" s="1"/>
  <c r="HE45" i="2"/>
  <c r="HD45" i="2"/>
  <c r="HC45" i="2"/>
  <c r="HB45" i="2"/>
  <c r="HG41" i="3" s="1"/>
  <c r="HA45" i="2"/>
  <c r="HF41" i="3" s="1"/>
  <c r="GZ45" i="2"/>
  <c r="HE42" i="3" s="1"/>
  <c r="GY45" i="2"/>
  <c r="GX45" i="2"/>
  <c r="HC42" i="3" s="1"/>
  <c r="GW45" i="2"/>
  <c r="GV45" i="2"/>
  <c r="HU43" i="2"/>
  <c r="HZ40" i="3" s="1"/>
  <c r="HT43" i="2"/>
  <c r="HY40" i="3" s="1"/>
  <c r="HS43" i="2"/>
  <c r="HX40" i="3" s="1"/>
  <c r="HR43" i="2"/>
  <c r="HW40" i="3" s="1"/>
  <c r="HQ43" i="2"/>
  <c r="HV40" i="3" s="1"/>
  <c r="HP43" i="2"/>
  <c r="HU40" i="3" s="1"/>
  <c r="HO43" i="2"/>
  <c r="HT40" i="3" s="1"/>
  <c r="HN43" i="2"/>
  <c r="HS40" i="3" s="1"/>
  <c r="HM43" i="2"/>
  <c r="HR40" i="3" s="1"/>
  <c r="HL43" i="2"/>
  <c r="HQ40" i="3" s="1"/>
  <c r="HK43" i="2"/>
  <c r="HP40" i="3" s="1"/>
  <c r="HJ43" i="2"/>
  <c r="HO40" i="3" s="1"/>
  <c r="HI43" i="2"/>
  <c r="HN40" i="3" s="1"/>
  <c r="HH43" i="2"/>
  <c r="HM40" i="3" s="1"/>
  <c r="HG43" i="2"/>
  <c r="HL40" i="3" s="1"/>
  <c r="HF43" i="2"/>
  <c r="HK40" i="3" s="1"/>
  <c r="HE43" i="2"/>
  <c r="HJ40" i="3" s="1"/>
  <c r="HD43" i="2"/>
  <c r="HI40" i="3" s="1"/>
  <c r="HC43" i="2"/>
  <c r="HH40" i="3" s="1"/>
  <c r="HB43" i="2"/>
  <c r="HG40" i="3" s="1"/>
  <c r="HA43" i="2"/>
  <c r="HF40" i="3" s="1"/>
  <c r="GZ43" i="2"/>
  <c r="HE40" i="3" s="1"/>
  <c r="GY43" i="2"/>
  <c r="HD40" i="3" s="1"/>
  <c r="GX43" i="2"/>
  <c r="HC40" i="3" s="1"/>
  <c r="GW43" i="2"/>
  <c r="HB40" i="3" s="1"/>
  <c r="GV43" i="2"/>
  <c r="HA40" i="3" s="1"/>
  <c r="HU42" i="2"/>
  <c r="HZ39" i="3" s="1"/>
  <c r="HT42" i="2"/>
  <c r="HY39" i="3" s="1"/>
  <c r="HS42" i="2"/>
  <c r="HX39" i="3" s="1"/>
  <c r="HR42" i="2"/>
  <c r="HW39" i="3" s="1"/>
  <c r="HQ42" i="2"/>
  <c r="HV39" i="3" s="1"/>
  <c r="HP42" i="2"/>
  <c r="HU39" i="3" s="1"/>
  <c r="HO42" i="2"/>
  <c r="HT39" i="3" s="1"/>
  <c r="HN42" i="2"/>
  <c r="HS39" i="3" s="1"/>
  <c r="HM42" i="2"/>
  <c r="HR39" i="3" s="1"/>
  <c r="HL42" i="2"/>
  <c r="HQ39" i="3" s="1"/>
  <c r="HK42" i="2"/>
  <c r="HP39" i="3" s="1"/>
  <c r="HJ42" i="2"/>
  <c r="HO39" i="3" s="1"/>
  <c r="HI42" i="2"/>
  <c r="HN39" i="3" s="1"/>
  <c r="HH42" i="2"/>
  <c r="HM39" i="3" s="1"/>
  <c r="HG42" i="2"/>
  <c r="HL39" i="3" s="1"/>
  <c r="HF42" i="2"/>
  <c r="HK39" i="3" s="1"/>
  <c r="HE42" i="2"/>
  <c r="HJ39" i="3" s="1"/>
  <c r="HD42" i="2"/>
  <c r="HI39" i="3" s="1"/>
  <c r="HC42" i="2"/>
  <c r="HH39" i="3" s="1"/>
  <c r="HB42" i="2"/>
  <c r="HG39" i="3" s="1"/>
  <c r="HA42" i="2"/>
  <c r="HF39" i="3" s="1"/>
  <c r="GZ42" i="2"/>
  <c r="HE39" i="3" s="1"/>
  <c r="GY42" i="2"/>
  <c r="HD39" i="3" s="1"/>
  <c r="GX42" i="2"/>
  <c r="HC39" i="3" s="1"/>
  <c r="GW42" i="2"/>
  <c r="HB39" i="3" s="1"/>
  <c r="GV42" i="2"/>
  <c r="HA39" i="3" s="1"/>
  <c r="HU41" i="2"/>
  <c r="HZ38" i="3" s="1"/>
  <c r="HT41" i="2"/>
  <c r="HY37" i="3" s="1"/>
  <c r="HS41" i="2"/>
  <c r="HX37" i="3" s="1"/>
  <c r="HR41" i="2"/>
  <c r="HW37" i="3" s="1"/>
  <c r="HQ41" i="2"/>
  <c r="HV37" i="3" s="1"/>
  <c r="HP41" i="2"/>
  <c r="HU37" i="3" s="1"/>
  <c r="HO41" i="2"/>
  <c r="HT37" i="3" s="1"/>
  <c r="HN41" i="2"/>
  <c r="HS37" i="3" s="1"/>
  <c r="HM41" i="2"/>
  <c r="HR38" i="3" s="1"/>
  <c r="HL41" i="2"/>
  <c r="HQ37" i="3" s="1"/>
  <c r="HK41" i="2"/>
  <c r="HP37" i="3" s="1"/>
  <c r="HJ41" i="2"/>
  <c r="HO37" i="3" s="1"/>
  <c r="HI41" i="2"/>
  <c r="HN37" i="3" s="1"/>
  <c r="HH41" i="2"/>
  <c r="HM37" i="3" s="1"/>
  <c r="HG41" i="2"/>
  <c r="HL37" i="3" s="1"/>
  <c r="HF41" i="2"/>
  <c r="HK37" i="3" s="1"/>
  <c r="HE41" i="2"/>
  <c r="HJ38" i="3" s="1"/>
  <c r="HD41" i="2"/>
  <c r="HI37" i="3" s="1"/>
  <c r="HC41" i="2"/>
  <c r="HH37" i="3" s="1"/>
  <c r="HB41" i="2"/>
  <c r="HG37" i="3" s="1"/>
  <c r="HA41" i="2"/>
  <c r="HF37" i="3" s="1"/>
  <c r="GZ41" i="2"/>
  <c r="HE37" i="3" s="1"/>
  <c r="GY41" i="2"/>
  <c r="HD37" i="3" s="1"/>
  <c r="GX41" i="2"/>
  <c r="HC37" i="3" s="1"/>
  <c r="GW41" i="2"/>
  <c r="HB38" i="3" s="1"/>
  <c r="GV41" i="2"/>
  <c r="HA37" i="3" s="1"/>
  <c r="HU40" i="2"/>
  <c r="HZ36" i="3" s="1"/>
  <c r="HT40" i="2"/>
  <c r="HY36" i="3" s="1"/>
  <c r="HS40" i="2"/>
  <c r="HX36" i="3" s="1"/>
  <c r="HR40" i="2"/>
  <c r="HW36" i="3" s="1"/>
  <c r="HQ40" i="2"/>
  <c r="HV36" i="3" s="1"/>
  <c r="HP40" i="2"/>
  <c r="HU36" i="3" s="1"/>
  <c r="HO40" i="2"/>
  <c r="HT36" i="3" s="1"/>
  <c r="HN40" i="2"/>
  <c r="HS36" i="3" s="1"/>
  <c r="HM40" i="2"/>
  <c r="HR36" i="3" s="1"/>
  <c r="HL40" i="2"/>
  <c r="HQ36" i="3" s="1"/>
  <c r="HK40" i="2"/>
  <c r="HP36" i="3" s="1"/>
  <c r="HJ40" i="2"/>
  <c r="HO36" i="3" s="1"/>
  <c r="HI40" i="2"/>
  <c r="HN36" i="3" s="1"/>
  <c r="HH40" i="2"/>
  <c r="HM36" i="3" s="1"/>
  <c r="HG40" i="2"/>
  <c r="HL36" i="3" s="1"/>
  <c r="HF40" i="2"/>
  <c r="HK36" i="3" s="1"/>
  <c r="HE40" i="2"/>
  <c r="HJ36" i="3" s="1"/>
  <c r="HD40" i="2"/>
  <c r="HI36" i="3" s="1"/>
  <c r="HC40" i="2"/>
  <c r="HH36" i="3" s="1"/>
  <c r="HB40" i="2"/>
  <c r="HG36" i="3" s="1"/>
  <c r="HA40" i="2"/>
  <c r="HF36" i="3" s="1"/>
  <c r="GZ40" i="2"/>
  <c r="HE36" i="3" s="1"/>
  <c r="GY40" i="2"/>
  <c r="HD36" i="3" s="1"/>
  <c r="GX40" i="2"/>
  <c r="HC36" i="3" s="1"/>
  <c r="GW40" i="2"/>
  <c r="HB36" i="3" s="1"/>
  <c r="GV40" i="2"/>
  <c r="HA36" i="3" s="1"/>
  <c r="HU38" i="2"/>
  <c r="HZ34" i="3" s="1"/>
  <c r="HT38" i="2"/>
  <c r="HY34" i="3" s="1"/>
  <c r="HS38" i="2"/>
  <c r="HX34" i="3" s="1"/>
  <c r="HR38" i="2"/>
  <c r="HW35" i="3" s="1"/>
  <c r="HQ38" i="2"/>
  <c r="HV34" i="3" s="1"/>
  <c r="HP38" i="2"/>
  <c r="HU34" i="3" s="1"/>
  <c r="HO38" i="2"/>
  <c r="HT34" i="3" s="1"/>
  <c r="HN38" i="2"/>
  <c r="HS34" i="3" s="1"/>
  <c r="HM38" i="2"/>
  <c r="HR34" i="3" s="1"/>
  <c r="HL38" i="2"/>
  <c r="HQ34" i="3" s="1"/>
  <c r="HK38" i="2"/>
  <c r="HP34" i="3" s="1"/>
  <c r="HJ38" i="2"/>
  <c r="HO35" i="3" s="1"/>
  <c r="HI38" i="2"/>
  <c r="HN34" i="3" s="1"/>
  <c r="HH38" i="2"/>
  <c r="HM34" i="3" s="1"/>
  <c r="HG38" i="2"/>
  <c r="HL34" i="3" s="1"/>
  <c r="HF38" i="2"/>
  <c r="HK34" i="3" s="1"/>
  <c r="HE38" i="2"/>
  <c r="HJ34" i="3" s="1"/>
  <c r="HD38" i="2"/>
  <c r="HI34" i="3" s="1"/>
  <c r="HC38" i="2"/>
  <c r="HH34" i="3" s="1"/>
  <c r="HB38" i="2"/>
  <c r="HG35" i="3" s="1"/>
  <c r="HA38" i="2"/>
  <c r="HF34" i="3" s="1"/>
  <c r="GZ38" i="2"/>
  <c r="HE34" i="3" s="1"/>
  <c r="GY38" i="2"/>
  <c r="HD34" i="3" s="1"/>
  <c r="GX38" i="2"/>
  <c r="HC34" i="3" s="1"/>
  <c r="GW38" i="2"/>
  <c r="HB34" i="3" s="1"/>
  <c r="GV38" i="2"/>
  <c r="HA34" i="3" s="1"/>
  <c r="HU37" i="2"/>
  <c r="HZ33" i="3" s="1"/>
  <c r="HT37" i="2"/>
  <c r="HY33" i="3" s="1"/>
  <c r="HS37" i="2"/>
  <c r="HX33" i="3" s="1"/>
  <c r="HR37" i="2"/>
  <c r="HW33" i="3" s="1"/>
  <c r="HQ37" i="2"/>
  <c r="HV33" i="3" s="1"/>
  <c r="HP37" i="2"/>
  <c r="HU33" i="3" s="1"/>
  <c r="HO37" i="2"/>
  <c r="HT33" i="3" s="1"/>
  <c r="HN37" i="2"/>
  <c r="HS33" i="3" s="1"/>
  <c r="HM37" i="2"/>
  <c r="HR33" i="3" s="1"/>
  <c r="HL37" i="2"/>
  <c r="HQ33" i="3" s="1"/>
  <c r="HK37" i="2"/>
  <c r="HP33" i="3" s="1"/>
  <c r="HJ37" i="2"/>
  <c r="HO33" i="3" s="1"/>
  <c r="HI37" i="2"/>
  <c r="HN33" i="3" s="1"/>
  <c r="HH37" i="2"/>
  <c r="HM33" i="3" s="1"/>
  <c r="HG37" i="2"/>
  <c r="HL33" i="3" s="1"/>
  <c r="HF37" i="2"/>
  <c r="HK33" i="3" s="1"/>
  <c r="HE37" i="2"/>
  <c r="HJ33" i="3" s="1"/>
  <c r="HD37" i="2"/>
  <c r="HI33" i="3" s="1"/>
  <c r="HC37" i="2"/>
  <c r="HH33" i="3" s="1"/>
  <c r="HB37" i="2"/>
  <c r="HG33" i="3" s="1"/>
  <c r="HA37" i="2"/>
  <c r="HF33" i="3" s="1"/>
  <c r="GZ37" i="2"/>
  <c r="HE33" i="3" s="1"/>
  <c r="GY37" i="2"/>
  <c r="HD33" i="3" s="1"/>
  <c r="GX37" i="2"/>
  <c r="HC33" i="3" s="1"/>
  <c r="GW37" i="2"/>
  <c r="HB33" i="3" s="1"/>
  <c r="GV37" i="2"/>
  <c r="HA33" i="3" s="1"/>
  <c r="HU36" i="2"/>
  <c r="HZ30" i="3" s="1"/>
  <c r="HT36" i="2"/>
  <c r="HY27" i="3" s="1"/>
  <c r="HS36" i="2"/>
  <c r="HX27" i="3" s="1"/>
  <c r="HR36" i="2"/>
  <c r="HW27" i="3" s="1"/>
  <c r="HQ36" i="2"/>
  <c r="HV27" i="3" s="1"/>
  <c r="HP36" i="2"/>
  <c r="HO36" i="2"/>
  <c r="HN36" i="2"/>
  <c r="HS27" i="3" s="1"/>
  <c r="HM36" i="2"/>
  <c r="HR30" i="3" s="1"/>
  <c r="HL36" i="2"/>
  <c r="HQ27" i="3" s="1"/>
  <c r="HK36" i="2"/>
  <c r="HP27" i="3" s="1"/>
  <c r="HJ36" i="2"/>
  <c r="HO27" i="3" s="1"/>
  <c r="HI36" i="2"/>
  <c r="HN27" i="3" s="1"/>
  <c r="HH36" i="2"/>
  <c r="HG36" i="2"/>
  <c r="HF36" i="2"/>
  <c r="HK27" i="3" s="1"/>
  <c r="HE36" i="2"/>
  <c r="HJ27" i="3" s="1"/>
  <c r="HD36" i="2"/>
  <c r="HI27" i="3" s="1"/>
  <c r="HC36" i="2"/>
  <c r="HH27" i="3" s="1"/>
  <c r="HB36" i="2"/>
  <c r="HG27" i="3" s="1"/>
  <c r="HA36" i="2"/>
  <c r="HF27" i="3" s="1"/>
  <c r="GZ36" i="2"/>
  <c r="GY36" i="2"/>
  <c r="GX36" i="2"/>
  <c r="HC27" i="3" s="1"/>
  <c r="GW36" i="2"/>
  <c r="HB27" i="3" s="1"/>
  <c r="GV36" i="2"/>
  <c r="HA27" i="3" s="1"/>
  <c r="HU35" i="2"/>
  <c r="HZ26" i="3" s="1"/>
  <c r="HZ54" i="3" s="1"/>
  <c r="HT35" i="2"/>
  <c r="HY26" i="3" s="1"/>
  <c r="HY54" i="3" s="1"/>
  <c r="HS35" i="2"/>
  <c r="HX26" i="3" s="1"/>
  <c r="HX54" i="3" s="1"/>
  <c r="HR35" i="2"/>
  <c r="HW26" i="3" s="1"/>
  <c r="HW54" i="3" s="1"/>
  <c r="HQ35" i="2"/>
  <c r="HV26" i="3" s="1"/>
  <c r="HV54" i="3" s="1"/>
  <c r="HP35" i="2"/>
  <c r="HU26" i="3" s="1"/>
  <c r="HU54" i="3" s="1"/>
  <c r="HO35" i="2"/>
  <c r="HT26" i="3" s="1"/>
  <c r="HT54" i="3" s="1"/>
  <c r="HN35" i="2"/>
  <c r="HS26" i="3" s="1"/>
  <c r="HS54" i="3" s="1"/>
  <c r="HM35" i="2"/>
  <c r="HR26" i="3" s="1"/>
  <c r="HR54" i="3" s="1"/>
  <c r="HL35" i="2"/>
  <c r="HQ26" i="3" s="1"/>
  <c r="HQ54" i="3" s="1"/>
  <c r="HK35" i="2"/>
  <c r="HP26" i="3" s="1"/>
  <c r="HP54" i="3" s="1"/>
  <c r="HJ35" i="2"/>
  <c r="HO26" i="3" s="1"/>
  <c r="HO54" i="3" s="1"/>
  <c r="HI35" i="2"/>
  <c r="HN26" i="3" s="1"/>
  <c r="HN54" i="3" s="1"/>
  <c r="HH35" i="2"/>
  <c r="HM26" i="3" s="1"/>
  <c r="HM54" i="3" s="1"/>
  <c r="HG35" i="2"/>
  <c r="HL26" i="3" s="1"/>
  <c r="HL54" i="3" s="1"/>
  <c r="HF35" i="2"/>
  <c r="HK26" i="3" s="1"/>
  <c r="HK54" i="3" s="1"/>
  <c r="HE35" i="2"/>
  <c r="HJ26" i="3" s="1"/>
  <c r="HJ54" i="3" s="1"/>
  <c r="HD35" i="2"/>
  <c r="HI26" i="3" s="1"/>
  <c r="HI54" i="3" s="1"/>
  <c r="HC35" i="2"/>
  <c r="HH26" i="3" s="1"/>
  <c r="HH54" i="3" s="1"/>
  <c r="HB35" i="2"/>
  <c r="HG26" i="3" s="1"/>
  <c r="HG54" i="3" s="1"/>
  <c r="HA35" i="2"/>
  <c r="HF26" i="3" s="1"/>
  <c r="HF54" i="3" s="1"/>
  <c r="GZ35" i="2"/>
  <c r="HE26" i="3" s="1"/>
  <c r="HE54" i="3" s="1"/>
  <c r="GY35" i="2"/>
  <c r="HD26" i="3" s="1"/>
  <c r="HD54" i="3" s="1"/>
  <c r="GX35" i="2"/>
  <c r="HC26" i="3" s="1"/>
  <c r="HC54" i="3" s="1"/>
  <c r="GW35" i="2"/>
  <c r="HB26" i="3" s="1"/>
  <c r="HB54" i="3" s="1"/>
  <c r="GV35" i="2"/>
  <c r="HA26" i="3" s="1"/>
  <c r="HA54" i="3" s="1"/>
  <c r="HU34" i="2"/>
  <c r="HZ25" i="3" s="1"/>
  <c r="HT34" i="2"/>
  <c r="HY25" i="3" s="1"/>
  <c r="HS34" i="2"/>
  <c r="HX25" i="3" s="1"/>
  <c r="HR34" i="2"/>
  <c r="HW25" i="3" s="1"/>
  <c r="HQ34" i="2"/>
  <c r="HV25" i="3" s="1"/>
  <c r="HP34" i="2"/>
  <c r="HU25" i="3" s="1"/>
  <c r="HO34" i="2"/>
  <c r="HT25" i="3" s="1"/>
  <c r="HN34" i="2"/>
  <c r="HS25" i="3" s="1"/>
  <c r="HM34" i="2"/>
  <c r="HR25" i="3" s="1"/>
  <c r="HL34" i="2"/>
  <c r="HQ25" i="3" s="1"/>
  <c r="HK34" i="2"/>
  <c r="HP25" i="3" s="1"/>
  <c r="HJ34" i="2"/>
  <c r="HO25" i="3" s="1"/>
  <c r="HI34" i="2"/>
  <c r="HN25" i="3" s="1"/>
  <c r="HH34" i="2"/>
  <c r="HM25" i="3" s="1"/>
  <c r="HG34" i="2"/>
  <c r="HL25" i="3" s="1"/>
  <c r="HF34" i="2"/>
  <c r="HK25" i="3" s="1"/>
  <c r="HE34" i="2"/>
  <c r="HJ25" i="3" s="1"/>
  <c r="HD34" i="2"/>
  <c r="HI25" i="3" s="1"/>
  <c r="HC34" i="2"/>
  <c r="HH25" i="3" s="1"/>
  <c r="HB34" i="2"/>
  <c r="HG25" i="3" s="1"/>
  <c r="HA34" i="2"/>
  <c r="HF25" i="3" s="1"/>
  <c r="GZ34" i="2"/>
  <c r="HE25" i="3" s="1"/>
  <c r="GY34" i="2"/>
  <c r="HD25" i="3" s="1"/>
  <c r="GX34" i="2"/>
  <c r="HC25" i="3" s="1"/>
  <c r="GW34" i="2"/>
  <c r="HB25" i="3" s="1"/>
  <c r="GV34" i="2"/>
  <c r="HA25" i="3" s="1"/>
  <c r="HU33" i="2"/>
  <c r="HZ24" i="3" s="1"/>
  <c r="HT33" i="2"/>
  <c r="HY23" i="3" s="1"/>
  <c r="HS33" i="2"/>
  <c r="HX22" i="3" s="1"/>
  <c r="HR33" i="2"/>
  <c r="HW22" i="3" s="1"/>
  <c r="HQ33" i="2"/>
  <c r="HV22" i="3" s="1"/>
  <c r="HP33" i="2"/>
  <c r="HU22" i="3" s="1"/>
  <c r="HO33" i="2"/>
  <c r="HT23" i="3" s="1"/>
  <c r="HN33" i="2"/>
  <c r="HM33" i="2"/>
  <c r="HR24" i="3" s="1"/>
  <c r="HL33" i="2"/>
  <c r="HQ23" i="3" s="1"/>
  <c r="HK33" i="2"/>
  <c r="HP22" i="3" s="1"/>
  <c r="HJ33" i="2"/>
  <c r="HO22" i="3" s="1"/>
  <c r="HI33" i="2"/>
  <c r="HN24" i="3" s="1"/>
  <c r="HH33" i="2"/>
  <c r="HM22" i="3" s="1"/>
  <c r="HG33" i="2"/>
  <c r="HL23" i="3" s="1"/>
  <c r="HF33" i="2"/>
  <c r="HE33" i="2"/>
  <c r="HJ24" i="3" s="1"/>
  <c r="HD33" i="2"/>
  <c r="HI23" i="3" s="1"/>
  <c r="HC33" i="2"/>
  <c r="HH22" i="3" s="1"/>
  <c r="HB33" i="2"/>
  <c r="HG22" i="3" s="1"/>
  <c r="HA33" i="2"/>
  <c r="HF24" i="3" s="1"/>
  <c r="GZ33" i="2"/>
  <c r="HE22" i="3" s="1"/>
  <c r="GY33" i="2"/>
  <c r="HD23" i="3" s="1"/>
  <c r="GX33" i="2"/>
  <c r="GW33" i="2"/>
  <c r="HB24" i="3" s="1"/>
  <c r="GV33" i="2"/>
  <c r="HA23" i="3" s="1"/>
  <c r="HU32" i="2"/>
  <c r="HT32" i="2"/>
  <c r="HY14" i="3" s="1"/>
  <c r="HS32" i="2"/>
  <c r="HX14" i="3" s="1"/>
  <c r="HR32" i="2"/>
  <c r="HW14" i="3" s="1"/>
  <c r="HQ32" i="2"/>
  <c r="HP32" i="2"/>
  <c r="HU14" i="3" s="1"/>
  <c r="HO32" i="2"/>
  <c r="HN32" i="2"/>
  <c r="HM32" i="2"/>
  <c r="HL32" i="2"/>
  <c r="HQ14" i="3" s="1"/>
  <c r="HK32" i="2"/>
  <c r="HP14" i="3" s="1"/>
  <c r="HJ32" i="2"/>
  <c r="HO14" i="3" s="1"/>
  <c r="HI32" i="2"/>
  <c r="HH32" i="2"/>
  <c r="HG32" i="2"/>
  <c r="HF32" i="2"/>
  <c r="HE32" i="2"/>
  <c r="HD32" i="2"/>
  <c r="HC32" i="2"/>
  <c r="HB32" i="2"/>
  <c r="HA32" i="2"/>
  <c r="GZ32" i="2"/>
  <c r="GY32" i="2"/>
  <c r="GX32" i="2"/>
  <c r="GW32" i="2"/>
  <c r="HB14" i="3" s="1"/>
  <c r="GV32" i="2"/>
  <c r="HU31" i="2"/>
  <c r="HZ9" i="3" s="1"/>
  <c r="HT31" i="2"/>
  <c r="HS31" i="2"/>
  <c r="HX10" i="3" s="1"/>
  <c r="HR31" i="2"/>
  <c r="HW9" i="3" s="1"/>
  <c r="HQ31" i="2"/>
  <c r="HV9" i="3" s="1"/>
  <c r="HP31" i="2"/>
  <c r="HO31" i="2"/>
  <c r="HT13" i="3" s="1"/>
  <c r="HN31" i="2"/>
  <c r="HS12" i="3" s="1"/>
  <c r="HM31" i="2"/>
  <c r="HL31" i="2"/>
  <c r="HK31" i="2"/>
  <c r="HP10" i="3" s="1"/>
  <c r="HJ31" i="2"/>
  <c r="HO9" i="3" s="1"/>
  <c r="HI31" i="2"/>
  <c r="HN9" i="3" s="1"/>
  <c r="HH31" i="2"/>
  <c r="HG31" i="2"/>
  <c r="HF31" i="2"/>
  <c r="HE31" i="2"/>
  <c r="HD31" i="2"/>
  <c r="HI10" i="3" s="1"/>
  <c r="HC31" i="2"/>
  <c r="HH9" i="3" s="1"/>
  <c r="HB31" i="2"/>
  <c r="HG9" i="3" s="1"/>
  <c r="HA31" i="2"/>
  <c r="HF9" i="3" s="1"/>
  <c r="GZ31" i="2"/>
  <c r="GY31" i="2"/>
  <c r="GX31" i="2"/>
  <c r="GW31" i="2"/>
  <c r="HB9" i="3" s="1"/>
  <c r="GV31" i="2"/>
  <c r="HU30" i="2"/>
  <c r="HZ4" i="3" s="1"/>
  <c r="HT30" i="2"/>
  <c r="HY3" i="3" s="1"/>
  <c r="HS30" i="2"/>
  <c r="HX3" i="3" s="1"/>
  <c r="HR30" i="2"/>
  <c r="HW3" i="3" s="1"/>
  <c r="HQ30" i="2"/>
  <c r="HV3" i="3" s="1"/>
  <c r="HP30" i="2"/>
  <c r="HU3" i="3" s="1"/>
  <c r="HO30" i="2"/>
  <c r="HT3" i="3" s="1"/>
  <c r="HN30" i="2"/>
  <c r="HS3" i="3" s="1"/>
  <c r="HM30" i="2"/>
  <c r="HR4" i="3" s="1"/>
  <c r="HL30" i="2"/>
  <c r="HQ3" i="3" s="1"/>
  <c r="HK30" i="2"/>
  <c r="HP3" i="3" s="1"/>
  <c r="HJ30" i="2"/>
  <c r="HO3" i="3" s="1"/>
  <c r="HI30" i="2"/>
  <c r="HN3" i="3" s="1"/>
  <c r="HH30" i="2"/>
  <c r="HM3" i="3" s="1"/>
  <c r="HG30" i="2"/>
  <c r="HL3" i="3" s="1"/>
  <c r="HF30" i="2"/>
  <c r="HK3" i="3" s="1"/>
  <c r="HE30" i="2"/>
  <c r="HJ4" i="3" s="1"/>
  <c r="HD30" i="2"/>
  <c r="HI3" i="3" s="1"/>
  <c r="HC30" i="2"/>
  <c r="HH3" i="3" s="1"/>
  <c r="HB30" i="2"/>
  <c r="HG3" i="3" s="1"/>
  <c r="HA30" i="2"/>
  <c r="HF3" i="3" s="1"/>
  <c r="GZ30" i="2"/>
  <c r="HE3" i="3" s="1"/>
  <c r="GY30" i="2"/>
  <c r="HD3" i="3" s="1"/>
  <c r="GX30" i="2"/>
  <c r="HC3" i="3" s="1"/>
  <c r="GW30" i="2"/>
  <c r="HB4" i="3" s="1"/>
  <c r="GV30" i="2"/>
  <c r="HA3" i="3" s="1"/>
  <c r="GU51" i="2"/>
  <c r="GU50" i="2"/>
  <c r="GU49" i="2"/>
  <c r="GU47" i="2"/>
  <c r="GZ44" i="3" s="1"/>
  <c r="GU46" i="2"/>
  <c r="GZ43" i="3" s="1"/>
  <c r="GU45" i="2"/>
  <c r="GU43" i="2"/>
  <c r="GZ40" i="3" s="1"/>
  <c r="GU42" i="2"/>
  <c r="GZ39" i="3" s="1"/>
  <c r="GU41" i="2"/>
  <c r="GZ37" i="3" s="1"/>
  <c r="GU40" i="2"/>
  <c r="GZ36" i="3" s="1"/>
  <c r="GU38" i="2"/>
  <c r="GZ34" i="3" s="1"/>
  <c r="GU37" i="2"/>
  <c r="GZ33" i="3" s="1"/>
  <c r="GU36" i="2"/>
  <c r="GZ27" i="3" s="1"/>
  <c r="GU35" i="2"/>
  <c r="GZ26" i="3" s="1"/>
  <c r="GU34" i="2"/>
  <c r="GZ25" i="3" s="1"/>
  <c r="GU33" i="2"/>
  <c r="GU32" i="2"/>
  <c r="GU31" i="2"/>
  <c r="GZ9" i="3" s="1"/>
  <c r="GU30" i="2"/>
  <c r="GZ3" i="3" s="1"/>
  <c r="GS51" i="2"/>
  <c r="GR51" i="2"/>
  <c r="GQ51" i="2"/>
  <c r="GP51" i="2"/>
  <c r="GO51" i="2"/>
  <c r="GN51" i="2"/>
  <c r="GM51" i="2"/>
  <c r="GL51" i="2"/>
  <c r="GK51" i="2"/>
  <c r="GJ51" i="2"/>
  <c r="GI51" i="2"/>
  <c r="GH51" i="2"/>
  <c r="GG51" i="2"/>
  <c r="GF51" i="2"/>
  <c r="GE51" i="2"/>
  <c r="GD51" i="2"/>
  <c r="GC51" i="2"/>
  <c r="GB51" i="2"/>
  <c r="GA51" i="2"/>
  <c r="FZ51" i="2"/>
  <c r="FY51" i="2"/>
  <c r="FX51" i="2"/>
  <c r="FW51" i="2"/>
  <c r="FV51" i="2"/>
  <c r="FU51" i="2"/>
  <c r="FT51" i="2"/>
  <c r="GS50" i="2"/>
  <c r="GR50" i="2"/>
  <c r="GQ50" i="2"/>
  <c r="GP50" i="2"/>
  <c r="GO50" i="2"/>
  <c r="GN50" i="2"/>
  <c r="GM50" i="2"/>
  <c r="GL50" i="2"/>
  <c r="GK50" i="2"/>
  <c r="GJ50" i="2"/>
  <c r="GI50" i="2"/>
  <c r="GH50" i="2"/>
  <c r="GG50" i="2"/>
  <c r="GF50" i="2"/>
  <c r="GE50" i="2"/>
  <c r="GD50" i="2"/>
  <c r="GC50" i="2"/>
  <c r="GB50" i="2"/>
  <c r="GA50" i="2"/>
  <c r="FZ50" i="2"/>
  <c r="FY50" i="2"/>
  <c r="FX50" i="2"/>
  <c r="FW50" i="2"/>
  <c r="FV50" i="2"/>
  <c r="FU50" i="2"/>
  <c r="FT50" i="2"/>
  <c r="GS49" i="2"/>
  <c r="GR49" i="2"/>
  <c r="GQ49" i="2"/>
  <c r="GP49" i="2"/>
  <c r="GO49" i="2"/>
  <c r="GN49" i="2"/>
  <c r="GM49" i="2"/>
  <c r="GL49" i="2"/>
  <c r="GK49" i="2"/>
  <c r="GJ49" i="2"/>
  <c r="GI49" i="2"/>
  <c r="GH49" i="2"/>
  <c r="GG49" i="2"/>
  <c r="GF49" i="2"/>
  <c r="GE49" i="2"/>
  <c r="GD49" i="2"/>
  <c r="GC49" i="2"/>
  <c r="GB49" i="2"/>
  <c r="GA49" i="2"/>
  <c r="FZ49" i="2"/>
  <c r="FY49" i="2"/>
  <c r="FX49" i="2"/>
  <c r="FW49" i="2"/>
  <c r="FV49" i="2"/>
  <c r="FU49" i="2"/>
  <c r="FT49" i="2"/>
  <c r="GS47" i="2"/>
  <c r="GX44" i="3" s="1"/>
  <c r="GR47" i="2"/>
  <c r="GW44" i="3" s="1"/>
  <c r="GQ47" i="2"/>
  <c r="GV44" i="3" s="1"/>
  <c r="GP47" i="2"/>
  <c r="GU44" i="3" s="1"/>
  <c r="GO47" i="2"/>
  <c r="GT44" i="3" s="1"/>
  <c r="GN47" i="2"/>
  <c r="GS44" i="3" s="1"/>
  <c r="GM47" i="2"/>
  <c r="GR44" i="3" s="1"/>
  <c r="GL47" i="2"/>
  <c r="GQ44" i="3" s="1"/>
  <c r="GK47" i="2"/>
  <c r="GP44" i="3" s="1"/>
  <c r="GJ47" i="2"/>
  <c r="GO44" i="3" s="1"/>
  <c r="GI47" i="2"/>
  <c r="GN44" i="3" s="1"/>
  <c r="GH47" i="2"/>
  <c r="GM44" i="3" s="1"/>
  <c r="GG47" i="2"/>
  <c r="GL44" i="3" s="1"/>
  <c r="GF47" i="2"/>
  <c r="GK44" i="3" s="1"/>
  <c r="GE47" i="2"/>
  <c r="GJ44" i="3" s="1"/>
  <c r="GD47" i="2"/>
  <c r="GI44" i="3" s="1"/>
  <c r="GC47" i="2"/>
  <c r="GH44" i="3" s="1"/>
  <c r="GB47" i="2"/>
  <c r="GG44" i="3" s="1"/>
  <c r="GA47" i="2"/>
  <c r="GF44" i="3" s="1"/>
  <c r="FZ47" i="2"/>
  <c r="GE44" i="3" s="1"/>
  <c r="FY47" i="2"/>
  <c r="GD44" i="3" s="1"/>
  <c r="FX47" i="2"/>
  <c r="GC44" i="3" s="1"/>
  <c r="FW47" i="2"/>
  <c r="GB44" i="3" s="1"/>
  <c r="FV47" i="2"/>
  <c r="GA44" i="3" s="1"/>
  <c r="FU47" i="2"/>
  <c r="FZ44" i="3" s="1"/>
  <c r="FT47" i="2"/>
  <c r="FY44" i="3" s="1"/>
  <c r="GS46" i="2"/>
  <c r="GX43" i="3" s="1"/>
  <c r="GR46" i="2"/>
  <c r="GW43" i="3" s="1"/>
  <c r="GQ46" i="2"/>
  <c r="GV43" i="3" s="1"/>
  <c r="GP46" i="2"/>
  <c r="GU43" i="3" s="1"/>
  <c r="GO46" i="2"/>
  <c r="GT43" i="3" s="1"/>
  <c r="GN46" i="2"/>
  <c r="GS43" i="3" s="1"/>
  <c r="GM46" i="2"/>
  <c r="GR43" i="3" s="1"/>
  <c r="GL46" i="2"/>
  <c r="GQ43" i="3" s="1"/>
  <c r="GK46" i="2"/>
  <c r="GP43" i="3" s="1"/>
  <c r="GJ46" i="2"/>
  <c r="GO43" i="3" s="1"/>
  <c r="GI46" i="2"/>
  <c r="GN43" i="3" s="1"/>
  <c r="GH46" i="2"/>
  <c r="GM43" i="3" s="1"/>
  <c r="GG46" i="2"/>
  <c r="GL43" i="3" s="1"/>
  <c r="GF46" i="2"/>
  <c r="GK43" i="3" s="1"/>
  <c r="GE46" i="2"/>
  <c r="GJ43" i="3" s="1"/>
  <c r="GD46" i="2"/>
  <c r="GI43" i="3" s="1"/>
  <c r="GC46" i="2"/>
  <c r="GH43" i="3" s="1"/>
  <c r="GB46" i="2"/>
  <c r="GG43" i="3" s="1"/>
  <c r="GA46" i="2"/>
  <c r="GF43" i="3" s="1"/>
  <c r="FZ46" i="2"/>
  <c r="GE43" i="3" s="1"/>
  <c r="FY46" i="2"/>
  <c r="GD43" i="3" s="1"/>
  <c r="FX46" i="2"/>
  <c r="GC43" i="3" s="1"/>
  <c r="FW46" i="2"/>
  <c r="GB43" i="3" s="1"/>
  <c r="FV46" i="2"/>
  <c r="GA43" i="3" s="1"/>
  <c r="FU46" i="2"/>
  <c r="FZ43" i="3" s="1"/>
  <c r="FT46" i="2"/>
  <c r="FY43" i="3" s="1"/>
  <c r="GS45" i="2"/>
  <c r="GX41" i="3" s="1"/>
  <c r="GR45" i="2"/>
  <c r="GW42" i="3" s="1"/>
  <c r="GQ45" i="2"/>
  <c r="GV41" i="3" s="1"/>
  <c r="GP45" i="2"/>
  <c r="GU42" i="3" s="1"/>
  <c r="GO45" i="2"/>
  <c r="GN45" i="2"/>
  <c r="GM45" i="2"/>
  <c r="GL45" i="2"/>
  <c r="GQ41" i="3" s="1"/>
  <c r="GK45" i="2"/>
  <c r="GP42" i="3" s="1"/>
  <c r="GJ45" i="2"/>
  <c r="GO42" i="3" s="1"/>
  <c r="GI45" i="2"/>
  <c r="GN41" i="3" s="1"/>
  <c r="GH45" i="2"/>
  <c r="GM42" i="3" s="1"/>
  <c r="GG45" i="2"/>
  <c r="GF45" i="2"/>
  <c r="GE45" i="2"/>
  <c r="GD45" i="2"/>
  <c r="GI41" i="3" s="1"/>
  <c r="GC45" i="2"/>
  <c r="GH42" i="3" s="1"/>
  <c r="GB45" i="2"/>
  <c r="GG42" i="3" s="1"/>
  <c r="GA45" i="2"/>
  <c r="GF41" i="3" s="1"/>
  <c r="FZ45" i="2"/>
  <c r="GE42" i="3" s="1"/>
  <c r="FY45" i="2"/>
  <c r="FX45" i="2"/>
  <c r="FW45" i="2"/>
  <c r="FV45" i="2"/>
  <c r="GA41" i="3" s="1"/>
  <c r="FU45" i="2"/>
  <c r="FZ41" i="3" s="1"/>
  <c r="FT45" i="2"/>
  <c r="FY42" i="3" s="1"/>
  <c r="GS43" i="2"/>
  <c r="GX40" i="3" s="1"/>
  <c r="GR43" i="2"/>
  <c r="GW40" i="3" s="1"/>
  <c r="GQ43" i="2"/>
  <c r="GV40" i="3" s="1"/>
  <c r="GP43" i="2"/>
  <c r="GU40" i="3" s="1"/>
  <c r="GO43" i="2"/>
  <c r="GT40" i="3" s="1"/>
  <c r="GN43" i="2"/>
  <c r="GS40" i="3" s="1"/>
  <c r="GM43" i="2"/>
  <c r="GR40" i="3" s="1"/>
  <c r="GL43" i="2"/>
  <c r="GQ40" i="3" s="1"/>
  <c r="GK43" i="2"/>
  <c r="GP40" i="3" s="1"/>
  <c r="GJ43" i="2"/>
  <c r="GO40" i="3" s="1"/>
  <c r="GI43" i="2"/>
  <c r="GN40" i="3" s="1"/>
  <c r="GH43" i="2"/>
  <c r="GM40" i="3" s="1"/>
  <c r="GG43" i="2"/>
  <c r="GL40" i="3" s="1"/>
  <c r="GF43" i="2"/>
  <c r="GK40" i="3" s="1"/>
  <c r="GE43" i="2"/>
  <c r="GJ40" i="3" s="1"/>
  <c r="GD43" i="2"/>
  <c r="GI40" i="3" s="1"/>
  <c r="GC43" i="2"/>
  <c r="GH40" i="3" s="1"/>
  <c r="GB43" i="2"/>
  <c r="GG40" i="3" s="1"/>
  <c r="GA43" i="2"/>
  <c r="GF40" i="3" s="1"/>
  <c r="FZ43" i="2"/>
  <c r="GE40" i="3" s="1"/>
  <c r="FY43" i="2"/>
  <c r="GD40" i="3" s="1"/>
  <c r="FX43" i="2"/>
  <c r="GC40" i="3" s="1"/>
  <c r="FW43" i="2"/>
  <c r="GB40" i="3" s="1"/>
  <c r="FV43" i="2"/>
  <c r="GA40" i="3" s="1"/>
  <c r="FU43" i="2"/>
  <c r="FZ40" i="3" s="1"/>
  <c r="FT43" i="2"/>
  <c r="FY40" i="3" s="1"/>
  <c r="GS42" i="2"/>
  <c r="GX39" i="3" s="1"/>
  <c r="GR42" i="2"/>
  <c r="GW39" i="3" s="1"/>
  <c r="GQ42" i="2"/>
  <c r="GV39" i="3" s="1"/>
  <c r="GP42" i="2"/>
  <c r="GU39" i="3" s="1"/>
  <c r="GO42" i="2"/>
  <c r="GT39" i="3" s="1"/>
  <c r="GN42" i="2"/>
  <c r="GS39" i="3" s="1"/>
  <c r="GM42" i="2"/>
  <c r="GR39" i="3" s="1"/>
  <c r="GL42" i="2"/>
  <c r="GQ39" i="3" s="1"/>
  <c r="GK42" i="2"/>
  <c r="GP39" i="3" s="1"/>
  <c r="GJ42" i="2"/>
  <c r="GO39" i="3" s="1"/>
  <c r="GI42" i="2"/>
  <c r="GN39" i="3" s="1"/>
  <c r="GH42" i="2"/>
  <c r="GM39" i="3" s="1"/>
  <c r="GG42" i="2"/>
  <c r="GL39" i="3" s="1"/>
  <c r="GF42" i="2"/>
  <c r="GK39" i="3" s="1"/>
  <c r="GE42" i="2"/>
  <c r="GJ39" i="3" s="1"/>
  <c r="GD42" i="2"/>
  <c r="GI39" i="3" s="1"/>
  <c r="GC42" i="2"/>
  <c r="GH39" i="3" s="1"/>
  <c r="GB42" i="2"/>
  <c r="GG39" i="3" s="1"/>
  <c r="GA42" i="2"/>
  <c r="GF39" i="3" s="1"/>
  <c r="FZ42" i="2"/>
  <c r="GE39" i="3" s="1"/>
  <c r="FY42" i="2"/>
  <c r="GD39" i="3" s="1"/>
  <c r="FX42" i="2"/>
  <c r="GC39" i="3" s="1"/>
  <c r="FW42" i="2"/>
  <c r="GB39" i="3" s="1"/>
  <c r="FV42" i="2"/>
  <c r="GA39" i="3" s="1"/>
  <c r="FU42" i="2"/>
  <c r="FZ39" i="3" s="1"/>
  <c r="FT42" i="2"/>
  <c r="FY39" i="3" s="1"/>
  <c r="GS41" i="2"/>
  <c r="GX37" i="3" s="1"/>
  <c r="GR41" i="2"/>
  <c r="GW37" i="3" s="1"/>
  <c r="GQ41" i="2"/>
  <c r="GV37" i="3" s="1"/>
  <c r="GP41" i="2"/>
  <c r="GU37" i="3" s="1"/>
  <c r="GO41" i="2"/>
  <c r="GT38" i="3" s="1"/>
  <c r="GN41" i="2"/>
  <c r="GS37" i="3" s="1"/>
  <c r="GM41" i="2"/>
  <c r="GR37" i="3" s="1"/>
  <c r="GL41" i="2"/>
  <c r="GQ37" i="3" s="1"/>
  <c r="GK41" i="2"/>
  <c r="GP37" i="3" s="1"/>
  <c r="GJ41" i="2"/>
  <c r="GO37" i="3" s="1"/>
  <c r="GI41" i="2"/>
  <c r="GN37" i="3" s="1"/>
  <c r="GH41" i="2"/>
  <c r="GM37" i="3" s="1"/>
  <c r="GG41" i="2"/>
  <c r="GL38" i="3" s="1"/>
  <c r="GF41" i="2"/>
  <c r="GK37" i="3" s="1"/>
  <c r="GE41" i="2"/>
  <c r="GJ37" i="3" s="1"/>
  <c r="GD41" i="2"/>
  <c r="GI37" i="3" s="1"/>
  <c r="GC41" i="2"/>
  <c r="GH37" i="3" s="1"/>
  <c r="GB41" i="2"/>
  <c r="GG37" i="3" s="1"/>
  <c r="GA41" i="2"/>
  <c r="GF37" i="3" s="1"/>
  <c r="FZ41" i="2"/>
  <c r="GE37" i="3" s="1"/>
  <c r="FY41" i="2"/>
  <c r="GD38" i="3" s="1"/>
  <c r="FX41" i="2"/>
  <c r="GC37" i="3" s="1"/>
  <c r="FW41" i="2"/>
  <c r="GB37" i="3" s="1"/>
  <c r="FV41" i="2"/>
  <c r="GA37" i="3" s="1"/>
  <c r="FU41" i="2"/>
  <c r="FZ37" i="3" s="1"/>
  <c r="FT41" i="2"/>
  <c r="FY37" i="3" s="1"/>
  <c r="GS40" i="2"/>
  <c r="GX36" i="3" s="1"/>
  <c r="GR40" i="2"/>
  <c r="GW36" i="3" s="1"/>
  <c r="GQ40" i="2"/>
  <c r="GV36" i="3" s="1"/>
  <c r="GP40" i="2"/>
  <c r="GU36" i="3" s="1"/>
  <c r="GO40" i="2"/>
  <c r="GT36" i="3" s="1"/>
  <c r="GN40" i="2"/>
  <c r="GS36" i="3" s="1"/>
  <c r="GM40" i="2"/>
  <c r="GR36" i="3" s="1"/>
  <c r="GL40" i="2"/>
  <c r="GQ36" i="3" s="1"/>
  <c r="GK40" i="2"/>
  <c r="GP36" i="3" s="1"/>
  <c r="GJ40" i="2"/>
  <c r="GO36" i="3" s="1"/>
  <c r="GI40" i="2"/>
  <c r="GN36" i="3" s="1"/>
  <c r="GH40" i="2"/>
  <c r="GM36" i="3" s="1"/>
  <c r="GG40" i="2"/>
  <c r="GL36" i="3" s="1"/>
  <c r="GF40" i="2"/>
  <c r="GK36" i="3" s="1"/>
  <c r="GE40" i="2"/>
  <c r="GJ36" i="3" s="1"/>
  <c r="GD40" i="2"/>
  <c r="GI36" i="3" s="1"/>
  <c r="GC40" i="2"/>
  <c r="GH36" i="3" s="1"/>
  <c r="GB40" i="2"/>
  <c r="GG36" i="3" s="1"/>
  <c r="GA40" i="2"/>
  <c r="GF36" i="3" s="1"/>
  <c r="FZ40" i="2"/>
  <c r="GE36" i="3" s="1"/>
  <c r="FY40" i="2"/>
  <c r="GD36" i="3" s="1"/>
  <c r="FX40" i="2"/>
  <c r="GC36" i="3" s="1"/>
  <c r="FW40" i="2"/>
  <c r="GB36" i="3" s="1"/>
  <c r="FV40" i="2"/>
  <c r="GA36" i="3" s="1"/>
  <c r="FU40" i="2"/>
  <c r="FZ36" i="3" s="1"/>
  <c r="FT40" i="2"/>
  <c r="FY36" i="3" s="1"/>
  <c r="GS38" i="2"/>
  <c r="GX34" i="3" s="1"/>
  <c r="GR38" i="2"/>
  <c r="GW34" i="3" s="1"/>
  <c r="GQ38" i="2"/>
  <c r="GV34" i="3" s="1"/>
  <c r="GP38" i="2"/>
  <c r="GU34" i="3" s="1"/>
  <c r="GO38" i="2"/>
  <c r="GT34" i="3" s="1"/>
  <c r="GN38" i="2"/>
  <c r="GS34" i="3" s="1"/>
  <c r="GM38" i="2"/>
  <c r="GR34" i="3" s="1"/>
  <c r="GL38" i="2"/>
  <c r="GQ35" i="3" s="1"/>
  <c r="GK38" i="2"/>
  <c r="GP34" i="3" s="1"/>
  <c r="GJ38" i="2"/>
  <c r="GO34" i="3" s="1"/>
  <c r="GI38" i="2"/>
  <c r="GN34" i="3" s="1"/>
  <c r="GH38" i="2"/>
  <c r="GM34" i="3" s="1"/>
  <c r="GG38" i="2"/>
  <c r="GL34" i="3" s="1"/>
  <c r="GF38" i="2"/>
  <c r="GK34" i="3" s="1"/>
  <c r="GE38" i="2"/>
  <c r="GJ34" i="3" s="1"/>
  <c r="GD38" i="2"/>
  <c r="GI35" i="3" s="1"/>
  <c r="GC38" i="2"/>
  <c r="GH34" i="3" s="1"/>
  <c r="GB38" i="2"/>
  <c r="GG34" i="3" s="1"/>
  <c r="GA38" i="2"/>
  <c r="GF34" i="3" s="1"/>
  <c r="FZ38" i="2"/>
  <c r="GE34" i="3" s="1"/>
  <c r="FY38" i="2"/>
  <c r="GD34" i="3" s="1"/>
  <c r="FX38" i="2"/>
  <c r="GC34" i="3" s="1"/>
  <c r="FW38" i="2"/>
  <c r="GB34" i="3" s="1"/>
  <c r="FV38" i="2"/>
  <c r="GA35" i="3" s="1"/>
  <c r="FU38" i="2"/>
  <c r="FZ34" i="3" s="1"/>
  <c r="FT38" i="2"/>
  <c r="FY34" i="3" s="1"/>
  <c r="GS37" i="2"/>
  <c r="GX33" i="3" s="1"/>
  <c r="GR37" i="2"/>
  <c r="GW33" i="3" s="1"/>
  <c r="GQ37" i="2"/>
  <c r="GV33" i="3" s="1"/>
  <c r="GP37" i="2"/>
  <c r="GU33" i="3" s="1"/>
  <c r="GO37" i="2"/>
  <c r="GT33" i="3" s="1"/>
  <c r="GN37" i="2"/>
  <c r="GS33" i="3" s="1"/>
  <c r="GM37" i="2"/>
  <c r="GR33" i="3" s="1"/>
  <c r="GL37" i="2"/>
  <c r="GQ33" i="3" s="1"/>
  <c r="GK37" i="2"/>
  <c r="GP33" i="3" s="1"/>
  <c r="GJ37" i="2"/>
  <c r="GO33" i="3" s="1"/>
  <c r="GI37" i="2"/>
  <c r="GN33" i="3" s="1"/>
  <c r="GH37" i="2"/>
  <c r="GM33" i="3" s="1"/>
  <c r="GG37" i="2"/>
  <c r="GL33" i="3" s="1"/>
  <c r="GF37" i="2"/>
  <c r="GK33" i="3" s="1"/>
  <c r="GE37" i="2"/>
  <c r="GJ33" i="3" s="1"/>
  <c r="GD37" i="2"/>
  <c r="GI33" i="3" s="1"/>
  <c r="GC37" i="2"/>
  <c r="GH33" i="3" s="1"/>
  <c r="GB37" i="2"/>
  <c r="GG33" i="3" s="1"/>
  <c r="GA37" i="2"/>
  <c r="GF33" i="3" s="1"/>
  <c r="FZ37" i="2"/>
  <c r="GE33" i="3" s="1"/>
  <c r="FY37" i="2"/>
  <c r="GD33" i="3" s="1"/>
  <c r="FX37" i="2"/>
  <c r="GC33" i="3" s="1"/>
  <c r="FW37" i="2"/>
  <c r="GB33" i="3" s="1"/>
  <c r="FV37" i="2"/>
  <c r="GA33" i="3" s="1"/>
  <c r="FU37" i="2"/>
  <c r="FZ33" i="3" s="1"/>
  <c r="FT37" i="2"/>
  <c r="FY33" i="3" s="1"/>
  <c r="GS36" i="2"/>
  <c r="GX27" i="3" s="1"/>
  <c r="GR36" i="2"/>
  <c r="GQ36" i="2"/>
  <c r="GP36" i="2"/>
  <c r="GU31" i="3" s="1"/>
  <c r="GO36" i="2"/>
  <c r="GT30" i="3" s="1"/>
  <c r="GN36" i="2"/>
  <c r="GM36" i="2"/>
  <c r="GR27" i="3" s="1"/>
  <c r="GL36" i="2"/>
  <c r="GQ27" i="3" s="1"/>
  <c r="GK36" i="2"/>
  <c r="GP27" i="3" s="1"/>
  <c r="GJ36" i="2"/>
  <c r="GI36" i="2"/>
  <c r="GH36" i="2"/>
  <c r="GG36" i="2"/>
  <c r="GF36" i="2"/>
  <c r="GE36" i="2"/>
  <c r="GJ27" i="3" s="1"/>
  <c r="GD36" i="2"/>
  <c r="GI27" i="3" s="1"/>
  <c r="GC36" i="2"/>
  <c r="GH27" i="3" s="1"/>
  <c r="GB36" i="2"/>
  <c r="GA36" i="2"/>
  <c r="FZ36" i="2"/>
  <c r="FY36" i="2"/>
  <c r="FX36" i="2"/>
  <c r="FW36" i="2"/>
  <c r="GB27" i="3" s="1"/>
  <c r="FV36" i="2"/>
  <c r="GA27" i="3" s="1"/>
  <c r="FU36" i="2"/>
  <c r="FZ27" i="3" s="1"/>
  <c r="FT36" i="2"/>
  <c r="GS35" i="2"/>
  <c r="GX26" i="3" s="1"/>
  <c r="GX54" i="3" s="1"/>
  <c r="GR35" i="2"/>
  <c r="GW26" i="3" s="1"/>
  <c r="GW54" i="3" s="1"/>
  <c r="GQ35" i="2"/>
  <c r="GV26" i="3" s="1"/>
  <c r="GV54" i="3" s="1"/>
  <c r="GP35" i="2"/>
  <c r="GU26" i="3" s="1"/>
  <c r="GU54" i="3" s="1"/>
  <c r="GO35" i="2"/>
  <c r="GT26" i="3" s="1"/>
  <c r="GT54" i="3" s="1"/>
  <c r="GN35" i="2"/>
  <c r="GS26" i="3" s="1"/>
  <c r="GS54" i="3" s="1"/>
  <c r="GM35" i="2"/>
  <c r="GR26" i="3" s="1"/>
  <c r="GR54" i="3" s="1"/>
  <c r="GL35" i="2"/>
  <c r="GQ26" i="3" s="1"/>
  <c r="GQ54" i="3" s="1"/>
  <c r="GK35" i="2"/>
  <c r="GP26" i="3" s="1"/>
  <c r="GP54" i="3" s="1"/>
  <c r="GJ35" i="2"/>
  <c r="GO26" i="3" s="1"/>
  <c r="GO54" i="3" s="1"/>
  <c r="GI35" i="2"/>
  <c r="GN26" i="3" s="1"/>
  <c r="GN54" i="3" s="1"/>
  <c r="GH35" i="2"/>
  <c r="GM26" i="3" s="1"/>
  <c r="GM54" i="3" s="1"/>
  <c r="GG35" i="2"/>
  <c r="GL26" i="3" s="1"/>
  <c r="GL54" i="3" s="1"/>
  <c r="GF35" i="2"/>
  <c r="GK26" i="3" s="1"/>
  <c r="GK54" i="3" s="1"/>
  <c r="GE35" i="2"/>
  <c r="GJ26" i="3" s="1"/>
  <c r="GJ54" i="3" s="1"/>
  <c r="GD35" i="2"/>
  <c r="GI26" i="3" s="1"/>
  <c r="GI54" i="3" s="1"/>
  <c r="GC35" i="2"/>
  <c r="GH26" i="3" s="1"/>
  <c r="GH54" i="3" s="1"/>
  <c r="GB35" i="2"/>
  <c r="GG26" i="3" s="1"/>
  <c r="GG54" i="3" s="1"/>
  <c r="GA35" i="2"/>
  <c r="GF26" i="3" s="1"/>
  <c r="GF54" i="3" s="1"/>
  <c r="FZ35" i="2"/>
  <c r="GE26" i="3" s="1"/>
  <c r="GE54" i="3" s="1"/>
  <c r="FY35" i="2"/>
  <c r="GD26" i="3" s="1"/>
  <c r="GD54" i="3" s="1"/>
  <c r="FX35" i="2"/>
  <c r="GC26" i="3" s="1"/>
  <c r="GC54" i="3" s="1"/>
  <c r="FW35" i="2"/>
  <c r="GB26" i="3" s="1"/>
  <c r="GB54" i="3" s="1"/>
  <c r="FV35" i="2"/>
  <c r="GA26" i="3" s="1"/>
  <c r="GA54" i="3" s="1"/>
  <c r="FU35" i="2"/>
  <c r="FZ26" i="3" s="1"/>
  <c r="FZ54" i="3" s="1"/>
  <c r="FT35" i="2"/>
  <c r="FY26" i="3" s="1"/>
  <c r="FY54" i="3" s="1"/>
  <c r="GS34" i="2"/>
  <c r="GX25" i="3" s="1"/>
  <c r="GR34" i="2"/>
  <c r="GW25" i="3" s="1"/>
  <c r="GQ34" i="2"/>
  <c r="GV25" i="3" s="1"/>
  <c r="GP34" i="2"/>
  <c r="GU25" i="3" s="1"/>
  <c r="GO34" i="2"/>
  <c r="GT25" i="3" s="1"/>
  <c r="GN34" i="2"/>
  <c r="GS25" i="3" s="1"/>
  <c r="GM34" i="2"/>
  <c r="GR25" i="3" s="1"/>
  <c r="GL34" i="2"/>
  <c r="GQ25" i="3" s="1"/>
  <c r="GK34" i="2"/>
  <c r="GP25" i="3" s="1"/>
  <c r="GJ34" i="2"/>
  <c r="GO25" i="3" s="1"/>
  <c r="GI34" i="2"/>
  <c r="GN25" i="3" s="1"/>
  <c r="GH34" i="2"/>
  <c r="GM25" i="3" s="1"/>
  <c r="GG34" i="2"/>
  <c r="GL25" i="3" s="1"/>
  <c r="GF34" i="2"/>
  <c r="GK25" i="3" s="1"/>
  <c r="GE34" i="2"/>
  <c r="GJ25" i="3" s="1"/>
  <c r="GD34" i="2"/>
  <c r="GI25" i="3" s="1"/>
  <c r="GC34" i="2"/>
  <c r="GH25" i="3" s="1"/>
  <c r="GB34" i="2"/>
  <c r="GG25" i="3" s="1"/>
  <c r="GA34" i="2"/>
  <c r="GF25" i="3" s="1"/>
  <c r="FZ34" i="2"/>
  <c r="GE25" i="3" s="1"/>
  <c r="FY34" i="2"/>
  <c r="GD25" i="3" s="1"/>
  <c r="FX34" i="2"/>
  <c r="GC25" i="3" s="1"/>
  <c r="FW34" i="2"/>
  <c r="GB25" i="3" s="1"/>
  <c r="FV34" i="2"/>
  <c r="GA25" i="3" s="1"/>
  <c r="FU34" i="2"/>
  <c r="FZ25" i="3" s="1"/>
  <c r="FT34" i="2"/>
  <c r="FY25" i="3" s="1"/>
  <c r="GS33" i="2"/>
  <c r="GX22" i="3" s="1"/>
  <c r="GR33" i="2"/>
  <c r="GW22" i="3" s="1"/>
  <c r="GQ33" i="2"/>
  <c r="GV23" i="3" s="1"/>
  <c r="GP33" i="2"/>
  <c r="GO33" i="2"/>
  <c r="GT24" i="3" s="1"/>
  <c r="GN33" i="2"/>
  <c r="GS23" i="3" s="1"/>
  <c r="GM33" i="2"/>
  <c r="GL33" i="2"/>
  <c r="GQ22" i="3" s="1"/>
  <c r="GK33" i="2"/>
  <c r="GP22" i="3" s="1"/>
  <c r="GJ33" i="2"/>
  <c r="GO22" i="3" s="1"/>
  <c r="GI33" i="2"/>
  <c r="GN23" i="3" s="1"/>
  <c r="GH33" i="2"/>
  <c r="GG33" i="2"/>
  <c r="GL24" i="3" s="1"/>
  <c r="GF33" i="2"/>
  <c r="GK23" i="3" s="1"/>
  <c r="GE33" i="2"/>
  <c r="GD33" i="2"/>
  <c r="GI22" i="3" s="1"/>
  <c r="GC33" i="2"/>
  <c r="GH22" i="3" s="1"/>
  <c r="GB33" i="2"/>
  <c r="GG22" i="3" s="1"/>
  <c r="GA33" i="2"/>
  <c r="GF23" i="3" s="1"/>
  <c r="FZ33" i="2"/>
  <c r="FY33" i="2"/>
  <c r="GD24" i="3" s="1"/>
  <c r="FX33" i="2"/>
  <c r="GC23" i="3" s="1"/>
  <c r="FW33" i="2"/>
  <c r="FV33" i="2"/>
  <c r="GA22" i="3" s="1"/>
  <c r="FU33" i="2"/>
  <c r="FZ22" i="3" s="1"/>
  <c r="FT33" i="2"/>
  <c r="FY22" i="3" s="1"/>
  <c r="GS32" i="2"/>
  <c r="GX14" i="3" s="1"/>
  <c r="GR32" i="2"/>
  <c r="GW15" i="3" s="1"/>
  <c r="GQ32" i="2"/>
  <c r="GV14" i="3" s="1"/>
  <c r="GP32" i="2"/>
  <c r="GU14" i="3" s="1"/>
  <c r="GO32" i="2"/>
  <c r="GT14" i="3" s="1"/>
  <c r="GN32" i="2"/>
  <c r="GM32" i="2"/>
  <c r="GL32" i="2"/>
  <c r="GQ14" i="3" s="1"/>
  <c r="GK32" i="2"/>
  <c r="GP14" i="3" s="1"/>
  <c r="GJ32" i="2"/>
  <c r="GO14" i="3" s="1"/>
  <c r="GI32" i="2"/>
  <c r="GN14" i="3" s="1"/>
  <c r="GH32" i="2"/>
  <c r="GM14" i="3" s="1"/>
  <c r="GG32" i="2"/>
  <c r="GL14" i="3" s="1"/>
  <c r="GF32" i="2"/>
  <c r="GE32" i="2"/>
  <c r="GD32" i="2"/>
  <c r="GI14" i="3" s="1"/>
  <c r="GC32" i="2"/>
  <c r="GH14" i="3" s="1"/>
  <c r="GB32" i="2"/>
  <c r="GG14" i="3" s="1"/>
  <c r="GA32" i="2"/>
  <c r="GF14" i="3" s="1"/>
  <c r="FZ32" i="2"/>
  <c r="GE14" i="3" s="1"/>
  <c r="FY32" i="2"/>
  <c r="GD14" i="3" s="1"/>
  <c r="FX32" i="2"/>
  <c r="FW32" i="2"/>
  <c r="FV32" i="2"/>
  <c r="GA14" i="3" s="1"/>
  <c r="FU32" i="2"/>
  <c r="FZ14" i="3" s="1"/>
  <c r="FT32" i="2"/>
  <c r="FY14" i="3" s="1"/>
  <c r="GS31" i="2"/>
  <c r="GR31" i="2"/>
  <c r="GQ31" i="2"/>
  <c r="GV13" i="3" s="1"/>
  <c r="GP31" i="2"/>
  <c r="GU13" i="3" s="1"/>
  <c r="GO31" i="2"/>
  <c r="GT12" i="3" s="1"/>
  <c r="GN31" i="2"/>
  <c r="GM31" i="2"/>
  <c r="GL31" i="2"/>
  <c r="GQ9" i="3" s="1"/>
  <c r="GK31" i="2"/>
  <c r="GJ31" i="2"/>
  <c r="GI31" i="2"/>
  <c r="GH31" i="2"/>
  <c r="GG31" i="2"/>
  <c r="GF31" i="2"/>
  <c r="GK10" i="3" s="1"/>
  <c r="GE31" i="2"/>
  <c r="GJ10" i="3" s="1"/>
  <c r="GD31" i="2"/>
  <c r="GI9" i="3" s="1"/>
  <c r="GC31" i="2"/>
  <c r="GB31" i="2"/>
  <c r="GA31" i="2"/>
  <c r="GF13" i="3" s="1"/>
  <c r="FZ31" i="2"/>
  <c r="GE13" i="3" s="1"/>
  <c r="FY31" i="2"/>
  <c r="FX31" i="2"/>
  <c r="GC10" i="3" s="1"/>
  <c r="FW31" i="2"/>
  <c r="FV31" i="2"/>
  <c r="GA9" i="3" s="1"/>
  <c r="FU31" i="2"/>
  <c r="FT31" i="2"/>
  <c r="GS30" i="2"/>
  <c r="GX5" i="3" s="1"/>
  <c r="GR30" i="2"/>
  <c r="GW6" i="3" s="1"/>
  <c r="GQ30" i="2"/>
  <c r="GV6" i="3" s="1"/>
  <c r="GP30" i="2"/>
  <c r="GU6" i="3" s="1"/>
  <c r="GO30" i="2"/>
  <c r="GT6" i="3" s="1"/>
  <c r="GN30" i="2"/>
  <c r="GS4" i="3" s="1"/>
  <c r="GM30" i="2"/>
  <c r="GR8" i="3" s="1"/>
  <c r="GL30" i="2"/>
  <c r="GQ5" i="3" s="1"/>
  <c r="GK30" i="2"/>
  <c r="GP5" i="3" s="1"/>
  <c r="GJ30" i="2"/>
  <c r="GO6" i="3" s="1"/>
  <c r="GI30" i="2"/>
  <c r="GN6" i="3" s="1"/>
  <c r="GH30" i="2"/>
  <c r="GM6" i="3" s="1"/>
  <c r="GG30" i="2"/>
  <c r="GL6" i="3" s="1"/>
  <c r="GF30" i="2"/>
  <c r="GK4" i="3" s="1"/>
  <c r="GE30" i="2"/>
  <c r="GJ8" i="3" s="1"/>
  <c r="GD30" i="2"/>
  <c r="GI5" i="3" s="1"/>
  <c r="GC30" i="2"/>
  <c r="GH5" i="3" s="1"/>
  <c r="GB30" i="2"/>
  <c r="GG6" i="3" s="1"/>
  <c r="GA30" i="2"/>
  <c r="GF6" i="3" s="1"/>
  <c r="FZ30" i="2"/>
  <c r="GE6" i="3" s="1"/>
  <c r="FY30" i="2"/>
  <c r="GD6" i="3" s="1"/>
  <c r="FX30" i="2"/>
  <c r="GC4" i="3" s="1"/>
  <c r="FW30" i="2"/>
  <c r="GB8" i="3" s="1"/>
  <c r="FV30" i="2"/>
  <c r="GA5" i="3" s="1"/>
  <c r="FU30" i="2"/>
  <c r="FZ5" i="3" s="1"/>
  <c r="FT30" i="2"/>
  <c r="FY6" i="3" s="1"/>
  <c r="FS51" i="2"/>
  <c r="FS50" i="2"/>
  <c r="FS49" i="2"/>
  <c r="FS47" i="2"/>
  <c r="FX44" i="3" s="1"/>
  <c r="FS46" i="2"/>
  <c r="FX43" i="3" s="1"/>
  <c r="FS45" i="2"/>
  <c r="FX41" i="3" s="1"/>
  <c r="FS43" i="2"/>
  <c r="FX40" i="3" s="1"/>
  <c r="FS42" i="2"/>
  <c r="FX39" i="3" s="1"/>
  <c r="FS41" i="2"/>
  <c r="FX37" i="3" s="1"/>
  <c r="FS40" i="2"/>
  <c r="FX36" i="3" s="1"/>
  <c r="FS38" i="2"/>
  <c r="FX34" i="3" s="1"/>
  <c r="FS37" i="2"/>
  <c r="FX33" i="3" s="1"/>
  <c r="FS36" i="2"/>
  <c r="FS35" i="2"/>
  <c r="FX26" i="3" s="1"/>
  <c r="FS34" i="2"/>
  <c r="FX25" i="3" s="1"/>
  <c r="FS33" i="2"/>
  <c r="FX23" i="3" s="1"/>
  <c r="FS32" i="2"/>
  <c r="FS31" i="2"/>
  <c r="FS30" i="2"/>
  <c r="FX6" i="3" s="1"/>
  <c r="FQ51" i="2"/>
  <c r="FP51" i="2"/>
  <c r="FO51" i="2"/>
  <c r="FN51" i="2"/>
  <c r="FM51" i="2"/>
  <c r="FL51" i="2"/>
  <c r="FK51" i="2"/>
  <c r="FJ51" i="2"/>
  <c r="FI51" i="2"/>
  <c r="FH51" i="2"/>
  <c r="FG51" i="2"/>
  <c r="FF51" i="2"/>
  <c r="FE51" i="2"/>
  <c r="FD51" i="2"/>
  <c r="FC51" i="2"/>
  <c r="FB51" i="2"/>
  <c r="FA51" i="2"/>
  <c r="EZ51" i="2"/>
  <c r="EY51" i="2"/>
  <c r="EX51" i="2"/>
  <c r="EW51" i="2"/>
  <c r="EV51" i="2"/>
  <c r="EU51" i="2"/>
  <c r="ET51" i="2"/>
  <c r="ES51" i="2"/>
  <c r="ER51" i="2"/>
  <c r="FQ50" i="2"/>
  <c r="FP50" i="2"/>
  <c r="FO50" i="2"/>
  <c r="FN50" i="2"/>
  <c r="FM50" i="2"/>
  <c r="FL50" i="2"/>
  <c r="FK50" i="2"/>
  <c r="FJ50" i="2"/>
  <c r="FI50" i="2"/>
  <c r="FH50" i="2"/>
  <c r="FG50" i="2"/>
  <c r="FF50" i="2"/>
  <c r="FE50" i="2"/>
  <c r="FD50" i="2"/>
  <c r="FC50" i="2"/>
  <c r="FB50" i="2"/>
  <c r="FA50" i="2"/>
  <c r="EZ50" i="2"/>
  <c r="EY50" i="2"/>
  <c r="EX50" i="2"/>
  <c r="EW50" i="2"/>
  <c r="EV50" i="2"/>
  <c r="EU50" i="2"/>
  <c r="ET50" i="2"/>
  <c r="ES50" i="2"/>
  <c r="ER50" i="2"/>
  <c r="FQ49" i="2"/>
  <c r="FP49" i="2"/>
  <c r="FO49" i="2"/>
  <c r="FN49" i="2"/>
  <c r="FM49" i="2"/>
  <c r="FL49" i="2"/>
  <c r="FK49" i="2"/>
  <c r="FJ49" i="2"/>
  <c r="FI49" i="2"/>
  <c r="FH49" i="2"/>
  <c r="FG49" i="2"/>
  <c r="FF49" i="2"/>
  <c r="FE49" i="2"/>
  <c r="FD49" i="2"/>
  <c r="FC49" i="2"/>
  <c r="FB49" i="2"/>
  <c r="FA49" i="2"/>
  <c r="EZ49" i="2"/>
  <c r="EY49" i="2"/>
  <c r="EX49" i="2"/>
  <c r="EW49" i="2"/>
  <c r="EV49" i="2"/>
  <c r="EU49" i="2"/>
  <c r="ET49" i="2"/>
  <c r="ES49" i="2"/>
  <c r="ER49" i="2"/>
  <c r="FQ47" i="2"/>
  <c r="FV44" i="3" s="1"/>
  <c r="FP47" i="2"/>
  <c r="FU44" i="3" s="1"/>
  <c r="FO47" i="2"/>
  <c r="FT44" i="3" s="1"/>
  <c r="FN47" i="2"/>
  <c r="FS44" i="3" s="1"/>
  <c r="FM47" i="2"/>
  <c r="FR44" i="3" s="1"/>
  <c r="FL47" i="2"/>
  <c r="FQ44" i="3" s="1"/>
  <c r="FK47" i="2"/>
  <c r="FP44" i="3" s="1"/>
  <c r="FJ47" i="2"/>
  <c r="FO44" i="3" s="1"/>
  <c r="FI47" i="2"/>
  <c r="FN44" i="3" s="1"/>
  <c r="FH47" i="2"/>
  <c r="FM44" i="3" s="1"/>
  <c r="FG47" i="2"/>
  <c r="FL44" i="3" s="1"/>
  <c r="FF47" i="2"/>
  <c r="FK44" i="3" s="1"/>
  <c r="FE47" i="2"/>
  <c r="FJ44" i="3" s="1"/>
  <c r="FD47" i="2"/>
  <c r="FI44" i="3" s="1"/>
  <c r="FC47" i="2"/>
  <c r="FH44" i="3" s="1"/>
  <c r="FB47" i="2"/>
  <c r="FG44" i="3" s="1"/>
  <c r="FA47" i="2"/>
  <c r="FF44" i="3" s="1"/>
  <c r="EZ47" i="2"/>
  <c r="FE44" i="3" s="1"/>
  <c r="EY47" i="2"/>
  <c r="FD44" i="3" s="1"/>
  <c r="EX47" i="2"/>
  <c r="FC44" i="3" s="1"/>
  <c r="EW47" i="2"/>
  <c r="FB44" i="3" s="1"/>
  <c r="EV47" i="2"/>
  <c r="FA44" i="3" s="1"/>
  <c r="EU47" i="2"/>
  <c r="EZ44" i="3" s="1"/>
  <c r="ET47" i="2"/>
  <c r="EY44" i="3" s="1"/>
  <c r="ES47" i="2"/>
  <c r="EX44" i="3" s="1"/>
  <c r="ER47" i="2"/>
  <c r="EW44" i="3" s="1"/>
  <c r="FQ46" i="2"/>
  <c r="FV43" i="3" s="1"/>
  <c r="FP46" i="2"/>
  <c r="FU43" i="3" s="1"/>
  <c r="FO46" i="2"/>
  <c r="FT43" i="3" s="1"/>
  <c r="FN46" i="2"/>
  <c r="FS43" i="3" s="1"/>
  <c r="FM46" i="2"/>
  <c r="FR43" i="3" s="1"/>
  <c r="FL46" i="2"/>
  <c r="FQ43" i="3" s="1"/>
  <c r="FK46" i="2"/>
  <c r="FP43" i="3" s="1"/>
  <c r="FJ46" i="2"/>
  <c r="FO43" i="3" s="1"/>
  <c r="FI46" i="2"/>
  <c r="FN43" i="3" s="1"/>
  <c r="FH46" i="2"/>
  <c r="FM43" i="3" s="1"/>
  <c r="FG46" i="2"/>
  <c r="FL43" i="3" s="1"/>
  <c r="FF46" i="2"/>
  <c r="FK43" i="3" s="1"/>
  <c r="FE46" i="2"/>
  <c r="FJ43" i="3" s="1"/>
  <c r="FD46" i="2"/>
  <c r="FI43" i="3" s="1"/>
  <c r="FC46" i="2"/>
  <c r="FH43" i="3" s="1"/>
  <c r="FB46" i="2"/>
  <c r="FG43" i="3" s="1"/>
  <c r="FA46" i="2"/>
  <c r="FF43" i="3" s="1"/>
  <c r="EZ46" i="2"/>
  <c r="FE43" i="3" s="1"/>
  <c r="EY46" i="2"/>
  <c r="FD43" i="3" s="1"/>
  <c r="EX46" i="2"/>
  <c r="FC43" i="3" s="1"/>
  <c r="EW46" i="2"/>
  <c r="FB43" i="3" s="1"/>
  <c r="EV46" i="2"/>
  <c r="FA43" i="3" s="1"/>
  <c r="EU46" i="2"/>
  <c r="EZ43" i="3" s="1"/>
  <c r="ET46" i="2"/>
  <c r="EY43" i="3" s="1"/>
  <c r="ES46" i="2"/>
  <c r="EX43" i="3" s="1"/>
  <c r="ER46" i="2"/>
  <c r="EW43" i="3" s="1"/>
  <c r="FQ45" i="2"/>
  <c r="FP45" i="2"/>
  <c r="FO45" i="2"/>
  <c r="FN45" i="2"/>
  <c r="FS41" i="3" s="1"/>
  <c r="FM45" i="2"/>
  <c r="FL45" i="2"/>
  <c r="FQ42" i="3" s="1"/>
  <c r="FK45" i="2"/>
  <c r="FP41" i="3" s="1"/>
  <c r="FJ45" i="2"/>
  <c r="FO42" i="3" s="1"/>
  <c r="FI45" i="2"/>
  <c r="FH45" i="2"/>
  <c r="FG45" i="2"/>
  <c r="FF45" i="2"/>
  <c r="FK41" i="3" s="1"/>
  <c r="FE45" i="2"/>
  <c r="FD45" i="2"/>
  <c r="FI42" i="3" s="1"/>
  <c r="FC45" i="2"/>
  <c r="FH41" i="3" s="1"/>
  <c r="FB45" i="2"/>
  <c r="FG42" i="3" s="1"/>
  <c r="FA45" i="2"/>
  <c r="EZ45" i="2"/>
  <c r="EY45" i="2"/>
  <c r="EX45" i="2"/>
  <c r="FC41" i="3" s="1"/>
  <c r="EW45" i="2"/>
  <c r="EV45" i="2"/>
  <c r="FA42" i="3" s="1"/>
  <c r="EU45" i="2"/>
  <c r="EZ41" i="3" s="1"/>
  <c r="ET45" i="2"/>
  <c r="EY42" i="3" s="1"/>
  <c r="ES45" i="2"/>
  <c r="ER45" i="2"/>
  <c r="FQ43" i="2"/>
  <c r="FV40" i="3" s="1"/>
  <c r="FP43" i="2"/>
  <c r="FU40" i="3" s="1"/>
  <c r="FO43" i="2"/>
  <c r="FT40" i="3" s="1"/>
  <c r="FN43" i="2"/>
  <c r="FS40" i="3" s="1"/>
  <c r="FM43" i="2"/>
  <c r="FR40" i="3" s="1"/>
  <c r="FL43" i="2"/>
  <c r="FQ40" i="3" s="1"/>
  <c r="FK43" i="2"/>
  <c r="FP40" i="3" s="1"/>
  <c r="FJ43" i="2"/>
  <c r="FO40" i="3" s="1"/>
  <c r="FI43" i="2"/>
  <c r="FN40" i="3" s="1"/>
  <c r="FH43" i="2"/>
  <c r="FM40" i="3" s="1"/>
  <c r="FG43" i="2"/>
  <c r="FL40" i="3" s="1"/>
  <c r="FF43" i="2"/>
  <c r="FK40" i="3" s="1"/>
  <c r="FE43" i="2"/>
  <c r="FJ40" i="3" s="1"/>
  <c r="FD43" i="2"/>
  <c r="FI40" i="3" s="1"/>
  <c r="FC43" i="2"/>
  <c r="FH40" i="3" s="1"/>
  <c r="FB43" i="2"/>
  <c r="FG40" i="3" s="1"/>
  <c r="FA43" i="2"/>
  <c r="FF40" i="3" s="1"/>
  <c r="EZ43" i="2"/>
  <c r="FE40" i="3" s="1"/>
  <c r="EY43" i="2"/>
  <c r="FD40" i="3" s="1"/>
  <c r="EX43" i="2"/>
  <c r="FC40" i="3" s="1"/>
  <c r="EW43" i="2"/>
  <c r="FB40" i="3" s="1"/>
  <c r="EV43" i="2"/>
  <c r="FA40" i="3" s="1"/>
  <c r="EU43" i="2"/>
  <c r="EZ40" i="3" s="1"/>
  <c r="ET43" i="2"/>
  <c r="EY40" i="3" s="1"/>
  <c r="ES43" i="2"/>
  <c r="EX40" i="3" s="1"/>
  <c r="ER43" i="2"/>
  <c r="EW40" i="3" s="1"/>
  <c r="FQ42" i="2"/>
  <c r="FV39" i="3" s="1"/>
  <c r="FP42" i="2"/>
  <c r="FU39" i="3" s="1"/>
  <c r="FO42" i="2"/>
  <c r="FT39" i="3" s="1"/>
  <c r="FN42" i="2"/>
  <c r="FS39" i="3" s="1"/>
  <c r="FM42" i="2"/>
  <c r="FR39" i="3" s="1"/>
  <c r="FL42" i="2"/>
  <c r="FQ39" i="3" s="1"/>
  <c r="FK42" i="2"/>
  <c r="FP39" i="3" s="1"/>
  <c r="FJ42" i="2"/>
  <c r="FO39" i="3" s="1"/>
  <c r="FI42" i="2"/>
  <c r="FN39" i="3" s="1"/>
  <c r="FH42" i="2"/>
  <c r="FM39" i="3" s="1"/>
  <c r="FG42" i="2"/>
  <c r="FL39" i="3" s="1"/>
  <c r="FF42" i="2"/>
  <c r="FK39" i="3" s="1"/>
  <c r="FE42" i="2"/>
  <c r="FJ39" i="3" s="1"/>
  <c r="FD42" i="2"/>
  <c r="FI39" i="3" s="1"/>
  <c r="FC42" i="2"/>
  <c r="FH39" i="3" s="1"/>
  <c r="FB42" i="2"/>
  <c r="FG39" i="3" s="1"/>
  <c r="FA42" i="2"/>
  <c r="FF39" i="3" s="1"/>
  <c r="EZ42" i="2"/>
  <c r="FE39" i="3" s="1"/>
  <c r="EY42" i="2"/>
  <c r="FD39" i="3" s="1"/>
  <c r="EX42" i="2"/>
  <c r="FC39" i="3" s="1"/>
  <c r="EW42" i="2"/>
  <c r="FB39" i="3" s="1"/>
  <c r="EV42" i="2"/>
  <c r="FA39" i="3" s="1"/>
  <c r="EU42" i="2"/>
  <c r="EZ39" i="3" s="1"/>
  <c r="ET42" i="2"/>
  <c r="EY39" i="3" s="1"/>
  <c r="ES42" i="2"/>
  <c r="EX39" i="3" s="1"/>
  <c r="ER42" i="2"/>
  <c r="EW39" i="3" s="1"/>
  <c r="FQ41" i="2"/>
  <c r="FV38" i="3" s="1"/>
  <c r="FP41" i="2"/>
  <c r="FU37" i="3" s="1"/>
  <c r="FO41" i="2"/>
  <c r="FT37" i="3" s="1"/>
  <c r="FN41" i="2"/>
  <c r="FS37" i="3" s="1"/>
  <c r="FM41" i="2"/>
  <c r="FR37" i="3" s="1"/>
  <c r="FL41" i="2"/>
  <c r="FQ37" i="3" s="1"/>
  <c r="FK41" i="2"/>
  <c r="FP37" i="3" s="1"/>
  <c r="FJ41" i="2"/>
  <c r="FO37" i="3" s="1"/>
  <c r="FI41" i="2"/>
  <c r="FN38" i="3" s="1"/>
  <c r="FH41" i="2"/>
  <c r="FM37" i="3" s="1"/>
  <c r="FG41" i="2"/>
  <c r="FL37" i="3" s="1"/>
  <c r="FF41" i="2"/>
  <c r="FK37" i="3" s="1"/>
  <c r="FE41" i="2"/>
  <c r="FJ37" i="3" s="1"/>
  <c r="FD41" i="2"/>
  <c r="FI37" i="3" s="1"/>
  <c r="FC41" i="2"/>
  <c r="FH37" i="3" s="1"/>
  <c r="FB41" i="2"/>
  <c r="FG37" i="3" s="1"/>
  <c r="FA41" i="2"/>
  <c r="FF38" i="3" s="1"/>
  <c r="EZ41" i="2"/>
  <c r="FE37" i="3" s="1"/>
  <c r="EY41" i="2"/>
  <c r="FD37" i="3" s="1"/>
  <c r="EX41" i="2"/>
  <c r="FC37" i="3" s="1"/>
  <c r="EW41" i="2"/>
  <c r="FB37" i="3" s="1"/>
  <c r="EV41" i="2"/>
  <c r="FA37" i="3" s="1"/>
  <c r="EU41" i="2"/>
  <c r="EZ37" i="3" s="1"/>
  <c r="ET41" i="2"/>
  <c r="EY37" i="3" s="1"/>
  <c r="ES41" i="2"/>
  <c r="EX38" i="3" s="1"/>
  <c r="ER41" i="2"/>
  <c r="EW37" i="3" s="1"/>
  <c r="FQ40" i="2"/>
  <c r="FV36" i="3" s="1"/>
  <c r="FP40" i="2"/>
  <c r="FU36" i="3" s="1"/>
  <c r="FO40" i="2"/>
  <c r="FT36" i="3" s="1"/>
  <c r="FN40" i="2"/>
  <c r="FS36" i="3" s="1"/>
  <c r="FM40" i="2"/>
  <c r="FR36" i="3" s="1"/>
  <c r="FL40" i="2"/>
  <c r="FQ36" i="3" s="1"/>
  <c r="FK40" i="2"/>
  <c r="FP36" i="3" s="1"/>
  <c r="FJ40" i="2"/>
  <c r="FO36" i="3" s="1"/>
  <c r="FI40" i="2"/>
  <c r="FN36" i="3" s="1"/>
  <c r="FH40" i="2"/>
  <c r="FM36" i="3" s="1"/>
  <c r="FG40" i="2"/>
  <c r="FL36" i="3" s="1"/>
  <c r="FF40" i="2"/>
  <c r="FK36" i="3" s="1"/>
  <c r="FE40" i="2"/>
  <c r="FJ36" i="3" s="1"/>
  <c r="FD40" i="2"/>
  <c r="FI36" i="3" s="1"/>
  <c r="FC40" i="2"/>
  <c r="FH36" i="3" s="1"/>
  <c r="FB40" i="2"/>
  <c r="FG36" i="3" s="1"/>
  <c r="FA40" i="2"/>
  <c r="FF36" i="3" s="1"/>
  <c r="EZ40" i="2"/>
  <c r="FE36" i="3" s="1"/>
  <c r="EY40" i="2"/>
  <c r="FD36" i="3" s="1"/>
  <c r="EX40" i="2"/>
  <c r="FC36" i="3" s="1"/>
  <c r="EW40" i="2"/>
  <c r="FB36" i="3" s="1"/>
  <c r="EV40" i="2"/>
  <c r="FA36" i="3" s="1"/>
  <c r="EU40" i="2"/>
  <c r="EZ36" i="3" s="1"/>
  <c r="ET40" i="2"/>
  <c r="EY36" i="3" s="1"/>
  <c r="ES40" i="2"/>
  <c r="EX36" i="3" s="1"/>
  <c r="ER40" i="2"/>
  <c r="EW36" i="3" s="1"/>
  <c r="FQ38" i="2"/>
  <c r="FV34" i="3" s="1"/>
  <c r="FP38" i="2"/>
  <c r="FU34" i="3" s="1"/>
  <c r="FO38" i="2"/>
  <c r="FT34" i="3" s="1"/>
  <c r="FN38" i="2"/>
  <c r="FS35" i="3" s="1"/>
  <c r="FM38" i="2"/>
  <c r="FR34" i="3" s="1"/>
  <c r="FL38" i="2"/>
  <c r="FQ34" i="3" s="1"/>
  <c r="FK38" i="2"/>
  <c r="FP34" i="3" s="1"/>
  <c r="FJ38" i="2"/>
  <c r="FO34" i="3" s="1"/>
  <c r="FI38" i="2"/>
  <c r="FN34" i="3" s="1"/>
  <c r="FH38" i="2"/>
  <c r="FM34" i="3" s="1"/>
  <c r="FG38" i="2"/>
  <c r="FL34" i="3" s="1"/>
  <c r="FF38" i="2"/>
  <c r="FK35" i="3" s="1"/>
  <c r="FE38" i="2"/>
  <c r="FJ34" i="3" s="1"/>
  <c r="FD38" i="2"/>
  <c r="FI34" i="3" s="1"/>
  <c r="FC38" i="2"/>
  <c r="FH34" i="3" s="1"/>
  <c r="FB38" i="2"/>
  <c r="FG34" i="3" s="1"/>
  <c r="FA38" i="2"/>
  <c r="FF34" i="3" s="1"/>
  <c r="EZ38" i="2"/>
  <c r="FE34" i="3" s="1"/>
  <c r="EY38" i="2"/>
  <c r="FD34" i="3" s="1"/>
  <c r="EX38" i="2"/>
  <c r="FC35" i="3" s="1"/>
  <c r="EW38" i="2"/>
  <c r="FB34" i="3" s="1"/>
  <c r="EV38" i="2"/>
  <c r="FA34" i="3" s="1"/>
  <c r="EU38" i="2"/>
  <c r="EZ34" i="3" s="1"/>
  <c r="ET38" i="2"/>
  <c r="EY34" i="3" s="1"/>
  <c r="ES38" i="2"/>
  <c r="EX34" i="3" s="1"/>
  <c r="ER38" i="2"/>
  <c r="EW34" i="3" s="1"/>
  <c r="FQ37" i="2"/>
  <c r="FV33" i="3" s="1"/>
  <c r="FP37" i="2"/>
  <c r="FU33" i="3" s="1"/>
  <c r="FO37" i="2"/>
  <c r="FT33" i="3" s="1"/>
  <c r="FN37" i="2"/>
  <c r="FS33" i="3" s="1"/>
  <c r="FM37" i="2"/>
  <c r="FR33" i="3" s="1"/>
  <c r="FL37" i="2"/>
  <c r="FQ33" i="3" s="1"/>
  <c r="FK37" i="2"/>
  <c r="FP33" i="3" s="1"/>
  <c r="FJ37" i="2"/>
  <c r="FO33" i="3" s="1"/>
  <c r="FI37" i="2"/>
  <c r="FN33" i="3" s="1"/>
  <c r="FH37" i="2"/>
  <c r="FM33" i="3" s="1"/>
  <c r="FG37" i="2"/>
  <c r="FL33" i="3" s="1"/>
  <c r="FF37" i="2"/>
  <c r="FK33" i="3" s="1"/>
  <c r="FE37" i="2"/>
  <c r="FJ33" i="3" s="1"/>
  <c r="FD37" i="2"/>
  <c r="FI33" i="3" s="1"/>
  <c r="FC37" i="2"/>
  <c r="FH33" i="3" s="1"/>
  <c r="FB37" i="2"/>
  <c r="FG33" i="3" s="1"/>
  <c r="FA37" i="2"/>
  <c r="FF33" i="3" s="1"/>
  <c r="EZ37" i="2"/>
  <c r="FE33" i="3" s="1"/>
  <c r="EY37" i="2"/>
  <c r="FD33" i="3" s="1"/>
  <c r="EX37" i="2"/>
  <c r="FC33" i="3" s="1"/>
  <c r="EW37" i="2"/>
  <c r="FB33" i="3" s="1"/>
  <c r="EV37" i="2"/>
  <c r="FA33" i="3" s="1"/>
  <c r="EU37" i="2"/>
  <c r="EZ33" i="3" s="1"/>
  <c r="ET37" i="2"/>
  <c r="EY33" i="3" s="1"/>
  <c r="ES37" i="2"/>
  <c r="EX33" i="3" s="1"/>
  <c r="ER37" i="2"/>
  <c r="EW33" i="3" s="1"/>
  <c r="FQ36" i="2"/>
  <c r="FV28" i="3" s="1"/>
  <c r="FP36" i="2"/>
  <c r="FU28" i="3" s="1"/>
  <c r="FO36" i="2"/>
  <c r="FT28" i="3" s="1"/>
  <c r="FN36" i="2"/>
  <c r="FS28" i="3" s="1"/>
  <c r="FM36" i="2"/>
  <c r="FL36" i="2"/>
  <c r="FQ28" i="3" s="1"/>
  <c r="FK36" i="2"/>
  <c r="FP28" i="3" s="1"/>
  <c r="FJ36" i="2"/>
  <c r="FO31" i="3" s="1"/>
  <c r="FI36" i="2"/>
  <c r="FN30" i="3" s="1"/>
  <c r="FH36" i="2"/>
  <c r="FM28" i="3" s="1"/>
  <c r="FG36" i="2"/>
  <c r="FL28" i="3" s="1"/>
  <c r="FF36" i="2"/>
  <c r="FK28" i="3" s="1"/>
  <c r="FE36" i="2"/>
  <c r="FD36" i="2"/>
  <c r="FI28" i="3" s="1"/>
  <c r="FC36" i="2"/>
  <c r="FH28" i="3" s="1"/>
  <c r="FB36" i="2"/>
  <c r="FG28" i="3" s="1"/>
  <c r="FA36" i="2"/>
  <c r="FF28" i="3" s="1"/>
  <c r="EZ36" i="2"/>
  <c r="FE28" i="3" s="1"/>
  <c r="EY36" i="2"/>
  <c r="FD28" i="3" s="1"/>
  <c r="EX36" i="2"/>
  <c r="FC28" i="3" s="1"/>
  <c r="EW36" i="2"/>
  <c r="EV36" i="2"/>
  <c r="FA28" i="3" s="1"/>
  <c r="EU36" i="2"/>
  <c r="EZ28" i="3" s="1"/>
  <c r="ET36" i="2"/>
  <c r="EY28" i="3" s="1"/>
  <c r="ES36" i="2"/>
  <c r="EX28" i="3" s="1"/>
  <c r="ER36" i="2"/>
  <c r="EW28" i="3" s="1"/>
  <c r="FQ35" i="2"/>
  <c r="FV26" i="3" s="1"/>
  <c r="FV54" i="3" s="1"/>
  <c r="FP35" i="2"/>
  <c r="FU26" i="3" s="1"/>
  <c r="FU54" i="3" s="1"/>
  <c r="FO35" i="2"/>
  <c r="FT26" i="3" s="1"/>
  <c r="FT54" i="3" s="1"/>
  <c r="FN35" i="2"/>
  <c r="FS26" i="3" s="1"/>
  <c r="FS54" i="3" s="1"/>
  <c r="FM35" i="2"/>
  <c r="FR26" i="3" s="1"/>
  <c r="FR54" i="3" s="1"/>
  <c r="FL35" i="2"/>
  <c r="FQ26" i="3" s="1"/>
  <c r="FQ54" i="3" s="1"/>
  <c r="FK35" i="2"/>
  <c r="FP26" i="3" s="1"/>
  <c r="FP54" i="3" s="1"/>
  <c r="FJ35" i="2"/>
  <c r="FO26" i="3" s="1"/>
  <c r="FO54" i="3" s="1"/>
  <c r="FI35" i="2"/>
  <c r="FN26" i="3" s="1"/>
  <c r="FN54" i="3" s="1"/>
  <c r="FH35" i="2"/>
  <c r="FM26" i="3" s="1"/>
  <c r="FM54" i="3" s="1"/>
  <c r="FG35" i="2"/>
  <c r="FL26" i="3" s="1"/>
  <c r="FL54" i="3" s="1"/>
  <c r="FF35" i="2"/>
  <c r="FK26" i="3" s="1"/>
  <c r="FK54" i="3" s="1"/>
  <c r="FE35" i="2"/>
  <c r="FJ26" i="3" s="1"/>
  <c r="FJ54" i="3" s="1"/>
  <c r="FD35" i="2"/>
  <c r="FI26" i="3" s="1"/>
  <c r="FI54" i="3" s="1"/>
  <c r="FC35" i="2"/>
  <c r="FH26" i="3" s="1"/>
  <c r="FH54" i="3" s="1"/>
  <c r="FB35" i="2"/>
  <c r="FG26" i="3" s="1"/>
  <c r="FG54" i="3" s="1"/>
  <c r="FA35" i="2"/>
  <c r="FF26" i="3" s="1"/>
  <c r="FF54" i="3" s="1"/>
  <c r="EZ35" i="2"/>
  <c r="FE26" i="3" s="1"/>
  <c r="FE54" i="3" s="1"/>
  <c r="EY35" i="2"/>
  <c r="FD26" i="3" s="1"/>
  <c r="FD54" i="3" s="1"/>
  <c r="EX35" i="2"/>
  <c r="FC26" i="3" s="1"/>
  <c r="FC54" i="3" s="1"/>
  <c r="EW35" i="2"/>
  <c r="FB26" i="3" s="1"/>
  <c r="FB54" i="3" s="1"/>
  <c r="EV35" i="2"/>
  <c r="FA26" i="3" s="1"/>
  <c r="FA54" i="3" s="1"/>
  <c r="EU35" i="2"/>
  <c r="EZ26" i="3" s="1"/>
  <c r="EZ54" i="3" s="1"/>
  <c r="ET35" i="2"/>
  <c r="EY26" i="3" s="1"/>
  <c r="EY54" i="3" s="1"/>
  <c r="ES35" i="2"/>
  <c r="EX26" i="3" s="1"/>
  <c r="EX54" i="3" s="1"/>
  <c r="ER35" i="2"/>
  <c r="EW26" i="3" s="1"/>
  <c r="EW54" i="3" s="1"/>
  <c r="FQ34" i="2"/>
  <c r="FV25" i="3" s="1"/>
  <c r="FP34" i="2"/>
  <c r="FU25" i="3" s="1"/>
  <c r="FO34" i="2"/>
  <c r="FT25" i="3" s="1"/>
  <c r="FN34" i="2"/>
  <c r="FS25" i="3" s="1"/>
  <c r="FM34" i="2"/>
  <c r="FR25" i="3" s="1"/>
  <c r="FL34" i="2"/>
  <c r="FQ25" i="3" s="1"/>
  <c r="FK34" i="2"/>
  <c r="FP25" i="3" s="1"/>
  <c r="FJ34" i="2"/>
  <c r="FO25" i="3" s="1"/>
  <c r="FI34" i="2"/>
  <c r="FN25" i="3" s="1"/>
  <c r="FH34" i="2"/>
  <c r="FM25" i="3" s="1"/>
  <c r="FG34" i="2"/>
  <c r="FL25" i="3" s="1"/>
  <c r="FF34" i="2"/>
  <c r="FK25" i="3" s="1"/>
  <c r="FE34" i="2"/>
  <c r="FJ25" i="3" s="1"/>
  <c r="FD34" i="2"/>
  <c r="FI25" i="3" s="1"/>
  <c r="FC34" i="2"/>
  <c r="FH25" i="3" s="1"/>
  <c r="FB34" i="2"/>
  <c r="FG25" i="3" s="1"/>
  <c r="FA34" i="2"/>
  <c r="FF25" i="3" s="1"/>
  <c r="EZ34" i="2"/>
  <c r="FE25" i="3" s="1"/>
  <c r="EY34" i="2"/>
  <c r="FD25" i="3" s="1"/>
  <c r="EX34" i="2"/>
  <c r="FC25" i="3" s="1"/>
  <c r="EW34" i="2"/>
  <c r="FB25" i="3" s="1"/>
  <c r="EV34" i="2"/>
  <c r="FA25" i="3" s="1"/>
  <c r="EU34" i="2"/>
  <c r="EZ25" i="3" s="1"/>
  <c r="ET34" i="2"/>
  <c r="EY25" i="3" s="1"/>
  <c r="ES34" i="2"/>
  <c r="EX25" i="3" s="1"/>
  <c r="ER34" i="2"/>
  <c r="EW25" i="3" s="1"/>
  <c r="FQ33" i="2"/>
  <c r="FV24" i="3" s="1"/>
  <c r="FP33" i="2"/>
  <c r="FU23" i="3" s="1"/>
  <c r="FO33" i="2"/>
  <c r="FN33" i="2"/>
  <c r="FS22" i="3" s="1"/>
  <c r="FM33" i="2"/>
  <c r="FR22" i="3" s="1"/>
  <c r="FL33" i="2"/>
  <c r="FK33" i="2"/>
  <c r="FP23" i="3" s="1"/>
  <c r="FJ33" i="2"/>
  <c r="FO22" i="3" s="1"/>
  <c r="FI33" i="2"/>
  <c r="FN24" i="3" s="1"/>
  <c r="FH33" i="2"/>
  <c r="FM23" i="3" s="1"/>
  <c r="FG33" i="2"/>
  <c r="FF33" i="2"/>
  <c r="FK22" i="3" s="1"/>
  <c r="FE33" i="2"/>
  <c r="FJ22" i="3" s="1"/>
  <c r="FD33" i="2"/>
  <c r="FC33" i="2"/>
  <c r="FH23" i="3" s="1"/>
  <c r="FB33" i="2"/>
  <c r="FG22" i="3" s="1"/>
  <c r="FA33" i="2"/>
  <c r="FF24" i="3" s="1"/>
  <c r="EZ33" i="2"/>
  <c r="FE23" i="3" s="1"/>
  <c r="EY33" i="2"/>
  <c r="EX33" i="2"/>
  <c r="FC22" i="3" s="1"/>
  <c r="EW33" i="2"/>
  <c r="FB22" i="3" s="1"/>
  <c r="EV33" i="2"/>
  <c r="EU33" i="2"/>
  <c r="EZ23" i="3" s="1"/>
  <c r="ET33" i="2"/>
  <c r="EY22" i="3" s="1"/>
  <c r="ES33" i="2"/>
  <c r="EX24" i="3" s="1"/>
  <c r="ER33" i="2"/>
  <c r="EW23" i="3" s="1"/>
  <c r="FQ32" i="2"/>
  <c r="FV15" i="3" s="1"/>
  <c r="FP32" i="2"/>
  <c r="FU15" i="3" s="1"/>
  <c r="FO32" i="2"/>
  <c r="FT15" i="3" s="1"/>
  <c r="FN32" i="2"/>
  <c r="FM32" i="2"/>
  <c r="FL32" i="2"/>
  <c r="FK32" i="2"/>
  <c r="FP14" i="3" s="1"/>
  <c r="FJ32" i="2"/>
  <c r="FO14" i="3" s="1"/>
  <c r="FI32" i="2"/>
  <c r="FN14" i="3" s="1"/>
  <c r="FH32" i="2"/>
  <c r="FG32" i="2"/>
  <c r="FF32" i="2"/>
  <c r="FE32" i="2"/>
  <c r="FD32" i="2"/>
  <c r="FC32" i="2"/>
  <c r="FH14" i="3" s="1"/>
  <c r="FB32" i="2"/>
  <c r="FG14" i="3" s="1"/>
  <c r="FA32" i="2"/>
  <c r="FF15" i="3" s="1"/>
  <c r="EZ32" i="2"/>
  <c r="EY32" i="2"/>
  <c r="EX32" i="2"/>
  <c r="EW32" i="2"/>
  <c r="EV32" i="2"/>
  <c r="EU32" i="2"/>
  <c r="EZ15" i="3" s="1"/>
  <c r="ET32" i="2"/>
  <c r="EY14" i="3" s="1"/>
  <c r="ES32" i="2"/>
  <c r="EX15" i="3" s="1"/>
  <c r="ER32" i="2"/>
  <c r="EW15" i="3" s="1"/>
  <c r="FQ31" i="2"/>
  <c r="FV9" i="3" s="1"/>
  <c r="FP31" i="2"/>
  <c r="FU10" i="3" s="1"/>
  <c r="FO31" i="2"/>
  <c r="FT10" i="3" s="1"/>
  <c r="FN31" i="2"/>
  <c r="FS9" i="3" s="1"/>
  <c r="FM31" i="2"/>
  <c r="FR9" i="3" s="1"/>
  <c r="FL31" i="2"/>
  <c r="FK31" i="2"/>
  <c r="FJ31" i="2"/>
  <c r="FO12" i="3" s="1"/>
  <c r="FI31" i="2"/>
  <c r="FN9" i="3" s="1"/>
  <c r="FH31" i="2"/>
  <c r="FM10" i="3" s="1"/>
  <c r="FG31" i="2"/>
  <c r="FL10" i="3" s="1"/>
  <c r="FF31" i="2"/>
  <c r="FK9" i="3" s="1"/>
  <c r="FE31" i="2"/>
  <c r="FJ9" i="3" s="1"/>
  <c r="FD31" i="2"/>
  <c r="FC31" i="2"/>
  <c r="FH9" i="3" s="1"/>
  <c r="FB31" i="2"/>
  <c r="FA31" i="2"/>
  <c r="FF12" i="3" s="1"/>
  <c r="EZ31" i="2"/>
  <c r="FE11" i="3" s="1"/>
  <c r="EY31" i="2"/>
  <c r="FD9" i="3" s="1"/>
  <c r="EX31" i="2"/>
  <c r="FC9" i="3" s="1"/>
  <c r="EW31" i="2"/>
  <c r="FB9" i="3" s="1"/>
  <c r="EV31" i="2"/>
  <c r="EU31" i="2"/>
  <c r="ET31" i="2"/>
  <c r="ES31" i="2"/>
  <c r="EX12" i="3" s="1"/>
  <c r="ER31" i="2"/>
  <c r="EW9" i="3" s="1"/>
  <c r="FQ30" i="2"/>
  <c r="FV6" i="3" s="1"/>
  <c r="FP30" i="2"/>
  <c r="FU4" i="3" s="1"/>
  <c r="FO30" i="2"/>
  <c r="FT4" i="3" s="1"/>
  <c r="FN30" i="2"/>
  <c r="FS8" i="3" s="1"/>
  <c r="FM30" i="2"/>
  <c r="FR3" i="3" s="1"/>
  <c r="FL30" i="2"/>
  <c r="FQ6" i="3" s="1"/>
  <c r="FK30" i="2"/>
  <c r="FP6" i="3" s="1"/>
  <c r="FJ30" i="2"/>
  <c r="FO6" i="3" s="1"/>
  <c r="FI30" i="2"/>
  <c r="FN6" i="3" s="1"/>
  <c r="FH30" i="2"/>
  <c r="FM4" i="3" s="1"/>
  <c r="FG30" i="2"/>
  <c r="FL4" i="3" s="1"/>
  <c r="FF30" i="2"/>
  <c r="FK8" i="3" s="1"/>
  <c r="FE30" i="2"/>
  <c r="FJ3" i="3" s="1"/>
  <c r="FD30" i="2"/>
  <c r="FI6" i="3" s="1"/>
  <c r="FC30" i="2"/>
  <c r="FH6" i="3" s="1"/>
  <c r="FB30" i="2"/>
  <c r="FG6" i="3" s="1"/>
  <c r="FA30" i="2"/>
  <c r="FF6" i="3" s="1"/>
  <c r="EZ30" i="2"/>
  <c r="FE4" i="3" s="1"/>
  <c r="EY30" i="2"/>
  <c r="FD4" i="3" s="1"/>
  <c r="EX30" i="2"/>
  <c r="FC8" i="3" s="1"/>
  <c r="EW30" i="2"/>
  <c r="FB3" i="3" s="1"/>
  <c r="EV30" i="2"/>
  <c r="FA6" i="3" s="1"/>
  <c r="EU30" i="2"/>
  <c r="EZ6" i="3" s="1"/>
  <c r="ET30" i="2"/>
  <c r="EY6" i="3" s="1"/>
  <c r="ES30" i="2"/>
  <c r="EX6" i="3" s="1"/>
  <c r="ER30" i="2"/>
  <c r="EW4" i="3" s="1"/>
  <c r="EQ51" i="2"/>
  <c r="EQ50" i="2"/>
  <c r="EQ49" i="2"/>
  <c r="EQ47" i="2"/>
  <c r="EV44" i="3" s="1"/>
  <c r="EQ46" i="2"/>
  <c r="EV43" i="3" s="1"/>
  <c r="EQ45" i="2"/>
  <c r="EQ43" i="2"/>
  <c r="EV40" i="3" s="1"/>
  <c r="EQ42" i="2"/>
  <c r="EV39" i="3" s="1"/>
  <c r="EQ41" i="2"/>
  <c r="EV37" i="3" s="1"/>
  <c r="EQ40" i="2"/>
  <c r="EV36" i="3" s="1"/>
  <c r="EQ38" i="2"/>
  <c r="EV34" i="3" s="1"/>
  <c r="EQ37" i="2"/>
  <c r="EV33" i="3" s="1"/>
  <c r="EQ36" i="2"/>
  <c r="EV28" i="3" s="1"/>
  <c r="EQ35" i="2"/>
  <c r="EV26" i="3" s="1"/>
  <c r="EQ34" i="2"/>
  <c r="EV25" i="3" s="1"/>
  <c r="EQ33" i="2"/>
  <c r="EV22" i="3" s="1"/>
  <c r="EQ32" i="2"/>
  <c r="EV14" i="3" s="1"/>
  <c r="EQ31" i="2"/>
  <c r="EQ30" i="2"/>
  <c r="EV4" i="3" s="1"/>
  <c r="DO51" i="2"/>
  <c r="DO50" i="2"/>
  <c r="DO49" i="2"/>
  <c r="DO47" i="2"/>
  <c r="DT44" i="3" s="1"/>
  <c r="DO46" i="2"/>
  <c r="DT43" i="3" s="1"/>
  <c r="DO45" i="2"/>
  <c r="DO43" i="2"/>
  <c r="DT40" i="3" s="1"/>
  <c r="DO42" i="2"/>
  <c r="DT39" i="3" s="1"/>
  <c r="DO41" i="2"/>
  <c r="DT37" i="3" s="1"/>
  <c r="DO40" i="2"/>
  <c r="DT36" i="3" s="1"/>
  <c r="DO38" i="2"/>
  <c r="DT34" i="3" s="1"/>
  <c r="DO37" i="2"/>
  <c r="DT33" i="3" s="1"/>
  <c r="DO36" i="2"/>
  <c r="DT27" i="3" s="1"/>
  <c r="DO35" i="2"/>
  <c r="DT26" i="3" s="1"/>
  <c r="DO34" i="2"/>
  <c r="DT25" i="3" s="1"/>
  <c r="DO33" i="2"/>
  <c r="DO32" i="2"/>
  <c r="DT14" i="3" s="1"/>
  <c r="DO31" i="2"/>
  <c r="DT9" i="3" s="1"/>
  <c r="DO30" i="2"/>
  <c r="DT4" i="3" s="1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CN50" i="2"/>
  <c r="DM49" i="2"/>
  <c r="DL49" i="2"/>
  <c r="DK49" i="2"/>
  <c r="DJ49" i="2"/>
  <c r="DI49" i="2"/>
  <c r="DH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CP49" i="2"/>
  <c r="CO49" i="2"/>
  <c r="CN49" i="2"/>
  <c r="DM47" i="2"/>
  <c r="DR44" i="3" s="1"/>
  <c r="DL47" i="2"/>
  <c r="DQ44" i="3" s="1"/>
  <c r="DK47" i="2"/>
  <c r="DP44" i="3" s="1"/>
  <c r="DJ47" i="2"/>
  <c r="DO44" i="3" s="1"/>
  <c r="DI47" i="2"/>
  <c r="DN44" i="3" s="1"/>
  <c r="DH47" i="2"/>
  <c r="DM44" i="3" s="1"/>
  <c r="DG47" i="2"/>
  <c r="DL44" i="3" s="1"/>
  <c r="DF47" i="2"/>
  <c r="DK44" i="3" s="1"/>
  <c r="DE47" i="2"/>
  <c r="DJ44" i="3" s="1"/>
  <c r="DD47" i="2"/>
  <c r="DI44" i="3" s="1"/>
  <c r="DC47" i="2"/>
  <c r="DH44" i="3" s="1"/>
  <c r="DB47" i="2"/>
  <c r="DG44" i="3" s="1"/>
  <c r="DA47" i="2"/>
  <c r="DF44" i="3" s="1"/>
  <c r="CZ47" i="2"/>
  <c r="DE44" i="3" s="1"/>
  <c r="CY47" i="2"/>
  <c r="DD44" i="3" s="1"/>
  <c r="CX47" i="2"/>
  <c r="DC44" i="3" s="1"/>
  <c r="CW47" i="2"/>
  <c r="DB44" i="3" s="1"/>
  <c r="CV47" i="2"/>
  <c r="DA44" i="3" s="1"/>
  <c r="CU47" i="2"/>
  <c r="CZ44" i="3" s="1"/>
  <c r="CT47" i="2"/>
  <c r="CY44" i="3" s="1"/>
  <c r="CS47" i="2"/>
  <c r="CX44" i="3" s="1"/>
  <c r="CR47" i="2"/>
  <c r="CW44" i="3" s="1"/>
  <c r="CQ47" i="2"/>
  <c r="CV44" i="3" s="1"/>
  <c r="CP47" i="2"/>
  <c r="CU44" i="3" s="1"/>
  <c r="CO47" i="2"/>
  <c r="CT44" i="3" s="1"/>
  <c r="CN47" i="2"/>
  <c r="CS44" i="3" s="1"/>
  <c r="DM46" i="2"/>
  <c r="DR43" i="3" s="1"/>
  <c r="DL46" i="2"/>
  <c r="DQ43" i="3" s="1"/>
  <c r="DK46" i="2"/>
  <c r="DP43" i="3" s="1"/>
  <c r="DJ46" i="2"/>
  <c r="DO43" i="3" s="1"/>
  <c r="DI46" i="2"/>
  <c r="DN43" i="3" s="1"/>
  <c r="DH46" i="2"/>
  <c r="DM43" i="3" s="1"/>
  <c r="DG46" i="2"/>
  <c r="DL43" i="3" s="1"/>
  <c r="DF46" i="2"/>
  <c r="DK43" i="3" s="1"/>
  <c r="DE46" i="2"/>
  <c r="DJ43" i="3" s="1"/>
  <c r="DD46" i="2"/>
  <c r="DI43" i="3" s="1"/>
  <c r="DC46" i="2"/>
  <c r="DH43" i="3" s="1"/>
  <c r="DB46" i="2"/>
  <c r="DG43" i="3" s="1"/>
  <c r="DA46" i="2"/>
  <c r="DF43" i="3" s="1"/>
  <c r="CZ46" i="2"/>
  <c r="DE43" i="3" s="1"/>
  <c r="CY46" i="2"/>
  <c r="DD43" i="3" s="1"/>
  <c r="CX46" i="2"/>
  <c r="DC43" i="3" s="1"/>
  <c r="CW46" i="2"/>
  <c r="DB43" i="3" s="1"/>
  <c r="CV46" i="2"/>
  <c r="DA43" i="3" s="1"/>
  <c r="CU46" i="2"/>
  <c r="CZ43" i="3" s="1"/>
  <c r="CT46" i="2"/>
  <c r="CY43" i="3" s="1"/>
  <c r="CS46" i="2"/>
  <c r="CX43" i="3" s="1"/>
  <c r="CR46" i="2"/>
  <c r="CW43" i="3" s="1"/>
  <c r="CQ46" i="2"/>
  <c r="CV43" i="3" s="1"/>
  <c r="CP46" i="2"/>
  <c r="CU43" i="3" s="1"/>
  <c r="CO46" i="2"/>
  <c r="CT43" i="3" s="1"/>
  <c r="CN46" i="2"/>
  <c r="CS43" i="3" s="1"/>
  <c r="DM45" i="2"/>
  <c r="DL45" i="2"/>
  <c r="DK45" i="2"/>
  <c r="DJ45" i="2"/>
  <c r="DO41" i="3" s="1"/>
  <c r="DI45" i="2"/>
  <c r="DN41" i="3" s="1"/>
  <c r="DH45" i="2"/>
  <c r="DM42" i="3" s="1"/>
  <c r="DG45" i="2"/>
  <c r="DF45" i="2"/>
  <c r="DK42" i="3" s="1"/>
  <c r="DE45" i="2"/>
  <c r="DD45" i="2"/>
  <c r="DC45" i="2"/>
  <c r="DB45" i="2"/>
  <c r="DG41" i="3" s="1"/>
  <c r="DA45" i="2"/>
  <c r="DF42" i="3" s="1"/>
  <c r="CZ45" i="2"/>
  <c r="DE42" i="3" s="1"/>
  <c r="CY45" i="2"/>
  <c r="CX45" i="2"/>
  <c r="DC42" i="3" s="1"/>
  <c r="CW45" i="2"/>
  <c r="CV45" i="2"/>
  <c r="CU45" i="2"/>
  <c r="CT45" i="2"/>
  <c r="CY41" i="3" s="1"/>
  <c r="CS45" i="2"/>
  <c r="CX41" i="3" s="1"/>
  <c r="CR45" i="2"/>
  <c r="CW42" i="3" s="1"/>
  <c r="CQ45" i="2"/>
  <c r="CP45" i="2"/>
  <c r="CU42" i="3" s="1"/>
  <c r="CO45" i="2"/>
  <c r="CN45" i="2"/>
  <c r="DM43" i="2"/>
  <c r="DR40" i="3" s="1"/>
  <c r="DL43" i="2"/>
  <c r="DQ40" i="3" s="1"/>
  <c r="DK43" i="2"/>
  <c r="DP40" i="3" s="1"/>
  <c r="DJ43" i="2"/>
  <c r="DO40" i="3" s="1"/>
  <c r="DI43" i="2"/>
  <c r="DN40" i="3" s="1"/>
  <c r="DH43" i="2"/>
  <c r="DM40" i="3" s="1"/>
  <c r="DG43" i="2"/>
  <c r="DL40" i="3" s="1"/>
  <c r="DF43" i="2"/>
  <c r="DK40" i="3" s="1"/>
  <c r="DE43" i="2"/>
  <c r="DJ40" i="3" s="1"/>
  <c r="DD43" i="2"/>
  <c r="DI40" i="3" s="1"/>
  <c r="DC43" i="2"/>
  <c r="DH40" i="3" s="1"/>
  <c r="DB43" i="2"/>
  <c r="DG40" i="3" s="1"/>
  <c r="DA43" i="2"/>
  <c r="DF40" i="3" s="1"/>
  <c r="CZ43" i="2"/>
  <c r="DE40" i="3" s="1"/>
  <c r="CY43" i="2"/>
  <c r="DD40" i="3" s="1"/>
  <c r="CX43" i="2"/>
  <c r="DC40" i="3" s="1"/>
  <c r="CW43" i="2"/>
  <c r="DB40" i="3" s="1"/>
  <c r="CV43" i="2"/>
  <c r="DA40" i="3" s="1"/>
  <c r="CU43" i="2"/>
  <c r="CZ40" i="3" s="1"/>
  <c r="CT43" i="2"/>
  <c r="CY40" i="3" s="1"/>
  <c r="CS43" i="2"/>
  <c r="CX40" i="3" s="1"/>
  <c r="CR43" i="2"/>
  <c r="CW40" i="3" s="1"/>
  <c r="CQ43" i="2"/>
  <c r="CV40" i="3" s="1"/>
  <c r="CP43" i="2"/>
  <c r="CU40" i="3" s="1"/>
  <c r="CO43" i="2"/>
  <c r="CT40" i="3" s="1"/>
  <c r="CN43" i="2"/>
  <c r="CS40" i="3" s="1"/>
  <c r="DM42" i="2"/>
  <c r="DR39" i="3" s="1"/>
  <c r="DL42" i="2"/>
  <c r="DQ39" i="3" s="1"/>
  <c r="DK42" i="2"/>
  <c r="DP39" i="3" s="1"/>
  <c r="DJ42" i="2"/>
  <c r="DO39" i="3" s="1"/>
  <c r="DI42" i="2"/>
  <c r="DN39" i="3" s="1"/>
  <c r="DH42" i="2"/>
  <c r="DM39" i="3" s="1"/>
  <c r="DG42" i="2"/>
  <c r="DL39" i="3" s="1"/>
  <c r="DF42" i="2"/>
  <c r="DK39" i="3" s="1"/>
  <c r="DE42" i="2"/>
  <c r="DJ39" i="3" s="1"/>
  <c r="DD42" i="2"/>
  <c r="DI39" i="3" s="1"/>
  <c r="DC42" i="2"/>
  <c r="DH39" i="3" s="1"/>
  <c r="DB42" i="2"/>
  <c r="DG39" i="3" s="1"/>
  <c r="DA42" i="2"/>
  <c r="DF39" i="3" s="1"/>
  <c r="CZ42" i="2"/>
  <c r="DE39" i="3" s="1"/>
  <c r="CY42" i="2"/>
  <c r="DD39" i="3" s="1"/>
  <c r="CX42" i="2"/>
  <c r="DC39" i="3" s="1"/>
  <c r="CW42" i="2"/>
  <c r="DB39" i="3" s="1"/>
  <c r="CV42" i="2"/>
  <c r="DA39" i="3" s="1"/>
  <c r="CU42" i="2"/>
  <c r="CZ39" i="3" s="1"/>
  <c r="CT42" i="2"/>
  <c r="CY39" i="3" s="1"/>
  <c r="CS42" i="2"/>
  <c r="CX39" i="3" s="1"/>
  <c r="CR42" i="2"/>
  <c r="CW39" i="3" s="1"/>
  <c r="CQ42" i="2"/>
  <c r="CV39" i="3" s="1"/>
  <c r="CP42" i="2"/>
  <c r="CU39" i="3" s="1"/>
  <c r="CO42" i="2"/>
  <c r="CT39" i="3" s="1"/>
  <c r="CN42" i="2"/>
  <c r="CS39" i="3" s="1"/>
  <c r="DM41" i="2"/>
  <c r="DR38" i="3" s="1"/>
  <c r="DL41" i="2"/>
  <c r="DQ37" i="3" s="1"/>
  <c r="DK41" i="2"/>
  <c r="DP37" i="3" s="1"/>
  <c r="DJ41" i="2"/>
  <c r="DO37" i="3" s="1"/>
  <c r="DI41" i="2"/>
  <c r="DN37" i="3" s="1"/>
  <c r="DH41" i="2"/>
  <c r="DM37" i="3" s="1"/>
  <c r="DG41" i="2"/>
  <c r="DL37" i="3" s="1"/>
  <c r="DF41" i="2"/>
  <c r="DK37" i="3" s="1"/>
  <c r="DE41" i="2"/>
  <c r="DJ38" i="3" s="1"/>
  <c r="DD41" i="2"/>
  <c r="DI37" i="3" s="1"/>
  <c r="DC41" i="2"/>
  <c r="DH37" i="3" s="1"/>
  <c r="DB41" i="2"/>
  <c r="DG37" i="3" s="1"/>
  <c r="DA41" i="2"/>
  <c r="DF37" i="3" s="1"/>
  <c r="CZ41" i="2"/>
  <c r="DE37" i="3" s="1"/>
  <c r="CY41" i="2"/>
  <c r="DD37" i="3" s="1"/>
  <c r="CX41" i="2"/>
  <c r="DC37" i="3" s="1"/>
  <c r="CW41" i="2"/>
  <c r="DB38" i="3" s="1"/>
  <c r="CV41" i="2"/>
  <c r="DA37" i="3" s="1"/>
  <c r="CU41" i="2"/>
  <c r="CZ37" i="3" s="1"/>
  <c r="CT41" i="2"/>
  <c r="CY37" i="3" s="1"/>
  <c r="CS41" i="2"/>
  <c r="CX37" i="3" s="1"/>
  <c r="CR41" i="2"/>
  <c r="CW37" i="3" s="1"/>
  <c r="CQ41" i="2"/>
  <c r="CV37" i="3" s="1"/>
  <c r="CP41" i="2"/>
  <c r="CU37" i="3" s="1"/>
  <c r="CO41" i="2"/>
  <c r="CT38" i="3" s="1"/>
  <c r="CN41" i="2"/>
  <c r="CS37" i="3" s="1"/>
  <c r="DM40" i="2"/>
  <c r="DR36" i="3" s="1"/>
  <c r="DL40" i="2"/>
  <c r="DQ36" i="3" s="1"/>
  <c r="DK40" i="2"/>
  <c r="DP36" i="3" s="1"/>
  <c r="DJ40" i="2"/>
  <c r="DO36" i="3" s="1"/>
  <c r="DI40" i="2"/>
  <c r="DN36" i="3" s="1"/>
  <c r="DH40" i="2"/>
  <c r="DM36" i="3" s="1"/>
  <c r="DG40" i="2"/>
  <c r="DL36" i="3" s="1"/>
  <c r="DF40" i="2"/>
  <c r="DK36" i="3" s="1"/>
  <c r="DE40" i="2"/>
  <c r="DJ36" i="3" s="1"/>
  <c r="DD40" i="2"/>
  <c r="DI36" i="3" s="1"/>
  <c r="DC40" i="2"/>
  <c r="DH36" i="3" s="1"/>
  <c r="DB40" i="2"/>
  <c r="DG36" i="3" s="1"/>
  <c r="DA40" i="2"/>
  <c r="DF36" i="3" s="1"/>
  <c r="CZ40" i="2"/>
  <c r="DE36" i="3" s="1"/>
  <c r="CY40" i="2"/>
  <c r="DD36" i="3" s="1"/>
  <c r="CX40" i="2"/>
  <c r="DC36" i="3" s="1"/>
  <c r="CW40" i="2"/>
  <c r="DB36" i="3" s="1"/>
  <c r="CV40" i="2"/>
  <c r="DA36" i="3" s="1"/>
  <c r="CU40" i="2"/>
  <c r="CZ36" i="3" s="1"/>
  <c r="CT40" i="2"/>
  <c r="CY36" i="3" s="1"/>
  <c r="CS40" i="2"/>
  <c r="CX36" i="3" s="1"/>
  <c r="CR40" i="2"/>
  <c r="CW36" i="3" s="1"/>
  <c r="CQ40" i="2"/>
  <c r="CV36" i="3" s="1"/>
  <c r="CP40" i="2"/>
  <c r="CU36" i="3" s="1"/>
  <c r="CO40" i="2"/>
  <c r="CT36" i="3" s="1"/>
  <c r="CN40" i="2"/>
  <c r="CS36" i="3" s="1"/>
  <c r="DM38" i="2"/>
  <c r="DR34" i="3" s="1"/>
  <c r="DL38" i="2"/>
  <c r="DQ34" i="3" s="1"/>
  <c r="DK38" i="2"/>
  <c r="DP34" i="3" s="1"/>
  <c r="DJ38" i="2"/>
  <c r="DO35" i="3" s="1"/>
  <c r="DI38" i="2"/>
  <c r="DN34" i="3" s="1"/>
  <c r="DH38" i="2"/>
  <c r="DM34" i="3" s="1"/>
  <c r="DG38" i="2"/>
  <c r="DL34" i="3" s="1"/>
  <c r="DF38" i="2"/>
  <c r="DK34" i="3" s="1"/>
  <c r="DE38" i="2"/>
  <c r="DJ34" i="3" s="1"/>
  <c r="DD38" i="2"/>
  <c r="DI34" i="3" s="1"/>
  <c r="DC38" i="2"/>
  <c r="DH34" i="3" s="1"/>
  <c r="DB38" i="2"/>
  <c r="DG35" i="3" s="1"/>
  <c r="DA38" i="2"/>
  <c r="DF34" i="3" s="1"/>
  <c r="CZ38" i="2"/>
  <c r="DE34" i="3" s="1"/>
  <c r="CY38" i="2"/>
  <c r="DD34" i="3" s="1"/>
  <c r="CX38" i="2"/>
  <c r="DC34" i="3" s="1"/>
  <c r="CW38" i="2"/>
  <c r="DB34" i="3" s="1"/>
  <c r="CV38" i="2"/>
  <c r="DA34" i="3" s="1"/>
  <c r="CU38" i="2"/>
  <c r="CZ34" i="3" s="1"/>
  <c r="CT38" i="2"/>
  <c r="CY35" i="3" s="1"/>
  <c r="CS38" i="2"/>
  <c r="CX34" i="3" s="1"/>
  <c r="CR38" i="2"/>
  <c r="CW34" i="3" s="1"/>
  <c r="CQ38" i="2"/>
  <c r="CV34" i="3" s="1"/>
  <c r="CP38" i="2"/>
  <c r="CU34" i="3" s="1"/>
  <c r="CO38" i="2"/>
  <c r="CT34" i="3" s="1"/>
  <c r="CN38" i="2"/>
  <c r="CS34" i="3" s="1"/>
  <c r="DM37" i="2"/>
  <c r="DR33" i="3" s="1"/>
  <c r="DL37" i="2"/>
  <c r="DQ33" i="3" s="1"/>
  <c r="DK37" i="2"/>
  <c r="DP33" i="3" s="1"/>
  <c r="DJ37" i="2"/>
  <c r="DO33" i="3" s="1"/>
  <c r="DI37" i="2"/>
  <c r="DN33" i="3" s="1"/>
  <c r="DH37" i="2"/>
  <c r="DM33" i="3" s="1"/>
  <c r="DG37" i="2"/>
  <c r="DL33" i="3" s="1"/>
  <c r="DF37" i="2"/>
  <c r="DK33" i="3" s="1"/>
  <c r="DE37" i="2"/>
  <c r="DJ33" i="3" s="1"/>
  <c r="DD37" i="2"/>
  <c r="DI33" i="3" s="1"/>
  <c r="DC37" i="2"/>
  <c r="DH33" i="3" s="1"/>
  <c r="DB37" i="2"/>
  <c r="DG33" i="3" s="1"/>
  <c r="DA37" i="2"/>
  <c r="DF33" i="3" s="1"/>
  <c r="CZ37" i="2"/>
  <c r="DE33" i="3" s="1"/>
  <c r="CY37" i="2"/>
  <c r="DD33" i="3" s="1"/>
  <c r="CX37" i="2"/>
  <c r="DC33" i="3" s="1"/>
  <c r="CW37" i="2"/>
  <c r="DB33" i="3" s="1"/>
  <c r="CV37" i="2"/>
  <c r="DA33" i="3" s="1"/>
  <c r="CU37" i="2"/>
  <c r="CZ33" i="3" s="1"/>
  <c r="CT37" i="2"/>
  <c r="CY33" i="3" s="1"/>
  <c r="CS37" i="2"/>
  <c r="CX33" i="3" s="1"/>
  <c r="CR37" i="2"/>
  <c r="CW33" i="3" s="1"/>
  <c r="CQ37" i="2"/>
  <c r="CV33" i="3" s="1"/>
  <c r="CP37" i="2"/>
  <c r="CU33" i="3" s="1"/>
  <c r="CO37" i="2"/>
  <c r="CT33" i="3" s="1"/>
  <c r="CN37" i="2"/>
  <c r="CS33" i="3" s="1"/>
  <c r="DM36" i="2"/>
  <c r="DL36" i="2"/>
  <c r="DQ27" i="3" s="1"/>
  <c r="DK36" i="2"/>
  <c r="DP27" i="3" s="1"/>
  <c r="DJ36" i="2"/>
  <c r="DO27" i="3" s="1"/>
  <c r="DI36" i="2"/>
  <c r="DN27" i="3" s="1"/>
  <c r="DH36" i="2"/>
  <c r="DG36" i="2"/>
  <c r="DF36" i="2"/>
  <c r="DE36" i="2"/>
  <c r="DD36" i="2"/>
  <c r="DI27" i="3" s="1"/>
  <c r="DC36" i="2"/>
  <c r="DH27" i="3" s="1"/>
  <c r="DB36" i="2"/>
  <c r="DG27" i="3" s="1"/>
  <c r="DA36" i="2"/>
  <c r="DF27" i="3" s="1"/>
  <c r="CZ36" i="2"/>
  <c r="CY36" i="2"/>
  <c r="CX36" i="2"/>
  <c r="CW36" i="2"/>
  <c r="CV36" i="2"/>
  <c r="DA27" i="3" s="1"/>
  <c r="CU36" i="2"/>
  <c r="CZ27" i="3" s="1"/>
  <c r="CT36" i="2"/>
  <c r="CY27" i="3" s="1"/>
  <c r="CS36" i="2"/>
  <c r="CX27" i="3" s="1"/>
  <c r="CR36" i="2"/>
  <c r="CQ36" i="2"/>
  <c r="CP36" i="2"/>
  <c r="CO36" i="2"/>
  <c r="CN36" i="2"/>
  <c r="CS27" i="3" s="1"/>
  <c r="DM35" i="2"/>
  <c r="DR26" i="3" s="1"/>
  <c r="DR54" i="3" s="1"/>
  <c r="DL35" i="2"/>
  <c r="DQ26" i="3" s="1"/>
  <c r="DQ54" i="3" s="1"/>
  <c r="DK35" i="2"/>
  <c r="DP26" i="3" s="1"/>
  <c r="DP54" i="3" s="1"/>
  <c r="DJ35" i="2"/>
  <c r="DO26" i="3" s="1"/>
  <c r="DO54" i="3" s="1"/>
  <c r="DI35" i="2"/>
  <c r="DN26" i="3" s="1"/>
  <c r="DN54" i="3" s="1"/>
  <c r="DH35" i="2"/>
  <c r="DM26" i="3" s="1"/>
  <c r="DM54" i="3" s="1"/>
  <c r="DG35" i="2"/>
  <c r="DL26" i="3" s="1"/>
  <c r="DL54" i="3" s="1"/>
  <c r="DF35" i="2"/>
  <c r="DK26" i="3" s="1"/>
  <c r="DK54" i="3" s="1"/>
  <c r="DE35" i="2"/>
  <c r="DJ26" i="3" s="1"/>
  <c r="DJ54" i="3" s="1"/>
  <c r="DD35" i="2"/>
  <c r="DI26" i="3" s="1"/>
  <c r="DI54" i="3" s="1"/>
  <c r="DC35" i="2"/>
  <c r="DH26" i="3" s="1"/>
  <c r="DH54" i="3" s="1"/>
  <c r="DB35" i="2"/>
  <c r="DG26" i="3" s="1"/>
  <c r="DG54" i="3" s="1"/>
  <c r="DA35" i="2"/>
  <c r="DF26" i="3" s="1"/>
  <c r="DF54" i="3" s="1"/>
  <c r="CZ35" i="2"/>
  <c r="DE26" i="3" s="1"/>
  <c r="DE54" i="3" s="1"/>
  <c r="CY35" i="2"/>
  <c r="DD26" i="3" s="1"/>
  <c r="DD54" i="3" s="1"/>
  <c r="CX35" i="2"/>
  <c r="DC26" i="3" s="1"/>
  <c r="DC54" i="3" s="1"/>
  <c r="CW35" i="2"/>
  <c r="DB26" i="3" s="1"/>
  <c r="DB54" i="3" s="1"/>
  <c r="CV35" i="2"/>
  <c r="DA26" i="3" s="1"/>
  <c r="DA54" i="3" s="1"/>
  <c r="CU35" i="2"/>
  <c r="CZ26" i="3" s="1"/>
  <c r="CZ54" i="3" s="1"/>
  <c r="CT35" i="2"/>
  <c r="CY26" i="3" s="1"/>
  <c r="CY54" i="3" s="1"/>
  <c r="CS35" i="2"/>
  <c r="CX26" i="3" s="1"/>
  <c r="CX54" i="3" s="1"/>
  <c r="CR35" i="2"/>
  <c r="CW26" i="3" s="1"/>
  <c r="CW54" i="3" s="1"/>
  <c r="CQ35" i="2"/>
  <c r="CV26" i="3" s="1"/>
  <c r="CV54" i="3" s="1"/>
  <c r="CP35" i="2"/>
  <c r="CU26" i="3" s="1"/>
  <c r="CU54" i="3" s="1"/>
  <c r="CO35" i="2"/>
  <c r="CT26" i="3" s="1"/>
  <c r="CT54" i="3" s="1"/>
  <c r="CN35" i="2"/>
  <c r="CS26" i="3" s="1"/>
  <c r="CS54" i="3" s="1"/>
  <c r="DM34" i="2"/>
  <c r="DR25" i="3" s="1"/>
  <c r="DL34" i="2"/>
  <c r="DQ25" i="3" s="1"/>
  <c r="DK34" i="2"/>
  <c r="DP25" i="3" s="1"/>
  <c r="DJ34" i="2"/>
  <c r="DO25" i="3" s="1"/>
  <c r="DI34" i="2"/>
  <c r="DN25" i="3" s="1"/>
  <c r="DH34" i="2"/>
  <c r="DM25" i="3" s="1"/>
  <c r="DG34" i="2"/>
  <c r="DL25" i="3" s="1"/>
  <c r="DF34" i="2"/>
  <c r="DK25" i="3" s="1"/>
  <c r="DE34" i="2"/>
  <c r="DJ25" i="3" s="1"/>
  <c r="DD34" i="2"/>
  <c r="DI25" i="3" s="1"/>
  <c r="DC34" i="2"/>
  <c r="DH25" i="3" s="1"/>
  <c r="DB34" i="2"/>
  <c r="DG25" i="3" s="1"/>
  <c r="DA34" i="2"/>
  <c r="DF25" i="3" s="1"/>
  <c r="CZ34" i="2"/>
  <c r="DE25" i="3" s="1"/>
  <c r="CY34" i="2"/>
  <c r="DD25" i="3" s="1"/>
  <c r="CX34" i="2"/>
  <c r="DC25" i="3" s="1"/>
  <c r="CW34" i="2"/>
  <c r="DB25" i="3" s="1"/>
  <c r="CV34" i="2"/>
  <c r="DA25" i="3" s="1"/>
  <c r="CU34" i="2"/>
  <c r="CZ25" i="3" s="1"/>
  <c r="CT34" i="2"/>
  <c r="CY25" i="3" s="1"/>
  <c r="CS34" i="2"/>
  <c r="CX25" i="3" s="1"/>
  <c r="CR34" i="2"/>
  <c r="CW25" i="3" s="1"/>
  <c r="CQ34" i="2"/>
  <c r="CV25" i="3" s="1"/>
  <c r="CP34" i="2"/>
  <c r="CU25" i="3" s="1"/>
  <c r="CO34" i="2"/>
  <c r="CT25" i="3" s="1"/>
  <c r="CN34" i="2"/>
  <c r="CS25" i="3" s="1"/>
  <c r="DM33" i="2"/>
  <c r="DR24" i="3" s="1"/>
  <c r="DL33" i="2"/>
  <c r="DK33" i="2"/>
  <c r="DP22" i="3" s="1"/>
  <c r="DJ33" i="2"/>
  <c r="DO22" i="3" s="1"/>
  <c r="DI33" i="2"/>
  <c r="DN22" i="3" s="1"/>
  <c r="DH33" i="2"/>
  <c r="DM22" i="3" s="1"/>
  <c r="DG33" i="2"/>
  <c r="DF33" i="2"/>
  <c r="DK22" i="3" s="1"/>
  <c r="DE33" i="2"/>
  <c r="DJ24" i="3" s="1"/>
  <c r="DD33" i="2"/>
  <c r="DC33" i="2"/>
  <c r="DH22" i="3" s="1"/>
  <c r="DB33" i="2"/>
  <c r="DG22" i="3" s="1"/>
  <c r="DA33" i="2"/>
  <c r="DF22" i="3" s="1"/>
  <c r="CZ33" i="2"/>
  <c r="DE22" i="3" s="1"/>
  <c r="CY33" i="2"/>
  <c r="CX33" i="2"/>
  <c r="DC22" i="3" s="1"/>
  <c r="CW33" i="2"/>
  <c r="DB24" i="3" s="1"/>
  <c r="CV33" i="2"/>
  <c r="CU33" i="2"/>
  <c r="CZ22" i="3" s="1"/>
  <c r="CT33" i="2"/>
  <c r="CY22" i="3" s="1"/>
  <c r="CS33" i="2"/>
  <c r="CX22" i="3" s="1"/>
  <c r="CR33" i="2"/>
  <c r="CW22" i="3" s="1"/>
  <c r="CQ33" i="2"/>
  <c r="CP33" i="2"/>
  <c r="CU22" i="3" s="1"/>
  <c r="CO33" i="2"/>
  <c r="CT24" i="3" s="1"/>
  <c r="CN33" i="2"/>
  <c r="DM32" i="2"/>
  <c r="DR14" i="3" s="1"/>
  <c r="DL32" i="2"/>
  <c r="DK32" i="2"/>
  <c r="DP14" i="3" s="1"/>
  <c r="DJ32" i="2"/>
  <c r="DO14" i="3" s="1"/>
  <c r="DI32" i="2"/>
  <c r="DN14" i="3" s="1"/>
  <c r="DH32" i="2"/>
  <c r="DM14" i="3" s="1"/>
  <c r="DG32" i="2"/>
  <c r="DL14" i="3" s="1"/>
  <c r="DF32" i="2"/>
  <c r="DK14" i="3" s="1"/>
  <c r="DE32" i="2"/>
  <c r="DJ14" i="3" s="1"/>
  <c r="DD32" i="2"/>
  <c r="DC32" i="2"/>
  <c r="DH14" i="3" s="1"/>
  <c r="DB32" i="2"/>
  <c r="DG14" i="3" s="1"/>
  <c r="DA32" i="2"/>
  <c r="DF14" i="3" s="1"/>
  <c r="CZ32" i="2"/>
  <c r="DE14" i="3" s="1"/>
  <c r="CY32" i="2"/>
  <c r="DD14" i="3" s="1"/>
  <c r="CX32" i="2"/>
  <c r="DC14" i="3" s="1"/>
  <c r="CW32" i="2"/>
  <c r="DB14" i="3" s="1"/>
  <c r="CV32" i="2"/>
  <c r="CU32" i="2"/>
  <c r="CZ14" i="3" s="1"/>
  <c r="CT32" i="2"/>
  <c r="CY14" i="3" s="1"/>
  <c r="CS32" i="2"/>
  <c r="CX14" i="3" s="1"/>
  <c r="CR32" i="2"/>
  <c r="CW14" i="3" s="1"/>
  <c r="CQ32" i="2"/>
  <c r="CV14" i="3" s="1"/>
  <c r="CP32" i="2"/>
  <c r="CU14" i="3" s="1"/>
  <c r="CO32" i="2"/>
  <c r="CT15" i="3" s="1"/>
  <c r="CN32" i="2"/>
  <c r="DM31" i="2"/>
  <c r="DR13" i="3" s="1"/>
  <c r="DL31" i="2"/>
  <c r="DK31" i="2"/>
  <c r="DJ31" i="2"/>
  <c r="DO9" i="3" s="1"/>
  <c r="DI31" i="2"/>
  <c r="DN9" i="3" s="1"/>
  <c r="DH31" i="2"/>
  <c r="DM10" i="3" s="1"/>
  <c r="DG31" i="2"/>
  <c r="DL10" i="3" s="1"/>
  <c r="DF31" i="2"/>
  <c r="DE31" i="2"/>
  <c r="DJ13" i="3" s="1"/>
  <c r="DD31" i="2"/>
  <c r="DC31" i="2"/>
  <c r="DH9" i="3" s="1"/>
  <c r="DB31" i="2"/>
  <c r="DG9" i="3" s="1"/>
  <c r="DA31" i="2"/>
  <c r="DF9" i="3" s="1"/>
  <c r="CZ31" i="2"/>
  <c r="CY31" i="2"/>
  <c r="DD13" i="3" s="1"/>
  <c r="CX31" i="2"/>
  <c r="DC11" i="3" s="1"/>
  <c r="CW31" i="2"/>
  <c r="DB13" i="3" s="1"/>
  <c r="CV31" i="2"/>
  <c r="DA11" i="3" s="1"/>
  <c r="CU31" i="2"/>
  <c r="CT31" i="2"/>
  <c r="CY9" i="3" s="1"/>
  <c r="CS31" i="2"/>
  <c r="CX9" i="3" s="1"/>
  <c r="CR31" i="2"/>
  <c r="CQ31" i="2"/>
  <c r="CV13" i="3" s="1"/>
  <c r="CP31" i="2"/>
  <c r="CU11" i="3" s="1"/>
  <c r="CO31" i="2"/>
  <c r="CT13" i="3" s="1"/>
  <c r="CN31" i="2"/>
  <c r="DM30" i="2"/>
  <c r="DR8" i="3" s="1"/>
  <c r="DL30" i="2"/>
  <c r="DQ6" i="3" s="1"/>
  <c r="DK30" i="2"/>
  <c r="DP6" i="3" s="1"/>
  <c r="DJ30" i="2"/>
  <c r="DO6" i="3" s="1"/>
  <c r="DI30" i="2"/>
  <c r="DN6" i="3" s="1"/>
  <c r="DH30" i="2"/>
  <c r="DM6" i="3" s="1"/>
  <c r="DG30" i="2"/>
  <c r="DL4" i="3" s="1"/>
  <c r="DF30" i="2"/>
  <c r="DK8" i="3" s="1"/>
  <c r="DE30" i="2"/>
  <c r="DJ8" i="3" s="1"/>
  <c r="DD30" i="2"/>
  <c r="DI6" i="3" s="1"/>
  <c r="DC30" i="2"/>
  <c r="DH6" i="3" s="1"/>
  <c r="DB30" i="2"/>
  <c r="DG6" i="3" s="1"/>
  <c r="DA30" i="2"/>
  <c r="DF6" i="3" s="1"/>
  <c r="CZ30" i="2"/>
  <c r="DE6" i="3" s="1"/>
  <c r="CY30" i="2"/>
  <c r="DD4" i="3" s="1"/>
  <c r="CX30" i="2"/>
  <c r="DC8" i="3" s="1"/>
  <c r="CW30" i="2"/>
  <c r="DB8" i="3" s="1"/>
  <c r="CV30" i="2"/>
  <c r="DA6" i="3" s="1"/>
  <c r="CU30" i="2"/>
  <c r="CZ6" i="3" s="1"/>
  <c r="CT30" i="2"/>
  <c r="CY6" i="3" s="1"/>
  <c r="CS30" i="2"/>
  <c r="CX6" i="3" s="1"/>
  <c r="CR30" i="2"/>
  <c r="CW6" i="3" s="1"/>
  <c r="CQ30" i="2"/>
  <c r="CV4" i="3" s="1"/>
  <c r="CP30" i="2"/>
  <c r="CU8" i="3" s="1"/>
  <c r="CO30" i="2"/>
  <c r="CT8" i="3" s="1"/>
  <c r="CN30" i="2"/>
  <c r="CS6" i="3" s="1"/>
  <c r="CM51" i="2"/>
  <c r="CM50" i="2"/>
  <c r="CM49" i="2"/>
  <c r="CM47" i="2"/>
  <c r="CR44" i="3" s="1"/>
  <c r="CM46" i="2"/>
  <c r="CR43" i="3" s="1"/>
  <c r="CM45" i="2"/>
  <c r="CM43" i="2"/>
  <c r="CR40" i="3" s="1"/>
  <c r="CM42" i="2"/>
  <c r="CR39" i="3" s="1"/>
  <c r="CM41" i="2"/>
  <c r="CR37" i="3" s="1"/>
  <c r="CM40" i="2"/>
  <c r="CR36" i="3" s="1"/>
  <c r="CM38" i="2"/>
  <c r="CR34" i="3" s="1"/>
  <c r="CM37" i="2"/>
  <c r="CR33" i="3" s="1"/>
  <c r="CM36" i="2"/>
  <c r="CR27" i="3" s="1"/>
  <c r="CM35" i="2"/>
  <c r="CR26" i="3" s="1"/>
  <c r="CM34" i="2"/>
  <c r="CR25" i="3" s="1"/>
  <c r="CM33" i="2"/>
  <c r="CR22" i="3" s="1"/>
  <c r="CM32" i="2"/>
  <c r="CM31" i="2"/>
  <c r="CR9" i="3" s="1"/>
  <c r="CM30" i="2"/>
  <c r="CR6" i="3" s="1"/>
  <c r="CK51" i="2"/>
  <c r="CJ51" i="2"/>
  <c r="CI51" i="2"/>
  <c r="CH51" i="2"/>
  <c r="CG51" i="2"/>
  <c r="CF51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CK50" i="2"/>
  <c r="CJ50" i="2"/>
  <c r="CI50" i="2"/>
  <c r="CH50" i="2"/>
  <c r="CG50" i="2"/>
  <c r="CF50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CK49" i="2"/>
  <c r="CJ49" i="2"/>
  <c r="CI49" i="2"/>
  <c r="CH49" i="2"/>
  <c r="CG49" i="2"/>
  <c r="CF49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CK47" i="2"/>
  <c r="CP44" i="3" s="1"/>
  <c r="CJ47" i="2"/>
  <c r="CO44" i="3" s="1"/>
  <c r="CI47" i="2"/>
  <c r="CN44" i="3" s="1"/>
  <c r="CH47" i="2"/>
  <c r="CM44" i="3" s="1"/>
  <c r="CG47" i="2"/>
  <c r="CL44" i="3" s="1"/>
  <c r="CF47" i="2"/>
  <c r="CK44" i="3" s="1"/>
  <c r="CE47" i="2"/>
  <c r="CJ44" i="3" s="1"/>
  <c r="CD47" i="2"/>
  <c r="CI44" i="3" s="1"/>
  <c r="CC47" i="2"/>
  <c r="CH44" i="3" s="1"/>
  <c r="CB47" i="2"/>
  <c r="CG44" i="3" s="1"/>
  <c r="CA47" i="2"/>
  <c r="CF44" i="3" s="1"/>
  <c r="BZ47" i="2"/>
  <c r="CE44" i="3" s="1"/>
  <c r="BY47" i="2"/>
  <c r="CD44" i="3" s="1"/>
  <c r="BX47" i="2"/>
  <c r="CC44" i="3" s="1"/>
  <c r="BW47" i="2"/>
  <c r="CB44" i="3" s="1"/>
  <c r="BV47" i="2"/>
  <c r="CA44" i="3" s="1"/>
  <c r="BU47" i="2"/>
  <c r="BZ44" i="3" s="1"/>
  <c r="BT47" i="2"/>
  <c r="BY44" i="3" s="1"/>
  <c r="BS47" i="2"/>
  <c r="BX44" i="3" s="1"/>
  <c r="BR47" i="2"/>
  <c r="BW44" i="3" s="1"/>
  <c r="BQ47" i="2"/>
  <c r="BV44" i="3" s="1"/>
  <c r="BP47" i="2"/>
  <c r="BU44" i="3" s="1"/>
  <c r="BO47" i="2"/>
  <c r="BT44" i="3" s="1"/>
  <c r="BN47" i="2"/>
  <c r="BS44" i="3" s="1"/>
  <c r="BM47" i="2"/>
  <c r="BR44" i="3" s="1"/>
  <c r="BL47" i="2"/>
  <c r="BQ44" i="3" s="1"/>
  <c r="CK46" i="2"/>
  <c r="CP43" i="3" s="1"/>
  <c r="CJ46" i="2"/>
  <c r="CO43" i="3" s="1"/>
  <c r="CI46" i="2"/>
  <c r="CN43" i="3" s="1"/>
  <c r="CH46" i="2"/>
  <c r="CM43" i="3" s="1"/>
  <c r="CG46" i="2"/>
  <c r="CL43" i="3" s="1"/>
  <c r="CF46" i="2"/>
  <c r="CK43" i="3" s="1"/>
  <c r="CE46" i="2"/>
  <c r="CJ43" i="3" s="1"/>
  <c r="CD46" i="2"/>
  <c r="CI43" i="3" s="1"/>
  <c r="CC46" i="2"/>
  <c r="CH43" i="3" s="1"/>
  <c r="CB46" i="2"/>
  <c r="CG43" i="3" s="1"/>
  <c r="CA46" i="2"/>
  <c r="CF43" i="3" s="1"/>
  <c r="BZ46" i="2"/>
  <c r="CE43" i="3" s="1"/>
  <c r="BY46" i="2"/>
  <c r="CD43" i="3" s="1"/>
  <c r="BX46" i="2"/>
  <c r="CC43" i="3" s="1"/>
  <c r="BW46" i="2"/>
  <c r="CB43" i="3" s="1"/>
  <c r="BV46" i="2"/>
  <c r="CA43" i="3" s="1"/>
  <c r="BU46" i="2"/>
  <c r="BZ43" i="3" s="1"/>
  <c r="BT46" i="2"/>
  <c r="BY43" i="3" s="1"/>
  <c r="BS46" i="2"/>
  <c r="BX43" i="3" s="1"/>
  <c r="BR46" i="2"/>
  <c r="BW43" i="3" s="1"/>
  <c r="BQ46" i="2"/>
  <c r="BV43" i="3" s="1"/>
  <c r="BP46" i="2"/>
  <c r="BU43" i="3" s="1"/>
  <c r="BO46" i="2"/>
  <c r="BT43" i="3" s="1"/>
  <c r="BN46" i="2"/>
  <c r="BS43" i="3" s="1"/>
  <c r="BM46" i="2"/>
  <c r="BR43" i="3" s="1"/>
  <c r="BL46" i="2"/>
  <c r="BQ43" i="3" s="1"/>
  <c r="CK45" i="2"/>
  <c r="CP41" i="3" s="1"/>
  <c r="CJ45" i="2"/>
  <c r="CO42" i="3" s="1"/>
  <c r="CI45" i="2"/>
  <c r="CN41" i="3" s="1"/>
  <c r="CH45" i="2"/>
  <c r="CM42" i="3" s="1"/>
  <c r="CG45" i="2"/>
  <c r="CF45" i="2"/>
  <c r="CE45" i="2"/>
  <c r="CD45" i="2"/>
  <c r="CC45" i="2"/>
  <c r="CH42" i="3" s="1"/>
  <c r="CB45" i="2"/>
  <c r="CG42" i="3" s="1"/>
  <c r="CA45" i="2"/>
  <c r="CF41" i="3" s="1"/>
  <c r="BZ45" i="2"/>
  <c r="CE42" i="3" s="1"/>
  <c r="BY45" i="2"/>
  <c r="BX45" i="2"/>
  <c r="BW45" i="2"/>
  <c r="BV45" i="2"/>
  <c r="BU45" i="2"/>
  <c r="BZ41" i="3" s="1"/>
  <c r="BT45" i="2"/>
  <c r="BY42" i="3" s="1"/>
  <c r="BS45" i="2"/>
  <c r="BX41" i="3" s="1"/>
  <c r="BR45" i="2"/>
  <c r="BW42" i="3" s="1"/>
  <c r="BQ45" i="2"/>
  <c r="BV42" i="3" s="1"/>
  <c r="BP45" i="2"/>
  <c r="BO45" i="2"/>
  <c r="BT42" i="3" s="1"/>
  <c r="BN45" i="2"/>
  <c r="BM45" i="2"/>
  <c r="BR41" i="3" s="1"/>
  <c r="BL45" i="2"/>
  <c r="BQ42" i="3" s="1"/>
  <c r="CK43" i="2"/>
  <c r="CP40" i="3" s="1"/>
  <c r="CJ43" i="2"/>
  <c r="CO40" i="3" s="1"/>
  <c r="CI43" i="2"/>
  <c r="CN40" i="3" s="1"/>
  <c r="CH43" i="2"/>
  <c r="CM40" i="3" s="1"/>
  <c r="CG43" i="2"/>
  <c r="CL40" i="3" s="1"/>
  <c r="CF43" i="2"/>
  <c r="CK40" i="3" s="1"/>
  <c r="CE43" i="2"/>
  <c r="CJ40" i="3" s="1"/>
  <c r="CD43" i="2"/>
  <c r="CI40" i="3" s="1"/>
  <c r="CC43" i="2"/>
  <c r="CH40" i="3" s="1"/>
  <c r="CB43" i="2"/>
  <c r="CG40" i="3" s="1"/>
  <c r="CA43" i="2"/>
  <c r="CF40" i="3" s="1"/>
  <c r="BZ43" i="2"/>
  <c r="CE40" i="3" s="1"/>
  <c r="BY43" i="2"/>
  <c r="CD40" i="3" s="1"/>
  <c r="BX43" i="2"/>
  <c r="CC40" i="3" s="1"/>
  <c r="BW43" i="2"/>
  <c r="CB40" i="3" s="1"/>
  <c r="BV43" i="2"/>
  <c r="CA40" i="3" s="1"/>
  <c r="BU43" i="2"/>
  <c r="BZ40" i="3" s="1"/>
  <c r="BT43" i="2"/>
  <c r="BY40" i="3" s="1"/>
  <c r="BS43" i="2"/>
  <c r="BX40" i="3" s="1"/>
  <c r="BR43" i="2"/>
  <c r="BW40" i="3" s="1"/>
  <c r="BQ43" i="2"/>
  <c r="BV40" i="3" s="1"/>
  <c r="BP43" i="2"/>
  <c r="BU40" i="3" s="1"/>
  <c r="BO43" i="2"/>
  <c r="BT40" i="3" s="1"/>
  <c r="BN43" i="2"/>
  <c r="BS40" i="3" s="1"/>
  <c r="BM43" i="2"/>
  <c r="BR40" i="3" s="1"/>
  <c r="BL43" i="2"/>
  <c r="BQ40" i="3" s="1"/>
  <c r="CK42" i="2"/>
  <c r="CP39" i="3" s="1"/>
  <c r="CJ42" i="2"/>
  <c r="CO39" i="3" s="1"/>
  <c r="CI42" i="2"/>
  <c r="CN39" i="3" s="1"/>
  <c r="CH42" i="2"/>
  <c r="CM39" i="3" s="1"/>
  <c r="CG42" i="2"/>
  <c r="CL39" i="3" s="1"/>
  <c r="CF42" i="2"/>
  <c r="CK39" i="3" s="1"/>
  <c r="CE42" i="2"/>
  <c r="CJ39" i="3" s="1"/>
  <c r="CD42" i="2"/>
  <c r="CI39" i="3" s="1"/>
  <c r="CC42" i="2"/>
  <c r="CH39" i="3" s="1"/>
  <c r="CB42" i="2"/>
  <c r="CG39" i="3" s="1"/>
  <c r="CA42" i="2"/>
  <c r="CF39" i="3" s="1"/>
  <c r="BZ42" i="2"/>
  <c r="CE39" i="3" s="1"/>
  <c r="BY42" i="2"/>
  <c r="CD39" i="3" s="1"/>
  <c r="BX42" i="2"/>
  <c r="CC39" i="3" s="1"/>
  <c r="BW42" i="2"/>
  <c r="CB39" i="3" s="1"/>
  <c r="BV42" i="2"/>
  <c r="CA39" i="3" s="1"/>
  <c r="BU42" i="2"/>
  <c r="BZ39" i="3" s="1"/>
  <c r="BT42" i="2"/>
  <c r="BY39" i="3" s="1"/>
  <c r="BS42" i="2"/>
  <c r="BX39" i="3" s="1"/>
  <c r="BR42" i="2"/>
  <c r="BW39" i="3" s="1"/>
  <c r="BQ42" i="2"/>
  <c r="BV39" i="3" s="1"/>
  <c r="BP42" i="2"/>
  <c r="BU39" i="3" s="1"/>
  <c r="BO42" i="2"/>
  <c r="BT39" i="3" s="1"/>
  <c r="BN42" i="2"/>
  <c r="BS39" i="3" s="1"/>
  <c r="BM42" i="2"/>
  <c r="BR39" i="3" s="1"/>
  <c r="BL42" i="2"/>
  <c r="BQ39" i="3" s="1"/>
  <c r="CK41" i="2"/>
  <c r="CP37" i="3" s="1"/>
  <c r="CJ41" i="2"/>
  <c r="CO37" i="3" s="1"/>
  <c r="CI41" i="2"/>
  <c r="CN37" i="3" s="1"/>
  <c r="CH41" i="2"/>
  <c r="CM37" i="3" s="1"/>
  <c r="CG41" i="2"/>
  <c r="CL38" i="3" s="1"/>
  <c r="CF41" i="2"/>
  <c r="CK37" i="3" s="1"/>
  <c r="CE41" i="2"/>
  <c r="CJ37" i="3" s="1"/>
  <c r="CD41" i="2"/>
  <c r="CI37" i="3" s="1"/>
  <c r="CC41" i="2"/>
  <c r="CH37" i="3" s="1"/>
  <c r="CB41" i="2"/>
  <c r="CG37" i="3" s="1"/>
  <c r="CA41" i="2"/>
  <c r="CF37" i="3" s="1"/>
  <c r="BZ41" i="2"/>
  <c r="CE37" i="3" s="1"/>
  <c r="BY41" i="2"/>
  <c r="CD38" i="3" s="1"/>
  <c r="BX41" i="2"/>
  <c r="CC37" i="3" s="1"/>
  <c r="BW41" i="2"/>
  <c r="CB37" i="3" s="1"/>
  <c r="BV41" i="2"/>
  <c r="CA37" i="3" s="1"/>
  <c r="BU41" i="2"/>
  <c r="BZ37" i="3" s="1"/>
  <c r="BT41" i="2"/>
  <c r="BY37" i="3" s="1"/>
  <c r="BS41" i="2"/>
  <c r="BX37" i="3" s="1"/>
  <c r="BR41" i="2"/>
  <c r="BW37" i="3" s="1"/>
  <c r="BQ41" i="2"/>
  <c r="BV38" i="3" s="1"/>
  <c r="BP41" i="2"/>
  <c r="BU37" i="3" s="1"/>
  <c r="BO41" i="2"/>
  <c r="BT37" i="3" s="1"/>
  <c r="BN41" i="2"/>
  <c r="BS37" i="3" s="1"/>
  <c r="BM41" i="2"/>
  <c r="BR37" i="3" s="1"/>
  <c r="BL41" i="2"/>
  <c r="BQ37" i="3" s="1"/>
  <c r="CK40" i="2"/>
  <c r="CP36" i="3" s="1"/>
  <c r="CJ40" i="2"/>
  <c r="CO36" i="3" s="1"/>
  <c r="CI40" i="2"/>
  <c r="CN36" i="3" s="1"/>
  <c r="CH40" i="2"/>
  <c r="CM36" i="3" s="1"/>
  <c r="CG40" i="2"/>
  <c r="CL36" i="3" s="1"/>
  <c r="CF40" i="2"/>
  <c r="CK36" i="3" s="1"/>
  <c r="CE40" i="2"/>
  <c r="CJ36" i="3" s="1"/>
  <c r="CD40" i="2"/>
  <c r="CI36" i="3" s="1"/>
  <c r="CC40" i="2"/>
  <c r="CH36" i="3" s="1"/>
  <c r="CB40" i="2"/>
  <c r="CG36" i="3" s="1"/>
  <c r="CA40" i="2"/>
  <c r="CF36" i="3" s="1"/>
  <c r="BZ40" i="2"/>
  <c r="CE36" i="3" s="1"/>
  <c r="BY40" i="2"/>
  <c r="CD36" i="3" s="1"/>
  <c r="BX40" i="2"/>
  <c r="CC36" i="3" s="1"/>
  <c r="BW40" i="2"/>
  <c r="CB36" i="3" s="1"/>
  <c r="BV40" i="2"/>
  <c r="CA36" i="3" s="1"/>
  <c r="BU40" i="2"/>
  <c r="BZ36" i="3" s="1"/>
  <c r="BT40" i="2"/>
  <c r="BY36" i="3" s="1"/>
  <c r="BS40" i="2"/>
  <c r="BX36" i="3" s="1"/>
  <c r="BR40" i="2"/>
  <c r="BW36" i="3" s="1"/>
  <c r="BQ40" i="2"/>
  <c r="BV36" i="3" s="1"/>
  <c r="BP40" i="2"/>
  <c r="BU36" i="3" s="1"/>
  <c r="BO40" i="2"/>
  <c r="BT36" i="3" s="1"/>
  <c r="BN40" i="2"/>
  <c r="BS36" i="3" s="1"/>
  <c r="BM40" i="2"/>
  <c r="BR36" i="3" s="1"/>
  <c r="BL40" i="2"/>
  <c r="BQ36" i="3" s="1"/>
  <c r="CK38" i="2"/>
  <c r="CP34" i="3" s="1"/>
  <c r="CJ38" i="2"/>
  <c r="CO34" i="3" s="1"/>
  <c r="CI38" i="2"/>
  <c r="CN34" i="3" s="1"/>
  <c r="CH38" i="2"/>
  <c r="CM34" i="3" s="1"/>
  <c r="CG38" i="2"/>
  <c r="CL34" i="3" s="1"/>
  <c r="CF38" i="2"/>
  <c r="CK34" i="3" s="1"/>
  <c r="CE38" i="2"/>
  <c r="CJ34" i="3" s="1"/>
  <c r="CD38" i="2"/>
  <c r="CI35" i="3" s="1"/>
  <c r="CC38" i="2"/>
  <c r="CH34" i="3" s="1"/>
  <c r="CB38" i="2"/>
  <c r="CG34" i="3" s="1"/>
  <c r="CA38" i="2"/>
  <c r="CF34" i="3" s="1"/>
  <c r="BZ38" i="2"/>
  <c r="CE34" i="3" s="1"/>
  <c r="BY38" i="2"/>
  <c r="CD34" i="3" s="1"/>
  <c r="BX38" i="2"/>
  <c r="CC34" i="3" s="1"/>
  <c r="BW38" i="2"/>
  <c r="CB34" i="3" s="1"/>
  <c r="BV38" i="2"/>
  <c r="CA35" i="3" s="1"/>
  <c r="BU38" i="2"/>
  <c r="BZ34" i="3" s="1"/>
  <c r="BT38" i="2"/>
  <c r="BY34" i="3" s="1"/>
  <c r="BS38" i="2"/>
  <c r="BX34" i="3" s="1"/>
  <c r="BR38" i="2"/>
  <c r="BW34" i="3" s="1"/>
  <c r="BQ38" i="2"/>
  <c r="BV34" i="3" s="1"/>
  <c r="BP38" i="2"/>
  <c r="BU34" i="3" s="1"/>
  <c r="BO38" i="2"/>
  <c r="BT34" i="3" s="1"/>
  <c r="BN38" i="2"/>
  <c r="BS35" i="3" s="1"/>
  <c r="BM38" i="2"/>
  <c r="BR34" i="3" s="1"/>
  <c r="BL38" i="2"/>
  <c r="BQ34" i="3" s="1"/>
  <c r="CK37" i="2"/>
  <c r="CP33" i="3" s="1"/>
  <c r="CJ37" i="2"/>
  <c r="CO33" i="3" s="1"/>
  <c r="CI37" i="2"/>
  <c r="CN33" i="3" s="1"/>
  <c r="CH37" i="2"/>
  <c r="CM33" i="3" s="1"/>
  <c r="CG37" i="2"/>
  <c r="CL33" i="3" s="1"/>
  <c r="CF37" i="2"/>
  <c r="CK33" i="3" s="1"/>
  <c r="CE37" i="2"/>
  <c r="CJ33" i="3" s="1"/>
  <c r="CD37" i="2"/>
  <c r="CI33" i="3" s="1"/>
  <c r="CC37" i="2"/>
  <c r="CH33" i="3" s="1"/>
  <c r="CB37" i="2"/>
  <c r="CG33" i="3" s="1"/>
  <c r="CA37" i="2"/>
  <c r="CF33" i="3" s="1"/>
  <c r="BZ37" i="2"/>
  <c r="CE33" i="3" s="1"/>
  <c r="BY37" i="2"/>
  <c r="CD33" i="3" s="1"/>
  <c r="BX37" i="2"/>
  <c r="CC33" i="3" s="1"/>
  <c r="BW37" i="2"/>
  <c r="CB33" i="3" s="1"/>
  <c r="BV37" i="2"/>
  <c r="CA33" i="3" s="1"/>
  <c r="BU37" i="2"/>
  <c r="BZ33" i="3" s="1"/>
  <c r="BT37" i="2"/>
  <c r="BY33" i="3" s="1"/>
  <c r="BS37" i="2"/>
  <c r="BX33" i="3" s="1"/>
  <c r="BR37" i="2"/>
  <c r="BW33" i="3" s="1"/>
  <c r="BQ37" i="2"/>
  <c r="BV33" i="3" s="1"/>
  <c r="BP37" i="2"/>
  <c r="BU33" i="3" s="1"/>
  <c r="BO37" i="2"/>
  <c r="BT33" i="3" s="1"/>
  <c r="BN37" i="2"/>
  <c r="BS33" i="3" s="1"/>
  <c r="BM37" i="2"/>
  <c r="BR33" i="3" s="1"/>
  <c r="BL37" i="2"/>
  <c r="BQ33" i="3" s="1"/>
  <c r="CK36" i="2"/>
  <c r="CP29" i="3" s="1"/>
  <c r="CJ36" i="2"/>
  <c r="CO29" i="3" s="1"/>
  <c r="CI36" i="2"/>
  <c r="CN29" i="3" s="1"/>
  <c r="CH36" i="2"/>
  <c r="CM29" i="3" s="1"/>
  <c r="CG36" i="2"/>
  <c r="CL29" i="3" s="1"/>
  <c r="CF36" i="2"/>
  <c r="CK29" i="3" s="1"/>
  <c r="CE36" i="2"/>
  <c r="CJ29" i="3" s="1"/>
  <c r="CD36" i="2"/>
  <c r="CC36" i="2"/>
  <c r="CH29" i="3" s="1"/>
  <c r="CB36" i="2"/>
  <c r="CG29" i="3" s="1"/>
  <c r="CA36" i="2"/>
  <c r="CF29" i="3" s="1"/>
  <c r="BZ36" i="2"/>
  <c r="CE29" i="3" s="1"/>
  <c r="BY36" i="2"/>
  <c r="CD29" i="3" s="1"/>
  <c r="BX36" i="2"/>
  <c r="CC29" i="3" s="1"/>
  <c r="BW36" i="2"/>
  <c r="CB29" i="3" s="1"/>
  <c r="BV36" i="2"/>
  <c r="BU36" i="2"/>
  <c r="BZ29" i="3" s="1"/>
  <c r="BT36" i="2"/>
  <c r="BY29" i="3" s="1"/>
  <c r="BS36" i="2"/>
  <c r="BX29" i="3" s="1"/>
  <c r="BR36" i="2"/>
  <c r="BW29" i="3" s="1"/>
  <c r="BQ36" i="2"/>
  <c r="BV29" i="3" s="1"/>
  <c r="BP36" i="2"/>
  <c r="BU29" i="3" s="1"/>
  <c r="BO36" i="2"/>
  <c r="BT29" i="3" s="1"/>
  <c r="BN36" i="2"/>
  <c r="BM36" i="2"/>
  <c r="BR29" i="3" s="1"/>
  <c r="BL36" i="2"/>
  <c r="BQ29" i="3" s="1"/>
  <c r="CK35" i="2"/>
  <c r="CP26" i="3" s="1"/>
  <c r="CP54" i="3" s="1"/>
  <c r="CJ35" i="2"/>
  <c r="CO26" i="3" s="1"/>
  <c r="CO54" i="3" s="1"/>
  <c r="CI35" i="2"/>
  <c r="CN26" i="3" s="1"/>
  <c r="CN54" i="3" s="1"/>
  <c r="CH35" i="2"/>
  <c r="CM26" i="3" s="1"/>
  <c r="CM54" i="3" s="1"/>
  <c r="CG35" i="2"/>
  <c r="CL26" i="3" s="1"/>
  <c r="CL54" i="3" s="1"/>
  <c r="CF35" i="2"/>
  <c r="CK26" i="3" s="1"/>
  <c r="CK54" i="3" s="1"/>
  <c r="CE35" i="2"/>
  <c r="CJ26" i="3" s="1"/>
  <c r="CJ54" i="3" s="1"/>
  <c r="CD35" i="2"/>
  <c r="CI26" i="3" s="1"/>
  <c r="CI54" i="3" s="1"/>
  <c r="CC35" i="2"/>
  <c r="CH26" i="3" s="1"/>
  <c r="CH54" i="3" s="1"/>
  <c r="CB35" i="2"/>
  <c r="CG26" i="3" s="1"/>
  <c r="CG54" i="3" s="1"/>
  <c r="CA35" i="2"/>
  <c r="CF26" i="3" s="1"/>
  <c r="CF54" i="3" s="1"/>
  <c r="BZ35" i="2"/>
  <c r="CE26" i="3" s="1"/>
  <c r="CE54" i="3" s="1"/>
  <c r="BY35" i="2"/>
  <c r="CD26" i="3" s="1"/>
  <c r="CD54" i="3" s="1"/>
  <c r="BX35" i="2"/>
  <c r="CC26" i="3" s="1"/>
  <c r="CC54" i="3" s="1"/>
  <c r="BW35" i="2"/>
  <c r="CB26" i="3" s="1"/>
  <c r="CB54" i="3" s="1"/>
  <c r="BV35" i="2"/>
  <c r="CA26" i="3" s="1"/>
  <c r="CA54" i="3" s="1"/>
  <c r="BU35" i="2"/>
  <c r="BZ26" i="3" s="1"/>
  <c r="BZ54" i="3" s="1"/>
  <c r="BT35" i="2"/>
  <c r="BY26" i="3" s="1"/>
  <c r="BY54" i="3" s="1"/>
  <c r="BS35" i="2"/>
  <c r="BX26" i="3" s="1"/>
  <c r="BX54" i="3" s="1"/>
  <c r="BR35" i="2"/>
  <c r="BW26" i="3" s="1"/>
  <c r="BW54" i="3" s="1"/>
  <c r="BQ35" i="2"/>
  <c r="BV26" i="3" s="1"/>
  <c r="BV54" i="3" s="1"/>
  <c r="BP35" i="2"/>
  <c r="BU26" i="3" s="1"/>
  <c r="BU54" i="3" s="1"/>
  <c r="BO35" i="2"/>
  <c r="BT26" i="3" s="1"/>
  <c r="BT54" i="3" s="1"/>
  <c r="BN35" i="2"/>
  <c r="BS26" i="3" s="1"/>
  <c r="BS54" i="3" s="1"/>
  <c r="BM35" i="2"/>
  <c r="BR26" i="3" s="1"/>
  <c r="BR54" i="3" s="1"/>
  <c r="BL35" i="2"/>
  <c r="BQ26" i="3" s="1"/>
  <c r="BQ54" i="3" s="1"/>
  <c r="CK34" i="2"/>
  <c r="CP25" i="3" s="1"/>
  <c r="CJ34" i="2"/>
  <c r="CO25" i="3" s="1"/>
  <c r="CI34" i="2"/>
  <c r="CN25" i="3" s="1"/>
  <c r="CH34" i="2"/>
  <c r="CM25" i="3" s="1"/>
  <c r="CG34" i="2"/>
  <c r="CL25" i="3" s="1"/>
  <c r="CF34" i="2"/>
  <c r="CK25" i="3" s="1"/>
  <c r="CE34" i="2"/>
  <c r="CJ25" i="3" s="1"/>
  <c r="CD34" i="2"/>
  <c r="CI25" i="3" s="1"/>
  <c r="CC34" i="2"/>
  <c r="CH25" i="3" s="1"/>
  <c r="CB34" i="2"/>
  <c r="CG25" i="3" s="1"/>
  <c r="CA34" i="2"/>
  <c r="CF25" i="3" s="1"/>
  <c r="BZ34" i="2"/>
  <c r="CE25" i="3" s="1"/>
  <c r="BY34" i="2"/>
  <c r="CD25" i="3" s="1"/>
  <c r="BX34" i="2"/>
  <c r="CC25" i="3" s="1"/>
  <c r="BW34" i="2"/>
  <c r="CB25" i="3" s="1"/>
  <c r="BV34" i="2"/>
  <c r="CA25" i="3" s="1"/>
  <c r="BU34" i="2"/>
  <c r="BZ25" i="3" s="1"/>
  <c r="BT34" i="2"/>
  <c r="BY25" i="3" s="1"/>
  <c r="BS34" i="2"/>
  <c r="BX25" i="3" s="1"/>
  <c r="BR34" i="2"/>
  <c r="BW25" i="3" s="1"/>
  <c r="BQ34" i="2"/>
  <c r="BV25" i="3" s="1"/>
  <c r="BP34" i="2"/>
  <c r="BU25" i="3" s="1"/>
  <c r="BO34" i="2"/>
  <c r="BT25" i="3" s="1"/>
  <c r="BN34" i="2"/>
  <c r="BS25" i="3" s="1"/>
  <c r="BM34" i="2"/>
  <c r="BR25" i="3" s="1"/>
  <c r="BL34" i="2"/>
  <c r="BQ25" i="3" s="1"/>
  <c r="CK33" i="2"/>
  <c r="CJ33" i="2"/>
  <c r="CO22" i="3" s="1"/>
  <c r="CI33" i="2"/>
  <c r="CN23" i="3" s="1"/>
  <c r="CH33" i="2"/>
  <c r="CM22" i="3" s="1"/>
  <c r="CG33" i="2"/>
  <c r="CL24" i="3" s="1"/>
  <c r="CF33" i="2"/>
  <c r="CE33" i="2"/>
  <c r="CJ22" i="3" s="1"/>
  <c r="CD33" i="2"/>
  <c r="CI22" i="3" s="1"/>
  <c r="CC33" i="2"/>
  <c r="CB33" i="2"/>
  <c r="CG22" i="3" s="1"/>
  <c r="CA33" i="2"/>
  <c r="CF23" i="3" s="1"/>
  <c r="BZ33" i="2"/>
  <c r="CE22" i="3" s="1"/>
  <c r="BY33" i="2"/>
  <c r="CD24" i="3" s="1"/>
  <c r="BX33" i="2"/>
  <c r="BW33" i="2"/>
  <c r="CB22" i="3" s="1"/>
  <c r="BV33" i="2"/>
  <c r="CA22" i="3" s="1"/>
  <c r="BU33" i="2"/>
  <c r="BT33" i="2"/>
  <c r="BY22" i="3" s="1"/>
  <c r="BS33" i="2"/>
  <c r="BX23" i="3" s="1"/>
  <c r="BR33" i="2"/>
  <c r="BW22" i="3" s="1"/>
  <c r="BQ33" i="2"/>
  <c r="BV24" i="3" s="1"/>
  <c r="BP33" i="2"/>
  <c r="BO33" i="2"/>
  <c r="BT22" i="3" s="1"/>
  <c r="BN33" i="2"/>
  <c r="BS22" i="3" s="1"/>
  <c r="BM33" i="2"/>
  <c r="BL33" i="2"/>
  <c r="BQ22" i="3" s="1"/>
  <c r="CK32" i="2"/>
  <c r="CJ32" i="2"/>
  <c r="CO15" i="3" s="1"/>
  <c r="CI32" i="2"/>
  <c r="CN15" i="3" s="1"/>
  <c r="CH32" i="2"/>
  <c r="CM14" i="3" s="1"/>
  <c r="CG32" i="2"/>
  <c r="CL15" i="3" s="1"/>
  <c r="CF32" i="2"/>
  <c r="CK15" i="3" s="1"/>
  <c r="CE32" i="2"/>
  <c r="CD32" i="2"/>
  <c r="CC32" i="2"/>
  <c r="CB32" i="2"/>
  <c r="CG15" i="3" s="1"/>
  <c r="CA32" i="2"/>
  <c r="CF15" i="3" s="1"/>
  <c r="BZ32" i="2"/>
  <c r="CE14" i="3" s="1"/>
  <c r="BY32" i="2"/>
  <c r="CD15" i="3" s="1"/>
  <c r="BX32" i="2"/>
  <c r="CC15" i="3" s="1"/>
  <c r="BW32" i="2"/>
  <c r="CB15" i="3" s="1"/>
  <c r="BV32" i="2"/>
  <c r="BU32" i="2"/>
  <c r="BT32" i="2"/>
  <c r="BY14" i="3" s="1"/>
  <c r="BS32" i="2"/>
  <c r="BX14" i="3" s="1"/>
  <c r="BR32" i="2"/>
  <c r="BW14" i="3" s="1"/>
  <c r="BQ32" i="2"/>
  <c r="BV14" i="3" s="1"/>
  <c r="BP32" i="2"/>
  <c r="BO32" i="2"/>
  <c r="BN32" i="2"/>
  <c r="BM32" i="2"/>
  <c r="BL32" i="2"/>
  <c r="BQ14" i="3" s="1"/>
  <c r="CK31" i="2"/>
  <c r="CP9" i="3" s="1"/>
  <c r="CJ31" i="2"/>
  <c r="CI31" i="2"/>
  <c r="CH31" i="2"/>
  <c r="CM11" i="3" s="1"/>
  <c r="CG31" i="2"/>
  <c r="CL13" i="3" s="1"/>
  <c r="CF31" i="2"/>
  <c r="CK11" i="3" s="1"/>
  <c r="CE31" i="2"/>
  <c r="CJ9" i="3" s="1"/>
  <c r="CD31" i="2"/>
  <c r="CI10" i="3" s="1"/>
  <c r="CC31" i="2"/>
  <c r="CH9" i="3" s="1"/>
  <c r="CB31" i="2"/>
  <c r="CA31" i="2"/>
  <c r="BZ31" i="2"/>
  <c r="CE11" i="3" s="1"/>
  <c r="BY31" i="2"/>
  <c r="CD13" i="3" s="1"/>
  <c r="BX31" i="2"/>
  <c r="CC9" i="3" s="1"/>
  <c r="BW31" i="2"/>
  <c r="CB9" i="3" s="1"/>
  <c r="BV31" i="2"/>
  <c r="CA10" i="3" s="1"/>
  <c r="BU31" i="2"/>
  <c r="BZ9" i="3" s="1"/>
  <c r="BT31" i="2"/>
  <c r="BS31" i="2"/>
  <c r="BR31" i="2"/>
  <c r="BW11" i="3" s="1"/>
  <c r="BQ31" i="2"/>
  <c r="BV13" i="3" s="1"/>
  <c r="BP31" i="2"/>
  <c r="BU9" i="3" s="1"/>
  <c r="BO31" i="2"/>
  <c r="BT9" i="3" s="1"/>
  <c r="BN31" i="2"/>
  <c r="BS10" i="3" s="1"/>
  <c r="BM31" i="2"/>
  <c r="BR9" i="3" s="1"/>
  <c r="BL31" i="2"/>
  <c r="CK30" i="2"/>
  <c r="CP6" i="3" s="1"/>
  <c r="CJ30" i="2"/>
  <c r="CO8" i="3" s="1"/>
  <c r="CI30" i="2"/>
  <c r="CN3" i="3" s="1"/>
  <c r="CH30" i="2"/>
  <c r="CM5" i="3" s="1"/>
  <c r="CG30" i="2"/>
  <c r="CL5" i="3" s="1"/>
  <c r="CF30" i="2"/>
  <c r="CK5" i="3" s="1"/>
  <c r="CE30" i="2"/>
  <c r="CJ7" i="3" s="1"/>
  <c r="CD30" i="2"/>
  <c r="CI4" i="3" s="1"/>
  <c r="CC30" i="2"/>
  <c r="CH6" i="3" s="1"/>
  <c r="CB30" i="2"/>
  <c r="CG8" i="3" s="1"/>
  <c r="CA30" i="2"/>
  <c r="CF3" i="3" s="1"/>
  <c r="BZ30" i="2"/>
  <c r="CE5" i="3" s="1"/>
  <c r="BY30" i="2"/>
  <c r="CD5" i="3" s="1"/>
  <c r="BX30" i="2"/>
  <c r="CC5" i="3" s="1"/>
  <c r="BW30" i="2"/>
  <c r="CB7" i="3" s="1"/>
  <c r="BV30" i="2"/>
  <c r="CA4" i="3" s="1"/>
  <c r="BU30" i="2"/>
  <c r="BZ6" i="3" s="1"/>
  <c r="BT30" i="2"/>
  <c r="BY8" i="3" s="1"/>
  <c r="BS30" i="2"/>
  <c r="BX3" i="3" s="1"/>
  <c r="BR30" i="2"/>
  <c r="BW5" i="3" s="1"/>
  <c r="BQ30" i="2"/>
  <c r="BV5" i="3" s="1"/>
  <c r="BP30" i="2"/>
  <c r="BU5" i="3" s="1"/>
  <c r="BO30" i="2"/>
  <c r="BT7" i="3" s="1"/>
  <c r="BN30" i="2"/>
  <c r="BS4" i="3" s="1"/>
  <c r="BM30" i="2"/>
  <c r="BR6" i="3" s="1"/>
  <c r="BL30" i="2"/>
  <c r="BQ8" i="3" s="1"/>
  <c r="BK51" i="2"/>
  <c r="BK50" i="2"/>
  <c r="BK49" i="2"/>
  <c r="BK47" i="2"/>
  <c r="BP44" i="3" s="1"/>
  <c r="BK46" i="2"/>
  <c r="BP43" i="3" s="1"/>
  <c r="BK45" i="2"/>
  <c r="BP42" i="3" s="1"/>
  <c r="BK43" i="2"/>
  <c r="BP40" i="3" s="1"/>
  <c r="BK42" i="2"/>
  <c r="BP39" i="3" s="1"/>
  <c r="BK41" i="2"/>
  <c r="BP37" i="3" s="1"/>
  <c r="BK40" i="2"/>
  <c r="BP36" i="3" s="1"/>
  <c r="BK38" i="2"/>
  <c r="BP34" i="3" s="1"/>
  <c r="BK37" i="2"/>
  <c r="BP33" i="3" s="1"/>
  <c r="BK36" i="2"/>
  <c r="BP29" i="3" s="1"/>
  <c r="BK35" i="2"/>
  <c r="BP26" i="3" s="1"/>
  <c r="BK34" i="2"/>
  <c r="BP25" i="3" s="1"/>
  <c r="BK33" i="2"/>
  <c r="BP23" i="3" s="1"/>
  <c r="BK32" i="2"/>
  <c r="BP15" i="3" s="1"/>
  <c r="BK31" i="2"/>
  <c r="BP13" i="3" s="1"/>
  <c r="BK30" i="2"/>
  <c r="BP3" i="3" s="1"/>
  <c r="AI51" i="2"/>
  <c r="AI50" i="2"/>
  <c r="AI49" i="2"/>
  <c r="AI47" i="2"/>
  <c r="AN44" i="3" s="1"/>
  <c r="AI46" i="2"/>
  <c r="AN43" i="3" s="1"/>
  <c r="AI45" i="2"/>
  <c r="AN42" i="3" s="1"/>
  <c r="AI43" i="2"/>
  <c r="AN40" i="3" s="1"/>
  <c r="AJ40" i="2"/>
  <c r="AO36" i="3" s="1"/>
  <c r="AK40" i="2"/>
  <c r="AP36" i="3" s="1"/>
  <c r="AL40" i="2"/>
  <c r="AQ36" i="3" s="1"/>
  <c r="AM40" i="2"/>
  <c r="AR36" i="3" s="1"/>
  <c r="AN40" i="2"/>
  <c r="AS36" i="3" s="1"/>
  <c r="AO40" i="2"/>
  <c r="AT36" i="3" s="1"/>
  <c r="AP40" i="2"/>
  <c r="AU36" i="3" s="1"/>
  <c r="AQ40" i="2"/>
  <c r="AV36" i="3" s="1"/>
  <c r="AR40" i="2"/>
  <c r="AW36" i="3" s="1"/>
  <c r="AS40" i="2"/>
  <c r="AX36" i="3" s="1"/>
  <c r="AT40" i="2"/>
  <c r="AY36" i="3" s="1"/>
  <c r="AU40" i="2"/>
  <c r="AZ36" i="3" s="1"/>
  <c r="AV40" i="2"/>
  <c r="BA36" i="3" s="1"/>
  <c r="AW40" i="2"/>
  <c r="BB36" i="3" s="1"/>
  <c r="AX40" i="2"/>
  <c r="BC36" i="3" s="1"/>
  <c r="AY40" i="2"/>
  <c r="BD36" i="3" s="1"/>
  <c r="AZ40" i="2"/>
  <c r="BE36" i="3" s="1"/>
  <c r="BA40" i="2"/>
  <c r="BF36" i="3" s="1"/>
  <c r="BB40" i="2"/>
  <c r="BG36" i="3" s="1"/>
  <c r="BC40" i="2"/>
  <c r="BH36" i="3" s="1"/>
  <c r="BD40" i="2"/>
  <c r="BI36" i="3" s="1"/>
  <c r="BE40" i="2"/>
  <c r="BJ36" i="3" s="1"/>
  <c r="BF40" i="2"/>
  <c r="BK36" i="3" s="1"/>
  <c r="BG40" i="2"/>
  <c r="BL36" i="3" s="1"/>
  <c r="BH40" i="2"/>
  <c r="BM36" i="3" s="1"/>
  <c r="BI40" i="2"/>
  <c r="BN36" i="3" s="1"/>
  <c r="AJ41" i="2"/>
  <c r="AO37" i="3" s="1"/>
  <c r="AK41" i="2"/>
  <c r="AP38" i="3" s="1"/>
  <c r="AL41" i="2"/>
  <c r="AQ37" i="3" s="1"/>
  <c r="AM41" i="2"/>
  <c r="AR37" i="3" s="1"/>
  <c r="AN41" i="2"/>
  <c r="AS37" i="3" s="1"/>
  <c r="AO41" i="2"/>
  <c r="AT37" i="3" s="1"/>
  <c r="AP41" i="2"/>
  <c r="AU37" i="3" s="1"/>
  <c r="AQ41" i="2"/>
  <c r="AV37" i="3" s="1"/>
  <c r="AR41" i="2"/>
  <c r="AW37" i="3" s="1"/>
  <c r="AS41" i="2"/>
  <c r="AX38" i="3" s="1"/>
  <c r="AT41" i="2"/>
  <c r="AY37" i="3" s="1"/>
  <c r="AU41" i="2"/>
  <c r="AZ37" i="3" s="1"/>
  <c r="AV41" i="2"/>
  <c r="BA37" i="3" s="1"/>
  <c r="AW41" i="2"/>
  <c r="BB37" i="3" s="1"/>
  <c r="AX41" i="2"/>
  <c r="BC37" i="3" s="1"/>
  <c r="AY41" i="2"/>
  <c r="BD37" i="3" s="1"/>
  <c r="AZ41" i="2"/>
  <c r="BE37" i="3" s="1"/>
  <c r="BA41" i="2"/>
  <c r="BF38" i="3" s="1"/>
  <c r="BB41" i="2"/>
  <c r="BG37" i="3" s="1"/>
  <c r="BC41" i="2"/>
  <c r="BH37" i="3" s="1"/>
  <c r="BD41" i="2"/>
  <c r="BI37" i="3" s="1"/>
  <c r="BE41" i="2"/>
  <c r="BJ37" i="3" s="1"/>
  <c r="BF41" i="2"/>
  <c r="BK37" i="3" s="1"/>
  <c r="BG41" i="2"/>
  <c r="BL37" i="3" s="1"/>
  <c r="BH41" i="2"/>
  <c r="BM37" i="3" s="1"/>
  <c r="BI41" i="2"/>
  <c r="BN38" i="3" s="1"/>
  <c r="AJ42" i="2"/>
  <c r="AO39" i="3" s="1"/>
  <c r="AK42" i="2"/>
  <c r="AP39" i="3" s="1"/>
  <c r="AL42" i="2"/>
  <c r="AQ39" i="3" s="1"/>
  <c r="AM42" i="2"/>
  <c r="AR39" i="3" s="1"/>
  <c r="AN42" i="2"/>
  <c r="AS39" i="3" s="1"/>
  <c r="AO42" i="2"/>
  <c r="AT39" i="3" s="1"/>
  <c r="AP42" i="2"/>
  <c r="AU39" i="3" s="1"/>
  <c r="AQ42" i="2"/>
  <c r="AV39" i="3" s="1"/>
  <c r="AR42" i="2"/>
  <c r="AW39" i="3" s="1"/>
  <c r="AS42" i="2"/>
  <c r="AX39" i="3" s="1"/>
  <c r="AT42" i="2"/>
  <c r="AY39" i="3" s="1"/>
  <c r="AU42" i="2"/>
  <c r="AZ39" i="3" s="1"/>
  <c r="AV42" i="2"/>
  <c r="BA39" i="3" s="1"/>
  <c r="AW42" i="2"/>
  <c r="BB39" i="3" s="1"/>
  <c r="AX42" i="2"/>
  <c r="BC39" i="3" s="1"/>
  <c r="AY42" i="2"/>
  <c r="BD39" i="3" s="1"/>
  <c r="AZ42" i="2"/>
  <c r="BE39" i="3" s="1"/>
  <c r="BA42" i="2"/>
  <c r="BF39" i="3" s="1"/>
  <c r="BB42" i="2"/>
  <c r="BG39" i="3" s="1"/>
  <c r="BC42" i="2"/>
  <c r="BH39" i="3" s="1"/>
  <c r="BD42" i="2"/>
  <c r="BI39" i="3" s="1"/>
  <c r="BE42" i="2"/>
  <c r="BJ39" i="3" s="1"/>
  <c r="BF42" i="2"/>
  <c r="BK39" i="3" s="1"/>
  <c r="BG42" i="2"/>
  <c r="BL39" i="3" s="1"/>
  <c r="BH42" i="2"/>
  <c r="BM39" i="3" s="1"/>
  <c r="BI42" i="2"/>
  <c r="BN39" i="3" s="1"/>
  <c r="AJ43" i="2"/>
  <c r="AO40" i="3" s="1"/>
  <c r="AK43" i="2"/>
  <c r="AP40" i="3" s="1"/>
  <c r="AL43" i="2"/>
  <c r="AQ40" i="3" s="1"/>
  <c r="AM43" i="2"/>
  <c r="AR40" i="3" s="1"/>
  <c r="AN43" i="2"/>
  <c r="AS40" i="3" s="1"/>
  <c r="AO43" i="2"/>
  <c r="AT40" i="3" s="1"/>
  <c r="AP43" i="2"/>
  <c r="AU40" i="3" s="1"/>
  <c r="AQ43" i="2"/>
  <c r="AV40" i="3" s="1"/>
  <c r="AR43" i="2"/>
  <c r="AW40" i="3" s="1"/>
  <c r="AS43" i="2"/>
  <c r="AX40" i="3" s="1"/>
  <c r="AT43" i="2"/>
  <c r="AY40" i="3" s="1"/>
  <c r="AU43" i="2"/>
  <c r="AZ40" i="3" s="1"/>
  <c r="AV43" i="2"/>
  <c r="BA40" i="3" s="1"/>
  <c r="AW43" i="2"/>
  <c r="BB40" i="3" s="1"/>
  <c r="AX43" i="2"/>
  <c r="BC40" i="3" s="1"/>
  <c r="AY43" i="2"/>
  <c r="BD40" i="3" s="1"/>
  <c r="AZ43" i="2"/>
  <c r="BE40" i="3" s="1"/>
  <c r="BA43" i="2"/>
  <c r="BF40" i="3" s="1"/>
  <c r="BB43" i="2"/>
  <c r="BG40" i="3" s="1"/>
  <c r="BC43" i="2"/>
  <c r="BH40" i="3" s="1"/>
  <c r="BD43" i="2"/>
  <c r="BI40" i="3" s="1"/>
  <c r="BE43" i="2"/>
  <c r="BJ40" i="3" s="1"/>
  <c r="BF43" i="2"/>
  <c r="BK40" i="3" s="1"/>
  <c r="BG43" i="2"/>
  <c r="BL40" i="3" s="1"/>
  <c r="BH43" i="2"/>
  <c r="BM40" i="3" s="1"/>
  <c r="BI43" i="2"/>
  <c r="BN40" i="3" s="1"/>
  <c r="AI42" i="2"/>
  <c r="AN39" i="3" s="1"/>
  <c r="AI41" i="2"/>
  <c r="AN37" i="3" s="1"/>
  <c r="AI40" i="2"/>
  <c r="AN36" i="3" s="1"/>
  <c r="BI38" i="2"/>
  <c r="BN34" i="3" s="1"/>
  <c r="BH38" i="2"/>
  <c r="BM34" i="3" s="1"/>
  <c r="BG38" i="2"/>
  <c r="BL34" i="3" s="1"/>
  <c r="BF38" i="2"/>
  <c r="BK35" i="3" s="1"/>
  <c r="BE38" i="2"/>
  <c r="BJ34" i="3" s="1"/>
  <c r="BD38" i="2"/>
  <c r="BI34" i="3" s="1"/>
  <c r="BC38" i="2"/>
  <c r="BH34" i="3" s="1"/>
  <c r="BB38" i="2"/>
  <c r="BG34" i="3" s="1"/>
  <c r="BA38" i="2"/>
  <c r="BF34" i="3" s="1"/>
  <c r="AZ38" i="2"/>
  <c r="BE34" i="3" s="1"/>
  <c r="AY38" i="2"/>
  <c r="BD34" i="3" s="1"/>
  <c r="AX38" i="2"/>
  <c r="BC35" i="3" s="1"/>
  <c r="AW38" i="2"/>
  <c r="BB34" i="3" s="1"/>
  <c r="AV38" i="2"/>
  <c r="BA34" i="3" s="1"/>
  <c r="AU38" i="2"/>
  <c r="AZ34" i="3" s="1"/>
  <c r="AT38" i="2"/>
  <c r="AY34" i="3" s="1"/>
  <c r="AS38" i="2"/>
  <c r="AX34" i="3" s="1"/>
  <c r="AR38" i="2"/>
  <c r="AW34" i="3" s="1"/>
  <c r="AQ38" i="2"/>
  <c r="AV34" i="3" s="1"/>
  <c r="AP38" i="2"/>
  <c r="AU35" i="3" s="1"/>
  <c r="AO38" i="2"/>
  <c r="AT34" i="3" s="1"/>
  <c r="AN38" i="2"/>
  <c r="AS34" i="3" s="1"/>
  <c r="AM38" i="2"/>
  <c r="AR34" i="3" s="1"/>
  <c r="AL38" i="2"/>
  <c r="AQ34" i="3" s="1"/>
  <c r="AK38" i="2"/>
  <c r="AP34" i="3" s="1"/>
  <c r="AJ38" i="2"/>
  <c r="AO34" i="3" s="1"/>
  <c r="AI38" i="2"/>
  <c r="AN34" i="3" s="1"/>
  <c r="BI37" i="2"/>
  <c r="BN33" i="3" s="1"/>
  <c r="BH37" i="2"/>
  <c r="BM33" i="3" s="1"/>
  <c r="BG37" i="2"/>
  <c r="BL33" i="3" s="1"/>
  <c r="BF37" i="2"/>
  <c r="BK33" i="3" s="1"/>
  <c r="BE37" i="2"/>
  <c r="BJ33" i="3" s="1"/>
  <c r="BD37" i="2"/>
  <c r="BI33" i="3" s="1"/>
  <c r="BC37" i="2"/>
  <c r="BH33" i="3" s="1"/>
  <c r="BB37" i="2"/>
  <c r="BG33" i="3" s="1"/>
  <c r="BA37" i="2"/>
  <c r="BF33" i="3" s="1"/>
  <c r="AZ37" i="2"/>
  <c r="BE33" i="3" s="1"/>
  <c r="AY37" i="2"/>
  <c r="BD33" i="3" s="1"/>
  <c r="AX37" i="2"/>
  <c r="BC33" i="3" s="1"/>
  <c r="AW37" i="2"/>
  <c r="BB33" i="3" s="1"/>
  <c r="AV37" i="2"/>
  <c r="BA33" i="3" s="1"/>
  <c r="AU37" i="2"/>
  <c r="AZ33" i="3" s="1"/>
  <c r="AT37" i="2"/>
  <c r="AY33" i="3" s="1"/>
  <c r="AS37" i="2"/>
  <c r="AX33" i="3" s="1"/>
  <c r="AR37" i="2"/>
  <c r="AW33" i="3" s="1"/>
  <c r="AQ37" i="2"/>
  <c r="AV33" i="3" s="1"/>
  <c r="AP37" i="2"/>
  <c r="AU33" i="3" s="1"/>
  <c r="AO37" i="2"/>
  <c r="AT33" i="3" s="1"/>
  <c r="AN37" i="2"/>
  <c r="AS33" i="3" s="1"/>
  <c r="AM37" i="2"/>
  <c r="AR33" i="3" s="1"/>
  <c r="AL37" i="2"/>
  <c r="AQ33" i="3" s="1"/>
  <c r="AK37" i="2"/>
  <c r="AP33" i="3" s="1"/>
  <c r="AJ37" i="2"/>
  <c r="AO33" i="3" s="1"/>
  <c r="AI37" i="2"/>
  <c r="AN33" i="3" s="1"/>
  <c r="BI36" i="2"/>
  <c r="BN27" i="3" s="1"/>
  <c r="BH36" i="2"/>
  <c r="BM27" i="3" s="1"/>
  <c r="BG36" i="2"/>
  <c r="BL27" i="3" s="1"/>
  <c r="BF36" i="2"/>
  <c r="BK27" i="3" s="1"/>
  <c r="BE36" i="2"/>
  <c r="BJ27" i="3" s="1"/>
  <c r="BD36" i="2"/>
  <c r="BC36" i="2"/>
  <c r="BB36" i="2"/>
  <c r="BG31" i="3" s="1"/>
  <c r="BA36" i="2"/>
  <c r="BF27" i="3" s="1"/>
  <c r="AZ36" i="2"/>
  <c r="BE27" i="3" s="1"/>
  <c r="AY36" i="2"/>
  <c r="BD27" i="3" s="1"/>
  <c r="AX36" i="2"/>
  <c r="BC27" i="3" s="1"/>
  <c r="AW36" i="2"/>
  <c r="BB27" i="3" s="1"/>
  <c r="AV36" i="2"/>
  <c r="AU36" i="2"/>
  <c r="AT36" i="2"/>
  <c r="AY27" i="3" s="1"/>
  <c r="AS36" i="2"/>
  <c r="AX27" i="3" s="1"/>
  <c r="AR36" i="2"/>
  <c r="AW27" i="3" s="1"/>
  <c r="AQ36" i="2"/>
  <c r="AV27" i="3" s="1"/>
  <c r="AP36" i="2"/>
  <c r="AU27" i="3" s="1"/>
  <c r="AO36" i="2"/>
  <c r="AT27" i="3" s="1"/>
  <c r="AN36" i="2"/>
  <c r="AM36" i="2"/>
  <c r="AL36" i="2"/>
  <c r="AQ27" i="3" s="1"/>
  <c r="AK36" i="2"/>
  <c r="AP27" i="3" s="1"/>
  <c r="AJ36" i="2"/>
  <c r="AO27" i="3" s="1"/>
  <c r="AI36" i="2"/>
  <c r="AN27" i="3" s="1"/>
  <c r="BI35" i="2"/>
  <c r="BN26" i="3" s="1"/>
  <c r="BN54" i="3" s="1"/>
  <c r="BH35" i="2"/>
  <c r="BM26" i="3" s="1"/>
  <c r="BM54" i="3" s="1"/>
  <c r="BG35" i="2"/>
  <c r="BL26" i="3" s="1"/>
  <c r="BL54" i="3" s="1"/>
  <c r="BF35" i="2"/>
  <c r="BK26" i="3" s="1"/>
  <c r="BK54" i="3" s="1"/>
  <c r="BE35" i="2"/>
  <c r="BJ26" i="3" s="1"/>
  <c r="BJ54" i="3" s="1"/>
  <c r="BD35" i="2"/>
  <c r="BI26" i="3" s="1"/>
  <c r="BI54" i="3" s="1"/>
  <c r="BC35" i="2"/>
  <c r="BH26" i="3" s="1"/>
  <c r="BH54" i="3" s="1"/>
  <c r="BB35" i="2"/>
  <c r="BG26" i="3" s="1"/>
  <c r="BG54" i="3" s="1"/>
  <c r="BA35" i="2"/>
  <c r="BF26" i="3" s="1"/>
  <c r="BF54" i="3" s="1"/>
  <c r="AZ35" i="2"/>
  <c r="BE26" i="3" s="1"/>
  <c r="BE54" i="3" s="1"/>
  <c r="AY35" i="2"/>
  <c r="BD26" i="3" s="1"/>
  <c r="BD54" i="3" s="1"/>
  <c r="AX35" i="2"/>
  <c r="BC26" i="3" s="1"/>
  <c r="BC54" i="3" s="1"/>
  <c r="AW35" i="2"/>
  <c r="BB26" i="3" s="1"/>
  <c r="BB54" i="3" s="1"/>
  <c r="AV35" i="2"/>
  <c r="BA26" i="3" s="1"/>
  <c r="BA54" i="3" s="1"/>
  <c r="AU35" i="2"/>
  <c r="AZ26" i="3" s="1"/>
  <c r="AZ54" i="3" s="1"/>
  <c r="AT35" i="2"/>
  <c r="AY26" i="3" s="1"/>
  <c r="AY54" i="3" s="1"/>
  <c r="AS35" i="2"/>
  <c r="AX26" i="3" s="1"/>
  <c r="AX54" i="3" s="1"/>
  <c r="AR35" i="2"/>
  <c r="AW26" i="3" s="1"/>
  <c r="AW54" i="3" s="1"/>
  <c r="AQ35" i="2"/>
  <c r="AV26" i="3" s="1"/>
  <c r="AV54" i="3" s="1"/>
  <c r="AP35" i="2"/>
  <c r="AU26" i="3" s="1"/>
  <c r="AU54" i="3" s="1"/>
  <c r="AO35" i="2"/>
  <c r="AT26" i="3" s="1"/>
  <c r="AT54" i="3" s="1"/>
  <c r="AN35" i="2"/>
  <c r="AS26" i="3" s="1"/>
  <c r="AS54" i="3" s="1"/>
  <c r="AM35" i="2"/>
  <c r="AR26" i="3" s="1"/>
  <c r="AR54" i="3" s="1"/>
  <c r="AL35" i="2"/>
  <c r="AQ26" i="3" s="1"/>
  <c r="AQ54" i="3" s="1"/>
  <c r="AK35" i="2"/>
  <c r="AP26" i="3" s="1"/>
  <c r="AP54" i="3" s="1"/>
  <c r="AJ35" i="2"/>
  <c r="AO26" i="3" s="1"/>
  <c r="AO54" i="3" s="1"/>
  <c r="AI35" i="2"/>
  <c r="AN26" i="3" s="1"/>
  <c r="BI34" i="2"/>
  <c r="BN25" i="3" s="1"/>
  <c r="BH34" i="2"/>
  <c r="BM25" i="3" s="1"/>
  <c r="BG34" i="2"/>
  <c r="BL25" i="3" s="1"/>
  <c r="BF34" i="2"/>
  <c r="BK25" i="3" s="1"/>
  <c r="BE34" i="2"/>
  <c r="BJ25" i="3" s="1"/>
  <c r="BD34" i="2"/>
  <c r="BI25" i="3" s="1"/>
  <c r="BC34" i="2"/>
  <c r="BH25" i="3" s="1"/>
  <c r="BB34" i="2"/>
  <c r="BG25" i="3" s="1"/>
  <c r="BA34" i="2"/>
  <c r="BF25" i="3" s="1"/>
  <c r="AZ34" i="2"/>
  <c r="BE25" i="3" s="1"/>
  <c r="AY34" i="2"/>
  <c r="BD25" i="3" s="1"/>
  <c r="AX34" i="2"/>
  <c r="BC25" i="3" s="1"/>
  <c r="AW34" i="2"/>
  <c r="BB25" i="3" s="1"/>
  <c r="AV34" i="2"/>
  <c r="BA25" i="3" s="1"/>
  <c r="AU34" i="2"/>
  <c r="AZ25" i="3" s="1"/>
  <c r="AT34" i="2"/>
  <c r="AY25" i="3" s="1"/>
  <c r="AS34" i="2"/>
  <c r="AX25" i="3" s="1"/>
  <c r="AR34" i="2"/>
  <c r="AW25" i="3" s="1"/>
  <c r="AQ34" i="2"/>
  <c r="AV25" i="3" s="1"/>
  <c r="AP34" i="2"/>
  <c r="AU25" i="3" s="1"/>
  <c r="AO34" i="2"/>
  <c r="AT25" i="3" s="1"/>
  <c r="AN34" i="2"/>
  <c r="AS25" i="3" s="1"/>
  <c r="AM34" i="2"/>
  <c r="AR25" i="3" s="1"/>
  <c r="AL34" i="2"/>
  <c r="AQ25" i="3" s="1"/>
  <c r="AK34" i="2"/>
  <c r="AP25" i="3" s="1"/>
  <c r="AJ34" i="2"/>
  <c r="AO25" i="3" s="1"/>
  <c r="AI34" i="2"/>
  <c r="AN25" i="3" s="1"/>
  <c r="BI33" i="2"/>
  <c r="BN24" i="3" s="1"/>
  <c r="BH33" i="2"/>
  <c r="BG33" i="2"/>
  <c r="BL22" i="3" s="1"/>
  <c r="BF33" i="2"/>
  <c r="BK22" i="3" s="1"/>
  <c r="BE33" i="2"/>
  <c r="BD33" i="2"/>
  <c r="BI22" i="3" s="1"/>
  <c r="BC33" i="2"/>
  <c r="BH23" i="3" s="1"/>
  <c r="BB33" i="2"/>
  <c r="BG22" i="3" s="1"/>
  <c r="BA33" i="2"/>
  <c r="BF24" i="3" s="1"/>
  <c r="AZ33" i="2"/>
  <c r="AY33" i="2"/>
  <c r="BD22" i="3" s="1"/>
  <c r="AX33" i="2"/>
  <c r="BC22" i="3" s="1"/>
  <c r="AW33" i="2"/>
  <c r="AV33" i="2"/>
  <c r="BA22" i="3" s="1"/>
  <c r="AU33" i="2"/>
  <c r="AZ23" i="3" s="1"/>
  <c r="AT33" i="2"/>
  <c r="AY22" i="3" s="1"/>
  <c r="AS33" i="2"/>
  <c r="AX24" i="3" s="1"/>
  <c r="AR33" i="2"/>
  <c r="AQ33" i="2"/>
  <c r="AV22" i="3" s="1"/>
  <c r="AP33" i="2"/>
  <c r="AU22" i="3" s="1"/>
  <c r="AO33" i="2"/>
  <c r="AN33" i="2"/>
  <c r="AS22" i="3" s="1"/>
  <c r="AM33" i="2"/>
  <c r="AR23" i="3" s="1"/>
  <c r="AL33" i="2"/>
  <c r="AQ22" i="3" s="1"/>
  <c r="AK33" i="2"/>
  <c r="AP24" i="3" s="1"/>
  <c r="AJ33" i="2"/>
  <c r="AI33" i="2"/>
  <c r="AN22" i="3" s="1"/>
  <c r="BI32" i="2"/>
  <c r="BN14" i="3" s="1"/>
  <c r="BH32" i="2"/>
  <c r="BM15" i="3" s="1"/>
  <c r="BG32" i="2"/>
  <c r="BF32" i="2"/>
  <c r="BE32" i="2"/>
  <c r="BJ14" i="3" s="1"/>
  <c r="BD32" i="2"/>
  <c r="BI14" i="3" s="1"/>
  <c r="BC32" i="2"/>
  <c r="BH14" i="3" s="1"/>
  <c r="BB32" i="2"/>
  <c r="BG14" i="3" s="1"/>
  <c r="BA32" i="2"/>
  <c r="BF15" i="3" s="1"/>
  <c r="AZ32" i="2"/>
  <c r="AY32" i="2"/>
  <c r="AX32" i="2"/>
  <c r="AW32" i="2"/>
  <c r="BB15" i="3" s="1"/>
  <c r="AV32" i="2"/>
  <c r="BA15" i="3" s="1"/>
  <c r="AU32" i="2"/>
  <c r="AZ15" i="3" s="1"/>
  <c r="AT32" i="2"/>
  <c r="AY14" i="3" s="1"/>
  <c r="AS32" i="2"/>
  <c r="AX15" i="3" s="1"/>
  <c r="AR32" i="2"/>
  <c r="AW15" i="3" s="1"/>
  <c r="AQ32" i="2"/>
  <c r="AV15" i="3" s="1"/>
  <c r="AP32" i="2"/>
  <c r="AO32" i="2"/>
  <c r="AT14" i="3" s="1"/>
  <c r="AN32" i="2"/>
  <c r="AS14" i="3" s="1"/>
  <c r="AM32" i="2"/>
  <c r="AR14" i="3" s="1"/>
  <c r="AL32" i="2"/>
  <c r="AQ14" i="3" s="1"/>
  <c r="AK32" i="2"/>
  <c r="AP14" i="3" s="1"/>
  <c r="AJ32" i="2"/>
  <c r="AI32" i="2"/>
  <c r="BI31" i="2"/>
  <c r="BN13" i="3" s="1"/>
  <c r="BH31" i="2"/>
  <c r="BM10" i="3" s="1"/>
  <c r="BG31" i="2"/>
  <c r="BL10" i="3" s="1"/>
  <c r="BF31" i="2"/>
  <c r="BK10" i="3" s="1"/>
  <c r="BE31" i="2"/>
  <c r="BD31" i="2"/>
  <c r="BI10" i="3" s="1"/>
  <c r="BC31" i="2"/>
  <c r="BH10" i="3" s="1"/>
  <c r="BB31" i="2"/>
  <c r="BG11" i="3" s="1"/>
  <c r="BA31" i="2"/>
  <c r="BF13" i="3" s="1"/>
  <c r="AZ31" i="2"/>
  <c r="BE11" i="3" s="1"/>
  <c r="AY31" i="2"/>
  <c r="BD10" i="3" s="1"/>
  <c r="AX31" i="2"/>
  <c r="BC10" i="3" s="1"/>
  <c r="AW31" i="2"/>
  <c r="AV31" i="2"/>
  <c r="BA10" i="3" s="1"/>
  <c r="AU31" i="2"/>
  <c r="AZ13" i="3" s="1"/>
  <c r="AT31" i="2"/>
  <c r="AY11" i="3" s="1"/>
  <c r="AS31" i="2"/>
  <c r="AX13" i="3" s="1"/>
  <c r="AR31" i="2"/>
  <c r="AW10" i="3" s="1"/>
  <c r="AQ31" i="2"/>
  <c r="AV10" i="3" s="1"/>
  <c r="AP31" i="2"/>
  <c r="AU10" i="3" s="1"/>
  <c r="AO31" i="2"/>
  <c r="AN31" i="2"/>
  <c r="AS10" i="3" s="1"/>
  <c r="AM31" i="2"/>
  <c r="AR10" i="3" s="1"/>
  <c r="AL31" i="2"/>
  <c r="AQ11" i="3" s="1"/>
  <c r="AK31" i="2"/>
  <c r="AP13" i="3" s="1"/>
  <c r="AJ31" i="2"/>
  <c r="AO10" i="3" s="1"/>
  <c r="AI31" i="2"/>
  <c r="AN10" i="3" s="1"/>
  <c r="BI30" i="2"/>
  <c r="BN3" i="3" s="1"/>
  <c r="BH30" i="2"/>
  <c r="BM3" i="3" s="1"/>
  <c r="BG30" i="2"/>
  <c r="BL7" i="3" s="1"/>
  <c r="BF30" i="2"/>
  <c r="BK7" i="3" s="1"/>
  <c r="BE30" i="2"/>
  <c r="BJ6" i="3" s="1"/>
  <c r="BD30" i="2"/>
  <c r="BI8" i="3" s="1"/>
  <c r="BC30" i="2"/>
  <c r="BH5" i="3" s="1"/>
  <c r="BB30" i="2"/>
  <c r="BG3" i="3" s="1"/>
  <c r="BA30" i="2"/>
  <c r="BF3" i="3" s="1"/>
  <c r="AZ30" i="2"/>
  <c r="BE3" i="3" s="1"/>
  <c r="AY30" i="2"/>
  <c r="BD7" i="3" s="1"/>
  <c r="AX30" i="2"/>
  <c r="BC7" i="3" s="1"/>
  <c r="AW30" i="2"/>
  <c r="BB6" i="3" s="1"/>
  <c r="AV30" i="2"/>
  <c r="BA8" i="3" s="1"/>
  <c r="AU30" i="2"/>
  <c r="AZ5" i="3" s="1"/>
  <c r="AT30" i="2"/>
  <c r="AY3" i="3" s="1"/>
  <c r="AS30" i="2"/>
  <c r="AX3" i="3" s="1"/>
  <c r="AR30" i="2"/>
  <c r="AW3" i="3" s="1"/>
  <c r="AQ30" i="2"/>
  <c r="AV7" i="3" s="1"/>
  <c r="AP30" i="2"/>
  <c r="AU7" i="3" s="1"/>
  <c r="AO30" i="2"/>
  <c r="AT6" i="3" s="1"/>
  <c r="AN30" i="2"/>
  <c r="AS8" i="3" s="1"/>
  <c r="AM30" i="2"/>
  <c r="AR5" i="3" s="1"/>
  <c r="AL30" i="2"/>
  <c r="AQ3" i="3" s="1"/>
  <c r="AK30" i="2"/>
  <c r="AP3" i="3" s="1"/>
  <c r="AJ30" i="2"/>
  <c r="AO3" i="3" s="1"/>
  <c r="AI30" i="2"/>
  <c r="AN7" i="3" s="1"/>
  <c r="AG38" i="2"/>
  <c r="AL34" i="3" s="1"/>
  <c r="AF38" i="2"/>
  <c r="AK34" i="3" s="1"/>
  <c r="AE38" i="2"/>
  <c r="AJ34" i="3" s="1"/>
  <c r="AD38" i="2"/>
  <c r="AI34" i="3" s="1"/>
  <c r="AC38" i="2"/>
  <c r="AH34" i="3" s="1"/>
  <c r="AB38" i="2"/>
  <c r="AG34" i="3" s="1"/>
  <c r="AA38" i="2"/>
  <c r="AF34" i="3" s="1"/>
  <c r="Z38" i="2"/>
  <c r="AE35" i="3" s="1"/>
  <c r="Y38" i="2"/>
  <c r="AD34" i="3" s="1"/>
  <c r="X38" i="2"/>
  <c r="AC34" i="3" s="1"/>
  <c r="W38" i="2"/>
  <c r="AB34" i="3" s="1"/>
  <c r="V38" i="2"/>
  <c r="AA34" i="3" s="1"/>
  <c r="U38" i="2"/>
  <c r="Z34" i="3" s="1"/>
  <c r="T38" i="2"/>
  <c r="Y34" i="3" s="1"/>
  <c r="S38" i="2"/>
  <c r="X34" i="3" s="1"/>
  <c r="R38" i="2"/>
  <c r="W35" i="3" s="1"/>
  <c r="Q38" i="2"/>
  <c r="V34" i="3" s="1"/>
  <c r="P38" i="2"/>
  <c r="U34" i="3" s="1"/>
  <c r="O38" i="2"/>
  <c r="T34" i="3" s="1"/>
  <c r="N38" i="2"/>
  <c r="S34" i="3" s="1"/>
  <c r="M38" i="2"/>
  <c r="R34" i="3" s="1"/>
  <c r="L38" i="2"/>
  <c r="Q34" i="3" s="1"/>
  <c r="K38" i="2"/>
  <c r="P34" i="3" s="1"/>
  <c r="J38" i="2"/>
  <c r="O35" i="3" s="1"/>
  <c r="I38" i="2"/>
  <c r="N34" i="3" s="1"/>
  <c r="H38" i="2"/>
  <c r="M34" i="3" s="1"/>
  <c r="AG37" i="2"/>
  <c r="AL33" i="3" s="1"/>
  <c r="AF37" i="2"/>
  <c r="AK33" i="3" s="1"/>
  <c r="AE37" i="2"/>
  <c r="AJ33" i="3" s="1"/>
  <c r="AD37" i="2"/>
  <c r="AI33" i="3" s="1"/>
  <c r="AC37" i="2"/>
  <c r="AH33" i="3" s="1"/>
  <c r="AB37" i="2"/>
  <c r="AG33" i="3" s="1"/>
  <c r="AA37" i="2"/>
  <c r="AF33" i="3" s="1"/>
  <c r="Z37" i="2"/>
  <c r="AE33" i="3" s="1"/>
  <c r="Y37" i="2"/>
  <c r="AD33" i="3" s="1"/>
  <c r="X37" i="2"/>
  <c r="AC33" i="3" s="1"/>
  <c r="W37" i="2"/>
  <c r="AB33" i="3" s="1"/>
  <c r="V37" i="2"/>
  <c r="AA33" i="3" s="1"/>
  <c r="U37" i="2"/>
  <c r="Z33" i="3" s="1"/>
  <c r="T37" i="2"/>
  <c r="Y33" i="3" s="1"/>
  <c r="S37" i="2"/>
  <c r="X33" i="3" s="1"/>
  <c r="R37" i="2"/>
  <c r="W33" i="3" s="1"/>
  <c r="Q37" i="2"/>
  <c r="V33" i="3" s="1"/>
  <c r="P37" i="2"/>
  <c r="U33" i="3" s="1"/>
  <c r="O37" i="2"/>
  <c r="T33" i="3" s="1"/>
  <c r="N37" i="2"/>
  <c r="S33" i="3" s="1"/>
  <c r="M37" i="2"/>
  <c r="R33" i="3" s="1"/>
  <c r="L37" i="2"/>
  <c r="Q33" i="3" s="1"/>
  <c r="K37" i="2"/>
  <c r="P33" i="3" s="1"/>
  <c r="J37" i="2"/>
  <c r="O33" i="3" s="1"/>
  <c r="I37" i="2"/>
  <c r="N33" i="3" s="1"/>
  <c r="H37" i="2"/>
  <c r="M33" i="3" s="1"/>
  <c r="AG36" i="2"/>
  <c r="AL27" i="3" s="1"/>
  <c r="AF36" i="2"/>
  <c r="AE36" i="2"/>
  <c r="AJ32" i="3" s="1"/>
  <c r="AD36" i="2"/>
  <c r="AI31" i="3" s="1"/>
  <c r="AC36" i="2"/>
  <c r="AB36" i="2"/>
  <c r="AA36" i="2"/>
  <c r="AF27" i="3" s="1"/>
  <c r="Z36" i="2"/>
  <c r="AE27" i="3" s="1"/>
  <c r="Y36" i="2"/>
  <c r="AD27" i="3" s="1"/>
  <c r="X36" i="2"/>
  <c r="W36" i="2"/>
  <c r="V36" i="2"/>
  <c r="AA31" i="3" s="1"/>
  <c r="U36" i="2"/>
  <c r="T36" i="2"/>
  <c r="S36" i="2"/>
  <c r="X27" i="3" s="1"/>
  <c r="R36" i="2"/>
  <c r="W27" i="3" s="1"/>
  <c r="Q36" i="2"/>
  <c r="V27" i="3" s="1"/>
  <c r="P36" i="2"/>
  <c r="O36" i="2"/>
  <c r="N36" i="2"/>
  <c r="M36" i="2"/>
  <c r="L36" i="2"/>
  <c r="K36" i="2"/>
  <c r="P27" i="3" s="1"/>
  <c r="J36" i="2"/>
  <c r="O27" i="3" s="1"/>
  <c r="I36" i="2"/>
  <c r="N27" i="3" s="1"/>
  <c r="H36" i="2"/>
  <c r="AG35" i="2"/>
  <c r="AL26" i="3" s="1"/>
  <c r="AL54" i="3" s="1"/>
  <c r="AF35" i="2"/>
  <c r="AK26" i="3" s="1"/>
  <c r="AK54" i="3" s="1"/>
  <c r="AE35" i="2"/>
  <c r="AJ26" i="3" s="1"/>
  <c r="AJ54" i="3" s="1"/>
  <c r="AD35" i="2"/>
  <c r="AI26" i="3" s="1"/>
  <c r="AI54" i="3" s="1"/>
  <c r="AC35" i="2"/>
  <c r="AH26" i="3" s="1"/>
  <c r="AH54" i="3" s="1"/>
  <c r="AB35" i="2"/>
  <c r="AG26" i="3" s="1"/>
  <c r="AG54" i="3" s="1"/>
  <c r="AA35" i="2"/>
  <c r="AF26" i="3" s="1"/>
  <c r="AF54" i="3" s="1"/>
  <c r="Z35" i="2"/>
  <c r="AE26" i="3" s="1"/>
  <c r="AE54" i="3" s="1"/>
  <c r="Y35" i="2"/>
  <c r="AD26" i="3" s="1"/>
  <c r="AD54" i="3" s="1"/>
  <c r="X35" i="2"/>
  <c r="AC26" i="3" s="1"/>
  <c r="AC54" i="3" s="1"/>
  <c r="W35" i="2"/>
  <c r="AB26" i="3" s="1"/>
  <c r="AB54" i="3" s="1"/>
  <c r="V35" i="2"/>
  <c r="AA26" i="3" s="1"/>
  <c r="AA54" i="3" s="1"/>
  <c r="U35" i="2"/>
  <c r="Z26" i="3" s="1"/>
  <c r="Z54" i="3" s="1"/>
  <c r="T35" i="2"/>
  <c r="Y26" i="3" s="1"/>
  <c r="Y54" i="3" s="1"/>
  <c r="S35" i="2"/>
  <c r="X26" i="3" s="1"/>
  <c r="X54" i="3" s="1"/>
  <c r="R35" i="2"/>
  <c r="W26" i="3" s="1"/>
  <c r="W54" i="3" s="1"/>
  <c r="Q35" i="2"/>
  <c r="V26" i="3" s="1"/>
  <c r="V54" i="3" s="1"/>
  <c r="P35" i="2"/>
  <c r="U26" i="3" s="1"/>
  <c r="U54" i="3" s="1"/>
  <c r="O35" i="2"/>
  <c r="T26" i="3" s="1"/>
  <c r="T54" i="3" s="1"/>
  <c r="N35" i="2"/>
  <c r="S26" i="3" s="1"/>
  <c r="S54" i="3" s="1"/>
  <c r="M35" i="2"/>
  <c r="R26" i="3" s="1"/>
  <c r="R54" i="3" s="1"/>
  <c r="L35" i="2"/>
  <c r="Q26" i="3" s="1"/>
  <c r="Q54" i="3" s="1"/>
  <c r="K35" i="2"/>
  <c r="P26" i="3" s="1"/>
  <c r="P54" i="3" s="1"/>
  <c r="J35" i="2"/>
  <c r="O26" i="3" s="1"/>
  <c r="O54" i="3" s="1"/>
  <c r="I35" i="2"/>
  <c r="N26" i="3" s="1"/>
  <c r="N54" i="3" s="1"/>
  <c r="H35" i="2"/>
  <c r="M26" i="3" s="1"/>
  <c r="M54" i="3" s="1"/>
  <c r="AG34" i="2"/>
  <c r="AL25" i="3" s="1"/>
  <c r="AF34" i="2"/>
  <c r="AK25" i="3" s="1"/>
  <c r="AE34" i="2"/>
  <c r="AJ25" i="3" s="1"/>
  <c r="AD34" i="2"/>
  <c r="AI25" i="3" s="1"/>
  <c r="AC34" i="2"/>
  <c r="AH25" i="3" s="1"/>
  <c r="AB34" i="2"/>
  <c r="AG25" i="3" s="1"/>
  <c r="AA34" i="2"/>
  <c r="AF25" i="3" s="1"/>
  <c r="Z34" i="2"/>
  <c r="AE25" i="3" s="1"/>
  <c r="Y34" i="2"/>
  <c r="AD25" i="3" s="1"/>
  <c r="X34" i="2"/>
  <c r="AC25" i="3" s="1"/>
  <c r="W34" i="2"/>
  <c r="AB25" i="3" s="1"/>
  <c r="V34" i="2"/>
  <c r="AA25" i="3" s="1"/>
  <c r="U34" i="2"/>
  <c r="Z25" i="3" s="1"/>
  <c r="T34" i="2"/>
  <c r="Y25" i="3" s="1"/>
  <c r="S34" i="2"/>
  <c r="X25" i="3" s="1"/>
  <c r="R34" i="2"/>
  <c r="W25" i="3" s="1"/>
  <c r="Q34" i="2"/>
  <c r="V25" i="3" s="1"/>
  <c r="P34" i="2"/>
  <c r="U25" i="3" s="1"/>
  <c r="O34" i="2"/>
  <c r="T25" i="3" s="1"/>
  <c r="N34" i="2"/>
  <c r="S25" i="3" s="1"/>
  <c r="M34" i="2"/>
  <c r="R25" i="3" s="1"/>
  <c r="L34" i="2"/>
  <c r="Q25" i="3" s="1"/>
  <c r="K34" i="2"/>
  <c r="P25" i="3" s="1"/>
  <c r="J34" i="2"/>
  <c r="O25" i="3" s="1"/>
  <c r="I34" i="2"/>
  <c r="N25" i="3" s="1"/>
  <c r="H34" i="2"/>
  <c r="M25" i="3" s="1"/>
  <c r="AG33" i="2"/>
  <c r="AL22" i="3" s="1"/>
  <c r="AF33" i="2"/>
  <c r="AK22" i="3" s="1"/>
  <c r="AE33" i="2"/>
  <c r="AJ23" i="3" s="1"/>
  <c r="AD33" i="2"/>
  <c r="AC33" i="2"/>
  <c r="AH24" i="3" s="1"/>
  <c r="AB33" i="2"/>
  <c r="AG23" i="3" s="1"/>
  <c r="AA33" i="2"/>
  <c r="Z33" i="2"/>
  <c r="AE22" i="3" s="1"/>
  <c r="Y33" i="2"/>
  <c r="AD22" i="3" s="1"/>
  <c r="X33" i="2"/>
  <c r="AC22" i="3" s="1"/>
  <c r="W33" i="2"/>
  <c r="AB23" i="3" s="1"/>
  <c r="V33" i="2"/>
  <c r="U33" i="2"/>
  <c r="Z24" i="3" s="1"/>
  <c r="T33" i="2"/>
  <c r="Y23" i="3" s="1"/>
  <c r="S33" i="2"/>
  <c r="R33" i="2"/>
  <c r="W22" i="3" s="1"/>
  <c r="Q33" i="2"/>
  <c r="V22" i="3" s="1"/>
  <c r="P33" i="2"/>
  <c r="U22" i="3" s="1"/>
  <c r="O33" i="2"/>
  <c r="T23" i="3" s="1"/>
  <c r="N33" i="2"/>
  <c r="M33" i="2"/>
  <c r="R24" i="3" s="1"/>
  <c r="L33" i="2"/>
  <c r="Q23" i="3" s="1"/>
  <c r="K33" i="2"/>
  <c r="J33" i="2"/>
  <c r="O22" i="3" s="1"/>
  <c r="I33" i="2"/>
  <c r="N22" i="3" s="1"/>
  <c r="H33" i="2"/>
  <c r="M22" i="3" s="1"/>
  <c r="AG32" i="2"/>
  <c r="AL14" i="3" s="1"/>
  <c r="AF32" i="2"/>
  <c r="AK14" i="3" s="1"/>
  <c r="AE32" i="2"/>
  <c r="AJ14" i="3" s="1"/>
  <c r="AD32" i="2"/>
  <c r="AI14" i="3" s="1"/>
  <c r="AC32" i="2"/>
  <c r="AH14" i="3" s="1"/>
  <c r="AB32" i="2"/>
  <c r="AA32" i="2"/>
  <c r="Z32" i="2"/>
  <c r="AE14" i="3" s="1"/>
  <c r="Y32" i="2"/>
  <c r="AD14" i="3" s="1"/>
  <c r="X32" i="2"/>
  <c r="AC14" i="3" s="1"/>
  <c r="W32" i="2"/>
  <c r="AB14" i="3" s="1"/>
  <c r="V32" i="2"/>
  <c r="AA14" i="3" s="1"/>
  <c r="U32" i="2"/>
  <c r="Z14" i="3" s="1"/>
  <c r="T32" i="2"/>
  <c r="S32" i="2"/>
  <c r="R32" i="2"/>
  <c r="W14" i="3" s="1"/>
  <c r="Q32" i="2"/>
  <c r="V15" i="3" s="1"/>
  <c r="P32" i="2"/>
  <c r="U15" i="3" s="1"/>
  <c r="O32" i="2"/>
  <c r="T15" i="3" s="1"/>
  <c r="N32" i="2"/>
  <c r="S14" i="3" s="1"/>
  <c r="M32" i="2"/>
  <c r="R15" i="3" s="1"/>
  <c r="L32" i="2"/>
  <c r="Q15" i="3" s="1"/>
  <c r="K32" i="2"/>
  <c r="J32" i="2"/>
  <c r="O14" i="3" s="1"/>
  <c r="I32" i="2"/>
  <c r="N14" i="3" s="1"/>
  <c r="H32" i="2"/>
  <c r="M14" i="3" s="1"/>
  <c r="AG31" i="2"/>
  <c r="AF31" i="2"/>
  <c r="AK10" i="3" s="1"/>
  <c r="AE31" i="2"/>
  <c r="AJ10" i="3" s="1"/>
  <c r="AD31" i="2"/>
  <c r="AI11" i="3" s="1"/>
  <c r="AC31" i="2"/>
  <c r="AH13" i="3" s="1"/>
  <c r="AB31" i="2"/>
  <c r="AG10" i="3" s="1"/>
  <c r="AA31" i="2"/>
  <c r="AF10" i="3" s="1"/>
  <c r="Z31" i="2"/>
  <c r="AE9" i="3" s="1"/>
  <c r="Y31" i="2"/>
  <c r="X31" i="2"/>
  <c r="AC10" i="3" s="1"/>
  <c r="W31" i="2"/>
  <c r="AB10" i="3" s="1"/>
  <c r="V31" i="2"/>
  <c r="AA11" i="3" s="1"/>
  <c r="U31" i="2"/>
  <c r="Z13" i="3" s="1"/>
  <c r="T31" i="2"/>
  <c r="Y10" i="3" s="1"/>
  <c r="S31" i="2"/>
  <c r="X10" i="3" s="1"/>
  <c r="R31" i="2"/>
  <c r="W10" i="3" s="1"/>
  <c r="Q31" i="2"/>
  <c r="P31" i="2"/>
  <c r="U10" i="3" s="1"/>
  <c r="O31" i="2"/>
  <c r="T10" i="3" s="1"/>
  <c r="N31" i="2"/>
  <c r="S11" i="3" s="1"/>
  <c r="M31" i="2"/>
  <c r="R13" i="3" s="1"/>
  <c r="L31" i="2"/>
  <c r="Q10" i="3" s="1"/>
  <c r="K31" i="2"/>
  <c r="P10" i="3" s="1"/>
  <c r="J31" i="2"/>
  <c r="O10" i="3" s="1"/>
  <c r="I31" i="2"/>
  <c r="H31" i="2"/>
  <c r="M10" i="3" s="1"/>
  <c r="AG47" i="2"/>
  <c r="AL44" i="3" s="1"/>
  <c r="AF47" i="2"/>
  <c r="AK44" i="3" s="1"/>
  <c r="AE47" i="2"/>
  <c r="AJ44" i="3" s="1"/>
  <c r="AD47" i="2"/>
  <c r="AI44" i="3" s="1"/>
  <c r="AC47" i="2"/>
  <c r="AH44" i="3" s="1"/>
  <c r="AB47" i="2"/>
  <c r="AG44" i="3" s="1"/>
  <c r="AA47" i="2"/>
  <c r="AF44" i="3" s="1"/>
  <c r="Z47" i="2"/>
  <c r="AE44" i="3" s="1"/>
  <c r="Y47" i="2"/>
  <c r="AD44" i="3" s="1"/>
  <c r="X47" i="2"/>
  <c r="AC44" i="3" s="1"/>
  <c r="W47" i="2"/>
  <c r="AB44" i="3" s="1"/>
  <c r="V47" i="2"/>
  <c r="AA44" i="3" s="1"/>
  <c r="U47" i="2"/>
  <c r="Z44" i="3" s="1"/>
  <c r="T47" i="2"/>
  <c r="Y44" i="3" s="1"/>
  <c r="S47" i="2"/>
  <c r="X44" i="3" s="1"/>
  <c r="R47" i="2"/>
  <c r="W44" i="3" s="1"/>
  <c r="Q47" i="2"/>
  <c r="V44" i="3" s="1"/>
  <c r="P47" i="2"/>
  <c r="U44" i="3" s="1"/>
  <c r="O47" i="2"/>
  <c r="T44" i="3" s="1"/>
  <c r="N47" i="2"/>
  <c r="S44" i="3" s="1"/>
  <c r="M47" i="2"/>
  <c r="R44" i="3" s="1"/>
  <c r="L47" i="2"/>
  <c r="Q44" i="3" s="1"/>
  <c r="K47" i="2"/>
  <c r="P44" i="3" s="1"/>
  <c r="J47" i="2"/>
  <c r="O44" i="3" s="1"/>
  <c r="I47" i="2"/>
  <c r="N44" i="3" s="1"/>
  <c r="H47" i="2"/>
  <c r="M44" i="3" s="1"/>
  <c r="G47" i="2"/>
  <c r="L44" i="3" s="1"/>
  <c r="G42" i="2"/>
  <c r="L39" i="3" s="1"/>
  <c r="G40" i="2"/>
  <c r="L36" i="3" s="1"/>
  <c r="G38" i="2"/>
  <c r="L34" i="3" s="1"/>
  <c r="G37" i="2"/>
  <c r="L33" i="3" s="1"/>
  <c r="G36" i="2"/>
  <c r="L32" i="3" s="1"/>
  <c r="G35" i="2"/>
  <c r="L26" i="3" s="1"/>
  <c r="G34" i="2"/>
  <c r="L25" i="3" s="1"/>
  <c r="G33" i="2"/>
  <c r="L22" i="3" s="1"/>
  <c r="G32" i="2"/>
  <c r="L20" i="3" s="1"/>
  <c r="G31" i="2"/>
  <c r="L11" i="3" s="1"/>
  <c r="AG30" i="2"/>
  <c r="AL6" i="3" s="1"/>
  <c r="AF30" i="2"/>
  <c r="AK6" i="3" s="1"/>
  <c r="AE30" i="2"/>
  <c r="AJ4" i="3" s="1"/>
  <c r="AD30" i="2"/>
  <c r="AI8" i="3" s="1"/>
  <c r="AC30" i="2"/>
  <c r="AH3" i="3" s="1"/>
  <c r="AB30" i="2"/>
  <c r="AG3" i="3" s="1"/>
  <c r="AA30" i="2"/>
  <c r="AF3" i="3" s="1"/>
  <c r="Z30" i="2"/>
  <c r="AE7" i="3" s="1"/>
  <c r="Y30" i="2"/>
  <c r="AD7" i="3" s="1"/>
  <c r="X30" i="2"/>
  <c r="AC6" i="3" s="1"/>
  <c r="W30" i="2"/>
  <c r="AB4" i="3" s="1"/>
  <c r="V30" i="2"/>
  <c r="AA8" i="3" s="1"/>
  <c r="U30" i="2"/>
  <c r="Z3" i="3" s="1"/>
  <c r="T30" i="2"/>
  <c r="Y3" i="3" s="1"/>
  <c r="S30" i="2"/>
  <c r="X3" i="3" s="1"/>
  <c r="R30" i="2"/>
  <c r="W7" i="3" s="1"/>
  <c r="Q30" i="2"/>
  <c r="V7" i="3" s="1"/>
  <c r="P30" i="2"/>
  <c r="U6" i="3" s="1"/>
  <c r="O30" i="2"/>
  <c r="T4" i="3" s="1"/>
  <c r="N30" i="2"/>
  <c r="S8" i="3" s="1"/>
  <c r="M30" i="2"/>
  <c r="R3" i="3" s="1"/>
  <c r="L30" i="2"/>
  <c r="Q3" i="3" s="1"/>
  <c r="K30" i="2"/>
  <c r="P3" i="3" s="1"/>
  <c r="J30" i="2"/>
  <c r="O7" i="3" s="1"/>
  <c r="I30" i="2"/>
  <c r="N7" i="3" s="1"/>
  <c r="H30" i="2"/>
  <c r="M6" i="3" s="1"/>
  <c r="G30" i="2"/>
  <c r="G43" i="2"/>
  <c r="L40" i="3" s="1"/>
  <c r="K32" i="22" l="1"/>
  <c r="X64" i="21"/>
  <c r="Y77" i="21"/>
  <c r="L45" i="22"/>
  <c r="L184" i="22"/>
  <c r="Y216" i="21"/>
  <c r="Y113" i="21"/>
  <c r="L81" i="22"/>
  <c r="L44" i="22"/>
  <c r="Y76" i="21"/>
  <c r="D128" i="22"/>
  <c r="Q160" i="21"/>
  <c r="E160" i="22"/>
  <c r="R192" i="21"/>
  <c r="H256" i="22"/>
  <c r="H224" i="22"/>
  <c r="U256" i="21"/>
  <c r="E64" i="22"/>
  <c r="R96" i="21"/>
  <c r="H128" i="22"/>
  <c r="U160" i="21"/>
  <c r="I192" i="22"/>
  <c r="V224" i="21"/>
  <c r="D256" i="22"/>
  <c r="D224" i="22"/>
  <c r="Q256" i="21"/>
  <c r="K64" i="22"/>
  <c r="X96" i="21"/>
  <c r="L248" i="22"/>
  <c r="L216" i="22"/>
  <c r="Y248" i="21"/>
  <c r="L179" i="22"/>
  <c r="Y211" i="21"/>
  <c r="L142" i="22"/>
  <c r="Y174" i="21"/>
  <c r="L105" i="22"/>
  <c r="Y137" i="21"/>
  <c r="Y95" i="21"/>
  <c r="L63" i="22"/>
  <c r="L26" i="22"/>
  <c r="Y58" i="21"/>
  <c r="L255" i="22"/>
  <c r="L223" i="22"/>
  <c r="Y255" i="21"/>
  <c r="L186" i="22"/>
  <c r="Y218" i="21"/>
  <c r="Y181" i="21"/>
  <c r="L149" i="22"/>
  <c r="L112" i="22"/>
  <c r="Y144" i="21"/>
  <c r="Y107" i="21"/>
  <c r="L75" i="22"/>
  <c r="L38" i="22"/>
  <c r="Y70" i="21"/>
  <c r="L234" i="22"/>
  <c r="L202" i="22"/>
  <c r="Y234" i="21"/>
  <c r="L165" i="22"/>
  <c r="Y197" i="21"/>
  <c r="L123" i="22"/>
  <c r="Y155" i="21"/>
  <c r="L86" i="22"/>
  <c r="Y118" i="21"/>
  <c r="L49" i="22"/>
  <c r="Y81" i="21"/>
  <c r="L12" i="22"/>
  <c r="Y44" i="21"/>
  <c r="L135" i="22"/>
  <c r="Y167" i="21"/>
  <c r="L93" i="22"/>
  <c r="Y125" i="21"/>
  <c r="L56" i="22"/>
  <c r="Y88" i="21"/>
  <c r="L23" i="22"/>
  <c r="Y55" i="21"/>
  <c r="L7" i="22"/>
  <c r="Y39" i="21"/>
  <c r="L192" i="24"/>
  <c r="Y224" i="23"/>
  <c r="J96" i="22"/>
  <c r="W128" i="21"/>
  <c r="G160" i="22"/>
  <c r="T192" i="21"/>
  <c r="L175" i="22"/>
  <c r="Y207" i="21"/>
  <c r="L145" i="22"/>
  <c r="Y177" i="21"/>
  <c r="L82" i="22"/>
  <c r="Y114" i="21"/>
  <c r="L160" i="24"/>
  <c r="Y192" i="23"/>
  <c r="L118" i="22"/>
  <c r="Y150" i="21"/>
  <c r="B96" i="22"/>
  <c r="O128" i="21"/>
  <c r="C128" i="22"/>
  <c r="P160" i="21"/>
  <c r="D160" i="22"/>
  <c r="Q192" i="21"/>
  <c r="G224" i="22"/>
  <c r="G256" i="22"/>
  <c r="T256" i="21"/>
  <c r="D64" i="22"/>
  <c r="Q96" i="21"/>
  <c r="E128" i="22"/>
  <c r="R160" i="21"/>
  <c r="B192" i="22"/>
  <c r="O224" i="21"/>
  <c r="E256" i="22"/>
  <c r="E224" i="22"/>
  <c r="R256" i="21"/>
  <c r="L240" i="22"/>
  <c r="L208" i="22"/>
  <c r="Y240" i="21"/>
  <c r="L171" i="22"/>
  <c r="Y203" i="21"/>
  <c r="L134" i="22"/>
  <c r="Y166" i="21"/>
  <c r="L92" i="22"/>
  <c r="Y124" i="21"/>
  <c r="Y87" i="21"/>
  <c r="L55" i="22"/>
  <c r="L18" i="22"/>
  <c r="Y50" i="21"/>
  <c r="L247" i="22"/>
  <c r="L215" i="22"/>
  <c r="Y247" i="21"/>
  <c r="L178" i="22"/>
  <c r="Y210" i="21"/>
  <c r="L141" i="22"/>
  <c r="Y173" i="21"/>
  <c r="L104" i="22"/>
  <c r="Y136" i="21"/>
  <c r="L62" i="22"/>
  <c r="Y94" i="21"/>
  <c r="Y57" i="21"/>
  <c r="L25" i="22"/>
  <c r="L189" i="22"/>
  <c r="Y221" i="21"/>
  <c r="L152" i="22"/>
  <c r="Y184" i="21"/>
  <c r="L115" i="22"/>
  <c r="Y147" i="21"/>
  <c r="L78" i="22"/>
  <c r="Y110" i="21"/>
  <c r="L41" i="22"/>
  <c r="Y73" i="21"/>
  <c r="L155" i="22"/>
  <c r="Y187" i="21"/>
  <c r="L143" i="22"/>
  <c r="Y175" i="21"/>
  <c r="L106" i="22"/>
  <c r="Y138" i="21"/>
  <c r="L69" i="22"/>
  <c r="Y101" i="21"/>
  <c r="L19" i="22"/>
  <c r="Y51" i="21"/>
  <c r="F96" i="22"/>
  <c r="S128" i="21"/>
  <c r="L59" i="22"/>
  <c r="Y91" i="21"/>
  <c r="L108" i="22"/>
  <c r="Y140" i="21"/>
  <c r="L230" i="22"/>
  <c r="L198" i="22"/>
  <c r="Y230" i="21"/>
  <c r="Y64" i="23"/>
  <c r="L32" i="24"/>
  <c r="H64" i="22"/>
  <c r="U96" i="21"/>
  <c r="I96" i="22"/>
  <c r="V128" i="21"/>
  <c r="J128" i="22"/>
  <c r="W160" i="21"/>
  <c r="E192" i="22"/>
  <c r="R224" i="21"/>
  <c r="K96" i="22"/>
  <c r="X128" i="21"/>
  <c r="H160" i="22"/>
  <c r="U192" i="21"/>
  <c r="K192" i="22"/>
  <c r="X224" i="21"/>
  <c r="L204" i="22"/>
  <c r="L236" i="22"/>
  <c r="Y236" i="21"/>
  <c r="L167" i="22"/>
  <c r="Y199" i="21"/>
  <c r="L125" i="22"/>
  <c r="Y157" i="21"/>
  <c r="Y120" i="21"/>
  <c r="L88" i="22"/>
  <c r="L51" i="22"/>
  <c r="Y83" i="21"/>
  <c r="L14" i="22"/>
  <c r="Y46" i="21"/>
  <c r="L243" i="22"/>
  <c r="L211" i="22"/>
  <c r="Y243" i="21"/>
  <c r="L174" i="22"/>
  <c r="Y206" i="21"/>
  <c r="L137" i="22"/>
  <c r="Y169" i="21"/>
  <c r="L95" i="22"/>
  <c r="Y127" i="21"/>
  <c r="Y90" i="21"/>
  <c r="L58" i="22"/>
  <c r="L21" i="22"/>
  <c r="Y53" i="21"/>
  <c r="L254" i="22"/>
  <c r="L222" i="22"/>
  <c r="Y254" i="21"/>
  <c r="Y217" i="21"/>
  <c r="L185" i="22"/>
  <c r="L148" i="22"/>
  <c r="Y180" i="21"/>
  <c r="L111" i="22"/>
  <c r="Y143" i="21"/>
  <c r="L74" i="22"/>
  <c r="Y106" i="21"/>
  <c r="Y69" i="21"/>
  <c r="L37" i="22"/>
  <c r="L224" i="24"/>
  <c r="L256" i="24"/>
  <c r="Y256" i="23"/>
  <c r="L96" i="24"/>
  <c r="Y128" i="23"/>
  <c r="L253" i="22"/>
  <c r="L221" i="22"/>
  <c r="Y253" i="21"/>
  <c r="L217" i="22"/>
  <c r="L249" i="22"/>
  <c r="Y249" i="21"/>
  <c r="L245" i="22"/>
  <c r="Y245" i="21"/>
  <c r="L213" i="22"/>
  <c r="L241" i="22"/>
  <c r="L209" i="22"/>
  <c r="Y241" i="21"/>
  <c r="L237" i="22"/>
  <c r="Y237" i="21"/>
  <c r="L205" i="22"/>
  <c r="L233" i="22"/>
  <c r="L201" i="22"/>
  <c r="Y233" i="21"/>
  <c r="L229" i="22"/>
  <c r="Y229" i="21"/>
  <c r="L197" i="22"/>
  <c r="L126" i="22"/>
  <c r="Y158" i="21"/>
  <c r="Y121" i="21"/>
  <c r="L89" i="22"/>
  <c r="L52" i="22"/>
  <c r="Y84" i="21"/>
  <c r="J192" i="22"/>
  <c r="W224" i="21"/>
  <c r="L29" i="22"/>
  <c r="Y61" i="21"/>
  <c r="J224" i="22"/>
  <c r="J256" i="22"/>
  <c r="W256" i="21"/>
  <c r="G64" i="22"/>
  <c r="T96" i="21"/>
  <c r="B128" i="22"/>
  <c r="O160" i="21"/>
  <c r="X192" i="21"/>
  <c r="K160" i="22"/>
  <c r="F256" i="22"/>
  <c r="F224" i="22"/>
  <c r="S256" i="21"/>
  <c r="C96" i="22"/>
  <c r="P128" i="21"/>
  <c r="F128" i="22"/>
  <c r="S160" i="21"/>
  <c r="C192" i="22"/>
  <c r="P224" i="21"/>
  <c r="L232" i="22"/>
  <c r="L200" i="22"/>
  <c r="Y232" i="21"/>
  <c r="L158" i="22"/>
  <c r="Y190" i="21"/>
  <c r="L121" i="22"/>
  <c r="Y153" i="21"/>
  <c r="L84" i="22"/>
  <c r="Y116" i="21"/>
  <c r="Y79" i="21"/>
  <c r="L47" i="22"/>
  <c r="L10" i="22"/>
  <c r="Y42" i="21"/>
  <c r="L239" i="22"/>
  <c r="L207" i="22"/>
  <c r="Y239" i="21"/>
  <c r="L170" i="22"/>
  <c r="Y202" i="21"/>
  <c r="L133" i="22"/>
  <c r="Y165" i="21"/>
  <c r="Y123" i="21"/>
  <c r="L91" i="22"/>
  <c r="L54" i="22"/>
  <c r="Y86" i="21"/>
  <c r="L17" i="22"/>
  <c r="Y49" i="21"/>
  <c r="L218" i="22"/>
  <c r="L250" i="22"/>
  <c r="Y250" i="21"/>
  <c r="L181" i="22"/>
  <c r="Y213" i="21"/>
  <c r="L144" i="22"/>
  <c r="Y176" i="21"/>
  <c r="L107" i="22"/>
  <c r="Y139" i="21"/>
  <c r="L70" i="22"/>
  <c r="Y102" i="21"/>
  <c r="L28" i="22"/>
  <c r="Y60" i="21"/>
  <c r="L180" i="22"/>
  <c r="Y212" i="21"/>
  <c r="L168" i="22"/>
  <c r="Y200" i="21"/>
  <c r="L114" i="22"/>
  <c r="Y146" i="21"/>
  <c r="L77" i="22"/>
  <c r="Y109" i="21"/>
  <c r="L40" i="22"/>
  <c r="Y72" i="21"/>
  <c r="L31" i="22"/>
  <c r="Y63" i="21"/>
  <c r="L15" i="22"/>
  <c r="Y47" i="21"/>
  <c r="F192" i="22"/>
  <c r="S224" i="21"/>
  <c r="C64" i="22"/>
  <c r="P96" i="21"/>
  <c r="L138" i="22"/>
  <c r="Y170" i="21"/>
  <c r="L22" i="22"/>
  <c r="Y54" i="21"/>
  <c r="L8" i="22"/>
  <c r="Y40" i="21"/>
  <c r="B224" i="22"/>
  <c r="B256" i="22"/>
  <c r="O256" i="21"/>
  <c r="E32" i="22"/>
  <c r="R64" i="21"/>
  <c r="H96" i="22"/>
  <c r="U128" i="21"/>
  <c r="C160" i="22"/>
  <c r="P192" i="21"/>
  <c r="D192" i="22"/>
  <c r="Q224" i="21"/>
  <c r="V96" i="21"/>
  <c r="I64" i="22"/>
  <c r="D96" i="22"/>
  <c r="Q128" i="21"/>
  <c r="I160" i="22"/>
  <c r="V192" i="21"/>
  <c r="L191" i="22"/>
  <c r="Y223" i="21"/>
  <c r="L154" i="22"/>
  <c r="Y186" i="21"/>
  <c r="L117" i="22"/>
  <c r="Y149" i="21"/>
  <c r="Y112" i="21"/>
  <c r="L80" i="22"/>
  <c r="L43" i="22"/>
  <c r="Y75" i="21"/>
  <c r="L6" i="22"/>
  <c r="Y38" i="21"/>
  <c r="L235" i="22"/>
  <c r="L203" i="22"/>
  <c r="Y235" i="21"/>
  <c r="L166" i="22"/>
  <c r="Y198" i="21"/>
  <c r="L124" i="22"/>
  <c r="Y156" i="21"/>
  <c r="L87" i="22"/>
  <c r="Y119" i="21"/>
  <c r="Y82" i="21"/>
  <c r="L50" i="22"/>
  <c r="Y45" i="21"/>
  <c r="L13" i="22"/>
  <c r="L246" i="22"/>
  <c r="L214" i="22"/>
  <c r="Y246" i="21"/>
  <c r="Y209" i="21"/>
  <c r="L177" i="22"/>
  <c r="L140" i="22"/>
  <c r="Y172" i="21"/>
  <c r="L103" i="22"/>
  <c r="Y135" i="21"/>
  <c r="Y93" i="21"/>
  <c r="L61" i="22"/>
  <c r="L24" i="22"/>
  <c r="Y56" i="21"/>
  <c r="L139" i="22"/>
  <c r="Y171" i="21"/>
  <c r="L102" i="22"/>
  <c r="Y134" i="21"/>
  <c r="L60" i="22"/>
  <c r="Y92" i="21"/>
  <c r="K128" i="22"/>
  <c r="X160" i="21"/>
  <c r="Y133" i="21"/>
  <c r="L101" i="22"/>
  <c r="L251" i="22"/>
  <c r="L219" i="22"/>
  <c r="Y251" i="21"/>
  <c r="L71" i="22"/>
  <c r="Y103" i="21"/>
  <c r="L156" i="22"/>
  <c r="Y188" i="21"/>
  <c r="H192" i="22"/>
  <c r="U224" i="21"/>
  <c r="I256" i="22"/>
  <c r="I224" i="22"/>
  <c r="V256" i="21"/>
  <c r="F64" i="22"/>
  <c r="S96" i="21"/>
  <c r="I128" i="22"/>
  <c r="V160" i="21"/>
  <c r="J160" i="22"/>
  <c r="W192" i="21"/>
  <c r="K256" i="22"/>
  <c r="K224" i="22"/>
  <c r="X256" i="21"/>
  <c r="G32" i="22"/>
  <c r="T64" i="21"/>
  <c r="J64" i="22"/>
  <c r="W96" i="21"/>
  <c r="G128" i="22"/>
  <c r="T160" i="21"/>
  <c r="L187" i="22"/>
  <c r="Y219" i="21"/>
  <c r="L150" i="22"/>
  <c r="Y182" i="21"/>
  <c r="L113" i="22"/>
  <c r="Y145" i="21"/>
  <c r="L76" i="22"/>
  <c r="Y108" i="21"/>
  <c r="Y71" i="21"/>
  <c r="L39" i="22"/>
  <c r="L176" i="22"/>
  <c r="Y208" i="21"/>
  <c r="L231" i="22"/>
  <c r="L199" i="22"/>
  <c r="Y231" i="21"/>
  <c r="L157" i="22"/>
  <c r="Y189" i="21"/>
  <c r="L120" i="22"/>
  <c r="Y152" i="21"/>
  <c r="Y115" i="21"/>
  <c r="L83" i="22"/>
  <c r="L46" i="22"/>
  <c r="Y78" i="21"/>
  <c r="Y41" i="21"/>
  <c r="L9" i="22"/>
  <c r="L242" i="22"/>
  <c r="L210" i="22"/>
  <c r="Y242" i="21"/>
  <c r="L173" i="22"/>
  <c r="Y205" i="21"/>
  <c r="L136" i="22"/>
  <c r="Y168" i="21"/>
  <c r="L94" i="22"/>
  <c r="Y126" i="21"/>
  <c r="L57" i="22"/>
  <c r="Y89" i="21"/>
  <c r="L20" i="22"/>
  <c r="Y52" i="21"/>
  <c r="L188" i="22"/>
  <c r="Y220" i="21"/>
  <c r="L122" i="22"/>
  <c r="Y154" i="21"/>
  <c r="L85" i="22"/>
  <c r="Y117" i="21"/>
  <c r="L48" i="22"/>
  <c r="Y80" i="21"/>
  <c r="L27" i="22"/>
  <c r="Y59" i="21"/>
  <c r="L11" i="22"/>
  <c r="Y43" i="21"/>
  <c r="L32" i="21"/>
  <c r="Y32" i="21" s="1"/>
  <c r="O32" i="21"/>
  <c r="L244" i="22"/>
  <c r="L212" i="22"/>
  <c r="Y244" i="21"/>
  <c r="L182" i="22"/>
  <c r="Y214" i="21"/>
  <c r="L119" i="22"/>
  <c r="Y151" i="21"/>
  <c r="L172" i="22"/>
  <c r="Y204" i="21"/>
  <c r="F160" i="22"/>
  <c r="S192" i="21"/>
  <c r="G192" i="22"/>
  <c r="T224" i="21"/>
  <c r="G96" i="22"/>
  <c r="T128" i="21"/>
  <c r="B160" i="22"/>
  <c r="O192" i="21"/>
  <c r="C256" i="22"/>
  <c r="C224" i="22"/>
  <c r="P256" i="21"/>
  <c r="B64" i="22"/>
  <c r="O96" i="21"/>
  <c r="E96" i="22"/>
  <c r="R128" i="21"/>
  <c r="L252" i="22"/>
  <c r="L220" i="22"/>
  <c r="Y252" i="21"/>
  <c r="L183" i="22"/>
  <c r="Y215" i="21"/>
  <c r="L146" i="22"/>
  <c r="Y178" i="21"/>
  <c r="L109" i="22"/>
  <c r="Y141" i="21"/>
  <c r="Y104" i="21"/>
  <c r="L72" i="22"/>
  <c r="L30" i="22"/>
  <c r="Y62" i="21"/>
  <c r="L151" i="22"/>
  <c r="Y183" i="21"/>
  <c r="L190" i="22"/>
  <c r="Y222" i="21"/>
  <c r="L153" i="22"/>
  <c r="Y185" i="21"/>
  <c r="L116" i="22"/>
  <c r="Y148" i="21"/>
  <c r="L79" i="22"/>
  <c r="Y111" i="21"/>
  <c r="Y74" i="21"/>
  <c r="L42" i="22"/>
  <c r="L5" i="22"/>
  <c r="Y37" i="21"/>
  <c r="L238" i="22"/>
  <c r="L206" i="22"/>
  <c r="Y238" i="21"/>
  <c r="L169" i="22"/>
  <c r="Y201" i="21"/>
  <c r="L127" i="22"/>
  <c r="Y159" i="21"/>
  <c r="L90" i="22"/>
  <c r="Y122" i="21"/>
  <c r="Y85" i="21"/>
  <c r="L53" i="22"/>
  <c r="L16" i="22"/>
  <c r="Y48" i="21"/>
  <c r="L159" i="22"/>
  <c r="Y191" i="21"/>
  <c r="L147" i="22"/>
  <c r="Y179" i="21"/>
  <c r="L110" i="22"/>
  <c r="Y142" i="21"/>
  <c r="Y105" i="21"/>
  <c r="L73" i="22"/>
  <c r="L64" i="24"/>
  <c r="Y96" i="23"/>
  <c r="L128" i="24"/>
  <c r="Y160" i="23"/>
  <c r="L224" i="21"/>
  <c r="L160" i="21"/>
  <c r="L64" i="21"/>
  <c r="L256" i="21"/>
  <c r="L128" i="21"/>
  <c r="L192" i="21"/>
  <c r="L96" i="21"/>
  <c r="F32" i="22"/>
  <c r="B32" i="22"/>
  <c r="H32" i="22"/>
  <c r="C32" i="22"/>
  <c r="I32" i="22"/>
  <c r="J32" i="22"/>
  <c r="D32" i="22"/>
  <c r="HO45" i="3"/>
  <c r="L6" i="3"/>
  <c r="L3" i="3"/>
  <c r="FQ41" i="3"/>
  <c r="DY60" i="3"/>
  <c r="EG60" i="3"/>
  <c r="EO60" i="3"/>
  <c r="DY56" i="3"/>
  <c r="EG56" i="3"/>
  <c r="EO56" i="3"/>
  <c r="DZ56" i="3"/>
  <c r="EH56" i="3"/>
  <c r="EP56" i="3"/>
  <c r="DU57" i="3"/>
  <c r="EC57" i="3"/>
  <c r="EK57" i="3"/>
  <c r="ES57" i="3"/>
  <c r="BO44" i="3"/>
  <c r="CQ25" i="3"/>
  <c r="AK26" i="25" s="1"/>
  <c r="CQ40" i="3"/>
  <c r="DX56" i="3"/>
  <c r="EF56" i="3"/>
  <c r="EN56" i="3"/>
  <c r="EB60" i="3"/>
  <c r="EJ60" i="3"/>
  <c r="ER60" i="3"/>
  <c r="IA43" i="3"/>
  <c r="BO36" i="3"/>
  <c r="BO25" i="3"/>
  <c r="AL26" i="25" s="1"/>
  <c r="AM25" i="3"/>
  <c r="AM26" i="25" s="1"/>
  <c r="AM44" i="3"/>
  <c r="BO39" i="3"/>
  <c r="FW39" i="3"/>
  <c r="L54" i="3"/>
  <c r="AM26" i="3"/>
  <c r="AM27" i="25" s="1"/>
  <c r="BO40" i="3"/>
  <c r="DW58" i="3"/>
  <c r="EE58" i="3"/>
  <c r="EM58" i="3"/>
  <c r="DS36" i="3"/>
  <c r="DV51" i="3"/>
  <c r="ED51" i="3"/>
  <c r="EL51" i="3"/>
  <c r="ET51" i="3"/>
  <c r="EA57" i="3"/>
  <c r="EI57" i="3"/>
  <c r="EQ57" i="3"/>
  <c r="AM33" i="3"/>
  <c r="AM34" i="25" s="1"/>
  <c r="EB57" i="3"/>
  <c r="EJ57" i="3"/>
  <c r="ER57" i="3"/>
  <c r="IA33" i="3"/>
  <c r="AF34" i="25" s="1"/>
  <c r="IA44" i="3"/>
  <c r="IA36" i="3"/>
  <c r="HE41" i="3"/>
  <c r="HK41" i="3"/>
  <c r="IA39" i="3"/>
  <c r="IA25" i="3"/>
  <c r="AF26" i="25" s="1"/>
  <c r="IA40" i="3"/>
  <c r="GZ54" i="3"/>
  <c r="IA26" i="3"/>
  <c r="AF27" i="25" s="1"/>
  <c r="HG42" i="3"/>
  <c r="GY36" i="3"/>
  <c r="GC7" i="3"/>
  <c r="GY39" i="3"/>
  <c r="FX42" i="3"/>
  <c r="GY25" i="3"/>
  <c r="AG26" i="25" s="1"/>
  <c r="GY40" i="3"/>
  <c r="GN42" i="3"/>
  <c r="FX54" i="3"/>
  <c r="GY26" i="3"/>
  <c r="AG27" i="25" s="1"/>
  <c r="GQ42" i="3"/>
  <c r="GY43" i="3"/>
  <c r="GP41" i="3"/>
  <c r="GY33" i="3"/>
  <c r="AG34" i="25" s="1"/>
  <c r="GY44" i="3"/>
  <c r="FW25" i="3"/>
  <c r="AH26" i="25" s="1"/>
  <c r="FW40" i="3"/>
  <c r="EV54" i="3"/>
  <c r="FW26" i="3"/>
  <c r="AH27" i="25" s="1"/>
  <c r="FW43" i="3"/>
  <c r="FW33" i="3"/>
  <c r="AH34" i="25" s="1"/>
  <c r="FW44" i="3"/>
  <c r="FS42" i="3"/>
  <c r="FW36" i="3"/>
  <c r="EZ42" i="3"/>
  <c r="FC42" i="3"/>
  <c r="DZ60" i="3"/>
  <c r="EH60" i="3"/>
  <c r="EP60" i="3"/>
  <c r="EA56" i="3"/>
  <c r="EI56" i="3"/>
  <c r="EQ56" i="3"/>
  <c r="DY58" i="3"/>
  <c r="EG58" i="3"/>
  <c r="EO58" i="3"/>
  <c r="EA51" i="3"/>
  <c r="EI51" i="3"/>
  <c r="EQ51" i="3"/>
  <c r="DE23" i="3"/>
  <c r="DS39" i="3"/>
  <c r="DE41" i="3"/>
  <c r="DO42" i="3"/>
  <c r="CR54" i="3"/>
  <c r="DS26" i="3"/>
  <c r="AJ27" i="25" s="1"/>
  <c r="DK41" i="3"/>
  <c r="DS25" i="3"/>
  <c r="AJ26" i="25" s="1"/>
  <c r="DS43" i="3"/>
  <c r="DD6" i="3"/>
  <c r="DS33" i="3"/>
  <c r="AJ34" i="25" s="1"/>
  <c r="DS44" i="3"/>
  <c r="DS40" i="3"/>
  <c r="BP54" i="3"/>
  <c r="CQ26" i="3"/>
  <c r="AK27" i="25" s="1"/>
  <c r="CQ43" i="3"/>
  <c r="CQ33" i="3"/>
  <c r="AK34" i="25" s="1"/>
  <c r="CQ44" i="3"/>
  <c r="CQ36" i="3"/>
  <c r="BW41" i="3"/>
  <c r="CM41" i="3"/>
  <c r="CQ39" i="3"/>
  <c r="CP42" i="3"/>
  <c r="BO33" i="3"/>
  <c r="AL34" i="25" s="1"/>
  <c r="AN54" i="3"/>
  <c r="BO26" i="3"/>
  <c r="AL27" i="25" s="1"/>
  <c r="EU44" i="3"/>
  <c r="EU43" i="3"/>
  <c r="EU40" i="3"/>
  <c r="EU39" i="3"/>
  <c r="EU37" i="3"/>
  <c r="EU36" i="3"/>
  <c r="DW51" i="3"/>
  <c r="EE51" i="3"/>
  <c r="EM51" i="3"/>
  <c r="EB56" i="3"/>
  <c r="EC56" i="3"/>
  <c r="EK56" i="3"/>
  <c r="ES56" i="3"/>
  <c r="EU34" i="3"/>
  <c r="AI35" i="25" s="1"/>
  <c r="DV56" i="3"/>
  <c r="ED56" i="3"/>
  <c r="EL56" i="3"/>
  <c r="ET56" i="3"/>
  <c r="ER56" i="3"/>
  <c r="EJ56" i="3"/>
  <c r="EU33" i="3"/>
  <c r="AI34" i="25" s="1"/>
  <c r="EU27" i="3"/>
  <c r="AI28" i="25" s="1"/>
  <c r="DV55" i="3"/>
  <c r="ED55" i="3"/>
  <c r="EL55" i="3"/>
  <c r="ET55" i="3"/>
  <c r="DT54" i="3"/>
  <c r="EU26" i="3"/>
  <c r="AI27" i="25" s="1"/>
  <c r="EU25" i="3"/>
  <c r="AI26" i="25" s="1"/>
  <c r="EU14" i="3"/>
  <c r="AI15" i="25" s="1"/>
  <c r="DY53" i="3"/>
  <c r="EG53" i="3"/>
  <c r="EO53" i="3"/>
  <c r="EU9" i="3"/>
  <c r="AI10" i="25" s="1"/>
  <c r="DW56" i="3"/>
  <c r="EE56" i="3"/>
  <c r="EM56" i="3"/>
  <c r="DX60" i="3"/>
  <c r="EF60" i="3"/>
  <c r="EN60" i="3"/>
  <c r="DU56" i="3"/>
  <c r="EU4" i="3"/>
  <c r="AI5" i="25" s="1"/>
  <c r="DU59" i="3"/>
  <c r="EC59" i="3"/>
  <c r="EK59" i="3"/>
  <c r="ES59" i="3"/>
  <c r="DZ59" i="3"/>
  <c r="EH59" i="3"/>
  <c r="EP59" i="3"/>
  <c r="EI59" i="3"/>
  <c r="EQ59" i="3"/>
  <c r="HH45" i="3"/>
  <c r="EA59" i="3"/>
  <c r="L37" i="3"/>
  <c r="DD66" i="3" s="1"/>
  <c r="AP37" i="3"/>
  <c r="AX37" i="3"/>
  <c r="BF37" i="3"/>
  <c r="BN37" i="3"/>
  <c r="BV37" i="3"/>
  <c r="CD37" i="3"/>
  <c r="CL37" i="3"/>
  <c r="CT37" i="3"/>
  <c r="DB37" i="3"/>
  <c r="DJ37" i="3"/>
  <c r="DR37" i="3"/>
  <c r="EX37" i="3"/>
  <c r="FF37" i="3"/>
  <c r="FN37" i="3"/>
  <c r="FV37" i="3"/>
  <c r="GD37" i="3"/>
  <c r="GL37" i="3"/>
  <c r="GT37" i="3"/>
  <c r="HB37" i="3"/>
  <c r="HJ37" i="3"/>
  <c r="HR37" i="3"/>
  <c r="HZ37" i="3"/>
  <c r="AQ38" i="3"/>
  <c r="AY38" i="3"/>
  <c r="BG38" i="3"/>
  <c r="BW38" i="3"/>
  <c r="CE38" i="3"/>
  <c r="CM38" i="3"/>
  <c r="CU38" i="3"/>
  <c r="DC38" i="3"/>
  <c r="DK38" i="3"/>
  <c r="EY38" i="3"/>
  <c r="FG38" i="3"/>
  <c r="FO38" i="3"/>
  <c r="GE38" i="3"/>
  <c r="GM38" i="3"/>
  <c r="GU38" i="3"/>
  <c r="HC38" i="3"/>
  <c r="HK38" i="3"/>
  <c r="HS38" i="3"/>
  <c r="AR38" i="3"/>
  <c r="AZ38" i="3"/>
  <c r="BH38" i="3"/>
  <c r="BP38" i="3"/>
  <c r="BX38" i="3"/>
  <c r="CF38" i="3"/>
  <c r="CN38" i="3"/>
  <c r="CV38" i="3"/>
  <c r="DD38" i="3"/>
  <c r="DL38" i="3"/>
  <c r="DT38" i="3"/>
  <c r="EU38" i="3" s="1"/>
  <c r="EZ38" i="3"/>
  <c r="FH38" i="3"/>
  <c r="FP38" i="3"/>
  <c r="FX38" i="3"/>
  <c r="GF38" i="3"/>
  <c r="GN38" i="3"/>
  <c r="GV38" i="3"/>
  <c r="HD38" i="3"/>
  <c r="HL38" i="3"/>
  <c r="HT38" i="3"/>
  <c r="AS38" i="3"/>
  <c r="BA38" i="3"/>
  <c r="BI38" i="3"/>
  <c r="BQ38" i="3"/>
  <c r="BY38" i="3"/>
  <c r="CG38" i="3"/>
  <c r="CO38" i="3"/>
  <c r="CW38" i="3"/>
  <c r="DE38" i="3"/>
  <c r="DM38" i="3"/>
  <c r="FA38" i="3"/>
  <c r="FI38" i="3"/>
  <c r="FQ38" i="3"/>
  <c r="FY38" i="3"/>
  <c r="GG38" i="3"/>
  <c r="GO38" i="3"/>
  <c r="GW38" i="3"/>
  <c r="HE38" i="3"/>
  <c r="HM38" i="3"/>
  <c r="HU38" i="3"/>
  <c r="AT38" i="3"/>
  <c r="BB38" i="3"/>
  <c r="BJ38" i="3"/>
  <c r="BR38" i="3"/>
  <c r="BZ38" i="3"/>
  <c r="CH38" i="3"/>
  <c r="CP38" i="3"/>
  <c r="CX38" i="3"/>
  <c r="DF38" i="3"/>
  <c r="DN38" i="3"/>
  <c r="FB38" i="3"/>
  <c r="FJ38" i="3"/>
  <c r="FR38" i="3"/>
  <c r="FZ38" i="3"/>
  <c r="GH38" i="3"/>
  <c r="GP38" i="3"/>
  <c r="GX38" i="3"/>
  <c r="HF38" i="3"/>
  <c r="HN38" i="3"/>
  <c r="HV38" i="3"/>
  <c r="AU38" i="3"/>
  <c r="BC38" i="3"/>
  <c r="BK38" i="3"/>
  <c r="BS38" i="3"/>
  <c r="CA38" i="3"/>
  <c r="CI38" i="3"/>
  <c r="CY38" i="3"/>
  <c r="DG38" i="3"/>
  <c r="DO38" i="3"/>
  <c r="FC38" i="3"/>
  <c r="FK38" i="3"/>
  <c r="FS38" i="3"/>
  <c r="GA38" i="3"/>
  <c r="GI38" i="3"/>
  <c r="GQ38" i="3"/>
  <c r="HG38" i="3"/>
  <c r="HO38" i="3"/>
  <c r="HW38" i="3"/>
  <c r="GV66" i="3"/>
  <c r="AN38" i="3"/>
  <c r="AV38" i="3"/>
  <c r="BD38" i="3"/>
  <c r="BL38" i="3"/>
  <c r="BT38" i="3"/>
  <c r="CB38" i="3"/>
  <c r="CJ38" i="3"/>
  <c r="CR38" i="3"/>
  <c r="CZ38" i="3"/>
  <c r="DH38" i="3"/>
  <c r="DP38" i="3"/>
  <c r="EV38" i="3"/>
  <c r="FD38" i="3"/>
  <c r="FL38" i="3"/>
  <c r="FT38" i="3"/>
  <c r="GB38" i="3"/>
  <c r="GJ38" i="3"/>
  <c r="GR38" i="3"/>
  <c r="GZ38" i="3"/>
  <c r="HH38" i="3"/>
  <c r="HP38" i="3"/>
  <c r="HX38" i="3"/>
  <c r="AO38" i="3"/>
  <c r="AW38" i="3"/>
  <c r="BE38" i="3"/>
  <c r="BM38" i="3"/>
  <c r="BU38" i="3"/>
  <c r="CC38" i="3"/>
  <c r="CK38" i="3"/>
  <c r="CS38" i="3"/>
  <c r="DA38" i="3"/>
  <c r="DI38" i="3"/>
  <c r="DQ38" i="3"/>
  <c r="EW38" i="3"/>
  <c r="FE38" i="3"/>
  <c r="FM38" i="3"/>
  <c r="FU38" i="3"/>
  <c r="GC38" i="3"/>
  <c r="GK38" i="3"/>
  <c r="GS38" i="3"/>
  <c r="HA38" i="3"/>
  <c r="HI38" i="3"/>
  <c r="HQ38" i="3"/>
  <c r="HY38" i="3"/>
  <c r="HP45" i="3"/>
  <c r="HA46" i="3"/>
  <c r="AN45" i="3"/>
  <c r="BR45" i="3"/>
  <c r="BZ45" i="3"/>
  <c r="CH45" i="3"/>
  <c r="CP45" i="3"/>
  <c r="CS45" i="3"/>
  <c r="DA45" i="3"/>
  <c r="DI46" i="3"/>
  <c r="DQ46" i="3"/>
  <c r="GB45" i="3"/>
  <c r="GJ45" i="3"/>
  <c r="GR45" i="3"/>
  <c r="HC48" i="3"/>
  <c r="CA45" i="3"/>
  <c r="CT45" i="3"/>
  <c r="GS46" i="3"/>
  <c r="BP45" i="3"/>
  <c r="CV45" i="3"/>
  <c r="FL45" i="3"/>
  <c r="BV47" i="3"/>
  <c r="CD47" i="3"/>
  <c r="CW45" i="3"/>
  <c r="EW46" i="3"/>
  <c r="BW48" i="3"/>
  <c r="CX45" i="3"/>
  <c r="HX45" i="3"/>
  <c r="BX45" i="3"/>
  <c r="CF45" i="3"/>
  <c r="CN45" i="3"/>
  <c r="CY45" i="3"/>
  <c r="HI46" i="3"/>
  <c r="BQ45" i="3"/>
  <c r="BY45" i="3"/>
  <c r="CG45" i="3"/>
  <c r="CO45" i="3"/>
  <c r="CZ45" i="3"/>
  <c r="DH45" i="3"/>
  <c r="DP45" i="3"/>
  <c r="HZ47" i="3"/>
  <c r="FN5" i="3"/>
  <c r="EX8" i="3"/>
  <c r="BZ8" i="3"/>
  <c r="CO3" i="3"/>
  <c r="EX5" i="3"/>
  <c r="BE7" i="3"/>
  <c r="DD5" i="3"/>
  <c r="HC6" i="3"/>
  <c r="GS7" i="3"/>
  <c r="FN8" i="3"/>
  <c r="AC4" i="3"/>
  <c r="GT4" i="3"/>
  <c r="DL5" i="3"/>
  <c r="HS6" i="3"/>
  <c r="CX7" i="3"/>
  <c r="DD8" i="3"/>
  <c r="AA3" i="3"/>
  <c r="HD5" i="3"/>
  <c r="HU6" i="3"/>
  <c r="HK7" i="3"/>
  <c r="DL8" i="3"/>
  <c r="EZ4" i="3"/>
  <c r="HC4" i="3"/>
  <c r="HM7" i="3"/>
  <c r="HD8" i="3"/>
  <c r="EV6" i="3"/>
  <c r="HM8" i="3"/>
  <c r="BY3" i="3"/>
  <c r="FL6" i="3"/>
  <c r="AO7" i="3"/>
  <c r="L7" i="3"/>
  <c r="FZ3" i="3"/>
  <c r="CW4" i="3"/>
  <c r="GX6" i="3"/>
  <c r="AI3" i="3"/>
  <c r="CG3" i="3"/>
  <c r="GH3" i="3"/>
  <c r="AK4" i="3"/>
  <c r="CY4" i="3"/>
  <c r="T5" i="3"/>
  <c r="BP5" i="3"/>
  <c r="DF5" i="3"/>
  <c r="FF5" i="3"/>
  <c r="HC5" i="3"/>
  <c r="AU6" i="3"/>
  <c r="CV6" i="3"/>
  <c r="FD6" i="3"/>
  <c r="HT6" i="3"/>
  <c r="AW7" i="3"/>
  <c r="CV7" i="3"/>
  <c r="GK7" i="3"/>
  <c r="HL7" i="3"/>
  <c r="T8" i="3"/>
  <c r="BR8" i="3"/>
  <c r="DF8" i="3"/>
  <c r="FF8" i="3"/>
  <c r="HC8" i="3"/>
  <c r="HN8" i="3"/>
  <c r="DE4" i="3"/>
  <c r="BC6" i="3"/>
  <c r="AR3" i="3"/>
  <c r="EW3" i="3"/>
  <c r="GX3" i="3"/>
  <c r="AT4" i="3"/>
  <c r="DG4" i="3"/>
  <c r="FH4" i="3"/>
  <c r="HG4" i="3"/>
  <c r="AJ5" i="3"/>
  <c r="CF5" i="3"/>
  <c r="DN5" i="3"/>
  <c r="FV5" i="3"/>
  <c r="HK5" i="3"/>
  <c r="BK6" i="3"/>
  <c r="DL6" i="3"/>
  <c r="FT6" i="3"/>
  <c r="HD6" i="3"/>
  <c r="BM7" i="3"/>
  <c r="DD7" i="3"/>
  <c r="EX7" i="3"/>
  <c r="HN7" i="3"/>
  <c r="AJ8" i="3"/>
  <c r="CH8" i="3"/>
  <c r="DN8" i="3"/>
  <c r="FV8" i="3"/>
  <c r="HE8" i="3"/>
  <c r="HS8" i="3"/>
  <c r="AB5" i="3"/>
  <c r="AZ3" i="3"/>
  <c r="CV3" i="3"/>
  <c r="FE3" i="3"/>
  <c r="BB4" i="3"/>
  <c r="DM4" i="3"/>
  <c r="FP4" i="3"/>
  <c r="HK4" i="3"/>
  <c r="CN5" i="3"/>
  <c r="HL5" i="3"/>
  <c r="HE6" i="3"/>
  <c r="P7" i="3"/>
  <c r="DF7" i="3"/>
  <c r="FF7" i="3"/>
  <c r="HC7" i="3"/>
  <c r="HS7" i="3"/>
  <c r="HS60" i="3" s="1"/>
  <c r="CP8" i="3"/>
  <c r="HF8" i="3"/>
  <c r="HT8" i="3"/>
  <c r="GP3" i="3"/>
  <c r="GP51" i="3" s="1"/>
  <c r="BH3" i="3"/>
  <c r="DD3" i="3"/>
  <c r="FM3" i="3"/>
  <c r="BJ4" i="3"/>
  <c r="DO4" i="3"/>
  <c r="HO4" i="3"/>
  <c r="AS5" i="3"/>
  <c r="GB5" i="3"/>
  <c r="HS5" i="3"/>
  <c r="BS6" i="3"/>
  <c r="FZ6" i="3"/>
  <c r="HK6" i="3"/>
  <c r="X7" i="3"/>
  <c r="BU7" i="3"/>
  <c r="DL7" i="3"/>
  <c r="FN7" i="3"/>
  <c r="HD7" i="3"/>
  <c r="HT7" i="3"/>
  <c r="AT8" i="3"/>
  <c r="GC8" i="3"/>
  <c r="HG8" i="3"/>
  <c r="HU8" i="3"/>
  <c r="AB8" i="3"/>
  <c r="HO8" i="3"/>
  <c r="DL3" i="3"/>
  <c r="FU3" i="3"/>
  <c r="M4" i="3"/>
  <c r="GD4" i="3"/>
  <c r="HS4" i="3"/>
  <c r="BA5" i="3"/>
  <c r="CV5" i="3"/>
  <c r="GJ5" i="3"/>
  <c r="HT5" i="3"/>
  <c r="CA6" i="3"/>
  <c r="GH6" i="3"/>
  <c r="HL6" i="3"/>
  <c r="AF7" i="3"/>
  <c r="CC7" i="3"/>
  <c r="DN7" i="3"/>
  <c r="FV7" i="3"/>
  <c r="HE7" i="3"/>
  <c r="HU7" i="3"/>
  <c r="BB8" i="3"/>
  <c r="CV8" i="3"/>
  <c r="GK8" i="3"/>
  <c r="HK8" i="3"/>
  <c r="HV8" i="3"/>
  <c r="BX5" i="3"/>
  <c r="S3" i="3"/>
  <c r="BQ3" i="3"/>
  <c r="U4" i="3"/>
  <c r="GL4" i="3"/>
  <c r="HW4" i="3"/>
  <c r="BI5" i="3"/>
  <c r="CX5" i="3"/>
  <c r="GR5" i="3"/>
  <c r="CI6" i="3"/>
  <c r="GP6" i="3"/>
  <c r="HM6" i="3"/>
  <c r="CK7" i="3"/>
  <c r="HF7" i="3"/>
  <c r="HV7" i="3"/>
  <c r="BJ8" i="3"/>
  <c r="CX8" i="3"/>
  <c r="GS8" i="3"/>
  <c r="HL8" i="3"/>
  <c r="HW8" i="3"/>
  <c r="Q31" i="3"/>
  <c r="Q32" i="3"/>
  <c r="Q30" i="3"/>
  <c r="Y31" i="3"/>
  <c r="Y32" i="3"/>
  <c r="Y30" i="3"/>
  <c r="AG31" i="3"/>
  <c r="AG32" i="3"/>
  <c r="AG30" i="3"/>
  <c r="AR30" i="3"/>
  <c r="AR31" i="3"/>
  <c r="AZ30" i="3"/>
  <c r="AZ31" i="3"/>
  <c r="BH30" i="3"/>
  <c r="BH31" i="3"/>
  <c r="BS30" i="3"/>
  <c r="BS31" i="3"/>
  <c r="BS32" i="3"/>
  <c r="CA30" i="3"/>
  <c r="CA31" i="3"/>
  <c r="CA32" i="3"/>
  <c r="CI30" i="3"/>
  <c r="CI31" i="3"/>
  <c r="CI32" i="3"/>
  <c r="CT32" i="3"/>
  <c r="CT31" i="3"/>
  <c r="DB32" i="3"/>
  <c r="DB31" i="3"/>
  <c r="DJ32" i="3"/>
  <c r="DJ29" i="3"/>
  <c r="DJ31" i="3"/>
  <c r="DR32" i="3"/>
  <c r="DR29" i="3"/>
  <c r="DR31" i="3"/>
  <c r="FB29" i="3"/>
  <c r="FB30" i="3"/>
  <c r="FB31" i="3"/>
  <c r="FB32" i="3"/>
  <c r="FJ29" i="3"/>
  <c r="FJ30" i="3"/>
  <c r="FJ31" i="3"/>
  <c r="FJ32" i="3"/>
  <c r="FR29" i="3"/>
  <c r="FR30" i="3"/>
  <c r="FR31" i="3"/>
  <c r="FR32" i="3"/>
  <c r="GC31" i="3"/>
  <c r="GC32" i="3"/>
  <c r="GC30" i="3"/>
  <c r="GK31" i="3"/>
  <c r="GK32" i="3"/>
  <c r="GK30" i="3"/>
  <c r="GS31" i="3"/>
  <c r="GS32" i="3"/>
  <c r="GS30" i="3"/>
  <c r="HD29" i="3"/>
  <c r="HD30" i="3"/>
  <c r="HD31" i="3"/>
  <c r="HD32" i="3"/>
  <c r="HL29" i="3"/>
  <c r="HL30" i="3"/>
  <c r="HL31" i="3"/>
  <c r="HL32" i="3"/>
  <c r="HT29" i="3"/>
  <c r="HT30" i="3"/>
  <c r="HT31" i="3"/>
  <c r="HT32" i="3"/>
  <c r="BR27" i="3"/>
  <c r="BZ27" i="3"/>
  <c r="CH27" i="3"/>
  <c r="CP27" i="3"/>
  <c r="FB27" i="3"/>
  <c r="FJ27" i="3"/>
  <c r="FR27" i="3"/>
  <c r="O28" i="3"/>
  <c r="W28" i="3"/>
  <c r="AE28" i="3"/>
  <c r="AU28" i="3"/>
  <c r="BC28" i="3"/>
  <c r="BK28" i="3"/>
  <c r="BS28" i="3"/>
  <c r="CA28" i="3"/>
  <c r="CI28" i="3"/>
  <c r="CY28" i="3"/>
  <c r="DG28" i="3"/>
  <c r="DO28" i="3"/>
  <c r="GA28" i="3"/>
  <c r="GI28" i="3"/>
  <c r="GQ28" i="3"/>
  <c r="HG28" i="3"/>
  <c r="HO28" i="3"/>
  <c r="HW28" i="3"/>
  <c r="P29" i="3"/>
  <c r="X29" i="3"/>
  <c r="AF29" i="3"/>
  <c r="AN29" i="3"/>
  <c r="AV29" i="3"/>
  <c r="BD29" i="3"/>
  <c r="BL29" i="3"/>
  <c r="CR29" i="3"/>
  <c r="CZ29" i="3"/>
  <c r="DI29" i="3"/>
  <c r="FM29" i="3"/>
  <c r="HI29" i="3"/>
  <c r="AP30" i="3"/>
  <c r="CE31" i="3"/>
  <c r="CF32" i="3"/>
  <c r="R32" i="3"/>
  <c r="R31" i="3"/>
  <c r="Z32" i="3"/>
  <c r="Z31" i="3"/>
  <c r="AH32" i="3"/>
  <c r="AH31" i="3"/>
  <c r="AS30" i="3"/>
  <c r="AS31" i="3"/>
  <c r="AS32" i="3"/>
  <c r="BA30" i="3"/>
  <c r="BA31" i="3"/>
  <c r="BA32" i="3"/>
  <c r="BI30" i="3"/>
  <c r="BI31" i="3"/>
  <c r="BI32" i="3"/>
  <c r="BT30" i="3"/>
  <c r="BT31" i="3"/>
  <c r="BT32" i="3"/>
  <c r="CB30" i="3"/>
  <c r="CB31" i="3"/>
  <c r="CB32" i="3"/>
  <c r="CJ30" i="3"/>
  <c r="CJ31" i="3"/>
  <c r="CJ32" i="3"/>
  <c r="CU30" i="3"/>
  <c r="CU32" i="3"/>
  <c r="DC30" i="3"/>
  <c r="DC32" i="3"/>
  <c r="DK29" i="3"/>
  <c r="DK30" i="3"/>
  <c r="DK32" i="3"/>
  <c r="FC29" i="3"/>
  <c r="FC30" i="3"/>
  <c r="FC31" i="3"/>
  <c r="FC32" i="3"/>
  <c r="FK29" i="3"/>
  <c r="FK30" i="3"/>
  <c r="FK31" i="3"/>
  <c r="FK32" i="3"/>
  <c r="FS29" i="3"/>
  <c r="FS30" i="3"/>
  <c r="FS31" i="3"/>
  <c r="FS32" i="3"/>
  <c r="GD32" i="3"/>
  <c r="GD29" i="3"/>
  <c r="GD31" i="3"/>
  <c r="GL32" i="3"/>
  <c r="GL29" i="3"/>
  <c r="GL31" i="3"/>
  <c r="GT32" i="3"/>
  <c r="GT29" i="3"/>
  <c r="GT31" i="3"/>
  <c r="HE29" i="3"/>
  <c r="HE30" i="3"/>
  <c r="HE31" i="3"/>
  <c r="HE32" i="3"/>
  <c r="HM29" i="3"/>
  <c r="HM30" i="3"/>
  <c r="HM31" i="3"/>
  <c r="HM32" i="3"/>
  <c r="HU29" i="3"/>
  <c r="HU30" i="3"/>
  <c r="HU31" i="3"/>
  <c r="HU32" i="3"/>
  <c r="BS27" i="3"/>
  <c r="CA27" i="3"/>
  <c r="CI27" i="3"/>
  <c r="FC27" i="3"/>
  <c r="FK27" i="3"/>
  <c r="FS27" i="3"/>
  <c r="P28" i="3"/>
  <c r="X28" i="3"/>
  <c r="AF28" i="3"/>
  <c r="AN28" i="3"/>
  <c r="AV28" i="3"/>
  <c r="BD28" i="3"/>
  <c r="BL28" i="3"/>
  <c r="BT28" i="3"/>
  <c r="CB28" i="3"/>
  <c r="CJ28" i="3"/>
  <c r="CR28" i="3"/>
  <c r="CZ28" i="3"/>
  <c r="DH28" i="3"/>
  <c r="DP28" i="3"/>
  <c r="GB28" i="3"/>
  <c r="GJ28" i="3"/>
  <c r="GR28" i="3"/>
  <c r="GZ28" i="3"/>
  <c r="HH28" i="3"/>
  <c r="HP28" i="3"/>
  <c r="HX28" i="3"/>
  <c r="Q29" i="3"/>
  <c r="Y29" i="3"/>
  <c r="AG29" i="3"/>
  <c r="AO29" i="3"/>
  <c r="AW29" i="3"/>
  <c r="BE29" i="3"/>
  <c r="BM29" i="3"/>
  <c r="CS29" i="3"/>
  <c r="DA29" i="3"/>
  <c r="DQ29" i="3"/>
  <c r="FU29" i="3"/>
  <c r="HQ29" i="3"/>
  <c r="AX30" i="3"/>
  <c r="CT30" i="3"/>
  <c r="EX30" i="3"/>
  <c r="CM31" i="3"/>
  <c r="S30" i="3"/>
  <c r="S32" i="3"/>
  <c r="AA30" i="3"/>
  <c r="AA32" i="3"/>
  <c r="AI30" i="3"/>
  <c r="AI32" i="3"/>
  <c r="AT30" i="3"/>
  <c r="AT31" i="3"/>
  <c r="AT32" i="3"/>
  <c r="BB30" i="3"/>
  <c r="BB31" i="3"/>
  <c r="BB32" i="3"/>
  <c r="BJ30" i="3"/>
  <c r="BJ31" i="3"/>
  <c r="BJ32" i="3"/>
  <c r="BU31" i="3"/>
  <c r="BU32" i="3"/>
  <c r="BU30" i="3"/>
  <c r="CC31" i="3"/>
  <c r="CC32" i="3"/>
  <c r="CC30" i="3"/>
  <c r="CK31" i="3"/>
  <c r="CK32" i="3"/>
  <c r="CK30" i="3"/>
  <c r="CV30" i="3"/>
  <c r="CV31" i="3"/>
  <c r="CV32" i="3"/>
  <c r="DD30" i="3"/>
  <c r="DD31" i="3"/>
  <c r="DD32" i="3"/>
  <c r="DL29" i="3"/>
  <c r="DL30" i="3"/>
  <c r="DL31" i="3"/>
  <c r="DL32" i="3"/>
  <c r="EV30" i="3"/>
  <c r="EV31" i="3"/>
  <c r="EV32" i="3"/>
  <c r="EV29" i="3"/>
  <c r="FD30" i="3"/>
  <c r="FD31" i="3"/>
  <c r="FD32" i="3"/>
  <c r="FD29" i="3"/>
  <c r="FL30" i="3"/>
  <c r="FL31" i="3"/>
  <c r="FL32" i="3"/>
  <c r="FL29" i="3"/>
  <c r="FT30" i="3"/>
  <c r="FT31" i="3"/>
  <c r="FT32" i="3"/>
  <c r="FT29" i="3"/>
  <c r="GE29" i="3"/>
  <c r="GE30" i="3"/>
  <c r="GE32" i="3"/>
  <c r="GM29" i="3"/>
  <c r="GM30" i="3"/>
  <c r="GM32" i="3"/>
  <c r="GU29" i="3"/>
  <c r="GU30" i="3"/>
  <c r="GU32" i="3"/>
  <c r="HF29" i="3"/>
  <c r="HF30" i="3"/>
  <c r="HF31" i="3"/>
  <c r="HF32" i="3"/>
  <c r="HN29" i="3"/>
  <c r="HN30" i="3"/>
  <c r="HN31" i="3"/>
  <c r="HN32" i="3"/>
  <c r="HV29" i="3"/>
  <c r="HV30" i="3"/>
  <c r="HV31" i="3"/>
  <c r="HV32" i="3"/>
  <c r="L27" i="3"/>
  <c r="BT27" i="3"/>
  <c r="CB27" i="3"/>
  <c r="CJ27" i="3"/>
  <c r="EV27" i="3"/>
  <c r="FD27" i="3"/>
  <c r="FL27" i="3"/>
  <c r="FT27" i="3"/>
  <c r="Q28" i="3"/>
  <c r="Y28" i="3"/>
  <c r="AG28" i="3"/>
  <c r="AO28" i="3"/>
  <c r="AW28" i="3"/>
  <c r="BE28" i="3"/>
  <c r="BM28" i="3"/>
  <c r="BU28" i="3"/>
  <c r="CC28" i="3"/>
  <c r="CK28" i="3"/>
  <c r="CS28" i="3"/>
  <c r="DA28" i="3"/>
  <c r="DI28" i="3"/>
  <c r="DQ28" i="3"/>
  <c r="GC28" i="3"/>
  <c r="GK28" i="3"/>
  <c r="GS28" i="3"/>
  <c r="HA28" i="3"/>
  <c r="HI28" i="3"/>
  <c r="HQ28" i="3"/>
  <c r="HY28" i="3"/>
  <c r="R29" i="3"/>
  <c r="Z29" i="3"/>
  <c r="AH29" i="3"/>
  <c r="AP29" i="3"/>
  <c r="AX29" i="3"/>
  <c r="BF29" i="3"/>
  <c r="BN29" i="3"/>
  <c r="CT29" i="3"/>
  <c r="DB29" i="3"/>
  <c r="HY29" i="3"/>
  <c r="BF30" i="3"/>
  <c r="DB30" i="3"/>
  <c r="FF30" i="3"/>
  <c r="HB30" i="3"/>
  <c r="EY31" i="3"/>
  <c r="HC31" i="3"/>
  <c r="AR32" i="3"/>
  <c r="T30" i="3"/>
  <c r="T31" i="3"/>
  <c r="AB30" i="3"/>
  <c r="AB31" i="3"/>
  <c r="AJ30" i="3"/>
  <c r="AJ31" i="3"/>
  <c r="AU30" i="3"/>
  <c r="AU31" i="3"/>
  <c r="AU32" i="3"/>
  <c r="BC30" i="3"/>
  <c r="BC31" i="3"/>
  <c r="BC32" i="3"/>
  <c r="BK30" i="3"/>
  <c r="BK31" i="3"/>
  <c r="BK32" i="3"/>
  <c r="BV32" i="3"/>
  <c r="BV31" i="3"/>
  <c r="CD32" i="3"/>
  <c r="CD31" i="3"/>
  <c r="CL32" i="3"/>
  <c r="CL31" i="3"/>
  <c r="CW30" i="3"/>
  <c r="CW31" i="3"/>
  <c r="CW32" i="3"/>
  <c r="DE30" i="3"/>
  <c r="DE31" i="3"/>
  <c r="DE32" i="3"/>
  <c r="DM29" i="3"/>
  <c r="DM30" i="3"/>
  <c r="DM31" i="3"/>
  <c r="DM32" i="3"/>
  <c r="EW31" i="3"/>
  <c r="EW32" i="3"/>
  <c r="EW30" i="3"/>
  <c r="FE31" i="3"/>
  <c r="FE32" i="3"/>
  <c r="FE30" i="3"/>
  <c r="FM31" i="3"/>
  <c r="FM32" i="3"/>
  <c r="FM30" i="3"/>
  <c r="FU31" i="3"/>
  <c r="FU32" i="3"/>
  <c r="FU30" i="3"/>
  <c r="FX29" i="3"/>
  <c r="FX30" i="3"/>
  <c r="FX31" i="3"/>
  <c r="FX32" i="3"/>
  <c r="GF29" i="3"/>
  <c r="GF30" i="3"/>
  <c r="GF31" i="3"/>
  <c r="GF32" i="3"/>
  <c r="GN29" i="3"/>
  <c r="GN30" i="3"/>
  <c r="GN31" i="3"/>
  <c r="GN32" i="3"/>
  <c r="GV29" i="3"/>
  <c r="GV30" i="3"/>
  <c r="GV31" i="3"/>
  <c r="GV32" i="3"/>
  <c r="HG29" i="3"/>
  <c r="HG30" i="3"/>
  <c r="HG31" i="3"/>
  <c r="HG32" i="3"/>
  <c r="HO29" i="3"/>
  <c r="HO30" i="3"/>
  <c r="HO31" i="3"/>
  <c r="HO32" i="3"/>
  <c r="HW29" i="3"/>
  <c r="HW30" i="3"/>
  <c r="HW31" i="3"/>
  <c r="HW32" i="3"/>
  <c r="L28" i="3"/>
  <c r="Q27" i="3"/>
  <c r="Y27" i="3"/>
  <c r="AG27" i="3"/>
  <c r="BU27" i="3"/>
  <c r="CC27" i="3"/>
  <c r="CK27" i="3"/>
  <c r="EW27" i="3"/>
  <c r="FE27" i="3"/>
  <c r="FM27" i="3"/>
  <c r="FU27" i="3"/>
  <c r="GC27" i="3"/>
  <c r="GK27" i="3"/>
  <c r="GS27" i="3"/>
  <c r="R28" i="3"/>
  <c r="Z28" i="3"/>
  <c r="AH28" i="3"/>
  <c r="AP28" i="3"/>
  <c r="AX28" i="3"/>
  <c r="BF28" i="3"/>
  <c r="BN28" i="3"/>
  <c r="BV28" i="3"/>
  <c r="CD28" i="3"/>
  <c r="CL28" i="3"/>
  <c r="CT28" i="3"/>
  <c r="DB28" i="3"/>
  <c r="DJ28" i="3"/>
  <c r="DR28" i="3"/>
  <c r="FN28" i="3"/>
  <c r="GD28" i="3"/>
  <c r="GL28" i="3"/>
  <c r="GT28" i="3"/>
  <c r="HB28" i="3"/>
  <c r="HJ28" i="3"/>
  <c r="HR28" i="3"/>
  <c r="HZ28" i="3"/>
  <c r="S29" i="3"/>
  <c r="AA29" i="3"/>
  <c r="AI29" i="3"/>
  <c r="AQ29" i="3"/>
  <c r="AY29" i="3"/>
  <c r="BG29" i="3"/>
  <c r="CU29" i="3"/>
  <c r="DC29" i="3"/>
  <c r="GC29" i="3"/>
  <c r="BN30" i="3"/>
  <c r="DJ30" i="3"/>
  <c r="HJ30" i="3"/>
  <c r="AQ31" i="3"/>
  <c r="CU31" i="3"/>
  <c r="FG31" i="3"/>
  <c r="HK31" i="3"/>
  <c r="AZ32" i="3"/>
  <c r="M30" i="3"/>
  <c r="M31" i="3"/>
  <c r="M32" i="3"/>
  <c r="U30" i="3"/>
  <c r="U31" i="3"/>
  <c r="U32" i="3"/>
  <c r="AC30" i="3"/>
  <c r="AC31" i="3"/>
  <c r="AC32" i="3"/>
  <c r="AK30" i="3"/>
  <c r="AK31" i="3"/>
  <c r="AK32" i="3"/>
  <c r="AN30" i="3"/>
  <c r="AN31" i="3"/>
  <c r="AN32" i="3"/>
  <c r="AV30" i="3"/>
  <c r="AV31" i="3"/>
  <c r="AV32" i="3"/>
  <c r="BD30" i="3"/>
  <c r="BD31" i="3"/>
  <c r="BD32" i="3"/>
  <c r="BL30" i="3"/>
  <c r="BL31" i="3"/>
  <c r="BL32" i="3"/>
  <c r="BW30" i="3"/>
  <c r="BW32" i="3"/>
  <c r="CE30" i="3"/>
  <c r="CE32" i="3"/>
  <c r="CM30" i="3"/>
  <c r="CM32" i="3"/>
  <c r="CX30" i="3"/>
  <c r="CX31" i="3"/>
  <c r="CX32" i="3"/>
  <c r="DF30" i="3"/>
  <c r="DF31" i="3"/>
  <c r="DF32" i="3"/>
  <c r="DN29" i="3"/>
  <c r="DN30" i="3"/>
  <c r="DN31" i="3"/>
  <c r="DN32" i="3"/>
  <c r="EX32" i="3"/>
  <c r="EX29" i="3"/>
  <c r="EX31" i="3"/>
  <c r="FF32" i="3"/>
  <c r="FF29" i="3"/>
  <c r="FF31" i="3"/>
  <c r="FN32" i="3"/>
  <c r="FN29" i="3"/>
  <c r="FN31" i="3"/>
  <c r="FV32" i="3"/>
  <c r="FV29" i="3"/>
  <c r="FV31" i="3"/>
  <c r="FY29" i="3"/>
  <c r="FY30" i="3"/>
  <c r="FY31" i="3"/>
  <c r="FY32" i="3"/>
  <c r="GG29" i="3"/>
  <c r="GG30" i="3"/>
  <c r="GG31" i="3"/>
  <c r="GG32" i="3"/>
  <c r="GO29" i="3"/>
  <c r="GO30" i="3"/>
  <c r="GO31" i="3"/>
  <c r="GO32" i="3"/>
  <c r="GW29" i="3"/>
  <c r="GW30" i="3"/>
  <c r="GW31" i="3"/>
  <c r="GW32" i="3"/>
  <c r="GZ30" i="3"/>
  <c r="GZ31" i="3"/>
  <c r="GZ32" i="3"/>
  <c r="GZ29" i="3"/>
  <c r="HH30" i="3"/>
  <c r="HH31" i="3"/>
  <c r="HH32" i="3"/>
  <c r="HH29" i="3"/>
  <c r="HP30" i="3"/>
  <c r="HP31" i="3"/>
  <c r="HP32" i="3"/>
  <c r="HP29" i="3"/>
  <c r="HX30" i="3"/>
  <c r="HX31" i="3"/>
  <c r="HX32" i="3"/>
  <c r="HX29" i="3"/>
  <c r="L29" i="3"/>
  <c r="R27" i="3"/>
  <c r="Z27" i="3"/>
  <c r="AH27" i="3"/>
  <c r="BV27" i="3"/>
  <c r="CD27" i="3"/>
  <c r="CL27" i="3"/>
  <c r="CT27" i="3"/>
  <c r="DB27" i="3"/>
  <c r="DJ27" i="3"/>
  <c r="DR27" i="3"/>
  <c r="EX27" i="3"/>
  <c r="FF27" i="3"/>
  <c r="FN27" i="3"/>
  <c r="FV27" i="3"/>
  <c r="GD27" i="3"/>
  <c r="GL27" i="3"/>
  <c r="GT27" i="3"/>
  <c r="HR27" i="3"/>
  <c r="HZ27" i="3"/>
  <c r="S28" i="3"/>
  <c r="AA28" i="3"/>
  <c r="AI28" i="3"/>
  <c r="AQ28" i="3"/>
  <c r="AY28" i="3"/>
  <c r="BG28" i="3"/>
  <c r="BW28" i="3"/>
  <c r="CE28" i="3"/>
  <c r="CM28" i="3"/>
  <c r="CU28" i="3"/>
  <c r="DC28" i="3"/>
  <c r="DK28" i="3"/>
  <c r="FO28" i="3"/>
  <c r="GE28" i="3"/>
  <c r="GM28" i="3"/>
  <c r="GU28" i="3"/>
  <c r="HC28" i="3"/>
  <c r="HK28" i="3"/>
  <c r="HS28" i="3"/>
  <c r="T29" i="3"/>
  <c r="AB29" i="3"/>
  <c r="AJ29" i="3"/>
  <c r="AR29" i="3"/>
  <c r="AZ29" i="3"/>
  <c r="BH29" i="3"/>
  <c r="CV29" i="3"/>
  <c r="DD29" i="3"/>
  <c r="GK29" i="3"/>
  <c r="R30" i="3"/>
  <c r="DR30" i="3"/>
  <c r="FV30" i="3"/>
  <c r="AY31" i="3"/>
  <c r="DC31" i="3"/>
  <c r="HS31" i="3"/>
  <c r="BH32" i="3"/>
  <c r="N30" i="3"/>
  <c r="N31" i="3"/>
  <c r="N32" i="3"/>
  <c r="V30" i="3"/>
  <c r="V31" i="3"/>
  <c r="V32" i="3"/>
  <c r="AD30" i="3"/>
  <c r="AD31" i="3"/>
  <c r="AD32" i="3"/>
  <c r="AL30" i="3"/>
  <c r="AL31" i="3"/>
  <c r="AL32" i="3"/>
  <c r="AO31" i="3"/>
  <c r="AO32" i="3"/>
  <c r="AO30" i="3"/>
  <c r="AW31" i="3"/>
  <c r="AW32" i="3"/>
  <c r="AW30" i="3"/>
  <c r="BE31" i="3"/>
  <c r="BE32" i="3"/>
  <c r="BE30" i="3"/>
  <c r="BM31" i="3"/>
  <c r="BM32" i="3"/>
  <c r="BM30" i="3"/>
  <c r="BP30" i="3"/>
  <c r="BP31" i="3"/>
  <c r="BX30" i="3"/>
  <c r="BX31" i="3"/>
  <c r="CF30" i="3"/>
  <c r="CF31" i="3"/>
  <c r="CN30" i="3"/>
  <c r="CN31" i="3"/>
  <c r="CN32" i="3"/>
  <c r="CY30" i="3"/>
  <c r="CY31" i="3"/>
  <c r="CY32" i="3"/>
  <c r="DG30" i="3"/>
  <c r="DG31" i="3"/>
  <c r="DG32" i="3"/>
  <c r="DO29" i="3"/>
  <c r="DO30" i="3"/>
  <c r="DO31" i="3"/>
  <c r="DO32" i="3"/>
  <c r="EY29" i="3"/>
  <c r="EY30" i="3"/>
  <c r="EY32" i="3"/>
  <c r="FG29" i="3"/>
  <c r="FG30" i="3"/>
  <c r="FG32" i="3"/>
  <c r="FO29" i="3"/>
  <c r="FO30" i="3"/>
  <c r="FO32" i="3"/>
  <c r="FZ29" i="3"/>
  <c r="FZ30" i="3"/>
  <c r="FZ31" i="3"/>
  <c r="FZ32" i="3"/>
  <c r="GH29" i="3"/>
  <c r="GH30" i="3"/>
  <c r="GH31" i="3"/>
  <c r="GH32" i="3"/>
  <c r="GP29" i="3"/>
  <c r="GP30" i="3"/>
  <c r="GP31" i="3"/>
  <c r="GP32" i="3"/>
  <c r="GX29" i="3"/>
  <c r="GX30" i="3"/>
  <c r="GX31" i="3"/>
  <c r="GX32" i="3"/>
  <c r="HA31" i="3"/>
  <c r="HA32" i="3"/>
  <c r="HA30" i="3"/>
  <c r="HI31" i="3"/>
  <c r="HI32" i="3"/>
  <c r="HI30" i="3"/>
  <c r="HQ31" i="3"/>
  <c r="HQ32" i="3"/>
  <c r="HQ30" i="3"/>
  <c r="HY31" i="3"/>
  <c r="HY32" i="3"/>
  <c r="HY30" i="3"/>
  <c r="L30" i="3"/>
  <c r="S27" i="3"/>
  <c r="AA27" i="3"/>
  <c r="AI27" i="3"/>
  <c r="BG27" i="3"/>
  <c r="BW27" i="3"/>
  <c r="CE27" i="3"/>
  <c r="CM27" i="3"/>
  <c r="CU27" i="3"/>
  <c r="DC27" i="3"/>
  <c r="DK27" i="3"/>
  <c r="EY27" i="3"/>
  <c r="FG27" i="3"/>
  <c r="FO27" i="3"/>
  <c r="GE27" i="3"/>
  <c r="GM27" i="3"/>
  <c r="GU27" i="3"/>
  <c r="T28" i="3"/>
  <c r="AB28" i="3"/>
  <c r="AJ28" i="3"/>
  <c r="AR28" i="3"/>
  <c r="AZ28" i="3"/>
  <c r="BH28" i="3"/>
  <c r="BP28" i="3"/>
  <c r="BX28" i="3"/>
  <c r="CF28" i="3"/>
  <c r="CN28" i="3"/>
  <c r="CV28" i="3"/>
  <c r="DD28" i="3"/>
  <c r="DL28" i="3"/>
  <c r="DT28" i="3"/>
  <c r="EU28" i="3" s="1"/>
  <c r="AI29" i="25" s="1"/>
  <c r="FX28" i="3"/>
  <c r="GF28" i="3"/>
  <c r="GN28" i="3"/>
  <c r="GV28" i="3"/>
  <c r="HD28" i="3"/>
  <c r="HL28" i="3"/>
  <c r="HT28" i="3"/>
  <c r="M29" i="3"/>
  <c r="U29" i="3"/>
  <c r="AC29" i="3"/>
  <c r="AK29" i="3"/>
  <c r="AS29" i="3"/>
  <c r="BA29" i="3"/>
  <c r="BI29" i="3"/>
  <c r="CW29" i="3"/>
  <c r="DE29" i="3"/>
  <c r="GS29" i="3"/>
  <c r="Z30" i="3"/>
  <c r="BV30" i="3"/>
  <c r="DK31" i="3"/>
  <c r="O30" i="3"/>
  <c r="O31" i="3"/>
  <c r="O32" i="3"/>
  <c r="W30" i="3"/>
  <c r="W31" i="3"/>
  <c r="W32" i="3"/>
  <c r="AE30" i="3"/>
  <c r="AE31" i="3"/>
  <c r="AE32" i="3"/>
  <c r="AP32" i="3"/>
  <c r="AP31" i="3"/>
  <c r="AX32" i="3"/>
  <c r="AX31" i="3"/>
  <c r="BF32" i="3"/>
  <c r="BF31" i="3"/>
  <c r="BN32" i="3"/>
  <c r="BN31" i="3"/>
  <c r="BQ30" i="3"/>
  <c r="BQ31" i="3"/>
  <c r="BQ32" i="3"/>
  <c r="BY30" i="3"/>
  <c r="BY31" i="3"/>
  <c r="BY32" i="3"/>
  <c r="CG30" i="3"/>
  <c r="CG31" i="3"/>
  <c r="CG32" i="3"/>
  <c r="CO30" i="3"/>
  <c r="CO31" i="3"/>
  <c r="CO32" i="3"/>
  <c r="CR30" i="3"/>
  <c r="CR31" i="3"/>
  <c r="CR32" i="3"/>
  <c r="CZ30" i="3"/>
  <c r="CZ31" i="3"/>
  <c r="CZ32" i="3"/>
  <c r="DH30" i="3"/>
  <c r="DH31" i="3"/>
  <c r="DH32" i="3"/>
  <c r="DH29" i="3"/>
  <c r="DP30" i="3"/>
  <c r="DP31" i="3"/>
  <c r="DP32" i="3"/>
  <c r="DP29" i="3"/>
  <c r="EZ29" i="3"/>
  <c r="EZ30" i="3"/>
  <c r="EZ31" i="3"/>
  <c r="EZ32" i="3"/>
  <c r="FH29" i="3"/>
  <c r="FH30" i="3"/>
  <c r="FH31" i="3"/>
  <c r="FH32" i="3"/>
  <c r="FP29" i="3"/>
  <c r="FP30" i="3"/>
  <c r="FP31" i="3"/>
  <c r="FP32" i="3"/>
  <c r="GA29" i="3"/>
  <c r="GA30" i="3"/>
  <c r="GA31" i="3"/>
  <c r="GA32" i="3"/>
  <c r="GI29" i="3"/>
  <c r="GI30" i="3"/>
  <c r="GI31" i="3"/>
  <c r="GI32" i="3"/>
  <c r="GQ29" i="3"/>
  <c r="GQ30" i="3"/>
  <c r="GQ31" i="3"/>
  <c r="GQ32" i="3"/>
  <c r="HB32" i="3"/>
  <c r="HB29" i="3"/>
  <c r="HB31" i="3"/>
  <c r="HJ32" i="3"/>
  <c r="HJ29" i="3"/>
  <c r="HJ31" i="3"/>
  <c r="HR32" i="3"/>
  <c r="HR29" i="3"/>
  <c r="HR31" i="3"/>
  <c r="HZ32" i="3"/>
  <c r="HZ29" i="3"/>
  <c r="HZ31" i="3"/>
  <c r="L31" i="3"/>
  <c r="T27" i="3"/>
  <c r="AB27" i="3"/>
  <c r="AJ27" i="3"/>
  <c r="AR27" i="3"/>
  <c r="AZ27" i="3"/>
  <c r="BH27" i="3"/>
  <c r="BP27" i="3"/>
  <c r="BX27" i="3"/>
  <c r="CF27" i="3"/>
  <c r="CN27" i="3"/>
  <c r="CV27" i="3"/>
  <c r="DD27" i="3"/>
  <c r="DL27" i="3"/>
  <c r="EZ27" i="3"/>
  <c r="FH27" i="3"/>
  <c r="FP27" i="3"/>
  <c r="FX27" i="3"/>
  <c r="GF27" i="3"/>
  <c r="GN27" i="3"/>
  <c r="GV27" i="3"/>
  <c r="HD27" i="3"/>
  <c r="HL27" i="3"/>
  <c r="HT27" i="3"/>
  <c r="M28" i="3"/>
  <c r="U28" i="3"/>
  <c r="AC28" i="3"/>
  <c r="AK28" i="3"/>
  <c r="AS28" i="3"/>
  <c r="BA28" i="3"/>
  <c r="BI28" i="3"/>
  <c r="BQ28" i="3"/>
  <c r="BY28" i="3"/>
  <c r="CG28" i="3"/>
  <c r="CO28" i="3"/>
  <c r="CW28" i="3"/>
  <c r="DE28" i="3"/>
  <c r="DM28" i="3"/>
  <c r="FY28" i="3"/>
  <c r="GG28" i="3"/>
  <c r="GO28" i="3"/>
  <c r="GW28" i="3"/>
  <c r="HE28" i="3"/>
  <c r="HM28" i="3"/>
  <c r="HU28" i="3"/>
  <c r="N29" i="3"/>
  <c r="V29" i="3"/>
  <c r="AD29" i="3"/>
  <c r="AL29" i="3"/>
  <c r="AT29" i="3"/>
  <c r="BB29" i="3"/>
  <c r="BJ29" i="3"/>
  <c r="CX29" i="3"/>
  <c r="DF29" i="3"/>
  <c r="EW29" i="3"/>
  <c r="AH30" i="3"/>
  <c r="CD30" i="3"/>
  <c r="GD30" i="3"/>
  <c r="GE31" i="3"/>
  <c r="T32" i="3"/>
  <c r="BP32" i="3"/>
  <c r="P30" i="3"/>
  <c r="P31" i="3"/>
  <c r="P32" i="3"/>
  <c r="X30" i="3"/>
  <c r="X31" i="3"/>
  <c r="X32" i="3"/>
  <c r="AF30" i="3"/>
  <c r="AF31" i="3"/>
  <c r="AF32" i="3"/>
  <c r="AQ30" i="3"/>
  <c r="AQ32" i="3"/>
  <c r="AY30" i="3"/>
  <c r="AY32" i="3"/>
  <c r="BG30" i="3"/>
  <c r="BG32" i="3"/>
  <c r="BR30" i="3"/>
  <c r="BR31" i="3"/>
  <c r="BR32" i="3"/>
  <c r="BZ30" i="3"/>
  <c r="BZ31" i="3"/>
  <c r="BZ32" i="3"/>
  <c r="CH30" i="3"/>
  <c r="CH31" i="3"/>
  <c r="CH32" i="3"/>
  <c r="CP30" i="3"/>
  <c r="CP31" i="3"/>
  <c r="CP32" i="3"/>
  <c r="CS31" i="3"/>
  <c r="CS32" i="3"/>
  <c r="CS30" i="3"/>
  <c r="DA31" i="3"/>
  <c r="DA32" i="3"/>
  <c r="DA30" i="3"/>
  <c r="DI31" i="3"/>
  <c r="DI32" i="3"/>
  <c r="DI30" i="3"/>
  <c r="DQ31" i="3"/>
  <c r="DQ32" i="3"/>
  <c r="DQ30" i="3"/>
  <c r="DT29" i="3"/>
  <c r="EU29" i="3" s="1"/>
  <c r="AI30" i="25" s="1"/>
  <c r="DT30" i="3"/>
  <c r="EU30" i="3" s="1"/>
  <c r="AI31" i="25" s="1"/>
  <c r="DT31" i="3"/>
  <c r="EU31" i="3" s="1"/>
  <c r="AI32" i="25" s="1"/>
  <c r="DT32" i="3"/>
  <c r="EU32" i="3" s="1"/>
  <c r="AI33" i="25" s="1"/>
  <c r="FA29" i="3"/>
  <c r="FA30" i="3"/>
  <c r="FA31" i="3"/>
  <c r="FA32" i="3"/>
  <c r="FI29" i="3"/>
  <c r="FI30" i="3"/>
  <c r="FI31" i="3"/>
  <c r="FI32" i="3"/>
  <c r="FQ29" i="3"/>
  <c r="FQ30" i="3"/>
  <c r="FQ31" i="3"/>
  <c r="FQ32" i="3"/>
  <c r="GB30" i="3"/>
  <c r="GB31" i="3"/>
  <c r="GB32" i="3"/>
  <c r="GB29" i="3"/>
  <c r="GJ30" i="3"/>
  <c r="GJ31" i="3"/>
  <c r="GJ32" i="3"/>
  <c r="GJ29" i="3"/>
  <c r="GR30" i="3"/>
  <c r="GR31" i="3"/>
  <c r="GR32" i="3"/>
  <c r="GR29" i="3"/>
  <c r="HC29" i="3"/>
  <c r="HC30" i="3"/>
  <c r="HC32" i="3"/>
  <c r="HK29" i="3"/>
  <c r="HK30" i="3"/>
  <c r="HK32" i="3"/>
  <c r="HS29" i="3"/>
  <c r="HS30" i="3"/>
  <c r="HS32" i="3"/>
  <c r="M27" i="3"/>
  <c r="U27" i="3"/>
  <c r="AC27" i="3"/>
  <c r="AK27" i="3"/>
  <c r="AS27" i="3"/>
  <c r="BA27" i="3"/>
  <c r="BI27" i="3"/>
  <c r="BQ27" i="3"/>
  <c r="BY27" i="3"/>
  <c r="CG27" i="3"/>
  <c r="CO27" i="3"/>
  <c r="CW27" i="3"/>
  <c r="DE27" i="3"/>
  <c r="DM27" i="3"/>
  <c r="FA27" i="3"/>
  <c r="FI27" i="3"/>
  <c r="FQ27" i="3"/>
  <c r="FY27" i="3"/>
  <c r="GG27" i="3"/>
  <c r="GO27" i="3"/>
  <c r="GW27" i="3"/>
  <c r="HE27" i="3"/>
  <c r="HM27" i="3"/>
  <c r="HU27" i="3"/>
  <c r="N28" i="3"/>
  <c r="V28" i="3"/>
  <c r="AD28" i="3"/>
  <c r="AL28" i="3"/>
  <c r="AT28" i="3"/>
  <c r="BB28" i="3"/>
  <c r="BJ28" i="3"/>
  <c r="BR28" i="3"/>
  <c r="BZ28" i="3"/>
  <c r="CH28" i="3"/>
  <c r="CP28" i="3"/>
  <c r="CX28" i="3"/>
  <c r="DF28" i="3"/>
  <c r="DN28" i="3"/>
  <c r="FB28" i="3"/>
  <c r="FJ28" i="3"/>
  <c r="FR28" i="3"/>
  <c r="FZ28" i="3"/>
  <c r="GH28" i="3"/>
  <c r="GP28" i="3"/>
  <c r="GX28" i="3"/>
  <c r="HF28" i="3"/>
  <c r="HN28" i="3"/>
  <c r="HV28" i="3"/>
  <c r="O29" i="3"/>
  <c r="W29" i="3"/>
  <c r="AE29" i="3"/>
  <c r="AU29" i="3"/>
  <c r="BC29" i="3"/>
  <c r="BK29" i="3"/>
  <c r="BS29" i="3"/>
  <c r="CA29" i="3"/>
  <c r="CI29" i="3"/>
  <c r="CY29" i="3"/>
  <c r="DG29" i="3"/>
  <c r="FE29" i="3"/>
  <c r="HA29" i="3"/>
  <c r="CL30" i="3"/>
  <c r="GL30" i="3"/>
  <c r="S31" i="3"/>
  <c r="BW31" i="3"/>
  <c r="GM31" i="3"/>
  <c r="AB32" i="3"/>
  <c r="BX32" i="3"/>
  <c r="AO21" i="3"/>
  <c r="AO19" i="3"/>
  <c r="AO20" i="3"/>
  <c r="AO16" i="3"/>
  <c r="AO17" i="3"/>
  <c r="AO18" i="3"/>
  <c r="P20" i="3"/>
  <c r="P21" i="3"/>
  <c r="P19" i="3"/>
  <c r="P16" i="3"/>
  <c r="P17" i="3"/>
  <c r="P18" i="3"/>
  <c r="X20" i="3"/>
  <c r="X21" i="3"/>
  <c r="X19" i="3"/>
  <c r="X16" i="3"/>
  <c r="X17" i="3"/>
  <c r="X18" i="3"/>
  <c r="AF20" i="3"/>
  <c r="AF21" i="3"/>
  <c r="AF19" i="3"/>
  <c r="AF16" i="3"/>
  <c r="AF17" i="3"/>
  <c r="AF18" i="3"/>
  <c r="AU19" i="3"/>
  <c r="AU20" i="3"/>
  <c r="AU21" i="3"/>
  <c r="AU58" i="3" s="1"/>
  <c r="AU15" i="3"/>
  <c r="AU16" i="3"/>
  <c r="AU17" i="3"/>
  <c r="AU18" i="3"/>
  <c r="BC19" i="3"/>
  <c r="BC20" i="3"/>
  <c r="BC21" i="3"/>
  <c r="BC58" i="3" s="1"/>
  <c r="BC15" i="3"/>
  <c r="BC16" i="3"/>
  <c r="BC17" i="3"/>
  <c r="BC18" i="3"/>
  <c r="BK19" i="3"/>
  <c r="BK20" i="3"/>
  <c r="BK21" i="3"/>
  <c r="BK15" i="3"/>
  <c r="BK16" i="3"/>
  <c r="BK17" i="3"/>
  <c r="BK18" i="3"/>
  <c r="BR19" i="3"/>
  <c r="BR20" i="3"/>
  <c r="BR21" i="3"/>
  <c r="BR16" i="3"/>
  <c r="BR17" i="3"/>
  <c r="BR18" i="3"/>
  <c r="BZ19" i="3"/>
  <c r="BZ20" i="3"/>
  <c r="BZ21" i="3"/>
  <c r="BZ16" i="3"/>
  <c r="BZ17" i="3"/>
  <c r="BZ18" i="3"/>
  <c r="CH19" i="3"/>
  <c r="CH20" i="3"/>
  <c r="CH21" i="3"/>
  <c r="CH58" i="3" s="1"/>
  <c r="CH16" i="3"/>
  <c r="CH17" i="3"/>
  <c r="CH18" i="3"/>
  <c r="CP19" i="3"/>
  <c r="CP20" i="3"/>
  <c r="CP21" i="3"/>
  <c r="CP16" i="3"/>
  <c r="CP17" i="3"/>
  <c r="CP18" i="3"/>
  <c r="CS21" i="3"/>
  <c r="CS19" i="3"/>
  <c r="CS20" i="3"/>
  <c r="CS16" i="3"/>
  <c r="CS17" i="3"/>
  <c r="CS18" i="3"/>
  <c r="DA21" i="3"/>
  <c r="DA19" i="3"/>
  <c r="DA20" i="3"/>
  <c r="DA16" i="3"/>
  <c r="DA17" i="3"/>
  <c r="DA18" i="3"/>
  <c r="DI21" i="3"/>
  <c r="DI19" i="3"/>
  <c r="DI20" i="3"/>
  <c r="DI16" i="3"/>
  <c r="DI17" i="3"/>
  <c r="DI18" i="3"/>
  <c r="DQ21" i="3"/>
  <c r="DQ19" i="3"/>
  <c r="DQ20" i="3"/>
  <c r="DQ16" i="3"/>
  <c r="DQ18" i="3"/>
  <c r="DQ17" i="3"/>
  <c r="FA18" i="3"/>
  <c r="FA19" i="3"/>
  <c r="FA20" i="3"/>
  <c r="FA21" i="3"/>
  <c r="FA16" i="3"/>
  <c r="FA17" i="3"/>
  <c r="FI18" i="3"/>
  <c r="FI19" i="3"/>
  <c r="FI20" i="3"/>
  <c r="FI21" i="3"/>
  <c r="FI16" i="3"/>
  <c r="FI17" i="3"/>
  <c r="FQ18" i="3"/>
  <c r="FQ19" i="3"/>
  <c r="FQ20" i="3"/>
  <c r="FQ21" i="3"/>
  <c r="FQ16" i="3"/>
  <c r="FQ17" i="3"/>
  <c r="FX18" i="3"/>
  <c r="FX19" i="3"/>
  <c r="FX20" i="3"/>
  <c r="FX21" i="3"/>
  <c r="FX58" i="3" s="1"/>
  <c r="FX17" i="3"/>
  <c r="FX16" i="3"/>
  <c r="GB20" i="3"/>
  <c r="GB21" i="3"/>
  <c r="GB18" i="3"/>
  <c r="GB19" i="3"/>
  <c r="GB16" i="3"/>
  <c r="GB17" i="3"/>
  <c r="GJ20" i="3"/>
  <c r="GJ21" i="3"/>
  <c r="GJ18" i="3"/>
  <c r="GJ19" i="3"/>
  <c r="GJ16" i="3"/>
  <c r="GJ17" i="3"/>
  <c r="GR20" i="3"/>
  <c r="GR21" i="3"/>
  <c r="GR58" i="3" s="1"/>
  <c r="GR18" i="3"/>
  <c r="GR19" i="3"/>
  <c r="GR16" i="3"/>
  <c r="GR17" i="3"/>
  <c r="HC18" i="3"/>
  <c r="HC19" i="3"/>
  <c r="HC20" i="3"/>
  <c r="HC21" i="3"/>
  <c r="HC16" i="3"/>
  <c r="HC17" i="3"/>
  <c r="HC15" i="3"/>
  <c r="HK18" i="3"/>
  <c r="HK19" i="3"/>
  <c r="HK20" i="3"/>
  <c r="HK21" i="3"/>
  <c r="HK58" i="3" s="1"/>
  <c r="HK16" i="3"/>
  <c r="HK17" i="3"/>
  <c r="HK15" i="3"/>
  <c r="HS18" i="3"/>
  <c r="HS19" i="3"/>
  <c r="HS20" i="3"/>
  <c r="HS21" i="3"/>
  <c r="HS16" i="3"/>
  <c r="HS17" i="3"/>
  <c r="HS15" i="3"/>
  <c r="L21" i="3"/>
  <c r="L58" i="3" s="1"/>
  <c r="R14" i="3"/>
  <c r="AX14" i="3"/>
  <c r="BF14" i="3"/>
  <c r="CD14" i="3"/>
  <c r="CL14" i="3"/>
  <c r="CT14" i="3"/>
  <c r="EX14" i="3"/>
  <c r="FF14" i="3"/>
  <c r="FV14" i="3"/>
  <c r="HK14" i="3"/>
  <c r="AB15" i="3"/>
  <c r="AL15" i="3"/>
  <c r="BZ15" i="3"/>
  <c r="DE15" i="3"/>
  <c r="DP15" i="3"/>
  <c r="EV15" i="3"/>
  <c r="FQ15" i="3"/>
  <c r="FZ15" i="3"/>
  <c r="GN15" i="3"/>
  <c r="Z19" i="3"/>
  <c r="Z20" i="3"/>
  <c r="Z21" i="3"/>
  <c r="Z16" i="3"/>
  <c r="Z17" i="3"/>
  <c r="Z18" i="3"/>
  <c r="Q21" i="3"/>
  <c r="Q19" i="3"/>
  <c r="Q20" i="3"/>
  <c r="Q16" i="3"/>
  <c r="Q17" i="3"/>
  <c r="Q18" i="3"/>
  <c r="Y21" i="3"/>
  <c r="Y19" i="3"/>
  <c r="Y20" i="3"/>
  <c r="Y16" i="3"/>
  <c r="Y17" i="3"/>
  <c r="Y18" i="3"/>
  <c r="AG21" i="3"/>
  <c r="AG19" i="3"/>
  <c r="AG20" i="3"/>
  <c r="AG16" i="3"/>
  <c r="AG17" i="3"/>
  <c r="AG18" i="3"/>
  <c r="AN20" i="3"/>
  <c r="AN21" i="3"/>
  <c r="AN19" i="3"/>
  <c r="AN16" i="3"/>
  <c r="AN17" i="3"/>
  <c r="AN18" i="3"/>
  <c r="AV20" i="3"/>
  <c r="AV21" i="3"/>
  <c r="AV19" i="3"/>
  <c r="AV16" i="3"/>
  <c r="AV17" i="3"/>
  <c r="AV18" i="3"/>
  <c r="BD20" i="3"/>
  <c r="BD21" i="3"/>
  <c r="BD19" i="3"/>
  <c r="BD16" i="3"/>
  <c r="BD17" i="3"/>
  <c r="BD18" i="3"/>
  <c r="BL20" i="3"/>
  <c r="BL21" i="3"/>
  <c r="BL19" i="3"/>
  <c r="BL16" i="3"/>
  <c r="BL17" i="3"/>
  <c r="BL18" i="3"/>
  <c r="BS19" i="3"/>
  <c r="BS20" i="3"/>
  <c r="BS21" i="3"/>
  <c r="BS15" i="3"/>
  <c r="BS16" i="3"/>
  <c r="BS17" i="3"/>
  <c r="BS18" i="3"/>
  <c r="CA19" i="3"/>
  <c r="CA20" i="3"/>
  <c r="CA21" i="3"/>
  <c r="CA15" i="3"/>
  <c r="CA16" i="3"/>
  <c r="CA17" i="3"/>
  <c r="CA18" i="3"/>
  <c r="CI19" i="3"/>
  <c r="CI20" i="3"/>
  <c r="CI21" i="3"/>
  <c r="CI15" i="3"/>
  <c r="CI16" i="3"/>
  <c r="CI17" i="3"/>
  <c r="CI18" i="3"/>
  <c r="CT19" i="3"/>
  <c r="CT20" i="3"/>
  <c r="CT21" i="3"/>
  <c r="CT58" i="3" s="1"/>
  <c r="CT16" i="3"/>
  <c r="CT17" i="3"/>
  <c r="CT18" i="3"/>
  <c r="DB18" i="3"/>
  <c r="DB19" i="3"/>
  <c r="DB20" i="3"/>
  <c r="DB21" i="3"/>
  <c r="DB58" i="3" s="1"/>
  <c r="DB16" i="3"/>
  <c r="DB17" i="3"/>
  <c r="DJ18" i="3"/>
  <c r="DJ19" i="3"/>
  <c r="DJ20" i="3"/>
  <c r="DJ21" i="3"/>
  <c r="DJ58" i="3" s="1"/>
  <c r="DJ16" i="3"/>
  <c r="DJ17" i="3"/>
  <c r="DR18" i="3"/>
  <c r="DR19" i="3"/>
  <c r="DR20" i="3"/>
  <c r="DR21" i="3"/>
  <c r="DR58" i="3" s="1"/>
  <c r="DR16" i="3"/>
  <c r="DR17" i="3"/>
  <c r="FB18" i="3"/>
  <c r="FB19" i="3"/>
  <c r="FB20" i="3"/>
  <c r="FB21" i="3"/>
  <c r="FB58" i="3" s="1"/>
  <c r="FB16" i="3"/>
  <c r="FB17" i="3"/>
  <c r="FJ18" i="3"/>
  <c r="FJ19" i="3"/>
  <c r="FJ20" i="3"/>
  <c r="FJ21" i="3"/>
  <c r="FJ16" i="3"/>
  <c r="FJ17" i="3"/>
  <c r="FR18" i="3"/>
  <c r="FR19" i="3"/>
  <c r="FR20" i="3"/>
  <c r="FR21" i="3"/>
  <c r="FR16" i="3"/>
  <c r="FR17" i="3"/>
  <c r="GC21" i="3"/>
  <c r="GC18" i="3"/>
  <c r="GC19" i="3"/>
  <c r="GC20" i="3"/>
  <c r="GC16" i="3"/>
  <c r="GC17" i="3"/>
  <c r="GK21" i="3"/>
  <c r="GK58" i="3" s="1"/>
  <c r="GK18" i="3"/>
  <c r="GK19" i="3"/>
  <c r="GK20" i="3"/>
  <c r="GK16" i="3"/>
  <c r="GK17" i="3"/>
  <c r="GS21" i="3"/>
  <c r="GS18" i="3"/>
  <c r="GS19" i="3"/>
  <c r="GS20" i="3"/>
  <c r="GS15" i="3"/>
  <c r="GS16" i="3"/>
  <c r="GS17" i="3"/>
  <c r="GZ20" i="3"/>
  <c r="GZ21" i="3"/>
  <c r="GZ58" i="3" s="1"/>
  <c r="GZ18" i="3"/>
  <c r="GZ19" i="3"/>
  <c r="GZ15" i="3"/>
  <c r="GZ16" i="3"/>
  <c r="GZ17" i="3"/>
  <c r="HD18" i="3"/>
  <c r="HD19" i="3"/>
  <c r="HD20" i="3"/>
  <c r="HD21" i="3"/>
  <c r="HD17" i="3"/>
  <c r="HD15" i="3"/>
  <c r="HD16" i="3"/>
  <c r="HL18" i="3"/>
  <c r="HL19" i="3"/>
  <c r="HL20" i="3"/>
  <c r="HL21" i="3"/>
  <c r="HL17" i="3"/>
  <c r="HL15" i="3"/>
  <c r="HL16" i="3"/>
  <c r="HT18" i="3"/>
  <c r="HT19" i="3"/>
  <c r="HT20" i="3"/>
  <c r="HT21" i="3"/>
  <c r="HT17" i="3"/>
  <c r="HT15" i="3"/>
  <c r="HT16" i="3"/>
  <c r="L14" i="3"/>
  <c r="HC14" i="3"/>
  <c r="HL14" i="3"/>
  <c r="AC15" i="3"/>
  <c r="BH15" i="3"/>
  <c r="BQ15" i="3"/>
  <c r="CV15" i="3"/>
  <c r="DF15" i="3"/>
  <c r="DQ15" i="3"/>
  <c r="FH15" i="3"/>
  <c r="FR15" i="3"/>
  <c r="GB15" i="3"/>
  <c r="GO15" i="3"/>
  <c r="AH19" i="3"/>
  <c r="AH20" i="3"/>
  <c r="AH21" i="3"/>
  <c r="AH16" i="3"/>
  <c r="AH17" i="3"/>
  <c r="AH18" i="3"/>
  <c r="AW21" i="3"/>
  <c r="AW19" i="3"/>
  <c r="AW20" i="3"/>
  <c r="AW16" i="3"/>
  <c r="AW17" i="3"/>
  <c r="AW18" i="3"/>
  <c r="BP19" i="3"/>
  <c r="BP20" i="3"/>
  <c r="BP21" i="3"/>
  <c r="BP17" i="3"/>
  <c r="BP18" i="3"/>
  <c r="BP16" i="3"/>
  <c r="BT20" i="3"/>
  <c r="BT21" i="3"/>
  <c r="BT19" i="3"/>
  <c r="BT16" i="3"/>
  <c r="BT17" i="3"/>
  <c r="BT18" i="3"/>
  <c r="CB20" i="3"/>
  <c r="CB21" i="3"/>
  <c r="CB19" i="3"/>
  <c r="CB16" i="3"/>
  <c r="CB17" i="3"/>
  <c r="CB18" i="3"/>
  <c r="CJ20" i="3"/>
  <c r="CJ21" i="3"/>
  <c r="CJ58" i="3" s="1"/>
  <c r="CJ19" i="3"/>
  <c r="CJ16" i="3"/>
  <c r="CJ17" i="3"/>
  <c r="CJ18" i="3"/>
  <c r="CU19" i="3"/>
  <c r="CU20" i="3"/>
  <c r="CU21" i="3"/>
  <c r="CU58" i="3" s="1"/>
  <c r="CU16" i="3"/>
  <c r="CU17" i="3"/>
  <c r="CU18" i="3"/>
  <c r="CU15" i="3"/>
  <c r="DC18" i="3"/>
  <c r="DC19" i="3"/>
  <c r="DC20" i="3"/>
  <c r="DC21" i="3"/>
  <c r="DC16" i="3"/>
  <c r="DC17" i="3"/>
  <c r="DC15" i="3"/>
  <c r="DK18" i="3"/>
  <c r="DK19" i="3"/>
  <c r="DK20" i="3"/>
  <c r="DK21" i="3"/>
  <c r="DK58" i="3" s="1"/>
  <c r="DK16" i="3"/>
  <c r="DK17" i="3"/>
  <c r="DK15" i="3"/>
  <c r="FC19" i="3"/>
  <c r="FC20" i="3"/>
  <c r="FC21" i="3"/>
  <c r="FC18" i="3"/>
  <c r="FC15" i="3"/>
  <c r="FC16" i="3"/>
  <c r="FC17" i="3"/>
  <c r="FK19" i="3"/>
  <c r="FK20" i="3"/>
  <c r="FK21" i="3"/>
  <c r="FK18" i="3"/>
  <c r="FK15" i="3"/>
  <c r="FK16" i="3"/>
  <c r="FK17" i="3"/>
  <c r="FS19" i="3"/>
  <c r="FS20" i="3"/>
  <c r="FS21" i="3"/>
  <c r="FS18" i="3"/>
  <c r="FS15" i="3"/>
  <c r="FS16" i="3"/>
  <c r="FS17" i="3"/>
  <c r="GD18" i="3"/>
  <c r="GD19" i="3"/>
  <c r="GD20" i="3"/>
  <c r="GD21" i="3"/>
  <c r="GD58" i="3" s="1"/>
  <c r="GD16" i="3"/>
  <c r="GD17" i="3"/>
  <c r="GL18" i="3"/>
  <c r="GL19" i="3"/>
  <c r="GL20" i="3"/>
  <c r="GL21" i="3"/>
  <c r="GL58" i="3" s="1"/>
  <c r="GL15" i="3"/>
  <c r="GL16" i="3"/>
  <c r="GL17" i="3"/>
  <c r="GT18" i="3"/>
  <c r="GT19" i="3"/>
  <c r="GT20" i="3"/>
  <c r="GT21" i="3"/>
  <c r="GT58" i="3" s="1"/>
  <c r="GT15" i="3"/>
  <c r="GT16" i="3"/>
  <c r="GT17" i="3"/>
  <c r="HE18" i="3"/>
  <c r="HE19" i="3"/>
  <c r="HE20" i="3"/>
  <c r="HE21" i="3"/>
  <c r="HE58" i="3" s="1"/>
  <c r="HE15" i="3"/>
  <c r="HE16" i="3"/>
  <c r="HE17" i="3"/>
  <c r="HM18" i="3"/>
  <c r="HM19" i="3"/>
  <c r="HM20" i="3"/>
  <c r="HM21" i="3"/>
  <c r="HM15" i="3"/>
  <c r="HM16" i="3"/>
  <c r="HM17" i="3"/>
  <c r="HU18" i="3"/>
  <c r="HU19" i="3"/>
  <c r="HU20" i="3"/>
  <c r="HU21" i="3"/>
  <c r="HU15" i="3"/>
  <c r="HU16" i="3"/>
  <c r="HU17" i="3"/>
  <c r="L15" i="3"/>
  <c r="T14" i="3"/>
  <c r="AZ14" i="3"/>
  <c r="BP14" i="3"/>
  <c r="CF14" i="3"/>
  <c r="CN14" i="3"/>
  <c r="EZ14" i="3"/>
  <c r="FX14" i="3"/>
  <c r="HD14" i="3"/>
  <c r="HM14" i="3"/>
  <c r="AD15" i="3"/>
  <c r="AN15" i="3"/>
  <c r="BI15" i="3"/>
  <c r="BR15" i="3"/>
  <c r="CW15" i="3"/>
  <c r="DH15" i="3"/>
  <c r="DR15" i="3"/>
  <c r="FI15" i="3"/>
  <c r="GC15" i="3"/>
  <c r="GR15" i="3"/>
  <c r="S19" i="3"/>
  <c r="S20" i="3"/>
  <c r="S21" i="3"/>
  <c r="S16" i="3"/>
  <c r="S17" i="3"/>
  <c r="S18" i="3"/>
  <c r="S15" i="3"/>
  <c r="AA19" i="3"/>
  <c r="AA20" i="3"/>
  <c r="AA21" i="3"/>
  <c r="AA16" i="3"/>
  <c r="AA17" i="3"/>
  <c r="AA18" i="3"/>
  <c r="AA15" i="3"/>
  <c r="AI19" i="3"/>
  <c r="AI20" i="3"/>
  <c r="AI21" i="3"/>
  <c r="AI16" i="3"/>
  <c r="AI17" i="3"/>
  <c r="AI18" i="3"/>
  <c r="AI15" i="3"/>
  <c r="AP19" i="3"/>
  <c r="AP20" i="3"/>
  <c r="AP21" i="3"/>
  <c r="AP58" i="3" s="1"/>
  <c r="AP16" i="3"/>
  <c r="AP17" i="3"/>
  <c r="AP18" i="3"/>
  <c r="AX19" i="3"/>
  <c r="AX20" i="3"/>
  <c r="AX21" i="3"/>
  <c r="AX58" i="3" s="1"/>
  <c r="AX16" i="3"/>
  <c r="AX17" i="3"/>
  <c r="AX18" i="3"/>
  <c r="BF19" i="3"/>
  <c r="BF20" i="3"/>
  <c r="BF21" i="3"/>
  <c r="BF58" i="3" s="1"/>
  <c r="BF16" i="3"/>
  <c r="BF17" i="3"/>
  <c r="BF18" i="3"/>
  <c r="BN19" i="3"/>
  <c r="BN20" i="3"/>
  <c r="BN21" i="3"/>
  <c r="BN58" i="3" s="1"/>
  <c r="BN16" i="3"/>
  <c r="BN17" i="3"/>
  <c r="BN18" i="3"/>
  <c r="BU21" i="3"/>
  <c r="BU19" i="3"/>
  <c r="BU20" i="3"/>
  <c r="BU16" i="3"/>
  <c r="BU17" i="3"/>
  <c r="BU18" i="3"/>
  <c r="CC21" i="3"/>
  <c r="CC19" i="3"/>
  <c r="CC20" i="3"/>
  <c r="CC16" i="3"/>
  <c r="CC17" i="3"/>
  <c r="CC18" i="3"/>
  <c r="CK21" i="3"/>
  <c r="CK19" i="3"/>
  <c r="CK20" i="3"/>
  <c r="CK16" i="3"/>
  <c r="CK17" i="3"/>
  <c r="CK18" i="3"/>
  <c r="CR20" i="3"/>
  <c r="CR21" i="3"/>
  <c r="CR19" i="3"/>
  <c r="CR16" i="3"/>
  <c r="CR17" i="3"/>
  <c r="CR18" i="3"/>
  <c r="CV19" i="3"/>
  <c r="CV20" i="3"/>
  <c r="CV21" i="3"/>
  <c r="CV17" i="3"/>
  <c r="CV18" i="3"/>
  <c r="CV16" i="3"/>
  <c r="DD18" i="3"/>
  <c r="DD19" i="3"/>
  <c r="DD20" i="3"/>
  <c r="DD21" i="3"/>
  <c r="DD17" i="3"/>
  <c r="DD16" i="3"/>
  <c r="DL18" i="3"/>
  <c r="DL19" i="3"/>
  <c r="DL20" i="3"/>
  <c r="DL21" i="3"/>
  <c r="DL17" i="3"/>
  <c r="DL16" i="3"/>
  <c r="FD20" i="3"/>
  <c r="FD21" i="3"/>
  <c r="FD18" i="3"/>
  <c r="FD19" i="3"/>
  <c r="FD16" i="3"/>
  <c r="FD17" i="3"/>
  <c r="FL20" i="3"/>
  <c r="FL21" i="3"/>
  <c r="FL18" i="3"/>
  <c r="FL19" i="3"/>
  <c r="FL16" i="3"/>
  <c r="FL17" i="3"/>
  <c r="FT20" i="3"/>
  <c r="FT21" i="3"/>
  <c r="FT58" i="3" s="1"/>
  <c r="FT18" i="3"/>
  <c r="FT19" i="3"/>
  <c r="FT16" i="3"/>
  <c r="FT17" i="3"/>
  <c r="GE18" i="3"/>
  <c r="GE19" i="3"/>
  <c r="GE20" i="3"/>
  <c r="GE21" i="3"/>
  <c r="GE16" i="3"/>
  <c r="GE17" i="3"/>
  <c r="GE15" i="3"/>
  <c r="GM18" i="3"/>
  <c r="GM19" i="3"/>
  <c r="GM20" i="3"/>
  <c r="GM21" i="3"/>
  <c r="GM16" i="3"/>
  <c r="GM17" i="3"/>
  <c r="GM15" i="3"/>
  <c r="GU18" i="3"/>
  <c r="GU19" i="3"/>
  <c r="GU20" i="3"/>
  <c r="GU21" i="3"/>
  <c r="GU16" i="3"/>
  <c r="GU17" i="3"/>
  <c r="GU15" i="3"/>
  <c r="HF18" i="3"/>
  <c r="HF19" i="3"/>
  <c r="HF20" i="3"/>
  <c r="HF21" i="3"/>
  <c r="HF58" i="3" s="1"/>
  <c r="HF15" i="3"/>
  <c r="HF16" i="3"/>
  <c r="HF17" i="3"/>
  <c r="HN18" i="3"/>
  <c r="HN19" i="3"/>
  <c r="HN20" i="3"/>
  <c r="HN21" i="3"/>
  <c r="HN14" i="3"/>
  <c r="HN15" i="3"/>
  <c r="HN16" i="3"/>
  <c r="HN17" i="3"/>
  <c r="HV18" i="3"/>
  <c r="HV19" i="3"/>
  <c r="HV20" i="3"/>
  <c r="HV21" i="3"/>
  <c r="HV14" i="3"/>
  <c r="HV15" i="3"/>
  <c r="HV16" i="3"/>
  <c r="HV17" i="3"/>
  <c r="L16" i="3"/>
  <c r="U14" i="3"/>
  <c r="BA14" i="3"/>
  <c r="CG14" i="3"/>
  <c r="CO14" i="3"/>
  <c r="FA14" i="3"/>
  <c r="FI14" i="3"/>
  <c r="FQ14" i="3"/>
  <c r="GW14" i="3"/>
  <c r="HE14" i="3"/>
  <c r="AF15" i="3"/>
  <c r="AO15" i="3"/>
  <c r="BJ15" i="3"/>
  <c r="BT15" i="3"/>
  <c r="CX15" i="3"/>
  <c r="DI15" i="3"/>
  <c r="FJ15" i="3"/>
  <c r="GD15" i="3"/>
  <c r="T19" i="3"/>
  <c r="T20" i="3"/>
  <c r="T21" i="3"/>
  <c r="T17" i="3"/>
  <c r="T18" i="3"/>
  <c r="T16" i="3"/>
  <c r="AB19" i="3"/>
  <c r="AB20" i="3"/>
  <c r="AB21" i="3"/>
  <c r="AB17" i="3"/>
  <c r="AB18" i="3"/>
  <c r="AB16" i="3"/>
  <c r="AJ19" i="3"/>
  <c r="AJ20" i="3"/>
  <c r="AJ21" i="3"/>
  <c r="AJ17" i="3"/>
  <c r="AJ18" i="3"/>
  <c r="AJ16" i="3"/>
  <c r="AQ19" i="3"/>
  <c r="AQ20" i="3"/>
  <c r="AQ21" i="3"/>
  <c r="AQ58" i="3" s="1"/>
  <c r="AQ16" i="3"/>
  <c r="AQ17" i="3"/>
  <c r="AQ18" i="3"/>
  <c r="AQ15" i="3"/>
  <c r="AY19" i="3"/>
  <c r="AY20" i="3"/>
  <c r="AY21" i="3"/>
  <c r="AY16" i="3"/>
  <c r="AY17" i="3"/>
  <c r="AY18" i="3"/>
  <c r="AY15" i="3"/>
  <c r="BG19" i="3"/>
  <c r="BG20" i="3"/>
  <c r="BG21" i="3"/>
  <c r="BG16" i="3"/>
  <c r="BG17" i="3"/>
  <c r="BG18" i="3"/>
  <c r="BG15" i="3"/>
  <c r="BV19" i="3"/>
  <c r="BV20" i="3"/>
  <c r="BV21" i="3"/>
  <c r="BV16" i="3"/>
  <c r="BV17" i="3"/>
  <c r="BV18" i="3"/>
  <c r="CD19" i="3"/>
  <c r="CD20" i="3"/>
  <c r="CD21" i="3"/>
  <c r="CD58" i="3" s="1"/>
  <c r="CD16" i="3"/>
  <c r="CD17" i="3"/>
  <c r="CD18" i="3"/>
  <c r="CL19" i="3"/>
  <c r="CL20" i="3"/>
  <c r="CL21" i="3"/>
  <c r="CL58" i="3" s="1"/>
  <c r="CL16" i="3"/>
  <c r="CL17" i="3"/>
  <c r="CL18" i="3"/>
  <c r="CW18" i="3"/>
  <c r="CW19" i="3"/>
  <c r="CW20" i="3"/>
  <c r="CW21" i="3"/>
  <c r="CW58" i="3" s="1"/>
  <c r="CW16" i="3"/>
  <c r="CW17" i="3"/>
  <c r="DE18" i="3"/>
  <c r="DE19" i="3"/>
  <c r="DE20" i="3"/>
  <c r="DE21" i="3"/>
  <c r="DE16" i="3"/>
  <c r="DE17" i="3"/>
  <c r="DM18" i="3"/>
  <c r="DM19" i="3"/>
  <c r="DM20" i="3"/>
  <c r="DM21" i="3"/>
  <c r="DM58" i="3" s="1"/>
  <c r="DM16" i="3"/>
  <c r="DM17" i="3"/>
  <c r="DT18" i="3"/>
  <c r="EU18" i="3" s="1"/>
  <c r="AI19" i="25" s="1"/>
  <c r="DT19" i="3"/>
  <c r="EU19" i="3" s="1"/>
  <c r="AI20" i="25" s="1"/>
  <c r="DT20" i="3"/>
  <c r="EU20" i="3" s="1"/>
  <c r="AI21" i="25" s="1"/>
  <c r="DT21" i="3"/>
  <c r="EU21" i="3" s="1"/>
  <c r="AI22" i="25" s="1"/>
  <c r="DT17" i="3"/>
  <c r="EU17" i="3" s="1"/>
  <c r="AI18" i="25" s="1"/>
  <c r="DT16" i="3"/>
  <c r="EU16" i="3" s="1"/>
  <c r="AI17" i="25" s="1"/>
  <c r="EW21" i="3"/>
  <c r="EW58" i="3" s="1"/>
  <c r="EW18" i="3"/>
  <c r="EW19" i="3"/>
  <c r="EW20" i="3"/>
  <c r="EW16" i="3"/>
  <c r="EW17" i="3"/>
  <c r="FE21" i="3"/>
  <c r="FE18" i="3"/>
  <c r="FE19" i="3"/>
  <c r="FE20" i="3"/>
  <c r="FE16" i="3"/>
  <c r="FE17" i="3"/>
  <c r="FM21" i="3"/>
  <c r="FM18" i="3"/>
  <c r="FM19" i="3"/>
  <c r="FM20" i="3"/>
  <c r="FM16" i="3"/>
  <c r="FM17" i="3"/>
  <c r="FU21" i="3"/>
  <c r="FU18" i="3"/>
  <c r="FU19" i="3"/>
  <c r="FU20" i="3"/>
  <c r="FU16" i="3"/>
  <c r="FU17" i="3"/>
  <c r="GF18" i="3"/>
  <c r="GF19" i="3"/>
  <c r="GF20" i="3"/>
  <c r="GF21" i="3"/>
  <c r="GF17" i="3"/>
  <c r="GF16" i="3"/>
  <c r="GN18" i="3"/>
  <c r="GN19" i="3"/>
  <c r="GN20" i="3"/>
  <c r="GN21" i="3"/>
  <c r="GN17" i="3"/>
  <c r="GN16" i="3"/>
  <c r="GV18" i="3"/>
  <c r="GV19" i="3"/>
  <c r="GV20" i="3"/>
  <c r="GV21" i="3"/>
  <c r="GV17" i="3"/>
  <c r="GV15" i="3"/>
  <c r="GV16" i="3"/>
  <c r="HG19" i="3"/>
  <c r="HG20" i="3"/>
  <c r="HG21" i="3"/>
  <c r="HG18" i="3"/>
  <c r="HG15" i="3"/>
  <c r="HG16" i="3"/>
  <c r="HG17" i="3"/>
  <c r="HO19" i="3"/>
  <c r="HO20" i="3"/>
  <c r="HO21" i="3"/>
  <c r="HO58" i="3" s="1"/>
  <c r="HO18" i="3"/>
  <c r="HO15" i="3"/>
  <c r="HO16" i="3"/>
  <c r="HO17" i="3"/>
  <c r="HW19" i="3"/>
  <c r="HW20" i="3"/>
  <c r="HW21" i="3"/>
  <c r="HW58" i="3" s="1"/>
  <c r="HW18" i="3"/>
  <c r="HW15" i="3"/>
  <c r="HW16" i="3"/>
  <c r="HW17" i="3"/>
  <c r="L17" i="3"/>
  <c r="V14" i="3"/>
  <c r="BB14" i="3"/>
  <c r="BR14" i="3"/>
  <c r="BZ14" i="3"/>
  <c r="CH14" i="3"/>
  <c r="CP14" i="3"/>
  <c r="FB14" i="3"/>
  <c r="FJ14" i="3"/>
  <c r="FR14" i="3"/>
  <c r="HF14" i="3"/>
  <c r="AG15" i="3"/>
  <c r="AP15" i="3"/>
  <c r="BL15" i="3"/>
  <c r="BU15" i="3"/>
  <c r="CP15" i="3"/>
  <c r="CZ15" i="3"/>
  <c r="DJ15" i="3"/>
  <c r="DT15" i="3"/>
  <c r="EU15" i="3" s="1"/>
  <c r="AI16" i="25" s="1"/>
  <c r="FA15" i="3"/>
  <c r="FL15" i="3"/>
  <c r="GF15" i="3"/>
  <c r="R19" i="3"/>
  <c r="R20" i="3"/>
  <c r="R21" i="3"/>
  <c r="R16" i="3"/>
  <c r="R17" i="3"/>
  <c r="R18" i="3"/>
  <c r="M19" i="3"/>
  <c r="M20" i="3"/>
  <c r="M21" i="3"/>
  <c r="M18" i="3"/>
  <c r="M16" i="3"/>
  <c r="M17" i="3"/>
  <c r="U19" i="3"/>
  <c r="U20" i="3"/>
  <c r="U21" i="3"/>
  <c r="U18" i="3"/>
  <c r="U16" i="3"/>
  <c r="U17" i="3"/>
  <c r="AC19" i="3"/>
  <c r="AC20" i="3"/>
  <c r="AC21" i="3"/>
  <c r="AC18" i="3"/>
  <c r="AC16" i="3"/>
  <c r="AC17" i="3"/>
  <c r="AK19" i="3"/>
  <c r="AK20" i="3"/>
  <c r="AK21" i="3"/>
  <c r="AK18" i="3"/>
  <c r="AK16" i="3"/>
  <c r="AK17" i="3"/>
  <c r="AR19" i="3"/>
  <c r="AR20" i="3"/>
  <c r="AR21" i="3"/>
  <c r="AR17" i="3"/>
  <c r="AR18" i="3"/>
  <c r="AR16" i="3"/>
  <c r="AZ19" i="3"/>
  <c r="AZ20" i="3"/>
  <c r="AZ21" i="3"/>
  <c r="AZ58" i="3" s="1"/>
  <c r="AZ17" i="3"/>
  <c r="AZ18" i="3"/>
  <c r="AZ16" i="3"/>
  <c r="BH19" i="3"/>
  <c r="BH20" i="3"/>
  <c r="BH21" i="3"/>
  <c r="BH17" i="3"/>
  <c r="BH18" i="3"/>
  <c r="BH16" i="3"/>
  <c r="BW19" i="3"/>
  <c r="BW20" i="3"/>
  <c r="BW21" i="3"/>
  <c r="BW58" i="3" s="1"/>
  <c r="BW16" i="3"/>
  <c r="BW17" i="3"/>
  <c r="BW18" i="3"/>
  <c r="BW15" i="3"/>
  <c r="CE19" i="3"/>
  <c r="CE20" i="3"/>
  <c r="CE21" i="3"/>
  <c r="CE16" i="3"/>
  <c r="CE17" i="3"/>
  <c r="CE18" i="3"/>
  <c r="CE15" i="3"/>
  <c r="CM19" i="3"/>
  <c r="CM20" i="3"/>
  <c r="CM21" i="3"/>
  <c r="CM58" i="3" s="1"/>
  <c r="CM16" i="3"/>
  <c r="CM17" i="3"/>
  <c r="CM18" i="3"/>
  <c r="CM15" i="3"/>
  <c r="CX18" i="3"/>
  <c r="CX19" i="3"/>
  <c r="CX20" i="3"/>
  <c r="CX21" i="3"/>
  <c r="CX16" i="3"/>
  <c r="CX17" i="3"/>
  <c r="DF18" i="3"/>
  <c r="DF19" i="3"/>
  <c r="DF20" i="3"/>
  <c r="DF21" i="3"/>
  <c r="DF58" i="3" s="1"/>
  <c r="DF16" i="3"/>
  <c r="DF17" i="3"/>
  <c r="DN18" i="3"/>
  <c r="DN19" i="3"/>
  <c r="DN20" i="3"/>
  <c r="DN21" i="3"/>
  <c r="DN16" i="3"/>
  <c r="DN17" i="3"/>
  <c r="EX18" i="3"/>
  <c r="EX19" i="3"/>
  <c r="EX20" i="3"/>
  <c r="EX21" i="3"/>
  <c r="EX58" i="3" s="1"/>
  <c r="EX16" i="3"/>
  <c r="EX17" i="3"/>
  <c r="FF18" i="3"/>
  <c r="FF19" i="3"/>
  <c r="FF20" i="3"/>
  <c r="FF21" i="3"/>
  <c r="FF58" i="3" s="1"/>
  <c r="FF16" i="3"/>
  <c r="FF17" i="3"/>
  <c r="FN18" i="3"/>
  <c r="FN19" i="3"/>
  <c r="FN20" i="3"/>
  <c r="FN21" i="3"/>
  <c r="FN58" i="3" s="1"/>
  <c r="FN16" i="3"/>
  <c r="FN17" i="3"/>
  <c r="FV18" i="3"/>
  <c r="FV19" i="3"/>
  <c r="FV20" i="3"/>
  <c r="FV21" i="3"/>
  <c r="FV58" i="3" s="1"/>
  <c r="FV16" i="3"/>
  <c r="FV17" i="3"/>
  <c r="FY18" i="3"/>
  <c r="FY19" i="3"/>
  <c r="FY20" i="3"/>
  <c r="FY21" i="3"/>
  <c r="FY16" i="3"/>
  <c r="FY17" i="3"/>
  <c r="GG18" i="3"/>
  <c r="GG19" i="3"/>
  <c r="GG20" i="3"/>
  <c r="GG21" i="3"/>
  <c r="GG58" i="3" s="1"/>
  <c r="GG16" i="3"/>
  <c r="GG17" i="3"/>
  <c r="GO18" i="3"/>
  <c r="GO19" i="3"/>
  <c r="GO20" i="3"/>
  <c r="GO21" i="3"/>
  <c r="GO16" i="3"/>
  <c r="GO17" i="3"/>
  <c r="GW18" i="3"/>
  <c r="GW19" i="3"/>
  <c r="GW20" i="3"/>
  <c r="GW21" i="3"/>
  <c r="GW16" i="3"/>
  <c r="GW17" i="3"/>
  <c r="HH20" i="3"/>
  <c r="HH21" i="3"/>
  <c r="HH58" i="3" s="1"/>
  <c r="HH18" i="3"/>
  <c r="HH19" i="3"/>
  <c r="HH15" i="3"/>
  <c r="HH16" i="3"/>
  <c r="HH17" i="3"/>
  <c r="HP20" i="3"/>
  <c r="HP21" i="3"/>
  <c r="HP18" i="3"/>
  <c r="HP19" i="3"/>
  <c r="HP15" i="3"/>
  <c r="HP16" i="3"/>
  <c r="HP17" i="3"/>
  <c r="HX20" i="3"/>
  <c r="HX21" i="3"/>
  <c r="HX18" i="3"/>
  <c r="HX19" i="3"/>
  <c r="HX15" i="3"/>
  <c r="HX16" i="3"/>
  <c r="HX17" i="3"/>
  <c r="L18" i="3"/>
  <c r="AU14" i="3"/>
  <c r="BC14" i="3"/>
  <c r="BK14" i="3"/>
  <c r="BS14" i="3"/>
  <c r="CA14" i="3"/>
  <c r="CI14" i="3"/>
  <c r="FC14" i="3"/>
  <c r="FK14" i="3"/>
  <c r="FS14" i="3"/>
  <c r="HG14" i="3"/>
  <c r="M15" i="3"/>
  <c r="X15" i="3"/>
  <c r="AH15" i="3"/>
  <c r="AR15" i="3"/>
  <c r="BV15" i="3"/>
  <c r="DA15" i="3"/>
  <c r="DL15" i="3"/>
  <c r="FB15" i="3"/>
  <c r="FM15" i="3"/>
  <c r="GG15" i="3"/>
  <c r="BE21" i="3"/>
  <c r="BE58" i="3" s="1"/>
  <c r="BE19" i="3"/>
  <c r="BE20" i="3"/>
  <c r="BE16" i="3"/>
  <c r="BE17" i="3"/>
  <c r="BE18" i="3"/>
  <c r="N19" i="3"/>
  <c r="N20" i="3"/>
  <c r="N21" i="3"/>
  <c r="N16" i="3"/>
  <c r="N17" i="3"/>
  <c r="N18" i="3"/>
  <c r="V19" i="3"/>
  <c r="V20" i="3"/>
  <c r="V21" i="3"/>
  <c r="V16" i="3"/>
  <c r="V17" i="3"/>
  <c r="V18" i="3"/>
  <c r="AD19" i="3"/>
  <c r="AD20" i="3"/>
  <c r="AD21" i="3"/>
  <c r="AD16" i="3"/>
  <c r="AD17" i="3"/>
  <c r="AD18" i="3"/>
  <c r="AL19" i="3"/>
  <c r="AL20" i="3"/>
  <c r="AL21" i="3"/>
  <c r="AL16" i="3"/>
  <c r="AL17" i="3"/>
  <c r="AL18" i="3"/>
  <c r="AS19" i="3"/>
  <c r="AS20" i="3"/>
  <c r="AS21" i="3"/>
  <c r="AS18" i="3"/>
  <c r="AS16" i="3"/>
  <c r="AS17" i="3"/>
  <c r="BA19" i="3"/>
  <c r="BA20" i="3"/>
  <c r="BA21" i="3"/>
  <c r="BA58" i="3" s="1"/>
  <c r="BA18" i="3"/>
  <c r="BA16" i="3"/>
  <c r="BA17" i="3"/>
  <c r="BI19" i="3"/>
  <c r="BI20" i="3"/>
  <c r="BI21" i="3"/>
  <c r="BI18" i="3"/>
  <c r="BI16" i="3"/>
  <c r="BI17" i="3"/>
  <c r="BX19" i="3"/>
  <c r="BX20" i="3"/>
  <c r="BX21" i="3"/>
  <c r="BX17" i="3"/>
  <c r="BX18" i="3"/>
  <c r="BX16" i="3"/>
  <c r="CF19" i="3"/>
  <c r="CF20" i="3"/>
  <c r="CF21" i="3"/>
  <c r="CF17" i="3"/>
  <c r="CF18" i="3"/>
  <c r="CF16" i="3"/>
  <c r="CN19" i="3"/>
  <c r="CN20" i="3"/>
  <c r="CN21" i="3"/>
  <c r="CN58" i="3" s="1"/>
  <c r="CN17" i="3"/>
  <c r="CN18" i="3"/>
  <c r="CN16" i="3"/>
  <c r="CY19" i="3"/>
  <c r="CY20" i="3"/>
  <c r="CY21" i="3"/>
  <c r="CY18" i="3"/>
  <c r="CY15" i="3"/>
  <c r="CY16" i="3"/>
  <c r="CY17" i="3"/>
  <c r="DG19" i="3"/>
  <c r="DG20" i="3"/>
  <c r="DG21" i="3"/>
  <c r="DG15" i="3"/>
  <c r="DG16" i="3"/>
  <c r="DG18" i="3"/>
  <c r="DG17" i="3"/>
  <c r="DO19" i="3"/>
  <c r="DO20" i="3"/>
  <c r="DO21" i="3"/>
  <c r="DO18" i="3"/>
  <c r="DO15" i="3"/>
  <c r="DO16" i="3"/>
  <c r="DO17" i="3"/>
  <c r="EY18" i="3"/>
  <c r="EY19" i="3"/>
  <c r="EY20" i="3"/>
  <c r="EY21" i="3"/>
  <c r="EY16" i="3"/>
  <c r="EY17" i="3"/>
  <c r="EY15" i="3"/>
  <c r="FG18" i="3"/>
  <c r="FG19" i="3"/>
  <c r="FG20" i="3"/>
  <c r="FG21" i="3"/>
  <c r="FG16" i="3"/>
  <c r="FG17" i="3"/>
  <c r="FG15" i="3"/>
  <c r="FO18" i="3"/>
  <c r="FO19" i="3"/>
  <c r="FO20" i="3"/>
  <c r="FO21" i="3"/>
  <c r="FO16" i="3"/>
  <c r="FO17" i="3"/>
  <c r="FO15" i="3"/>
  <c r="FZ18" i="3"/>
  <c r="FZ19" i="3"/>
  <c r="FZ20" i="3"/>
  <c r="FZ21" i="3"/>
  <c r="FZ58" i="3" s="1"/>
  <c r="FZ16" i="3"/>
  <c r="FZ17" i="3"/>
  <c r="GH18" i="3"/>
  <c r="GH19" i="3"/>
  <c r="GH20" i="3"/>
  <c r="GH21" i="3"/>
  <c r="GH15" i="3"/>
  <c r="GH16" i="3"/>
  <c r="GH17" i="3"/>
  <c r="GP18" i="3"/>
  <c r="GP19" i="3"/>
  <c r="GP20" i="3"/>
  <c r="GP21" i="3"/>
  <c r="GP15" i="3"/>
  <c r="GP16" i="3"/>
  <c r="GP17" i="3"/>
  <c r="GX18" i="3"/>
  <c r="GX19" i="3"/>
  <c r="GX20" i="3"/>
  <c r="GX21" i="3"/>
  <c r="GX15" i="3"/>
  <c r="GX16" i="3"/>
  <c r="GX17" i="3"/>
  <c r="HA21" i="3"/>
  <c r="HA18" i="3"/>
  <c r="HA19" i="3"/>
  <c r="HA20" i="3"/>
  <c r="HA15" i="3"/>
  <c r="HA16" i="3"/>
  <c r="HA17" i="3"/>
  <c r="HI21" i="3"/>
  <c r="HI18" i="3"/>
  <c r="HI19" i="3"/>
  <c r="HI20" i="3"/>
  <c r="HI15" i="3"/>
  <c r="HI16" i="3"/>
  <c r="HI17" i="3"/>
  <c r="HQ21" i="3"/>
  <c r="HQ58" i="3" s="1"/>
  <c r="HQ18" i="3"/>
  <c r="HQ19" i="3"/>
  <c r="HQ20" i="3"/>
  <c r="HQ15" i="3"/>
  <c r="HQ16" i="3"/>
  <c r="HQ17" i="3"/>
  <c r="HY21" i="3"/>
  <c r="HY18" i="3"/>
  <c r="HY19" i="3"/>
  <c r="HY20" i="3"/>
  <c r="HY15" i="3"/>
  <c r="HY16" i="3"/>
  <c r="HY17" i="3"/>
  <c r="L19" i="3"/>
  <c r="P14" i="3"/>
  <c r="X14" i="3"/>
  <c r="AF14" i="3"/>
  <c r="AN14" i="3"/>
  <c r="AV14" i="3"/>
  <c r="BD14" i="3"/>
  <c r="BL14" i="3"/>
  <c r="BT14" i="3"/>
  <c r="CB14" i="3"/>
  <c r="CJ14" i="3"/>
  <c r="CR14" i="3"/>
  <c r="FD14" i="3"/>
  <c r="FL14" i="3"/>
  <c r="FT14" i="3"/>
  <c r="GB14" i="3"/>
  <c r="GJ14" i="3"/>
  <c r="GR14" i="3"/>
  <c r="GZ14" i="3"/>
  <c r="HH14" i="3"/>
  <c r="HS14" i="3"/>
  <c r="N15" i="3"/>
  <c r="Y15" i="3"/>
  <c r="AJ15" i="3"/>
  <c r="AS15" i="3"/>
  <c r="BD15" i="3"/>
  <c r="BN15" i="3"/>
  <c r="BX15" i="3"/>
  <c r="CH15" i="3"/>
  <c r="CR15" i="3"/>
  <c r="DB15" i="3"/>
  <c r="DM15" i="3"/>
  <c r="FD15" i="3"/>
  <c r="FN15" i="3"/>
  <c r="FX15" i="3"/>
  <c r="GJ15" i="3"/>
  <c r="BM21" i="3"/>
  <c r="BM19" i="3"/>
  <c r="BM20" i="3"/>
  <c r="BM16" i="3"/>
  <c r="BM17" i="3"/>
  <c r="BM18" i="3"/>
  <c r="O19" i="3"/>
  <c r="O20" i="3"/>
  <c r="O21" i="3"/>
  <c r="O15" i="3"/>
  <c r="O16" i="3"/>
  <c r="O17" i="3"/>
  <c r="O18" i="3"/>
  <c r="W19" i="3"/>
  <c r="W20" i="3"/>
  <c r="W21" i="3"/>
  <c r="W15" i="3"/>
  <c r="W16" i="3"/>
  <c r="W17" i="3"/>
  <c r="W18" i="3"/>
  <c r="AE19" i="3"/>
  <c r="AE20" i="3"/>
  <c r="AE21" i="3"/>
  <c r="AE15" i="3"/>
  <c r="AE16" i="3"/>
  <c r="AE17" i="3"/>
  <c r="AE18" i="3"/>
  <c r="AT19" i="3"/>
  <c r="AT20" i="3"/>
  <c r="AT21" i="3"/>
  <c r="AT58" i="3" s="1"/>
  <c r="AT16" i="3"/>
  <c r="AT17" i="3"/>
  <c r="AT18" i="3"/>
  <c r="BB19" i="3"/>
  <c r="BB20" i="3"/>
  <c r="BB21" i="3"/>
  <c r="BB58" i="3" s="1"/>
  <c r="BB16" i="3"/>
  <c r="BB17" i="3"/>
  <c r="BB18" i="3"/>
  <c r="BJ19" i="3"/>
  <c r="BJ20" i="3"/>
  <c r="BJ21" i="3"/>
  <c r="BJ16" i="3"/>
  <c r="BJ17" i="3"/>
  <c r="BJ18" i="3"/>
  <c r="BQ19" i="3"/>
  <c r="BQ20" i="3"/>
  <c r="BQ21" i="3"/>
  <c r="BQ18" i="3"/>
  <c r="BQ16" i="3"/>
  <c r="BQ17" i="3"/>
  <c r="BY19" i="3"/>
  <c r="BY20" i="3"/>
  <c r="BY21" i="3"/>
  <c r="BY58" i="3" s="1"/>
  <c r="BY18" i="3"/>
  <c r="BY16" i="3"/>
  <c r="BY17" i="3"/>
  <c r="CG19" i="3"/>
  <c r="CG20" i="3"/>
  <c r="CG21" i="3"/>
  <c r="CG58" i="3" s="1"/>
  <c r="CG18" i="3"/>
  <c r="CG16" i="3"/>
  <c r="CG17" i="3"/>
  <c r="CO19" i="3"/>
  <c r="CO20" i="3"/>
  <c r="CO21" i="3"/>
  <c r="CO18" i="3"/>
  <c r="CO16" i="3"/>
  <c r="CO17" i="3"/>
  <c r="CZ20" i="3"/>
  <c r="CZ21" i="3"/>
  <c r="CZ19" i="3"/>
  <c r="CZ16" i="3"/>
  <c r="CZ17" i="3"/>
  <c r="CZ18" i="3"/>
  <c r="DH20" i="3"/>
  <c r="DH21" i="3"/>
  <c r="DH18" i="3"/>
  <c r="DH19" i="3"/>
  <c r="DH16" i="3"/>
  <c r="DH17" i="3"/>
  <c r="DP20" i="3"/>
  <c r="DP21" i="3"/>
  <c r="DP18" i="3"/>
  <c r="DP19" i="3"/>
  <c r="DP16" i="3"/>
  <c r="DP17" i="3"/>
  <c r="EV20" i="3"/>
  <c r="EV21" i="3"/>
  <c r="EV58" i="3" s="1"/>
  <c r="EV18" i="3"/>
  <c r="EV19" i="3"/>
  <c r="EV16" i="3"/>
  <c r="EV17" i="3"/>
  <c r="EZ18" i="3"/>
  <c r="EZ19" i="3"/>
  <c r="EZ20" i="3"/>
  <c r="EZ21" i="3"/>
  <c r="EZ58" i="3" s="1"/>
  <c r="EZ17" i="3"/>
  <c r="EZ16" i="3"/>
  <c r="FH18" i="3"/>
  <c r="FH19" i="3"/>
  <c r="FH20" i="3"/>
  <c r="FH21" i="3"/>
  <c r="FH17" i="3"/>
  <c r="FH16" i="3"/>
  <c r="FP18" i="3"/>
  <c r="FP19" i="3"/>
  <c r="FP20" i="3"/>
  <c r="FP21" i="3"/>
  <c r="FP17" i="3"/>
  <c r="FP16" i="3"/>
  <c r="GA19" i="3"/>
  <c r="GA20" i="3"/>
  <c r="GA21" i="3"/>
  <c r="GA18" i="3"/>
  <c r="GA15" i="3"/>
  <c r="GA16" i="3"/>
  <c r="GA17" i="3"/>
  <c r="GI19" i="3"/>
  <c r="GI20" i="3"/>
  <c r="GI21" i="3"/>
  <c r="GI18" i="3"/>
  <c r="GI15" i="3"/>
  <c r="GI16" i="3"/>
  <c r="GI17" i="3"/>
  <c r="GQ19" i="3"/>
  <c r="GQ20" i="3"/>
  <c r="GQ21" i="3"/>
  <c r="GQ18" i="3"/>
  <c r="GQ15" i="3"/>
  <c r="GQ16" i="3"/>
  <c r="GQ17" i="3"/>
  <c r="HB18" i="3"/>
  <c r="HB19" i="3"/>
  <c r="HB20" i="3"/>
  <c r="HB21" i="3"/>
  <c r="HB58" i="3" s="1"/>
  <c r="HB15" i="3"/>
  <c r="HB16" i="3"/>
  <c r="HB17" i="3"/>
  <c r="HJ18" i="3"/>
  <c r="HJ19" i="3"/>
  <c r="HJ20" i="3"/>
  <c r="HJ21" i="3"/>
  <c r="HJ58" i="3" s="1"/>
  <c r="HJ15" i="3"/>
  <c r="HJ16" i="3"/>
  <c r="HJ17" i="3"/>
  <c r="HJ14" i="3"/>
  <c r="HR18" i="3"/>
  <c r="HR19" i="3"/>
  <c r="HR20" i="3"/>
  <c r="HR21" i="3"/>
  <c r="HR58" i="3" s="1"/>
  <c r="HR15" i="3"/>
  <c r="HR16" i="3"/>
  <c r="HR17" i="3"/>
  <c r="HR14" i="3"/>
  <c r="HZ18" i="3"/>
  <c r="HZ19" i="3"/>
  <c r="HZ20" i="3"/>
  <c r="HZ21" i="3"/>
  <c r="HZ58" i="3" s="1"/>
  <c r="HZ15" i="3"/>
  <c r="HZ16" i="3"/>
  <c r="HZ17" i="3"/>
  <c r="HZ14" i="3"/>
  <c r="Q14" i="3"/>
  <c r="Y14" i="3"/>
  <c r="AG14" i="3"/>
  <c r="AO14" i="3"/>
  <c r="AW14" i="3"/>
  <c r="BE14" i="3"/>
  <c r="BM14" i="3"/>
  <c r="BU14" i="3"/>
  <c r="CC14" i="3"/>
  <c r="CK14" i="3"/>
  <c r="CS14" i="3"/>
  <c r="DA14" i="3"/>
  <c r="DI14" i="3"/>
  <c r="DQ14" i="3"/>
  <c r="EW14" i="3"/>
  <c r="FE14" i="3"/>
  <c r="FM14" i="3"/>
  <c r="FU14" i="3"/>
  <c r="GC14" i="3"/>
  <c r="GK14" i="3"/>
  <c r="GS14" i="3"/>
  <c r="HA14" i="3"/>
  <c r="HI14" i="3"/>
  <c r="HT14" i="3"/>
  <c r="P15" i="3"/>
  <c r="Z15" i="3"/>
  <c r="AK15" i="3"/>
  <c r="AT15" i="3"/>
  <c r="BE15" i="3"/>
  <c r="BY15" i="3"/>
  <c r="CJ15" i="3"/>
  <c r="CS15" i="3"/>
  <c r="DD15" i="3"/>
  <c r="DN15" i="3"/>
  <c r="FE15" i="3"/>
  <c r="FP15" i="3"/>
  <c r="FY15" i="3"/>
  <c r="GK15" i="3"/>
  <c r="AR22" i="3"/>
  <c r="GL23" i="3"/>
  <c r="HM23" i="3"/>
  <c r="Z23" i="3"/>
  <c r="AL24" i="3"/>
  <c r="BA23" i="3"/>
  <c r="FO24" i="3"/>
  <c r="EX23" i="3"/>
  <c r="FH22" i="3"/>
  <c r="CD23" i="3"/>
  <c r="CM24" i="3"/>
  <c r="HL22" i="3"/>
  <c r="Q22" i="3"/>
  <c r="AZ22" i="3"/>
  <c r="FM22" i="3"/>
  <c r="GN22" i="3"/>
  <c r="HQ22" i="3"/>
  <c r="AC23" i="3"/>
  <c r="BF23" i="3"/>
  <c r="CG23" i="3"/>
  <c r="DJ23" i="3"/>
  <c r="FF23" i="3"/>
  <c r="GO23" i="3"/>
  <c r="HR23" i="3"/>
  <c r="FR24" i="3"/>
  <c r="T22" i="3"/>
  <c r="BH22" i="3"/>
  <c r="FP22" i="3"/>
  <c r="GS22" i="3"/>
  <c r="HT22" i="3"/>
  <c r="AH23" i="3"/>
  <c r="BI23" i="3"/>
  <c r="CL23" i="3"/>
  <c r="DM23" i="3"/>
  <c r="FN23" i="3"/>
  <c r="GT23" i="3"/>
  <c r="HU23" i="3"/>
  <c r="AQ24" i="3"/>
  <c r="CU24" i="3"/>
  <c r="Y22" i="3"/>
  <c r="FU22" i="3"/>
  <c r="GV22" i="3"/>
  <c r="HY22" i="3"/>
  <c r="AK23" i="3"/>
  <c r="BN23" i="3"/>
  <c r="CO23" i="3"/>
  <c r="DR23" i="3"/>
  <c r="FV23" i="3"/>
  <c r="GW23" i="3"/>
  <c r="HZ23" i="3"/>
  <c r="AY24" i="3"/>
  <c r="CX24" i="3"/>
  <c r="FZ24" i="3"/>
  <c r="AB22" i="3"/>
  <c r="BP22" i="3"/>
  <c r="BG24" i="3"/>
  <c r="DC24" i="3"/>
  <c r="EY24" i="3"/>
  <c r="GH24" i="3"/>
  <c r="GK22" i="3"/>
  <c r="AG22" i="3"/>
  <c r="BX22" i="3"/>
  <c r="EW22" i="3"/>
  <c r="FX22" i="3"/>
  <c r="HA22" i="3"/>
  <c r="M23" i="3"/>
  <c r="AP23" i="3"/>
  <c r="BQ23" i="3"/>
  <c r="CT23" i="3"/>
  <c r="FY23" i="3"/>
  <c r="HB23" i="3"/>
  <c r="N24" i="3"/>
  <c r="DF24" i="3"/>
  <c r="FB24" i="3"/>
  <c r="GP24" i="3"/>
  <c r="L23" i="3"/>
  <c r="AJ22" i="3"/>
  <c r="CF22" i="3"/>
  <c r="EZ22" i="3"/>
  <c r="GC22" i="3"/>
  <c r="HD22" i="3"/>
  <c r="R23" i="3"/>
  <c r="AS23" i="3"/>
  <c r="BV23" i="3"/>
  <c r="CW23" i="3"/>
  <c r="GD23" i="3"/>
  <c r="HE23" i="3"/>
  <c r="V24" i="3"/>
  <c r="BW24" i="3"/>
  <c r="DK24" i="3"/>
  <c r="FG24" i="3"/>
  <c r="GX24" i="3"/>
  <c r="CN22" i="3"/>
  <c r="FE22" i="3"/>
  <c r="GF22" i="3"/>
  <c r="HI22" i="3"/>
  <c r="U23" i="3"/>
  <c r="AX23" i="3"/>
  <c r="BY23" i="3"/>
  <c r="DB23" i="3"/>
  <c r="GG23" i="3"/>
  <c r="HJ23" i="3"/>
  <c r="AD24" i="3"/>
  <c r="CE24" i="3"/>
  <c r="DN24" i="3"/>
  <c r="FJ24" i="3"/>
  <c r="S22" i="3"/>
  <c r="S24" i="3"/>
  <c r="S23" i="3"/>
  <c r="AA22" i="3"/>
  <c r="AA23" i="3"/>
  <c r="AA24" i="3"/>
  <c r="AI22" i="3"/>
  <c r="AI23" i="3"/>
  <c r="AI24" i="3"/>
  <c r="AO23" i="3"/>
  <c r="AO24" i="3"/>
  <c r="AO22" i="3"/>
  <c r="AW23" i="3"/>
  <c r="AW24" i="3"/>
  <c r="AW22" i="3"/>
  <c r="BE23" i="3"/>
  <c r="BE24" i="3"/>
  <c r="BE22" i="3"/>
  <c r="BM23" i="3"/>
  <c r="BM24" i="3"/>
  <c r="BM22" i="3"/>
  <c r="BU23" i="3"/>
  <c r="BU24" i="3"/>
  <c r="BU22" i="3"/>
  <c r="CC23" i="3"/>
  <c r="CC24" i="3"/>
  <c r="CC22" i="3"/>
  <c r="CK23" i="3"/>
  <c r="CK24" i="3"/>
  <c r="CK22" i="3"/>
  <c r="CV22" i="3"/>
  <c r="CV23" i="3"/>
  <c r="CV24" i="3"/>
  <c r="DD22" i="3"/>
  <c r="DD23" i="3"/>
  <c r="DD24" i="3"/>
  <c r="DL22" i="3"/>
  <c r="DL23" i="3"/>
  <c r="DL24" i="3"/>
  <c r="DT22" i="3"/>
  <c r="EU22" i="3" s="1"/>
  <c r="AI23" i="25" s="1"/>
  <c r="DT23" i="3"/>
  <c r="EU23" i="3" s="1"/>
  <c r="AI24" i="25" s="1"/>
  <c r="DT24" i="3"/>
  <c r="EU24" i="3" s="1"/>
  <c r="AI25" i="25" s="1"/>
  <c r="FD22" i="3"/>
  <c r="FD23" i="3"/>
  <c r="FD24" i="3"/>
  <c r="FL22" i="3"/>
  <c r="FL23" i="3"/>
  <c r="FL24" i="3"/>
  <c r="FT22" i="3"/>
  <c r="FT23" i="3"/>
  <c r="FT24" i="3"/>
  <c r="GE22" i="3"/>
  <c r="GE24" i="3"/>
  <c r="GE23" i="3"/>
  <c r="GM22" i="3"/>
  <c r="GM23" i="3"/>
  <c r="GM24" i="3"/>
  <c r="GU22" i="3"/>
  <c r="GU24" i="3"/>
  <c r="GU23" i="3"/>
  <c r="P22" i="3"/>
  <c r="P23" i="3"/>
  <c r="P24" i="3"/>
  <c r="X22" i="3"/>
  <c r="X23" i="3"/>
  <c r="X24" i="3"/>
  <c r="AF22" i="3"/>
  <c r="AF23" i="3"/>
  <c r="AF24" i="3"/>
  <c r="AT22" i="3"/>
  <c r="AT24" i="3"/>
  <c r="AT23" i="3"/>
  <c r="BB24" i="3"/>
  <c r="BB22" i="3"/>
  <c r="BB23" i="3"/>
  <c r="BJ22" i="3"/>
  <c r="BJ24" i="3"/>
  <c r="BJ23" i="3"/>
  <c r="BR24" i="3"/>
  <c r="BR22" i="3"/>
  <c r="BR23" i="3"/>
  <c r="BZ22" i="3"/>
  <c r="BZ24" i="3"/>
  <c r="BZ23" i="3"/>
  <c r="CH24" i="3"/>
  <c r="CH22" i="3"/>
  <c r="CH23" i="3"/>
  <c r="CP24" i="3"/>
  <c r="CP22" i="3"/>
  <c r="CP23" i="3"/>
  <c r="CS23" i="3"/>
  <c r="CS24" i="3"/>
  <c r="CS22" i="3"/>
  <c r="DA23" i="3"/>
  <c r="DA24" i="3"/>
  <c r="DA22" i="3"/>
  <c r="DI23" i="3"/>
  <c r="DI24" i="3"/>
  <c r="DI22" i="3"/>
  <c r="DQ23" i="3"/>
  <c r="DQ24" i="3"/>
  <c r="DQ22" i="3"/>
  <c r="FA23" i="3"/>
  <c r="FA22" i="3"/>
  <c r="FA24" i="3"/>
  <c r="FI23" i="3"/>
  <c r="FI22" i="3"/>
  <c r="FI24" i="3"/>
  <c r="FQ23" i="3"/>
  <c r="FQ22" i="3"/>
  <c r="FQ24" i="3"/>
  <c r="GB22" i="3"/>
  <c r="GB23" i="3"/>
  <c r="GB24" i="3"/>
  <c r="GJ22" i="3"/>
  <c r="GJ23" i="3"/>
  <c r="GJ24" i="3"/>
  <c r="GR22" i="3"/>
  <c r="GR23" i="3"/>
  <c r="GR24" i="3"/>
  <c r="GZ22" i="3"/>
  <c r="GZ23" i="3"/>
  <c r="GZ24" i="3"/>
  <c r="HC22" i="3"/>
  <c r="HC23" i="3"/>
  <c r="HC24" i="3"/>
  <c r="HK22" i="3"/>
  <c r="HK23" i="3"/>
  <c r="HK24" i="3"/>
  <c r="HS22" i="3"/>
  <c r="HS24" i="3"/>
  <c r="HS23" i="3"/>
  <c r="L24" i="3"/>
  <c r="R22" i="3"/>
  <c r="Z22" i="3"/>
  <c r="AH22" i="3"/>
  <c r="AP22" i="3"/>
  <c r="AX22" i="3"/>
  <c r="BF22" i="3"/>
  <c r="BN22" i="3"/>
  <c r="BV22" i="3"/>
  <c r="CD22" i="3"/>
  <c r="CL22" i="3"/>
  <c r="CT22" i="3"/>
  <c r="DB22" i="3"/>
  <c r="DJ22" i="3"/>
  <c r="DR22" i="3"/>
  <c r="EX22" i="3"/>
  <c r="FF22" i="3"/>
  <c r="FN22" i="3"/>
  <c r="FV22" i="3"/>
  <c r="GD22" i="3"/>
  <c r="GL22" i="3"/>
  <c r="GT22" i="3"/>
  <c r="HB22" i="3"/>
  <c r="HJ22" i="3"/>
  <c r="HR22" i="3"/>
  <c r="HZ22" i="3"/>
  <c r="AQ23" i="3"/>
  <c r="AY23" i="3"/>
  <c r="BG23" i="3"/>
  <c r="BW23" i="3"/>
  <c r="CE23" i="3"/>
  <c r="CM23" i="3"/>
  <c r="CU23" i="3"/>
  <c r="DC23" i="3"/>
  <c r="DK23" i="3"/>
  <c r="EY23" i="3"/>
  <c r="FG23" i="3"/>
  <c r="FO23" i="3"/>
  <c r="T24" i="3"/>
  <c r="AB24" i="3"/>
  <c r="AJ24" i="3"/>
  <c r="AR24" i="3"/>
  <c r="AZ24" i="3"/>
  <c r="BH24" i="3"/>
  <c r="BP24" i="3"/>
  <c r="BX24" i="3"/>
  <c r="CF24" i="3"/>
  <c r="CN24" i="3"/>
  <c r="EZ24" i="3"/>
  <c r="FH24" i="3"/>
  <c r="FP24" i="3"/>
  <c r="FX24" i="3"/>
  <c r="GF24" i="3"/>
  <c r="GN24" i="3"/>
  <c r="GV24" i="3"/>
  <c r="HD24" i="3"/>
  <c r="HL24" i="3"/>
  <c r="HT24" i="3"/>
  <c r="M24" i="3"/>
  <c r="U24" i="3"/>
  <c r="AC24" i="3"/>
  <c r="AK24" i="3"/>
  <c r="AS24" i="3"/>
  <c r="BA24" i="3"/>
  <c r="BI24" i="3"/>
  <c r="BQ24" i="3"/>
  <c r="BY24" i="3"/>
  <c r="CG24" i="3"/>
  <c r="CO24" i="3"/>
  <c r="CW24" i="3"/>
  <c r="DE24" i="3"/>
  <c r="DM24" i="3"/>
  <c r="FY24" i="3"/>
  <c r="GG24" i="3"/>
  <c r="GO24" i="3"/>
  <c r="GW24" i="3"/>
  <c r="HE24" i="3"/>
  <c r="HM24" i="3"/>
  <c r="HU24" i="3"/>
  <c r="N23" i="3"/>
  <c r="V23" i="3"/>
  <c r="AD23" i="3"/>
  <c r="AL23" i="3"/>
  <c r="CX23" i="3"/>
  <c r="DF23" i="3"/>
  <c r="DN23" i="3"/>
  <c r="FB23" i="3"/>
  <c r="FJ23" i="3"/>
  <c r="FR23" i="3"/>
  <c r="FZ23" i="3"/>
  <c r="GH23" i="3"/>
  <c r="GP23" i="3"/>
  <c r="GX23" i="3"/>
  <c r="HF23" i="3"/>
  <c r="HN23" i="3"/>
  <c r="HV23" i="3"/>
  <c r="O24" i="3"/>
  <c r="W24" i="3"/>
  <c r="AE24" i="3"/>
  <c r="AU24" i="3"/>
  <c r="BC24" i="3"/>
  <c r="BK24" i="3"/>
  <c r="BS24" i="3"/>
  <c r="CA24" i="3"/>
  <c r="CI24" i="3"/>
  <c r="CY24" i="3"/>
  <c r="DG24" i="3"/>
  <c r="DO24" i="3"/>
  <c r="FC24" i="3"/>
  <c r="FK24" i="3"/>
  <c r="FS24" i="3"/>
  <c r="GA24" i="3"/>
  <c r="GI24" i="3"/>
  <c r="GQ24" i="3"/>
  <c r="HG24" i="3"/>
  <c r="HO24" i="3"/>
  <c r="HW24" i="3"/>
  <c r="HV24" i="3"/>
  <c r="HF22" i="3"/>
  <c r="HN22" i="3"/>
  <c r="O23" i="3"/>
  <c r="W23" i="3"/>
  <c r="AE23" i="3"/>
  <c r="AU23" i="3"/>
  <c r="BC23" i="3"/>
  <c r="BK23" i="3"/>
  <c r="BS23" i="3"/>
  <c r="CA23" i="3"/>
  <c r="CI23" i="3"/>
  <c r="CY23" i="3"/>
  <c r="DG23" i="3"/>
  <c r="DO23" i="3"/>
  <c r="FC23" i="3"/>
  <c r="FK23" i="3"/>
  <c r="FS23" i="3"/>
  <c r="GA23" i="3"/>
  <c r="GI23" i="3"/>
  <c r="GQ23" i="3"/>
  <c r="HG23" i="3"/>
  <c r="HO23" i="3"/>
  <c r="HW23" i="3"/>
  <c r="AN24" i="3"/>
  <c r="AV24" i="3"/>
  <c r="BD24" i="3"/>
  <c r="BL24" i="3"/>
  <c r="BT24" i="3"/>
  <c r="CB24" i="3"/>
  <c r="CJ24" i="3"/>
  <c r="CR24" i="3"/>
  <c r="CZ24" i="3"/>
  <c r="DH24" i="3"/>
  <c r="DP24" i="3"/>
  <c r="EV24" i="3"/>
  <c r="HH24" i="3"/>
  <c r="HP24" i="3"/>
  <c r="HX24" i="3"/>
  <c r="AN23" i="3"/>
  <c r="AV23" i="3"/>
  <c r="BD23" i="3"/>
  <c r="BL23" i="3"/>
  <c r="BT23" i="3"/>
  <c r="CB23" i="3"/>
  <c r="CJ23" i="3"/>
  <c r="CR23" i="3"/>
  <c r="CZ23" i="3"/>
  <c r="DH23" i="3"/>
  <c r="DP23" i="3"/>
  <c r="EV23" i="3"/>
  <c r="HH23" i="3"/>
  <c r="HP23" i="3"/>
  <c r="HX23" i="3"/>
  <c r="Q24" i="3"/>
  <c r="Y24" i="3"/>
  <c r="AG24" i="3"/>
  <c r="EW24" i="3"/>
  <c r="FE24" i="3"/>
  <c r="FM24" i="3"/>
  <c r="FU24" i="3"/>
  <c r="GC24" i="3"/>
  <c r="GK24" i="3"/>
  <c r="GS24" i="3"/>
  <c r="HA24" i="3"/>
  <c r="HI24" i="3"/>
  <c r="HQ24" i="3"/>
  <c r="HY24" i="3"/>
  <c r="L35" i="3"/>
  <c r="O34" i="3"/>
  <c r="W34" i="3"/>
  <c r="AE34" i="3"/>
  <c r="AU34" i="3"/>
  <c r="BC34" i="3"/>
  <c r="BK34" i="3"/>
  <c r="BS34" i="3"/>
  <c r="CA34" i="3"/>
  <c r="CI34" i="3"/>
  <c r="CY34" i="3"/>
  <c r="DG34" i="3"/>
  <c r="DO34" i="3"/>
  <c r="FC34" i="3"/>
  <c r="FK34" i="3"/>
  <c r="FS34" i="3"/>
  <c r="GA34" i="3"/>
  <c r="GI34" i="3"/>
  <c r="GQ34" i="3"/>
  <c r="HG34" i="3"/>
  <c r="HO34" i="3"/>
  <c r="HW34" i="3"/>
  <c r="P35" i="3"/>
  <c r="X35" i="3"/>
  <c r="AF35" i="3"/>
  <c r="AN35" i="3"/>
  <c r="AV35" i="3"/>
  <c r="BD35" i="3"/>
  <c r="BL35" i="3"/>
  <c r="BT35" i="3"/>
  <c r="CB35" i="3"/>
  <c r="CJ35" i="3"/>
  <c r="CR35" i="3"/>
  <c r="CZ35" i="3"/>
  <c r="DH35" i="3"/>
  <c r="DP35" i="3"/>
  <c r="EV35" i="3"/>
  <c r="FD35" i="3"/>
  <c r="FL35" i="3"/>
  <c r="FT35" i="3"/>
  <c r="GB35" i="3"/>
  <c r="GJ35" i="3"/>
  <c r="GR35" i="3"/>
  <c r="GZ35" i="3"/>
  <c r="HH35" i="3"/>
  <c r="HP35" i="3"/>
  <c r="HX35" i="3"/>
  <c r="Q35" i="3"/>
  <c r="Y35" i="3"/>
  <c r="AG35" i="3"/>
  <c r="AO35" i="3"/>
  <c r="AW35" i="3"/>
  <c r="BE35" i="3"/>
  <c r="BM35" i="3"/>
  <c r="BU35" i="3"/>
  <c r="CC35" i="3"/>
  <c r="CK35" i="3"/>
  <c r="CS35" i="3"/>
  <c r="DA35" i="3"/>
  <c r="DI35" i="3"/>
  <c r="DQ35" i="3"/>
  <c r="EW35" i="3"/>
  <c r="FE35" i="3"/>
  <c r="FE56" i="3" s="1"/>
  <c r="FM35" i="3"/>
  <c r="FU35" i="3"/>
  <c r="GC35" i="3"/>
  <c r="GK35" i="3"/>
  <c r="GS35" i="3"/>
  <c r="HA35" i="3"/>
  <c r="HI35" i="3"/>
  <c r="HQ35" i="3"/>
  <c r="HY35" i="3"/>
  <c r="R35" i="3"/>
  <c r="Z35" i="3"/>
  <c r="AH35" i="3"/>
  <c r="AP35" i="3"/>
  <c r="AX35" i="3"/>
  <c r="BF35" i="3"/>
  <c r="BN35" i="3"/>
  <c r="BV35" i="3"/>
  <c r="CD35" i="3"/>
  <c r="CL35" i="3"/>
  <c r="CT35" i="3"/>
  <c r="DB35" i="3"/>
  <c r="DJ35" i="3"/>
  <c r="DR35" i="3"/>
  <c r="EX35" i="3"/>
  <c r="FF35" i="3"/>
  <c r="FN35" i="3"/>
  <c r="FV35" i="3"/>
  <c r="GD35" i="3"/>
  <c r="GL35" i="3"/>
  <c r="GT35" i="3"/>
  <c r="HB35" i="3"/>
  <c r="HJ35" i="3"/>
  <c r="HR35" i="3"/>
  <c r="HZ35" i="3"/>
  <c r="S35" i="3"/>
  <c r="AA35" i="3"/>
  <c r="AI35" i="3"/>
  <c r="AQ35" i="3"/>
  <c r="AY35" i="3"/>
  <c r="BG35" i="3"/>
  <c r="BW35" i="3"/>
  <c r="CE35" i="3"/>
  <c r="CM35" i="3"/>
  <c r="CU35" i="3"/>
  <c r="DC35" i="3"/>
  <c r="DK35" i="3"/>
  <c r="EY35" i="3"/>
  <c r="FG35" i="3"/>
  <c r="FO35" i="3"/>
  <c r="GE35" i="3"/>
  <c r="GM35" i="3"/>
  <c r="GU35" i="3"/>
  <c r="HC35" i="3"/>
  <c r="HK35" i="3"/>
  <c r="HS35" i="3"/>
  <c r="T35" i="3"/>
  <c r="AB35" i="3"/>
  <c r="AJ35" i="3"/>
  <c r="AR35" i="3"/>
  <c r="AZ35" i="3"/>
  <c r="BH35" i="3"/>
  <c r="BP35" i="3"/>
  <c r="BX35" i="3"/>
  <c r="CF35" i="3"/>
  <c r="CN35" i="3"/>
  <c r="CV35" i="3"/>
  <c r="DD35" i="3"/>
  <c r="DL35" i="3"/>
  <c r="DT35" i="3"/>
  <c r="EU35" i="3" s="1"/>
  <c r="AI36" i="25" s="1"/>
  <c r="EZ35" i="3"/>
  <c r="FH35" i="3"/>
  <c r="FP35" i="3"/>
  <c r="FX35" i="3"/>
  <c r="GF35" i="3"/>
  <c r="GN35" i="3"/>
  <c r="GV35" i="3"/>
  <c r="HD35" i="3"/>
  <c r="HL35" i="3"/>
  <c r="HT35" i="3"/>
  <c r="M35" i="3"/>
  <c r="U35" i="3"/>
  <c r="AC35" i="3"/>
  <c r="AK35" i="3"/>
  <c r="AS35" i="3"/>
  <c r="BA35" i="3"/>
  <c r="BI35" i="3"/>
  <c r="BQ35" i="3"/>
  <c r="BY35" i="3"/>
  <c r="CG35" i="3"/>
  <c r="CO35" i="3"/>
  <c r="CW35" i="3"/>
  <c r="DE35" i="3"/>
  <c r="DM35" i="3"/>
  <c r="FA35" i="3"/>
  <c r="FI35" i="3"/>
  <c r="FQ35" i="3"/>
  <c r="FY35" i="3"/>
  <c r="GG35" i="3"/>
  <c r="GO35" i="3"/>
  <c r="GW35" i="3"/>
  <c r="HE35" i="3"/>
  <c r="HM35" i="3"/>
  <c r="HU35" i="3"/>
  <c r="N35" i="3"/>
  <c r="V35" i="3"/>
  <c r="AD35" i="3"/>
  <c r="AL35" i="3"/>
  <c r="AT35" i="3"/>
  <c r="BB35" i="3"/>
  <c r="BJ35" i="3"/>
  <c r="BR35" i="3"/>
  <c r="BZ35" i="3"/>
  <c r="CH35" i="3"/>
  <c r="CP35" i="3"/>
  <c r="CX35" i="3"/>
  <c r="DF35" i="3"/>
  <c r="DN35" i="3"/>
  <c r="FB35" i="3"/>
  <c r="FJ35" i="3"/>
  <c r="FR35" i="3"/>
  <c r="FZ35" i="3"/>
  <c r="GH35" i="3"/>
  <c r="GP35" i="3"/>
  <c r="GX35" i="3"/>
  <c r="HF35" i="3"/>
  <c r="HN35" i="3"/>
  <c r="HV35" i="3"/>
  <c r="AX11" i="3"/>
  <c r="FE10" i="3"/>
  <c r="CB10" i="3"/>
  <c r="CT12" i="3"/>
  <c r="CT57" i="3" s="1"/>
  <c r="Y11" i="3"/>
  <c r="CU13" i="3"/>
  <c r="BT10" i="3"/>
  <c r="GU12" i="3"/>
  <c r="GU57" i="3" s="1"/>
  <c r="CJ10" i="3"/>
  <c r="FV11" i="3"/>
  <c r="BS9" i="3"/>
  <c r="CC11" i="3"/>
  <c r="CA9" i="3"/>
  <c r="CR10" i="3"/>
  <c r="CI9" i="3"/>
  <c r="DB11" i="3"/>
  <c r="CO11" i="3"/>
  <c r="CO12" i="3"/>
  <c r="CO13" i="3"/>
  <c r="CZ12" i="3"/>
  <c r="CZ13" i="3"/>
  <c r="CZ11" i="3"/>
  <c r="EZ10" i="3"/>
  <c r="EZ11" i="3"/>
  <c r="EZ12" i="3"/>
  <c r="HR10" i="3"/>
  <c r="HR13" i="3"/>
  <c r="W9" i="3"/>
  <c r="N11" i="3"/>
  <c r="N12" i="3"/>
  <c r="N13" i="3"/>
  <c r="V11" i="3"/>
  <c r="V12" i="3"/>
  <c r="V13" i="3"/>
  <c r="AD11" i="3"/>
  <c r="AD12" i="3"/>
  <c r="AD13" i="3"/>
  <c r="AL11" i="3"/>
  <c r="AL12" i="3"/>
  <c r="AL13" i="3"/>
  <c r="AT11" i="3"/>
  <c r="AT12" i="3"/>
  <c r="AT13" i="3"/>
  <c r="BB11" i="3"/>
  <c r="BB12" i="3"/>
  <c r="BB13" i="3"/>
  <c r="BJ11" i="3"/>
  <c r="BJ12" i="3"/>
  <c r="BJ13" i="3"/>
  <c r="BX11" i="3"/>
  <c r="BX12" i="3"/>
  <c r="CF11" i="3"/>
  <c r="CF12" i="3"/>
  <c r="CN11" i="3"/>
  <c r="CN12" i="3"/>
  <c r="CY11" i="3"/>
  <c r="CY12" i="3"/>
  <c r="CY13" i="3"/>
  <c r="DG11" i="3"/>
  <c r="DG12" i="3"/>
  <c r="DG13" i="3"/>
  <c r="DO11" i="3"/>
  <c r="DO12" i="3"/>
  <c r="DO13" i="3"/>
  <c r="DO10" i="3"/>
  <c r="EY10" i="3"/>
  <c r="EY11" i="3"/>
  <c r="FG10" i="3"/>
  <c r="FG11" i="3"/>
  <c r="FO10" i="3"/>
  <c r="FO11" i="3"/>
  <c r="FZ10" i="3"/>
  <c r="FZ11" i="3"/>
  <c r="FZ12" i="3"/>
  <c r="FZ13" i="3"/>
  <c r="GH10" i="3"/>
  <c r="GH11" i="3"/>
  <c r="GH12" i="3"/>
  <c r="GH13" i="3"/>
  <c r="GP10" i="3"/>
  <c r="GP11" i="3"/>
  <c r="GP12" i="3"/>
  <c r="GP13" i="3"/>
  <c r="GX10" i="3"/>
  <c r="GX11" i="3"/>
  <c r="GX12" i="3"/>
  <c r="GX13" i="3"/>
  <c r="HA13" i="3"/>
  <c r="HA12" i="3"/>
  <c r="HI13" i="3"/>
  <c r="HI12" i="3"/>
  <c r="HQ13" i="3"/>
  <c r="HQ12" i="3"/>
  <c r="HY13" i="3"/>
  <c r="HY12" i="3"/>
  <c r="L12" i="3"/>
  <c r="N9" i="3"/>
  <c r="V9" i="3"/>
  <c r="AD9" i="3"/>
  <c r="AL9" i="3"/>
  <c r="AT9" i="3"/>
  <c r="BB9" i="3"/>
  <c r="BJ9" i="3"/>
  <c r="FZ9" i="3"/>
  <c r="GH9" i="3"/>
  <c r="GP9" i="3"/>
  <c r="GX9" i="3"/>
  <c r="AE10" i="3"/>
  <c r="CY10" i="3"/>
  <c r="DG10" i="3"/>
  <c r="DR10" i="3"/>
  <c r="FD10" i="3"/>
  <c r="HH10" i="3"/>
  <c r="R11" i="3"/>
  <c r="AW11" i="3"/>
  <c r="BV11" i="3"/>
  <c r="FU11" i="3"/>
  <c r="GT11" i="3"/>
  <c r="HY11" i="3"/>
  <c r="AI12" i="3"/>
  <c r="BN12" i="3"/>
  <c r="FN12" i="3"/>
  <c r="AJ13" i="3"/>
  <c r="DT13" i="3"/>
  <c r="EU13" i="3" s="1"/>
  <c r="AI14" i="25" s="1"/>
  <c r="FO13" i="3"/>
  <c r="FO57" i="3" s="1"/>
  <c r="O11" i="3"/>
  <c r="O12" i="3"/>
  <c r="O13" i="3"/>
  <c r="BK11" i="3"/>
  <c r="BK12" i="3"/>
  <c r="BK13" i="3"/>
  <c r="BY11" i="3"/>
  <c r="BY12" i="3"/>
  <c r="BY13" i="3"/>
  <c r="DP12" i="3"/>
  <c r="DP13" i="3"/>
  <c r="DP11" i="3"/>
  <c r="GQ11" i="3"/>
  <c r="GQ12" i="3"/>
  <c r="GQ13" i="3"/>
  <c r="GQ10" i="3"/>
  <c r="HJ10" i="3"/>
  <c r="HJ13" i="3"/>
  <c r="P12" i="3"/>
  <c r="P13" i="3"/>
  <c r="P11" i="3"/>
  <c r="X12" i="3"/>
  <c r="X13" i="3"/>
  <c r="X11" i="3"/>
  <c r="AF12" i="3"/>
  <c r="AF13" i="3"/>
  <c r="AF11" i="3"/>
  <c r="AN12" i="3"/>
  <c r="AN13" i="3"/>
  <c r="AN11" i="3"/>
  <c r="AV12" i="3"/>
  <c r="AV13" i="3"/>
  <c r="AV11" i="3"/>
  <c r="BD12" i="3"/>
  <c r="BD13" i="3"/>
  <c r="BD11" i="3"/>
  <c r="BL12" i="3"/>
  <c r="BL13" i="3"/>
  <c r="BL11" i="3"/>
  <c r="BR11" i="3"/>
  <c r="BR12" i="3"/>
  <c r="BR13" i="3"/>
  <c r="BZ11" i="3"/>
  <c r="BZ12" i="3"/>
  <c r="BZ13" i="3"/>
  <c r="CH11" i="3"/>
  <c r="CH12" i="3"/>
  <c r="CH13" i="3"/>
  <c r="CP11" i="3"/>
  <c r="CP12" i="3"/>
  <c r="CP13" i="3"/>
  <c r="CS13" i="3"/>
  <c r="CS12" i="3"/>
  <c r="DA13" i="3"/>
  <c r="DA12" i="3"/>
  <c r="DI13" i="3"/>
  <c r="DI12" i="3"/>
  <c r="DQ13" i="3"/>
  <c r="DQ12" i="3"/>
  <c r="EV12" i="3"/>
  <c r="EV13" i="3"/>
  <c r="EV11" i="3"/>
  <c r="FA10" i="3"/>
  <c r="FA11" i="3"/>
  <c r="FA12" i="3"/>
  <c r="FA13" i="3"/>
  <c r="FI10" i="3"/>
  <c r="FI11" i="3"/>
  <c r="FI12" i="3"/>
  <c r="FI13" i="3"/>
  <c r="FQ10" i="3"/>
  <c r="FQ11" i="3"/>
  <c r="FQ12" i="3"/>
  <c r="FQ13" i="3"/>
  <c r="GB12" i="3"/>
  <c r="GB13" i="3"/>
  <c r="GB11" i="3"/>
  <c r="GJ12" i="3"/>
  <c r="GJ13" i="3"/>
  <c r="GJ11" i="3"/>
  <c r="GR12" i="3"/>
  <c r="GR13" i="3"/>
  <c r="GR11" i="3"/>
  <c r="HC10" i="3"/>
  <c r="HC11" i="3"/>
  <c r="HK10" i="3"/>
  <c r="HK11" i="3"/>
  <c r="HS10" i="3"/>
  <c r="HS11" i="3"/>
  <c r="P9" i="3"/>
  <c r="X9" i="3"/>
  <c r="AF9" i="3"/>
  <c r="AN9" i="3"/>
  <c r="AV9" i="3"/>
  <c r="BD9" i="3"/>
  <c r="BL9" i="3"/>
  <c r="CZ9" i="3"/>
  <c r="DP9" i="3"/>
  <c r="EV9" i="3"/>
  <c r="FL9" i="3"/>
  <c r="FT9" i="3"/>
  <c r="GB9" i="3"/>
  <c r="GJ9" i="3"/>
  <c r="GR9" i="3"/>
  <c r="HP9" i="3"/>
  <c r="HX9" i="3"/>
  <c r="BE10" i="3"/>
  <c r="BU10" i="3"/>
  <c r="CC10" i="3"/>
  <c r="CK10" i="3"/>
  <c r="CS10" i="3"/>
  <c r="DA10" i="3"/>
  <c r="DI10" i="3"/>
  <c r="DT10" i="3"/>
  <c r="EU10" i="3" s="1"/>
  <c r="AI11" i="25" s="1"/>
  <c r="Z11" i="3"/>
  <c r="CD11" i="3"/>
  <c r="DI11" i="3"/>
  <c r="EW11" i="3"/>
  <c r="HA11" i="3"/>
  <c r="AP12" i="3"/>
  <c r="BV12" i="3"/>
  <c r="BV57" i="3" s="1"/>
  <c r="CU12" i="3"/>
  <c r="FV12" i="3"/>
  <c r="AQ13" i="3"/>
  <c r="BW13" i="3"/>
  <c r="Q13" i="3"/>
  <c r="Q12" i="3"/>
  <c r="Y13" i="3"/>
  <c r="Y12" i="3"/>
  <c r="AG13" i="3"/>
  <c r="AG12" i="3"/>
  <c r="AO13" i="3"/>
  <c r="AO12" i="3"/>
  <c r="AW13" i="3"/>
  <c r="AW12" i="3"/>
  <c r="BE13" i="3"/>
  <c r="BE12" i="3"/>
  <c r="BM13" i="3"/>
  <c r="BM12" i="3"/>
  <c r="BS11" i="3"/>
  <c r="BS56" i="3" s="1"/>
  <c r="BS12" i="3"/>
  <c r="BS13" i="3"/>
  <c r="CA11" i="3"/>
  <c r="CA12" i="3"/>
  <c r="CA13" i="3"/>
  <c r="CI11" i="3"/>
  <c r="CI12" i="3"/>
  <c r="CI13" i="3"/>
  <c r="FB10" i="3"/>
  <c r="FB11" i="3"/>
  <c r="FB12" i="3"/>
  <c r="FB13" i="3"/>
  <c r="FJ10" i="3"/>
  <c r="FJ11" i="3"/>
  <c r="FJ12" i="3"/>
  <c r="FJ13" i="3"/>
  <c r="FR10" i="3"/>
  <c r="FR11" i="3"/>
  <c r="FR12" i="3"/>
  <c r="FR13" i="3"/>
  <c r="FX10" i="3"/>
  <c r="FX11" i="3"/>
  <c r="FX12" i="3"/>
  <c r="GC13" i="3"/>
  <c r="GC12" i="3"/>
  <c r="GK13" i="3"/>
  <c r="GK12" i="3"/>
  <c r="GS13" i="3"/>
  <c r="GS12" i="3"/>
  <c r="HD10" i="3"/>
  <c r="HD11" i="3"/>
  <c r="HD12" i="3"/>
  <c r="HL10" i="3"/>
  <c r="HL11" i="3"/>
  <c r="HL12" i="3"/>
  <c r="HT10" i="3"/>
  <c r="HT11" i="3"/>
  <c r="HT12" i="3"/>
  <c r="HT57" i="3" s="1"/>
  <c r="Q9" i="3"/>
  <c r="Y9" i="3"/>
  <c r="AG9" i="3"/>
  <c r="AO9" i="3"/>
  <c r="AW9" i="3"/>
  <c r="BE9" i="3"/>
  <c r="BM9" i="3"/>
  <c r="CK9" i="3"/>
  <c r="CS9" i="3"/>
  <c r="DA9" i="3"/>
  <c r="DI9" i="3"/>
  <c r="DQ9" i="3"/>
  <c r="FE9" i="3"/>
  <c r="FM9" i="3"/>
  <c r="FU9" i="3"/>
  <c r="GC9" i="3"/>
  <c r="GK9" i="3"/>
  <c r="GS9" i="3"/>
  <c r="HA9" i="3"/>
  <c r="HI9" i="3"/>
  <c r="HQ9" i="3"/>
  <c r="HY9" i="3"/>
  <c r="R10" i="3"/>
  <c r="Z10" i="3"/>
  <c r="AH10" i="3"/>
  <c r="AP10" i="3"/>
  <c r="AX10" i="3"/>
  <c r="BF10" i="3"/>
  <c r="BN10" i="3"/>
  <c r="BV10" i="3"/>
  <c r="CD10" i="3"/>
  <c r="CL10" i="3"/>
  <c r="CT10" i="3"/>
  <c r="DB10" i="3"/>
  <c r="DJ10" i="3"/>
  <c r="GR10" i="3"/>
  <c r="HQ10" i="3"/>
  <c r="AG11" i="3"/>
  <c r="BF11" i="3"/>
  <c r="DJ11" i="3"/>
  <c r="EX11" i="3"/>
  <c r="GC11" i="3"/>
  <c r="HB11" i="3"/>
  <c r="R12" i="3"/>
  <c r="AQ12" i="3"/>
  <c r="BW12" i="3"/>
  <c r="DB12" i="3"/>
  <c r="DB57" i="3" s="1"/>
  <c r="HB12" i="3"/>
  <c r="S13" i="3"/>
  <c r="AR13" i="3"/>
  <c r="BX13" i="3"/>
  <c r="DC13" i="3"/>
  <c r="FX13" i="3"/>
  <c r="HC13" i="3"/>
  <c r="W11" i="3"/>
  <c r="W12" i="3"/>
  <c r="W13" i="3"/>
  <c r="AU11" i="3"/>
  <c r="AU12" i="3"/>
  <c r="AU13" i="3"/>
  <c r="BQ11" i="3"/>
  <c r="BQ12" i="3"/>
  <c r="BQ13" i="3"/>
  <c r="FP10" i="3"/>
  <c r="FP11" i="3"/>
  <c r="FP12" i="3"/>
  <c r="BK9" i="3"/>
  <c r="CZ10" i="3"/>
  <c r="FP13" i="3"/>
  <c r="BT12" i="3"/>
  <c r="BT13" i="3"/>
  <c r="BT11" i="3"/>
  <c r="CB12" i="3"/>
  <c r="CB13" i="3"/>
  <c r="CB11" i="3"/>
  <c r="CJ12" i="3"/>
  <c r="CJ13" i="3"/>
  <c r="CJ11" i="3"/>
  <c r="DK10" i="3"/>
  <c r="DK11" i="3"/>
  <c r="FC11" i="3"/>
  <c r="FC12" i="3"/>
  <c r="FC13" i="3"/>
  <c r="FC10" i="3"/>
  <c r="FK11" i="3"/>
  <c r="FK12" i="3"/>
  <c r="FK13" i="3"/>
  <c r="FK10" i="3"/>
  <c r="FS11" i="3"/>
  <c r="FS12" i="3"/>
  <c r="FS13" i="3"/>
  <c r="FS10" i="3"/>
  <c r="GD10" i="3"/>
  <c r="GD13" i="3"/>
  <c r="GL10" i="3"/>
  <c r="GL13" i="3"/>
  <c r="GT10" i="3"/>
  <c r="GT13" i="3"/>
  <c r="GT57" i="3" s="1"/>
  <c r="GZ12" i="3"/>
  <c r="GZ13" i="3"/>
  <c r="GZ11" i="3"/>
  <c r="HE10" i="3"/>
  <c r="HE11" i="3"/>
  <c r="HE12" i="3"/>
  <c r="HE13" i="3"/>
  <c r="HM10" i="3"/>
  <c r="HM11" i="3"/>
  <c r="HM12" i="3"/>
  <c r="HM13" i="3"/>
  <c r="HU10" i="3"/>
  <c r="HU11" i="3"/>
  <c r="HU12" i="3"/>
  <c r="HU13" i="3"/>
  <c r="R9" i="3"/>
  <c r="Z9" i="3"/>
  <c r="AH9" i="3"/>
  <c r="AP9" i="3"/>
  <c r="AX9" i="3"/>
  <c r="BF9" i="3"/>
  <c r="BN9" i="3"/>
  <c r="BV9" i="3"/>
  <c r="CD9" i="3"/>
  <c r="CL9" i="3"/>
  <c r="CT9" i="3"/>
  <c r="DB9" i="3"/>
  <c r="DJ9" i="3"/>
  <c r="DR9" i="3"/>
  <c r="EX9" i="3"/>
  <c r="FF9" i="3"/>
  <c r="GD9" i="3"/>
  <c r="GL9" i="3"/>
  <c r="GT9" i="3"/>
  <c r="HJ9" i="3"/>
  <c r="HR9" i="3"/>
  <c r="S10" i="3"/>
  <c r="AA10" i="3"/>
  <c r="AI10" i="3"/>
  <c r="AQ10" i="3"/>
  <c r="AY10" i="3"/>
  <c r="BG10" i="3"/>
  <c r="BW10" i="3"/>
  <c r="CE10" i="3"/>
  <c r="CM10" i="3"/>
  <c r="CU10" i="3"/>
  <c r="DC10" i="3"/>
  <c r="GS10" i="3"/>
  <c r="AH11" i="3"/>
  <c r="BM11" i="3"/>
  <c r="CL11" i="3"/>
  <c r="DQ11" i="3"/>
  <c r="GD11" i="3"/>
  <c r="HI11" i="3"/>
  <c r="S12" i="3"/>
  <c r="AX12" i="3"/>
  <c r="CD12" i="3"/>
  <c r="CD57" i="3" s="1"/>
  <c r="DC12" i="3"/>
  <c r="GD12" i="3"/>
  <c r="HC12" i="3"/>
  <c r="T13" i="3"/>
  <c r="AY13" i="3"/>
  <c r="CE13" i="3"/>
  <c r="EY13" i="3"/>
  <c r="HD13" i="3"/>
  <c r="DH12" i="3"/>
  <c r="DH13" i="3"/>
  <c r="DH11" i="3"/>
  <c r="GA11" i="3"/>
  <c r="GA12" i="3"/>
  <c r="GA13" i="3"/>
  <c r="GA10" i="3"/>
  <c r="HZ10" i="3"/>
  <c r="HZ13" i="3"/>
  <c r="L13" i="3"/>
  <c r="O9" i="3"/>
  <c r="HZ11" i="3"/>
  <c r="HZ12" i="3"/>
  <c r="BP11" i="3"/>
  <c r="BP12" i="3"/>
  <c r="BU13" i="3"/>
  <c r="BU12" i="3"/>
  <c r="CC13" i="3"/>
  <c r="CC12" i="3"/>
  <c r="CK13" i="3"/>
  <c r="CK12" i="3"/>
  <c r="CV11" i="3"/>
  <c r="CV12" i="3"/>
  <c r="CV57" i="3" s="1"/>
  <c r="DD11" i="3"/>
  <c r="DD12" i="3"/>
  <c r="DD57" i="3" s="1"/>
  <c r="DL11" i="3"/>
  <c r="DL12" i="3"/>
  <c r="FD12" i="3"/>
  <c r="FD13" i="3"/>
  <c r="FD11" i="3"/>
  <c r="FD56" i="3" s="1"/>
  <c r="FL12" i="3"/>
  <c r="FL13" i="3"/>
  <c r="FL11" i="3"/>
  <c r="FT12" i="3"/>
  <c r="FT13" i="3"/>
  <c r="FT11" i="3"/>
  <c r="FT56" i="3" s="1"/>
  <c r="GE10" i="3"/>
  <c r="GE11" i="3"/>
  <c r="GM10" i="3"/>
  <c r="GM11" i="3"/>
  <c r="GU10" i="3"/>
  <c r="GU11" i="3"/>
  <c r="HF10" i="3"/>
  <c r="HF11" i="3"/>
  <c r="HF12" i="3"/>
  <c r="HF13" i="3"/>
  <c r="HN10" i="3"/>
  <c r="HN11" i="3"/>
  <c r="HN12" i="3"/>
  <c r="HN13" i="3"/>
  <c r="HV10" i="3"/>
  <c r="HV11" i="3"/>
  <c r="HV12" i="3"/>
  <c r="HV13" i="3"/>
  <c r="L9" i="3"/>
  <c r="S9" i="3"/>
  <c r="AA9" i="3"/>
  <c r="AI9" i="3"/>
  <c r="AQ9" i="3"/>
  <c r="AY9" i="3"/>
  <c r="BG9" i="3"/>
  <c r="BW9" i="3"/>
  <c r="CE9" i="3"/>
  <c r="CM9" i="3"/>
  <c r="CU9" i="3"/>
  <c r="DC9" i="3"/>
  <c r="DK9" i="3"/>
  <c r="EY9" i="3"/>
  <c r="FG9" i="3"/>
  <c r="FO9" i="3"/>
  <c r="GE9" i="3"/>
  <c r="GM9" i="3"/>
  <c r="GU9" i="3"/>
  <c r="HC9" i="3"/>
  <c r="HK9" i="3"/>
  <c r="HS9" i="3"/>
  <c r="AZ10" i="3"/>
  <c r="BP10" i="3"/>
  <c r="BX10" i="3"/>
  <c r="CF10" i="3"/>
  <c r="CN10" i="3"/>
  <c r="CV10" i="3"/>
  <c r="DD10" i="3"/>
  <c r="HY10" i="3"/>
  <c r="BN11" i="3"/>
  <c r="DR11" i="3"/>
  <c r="FF11" i="3"/>
  <c r="GK11" i="3"/>
  <c r="HJ11" i="3"/>
  <c r="Z12" i="3"/>
  <c r="AY12" i="3"/>
  <c r="CE12" i="3"/>
  <c r="DJ12" i="3"/>
  <c r="DJ57" i="3" s="1"/>
  <c r="EY12" i="3"/>
  <c r="GE12" i="3"/>
  <c r="GE57" i="3" s="1"/>
  <c r="HJ12" i="3"/>
  <c r="AA13" i="3"/>
  <c r="CF13" i="3"/>
  <c r="DK13" i="3"/>
  <c r="EZ13" i="3"/>
  <c r="HK13" i="3"/>
  <c r="CG11" i="3"/>
  <c r="CG12" i="3"/>
  <c r="CG13" i="3"/>
  <c r="HB10" i="3"/>
  <c r="HB13" i="3"/>
  <c r="AU9" i="3"/>
  <c r="DH10" i="3"/>
  <c r="T11" i="3"/>
  <c r="T12" i="3"/>
  <c r="AB11" i="3"/>
  <c r="AB12" i="3"/>
  <c r="AJ11" i="3"/>
  <c r="AJ12" i="3"/>
  <c r="AR11" i="3"/>
  <c r="AR12" i="3"/>
  <c r="AZ11" i="3"/>
  <c r="AZ12" i="3"/>
  <c r="BH11" i="3"/>
  <c r="BH12" i="3"/>
  <c r="CR12" i="3"/>
  <c r="CR13" i="3"/>
  <c r="CR11" i="3"/>
  <c r="CW11" i="3"/>
  <c r="CW12" i="3"/>
  <c r="CW13" i="3"/>
  <c r="DE11" i="3"/>
  <c r="DE12" i="3"/>
  <c r="DE13" i="3"/>
  <c r="DM11" i="3"/>
  <c r="DM12" i="3"/>
  <c r="DM13" i="3"/>
  <c r="EW13" i="3"/>
  <c r="EW12" i="3"/>
  <c r="FE13" i="3"/>
  <c r="FE12" i="3"/>
  <c r="FM13" i="3"/>
  <c r="FM12" i="3"/>
  <c r="FU13" i="3"/>
  <c r="FU12" i="3"/>
  <c r="GF10" i="3"/>
  <c r="GF11" i="3"/>
  <c r="GF12" i="3"/>
  <c r="GF57" i="3" s="1"/>
  <c r="GN10" i="3"/>
  <c r="GN11" i="3"/>
  <c r="GN12" i="3"/>
  <c r="GV10" i="3"/>
  <c r="GV11" i="3"/>
  <c r="GV12" i="3"/>
  <c r="GV57" i="3" s="1"/>
  <c r="HG11" i="3"/>
  <c r="HG12" i="3"/>
  <c r="HG13" i="3"/>
  <c r="HG10" i="3"/>
  <c r="HO11" i="3"/>
  <c r="HO12" i="3"/>
  <c r="HO13" i="3"/>
  <c r="HO10" i="3"/>
  <c r="HW11" i="3"/>
  <c r="HW12" i="3"/>
  <c r="HW13" i="3"/>
  <c r="HW10" i="3"/>
  <c r="L10" i="3"/>
  <c r="T9" i="3"/>
  <c r="AB9" i="3"/>
  <c r="AJ9" i="3"/>
  <c r="AR9" i="3"/>
  <c r="AZ9" i="3"/>
  <c r="BH9" i="3"/>
  <c r="BP9" i="3"/>
  <c r="BX9" i="3"/>
  <c r="CF9" i="3"/>
  <c r="CN9" i="3"/>
  <c r="CV9" i="3"/>
  <c r="DD9" i="3"/>
  <c r="DL9" i="3"/>
  <c r="EZ9" i="3"/>
  <c r="FP9" i="3"/>
  <c r="FX9" i="3"/>
  <c r="GF9" i="3"/>
  <c r="GN9" i="3"/>
  <c r="GV9" i="3"/>
  <c r="HD9" i="3"/>
  <c r="HL9" i="3"/>
  <c r="HT9" i="3"/>
  <c r="BQ10" i="3"/>
  <c r="BY10" i="3"/>
  <c r="CG10" i="3"/>
  <c r="CO10" i="3"/>
  <c r="CW10" i="3"/>
  <c r="DE10" i="3"/>
  <c r="DP10" i="3"/>
  <c r="EV10" i="3"/>
  <c r="GZ10" i="3"/>
  <c r="AO11" i="3"/>
  <c r="CS11" i="3"/>
  <c r="FM11" i="3"/>
  <c r="FM56" i="3" s="1"/>
  <c r="GL11" i="3"/>
  <c r="HQ11" i="3"/>
  <c r="AA12" i="3"/>
  <c r="BF12" i="3"/>
  <c r="CL12" i="3"/>
  <c r="CL57" i="3" s="1"/>
  <c r="DK12" i="3"/>
  <c r="GL12" i="3"/>
  <c r="HK12" i="3"/>
  <c r="AB13" i="3"/>
  <c r="BG13" i="3"/>
  <c r="CM13" i="3"/>
  <c r="DL13" i="3"/>
  <c r="FG13" i="3"/>
  <c r="GM13" i="3"/>
  <c r="HL13" i="3"/>
  <c r="AE11" i="3"/>
  <c r="AE12" i="3"/>
  <c r="AE13" i="3"/>
  <c r="BC11" i="3"/>
  <c r="BC12" i="3"/>
  <c r="BC13" i="3"/>
  <c r="FH10" i="3"/>
  <c r="FH11" i="3"/>
  <c r="FH12" i="3"/>
  <c r="GI11" i="3"/>
  <c r="GI12" i="3"/>
  <c r="GI13" i="3"/>
  <c r="GI10" i="3"/>
  <c r="BC9" i="3"/>
  <c r="M11" i="3"/>
  <c r="M12" i="3"/>
  <c r="M13" i="3"/>
  <c r="U11" i="3"/>
  <c r="U12" i="3"/>
  <c r="U13" i="3"/>
  <c r="AC11" i="3"/>
  <c r="AC12" i="3"/>
  <c r="AC13" i="3"/>
  <c r="AK11" i="3"/>
  <c r="AK12" i="3"/>
  <c r="AK13" i="3"/>
  <c r="AS11" i="3"/>
  <c r="AS12" i="3"/>
  <c r="AS13" i="3"/>
  <c r="BA11" i="3"/>
  <c r="BA12" i="3"/>
  <c r="BA13" i="3"/>
  <c r="BI11" i="3"/>
  <c r="BI12" i="3"/>
  <c r="BI13" i="3"/>
  <c r="CX11" i="3"/>
  <c r="CX12" i="3"/>
  <c r="CX13" i="3"/>
  <c r="DF11" i="3"/>
  <c r="DF12" i="3"/>
  <c r="DF13" i="3"/>
  <c r="DN10" i="3"/>
  <c r="DN11" i="3"/>
  <c r="DN12" i="3"/>
  <c r="DN13" i="3"/>
  <c r="DT11" i="3"/>
  <c r="DT12" i="3"/>
  <c r="EX10" i="3"/>
  <c r="EX13" i="3"/>
  <c r="EX57" i="3" s="1"/>
  <c r="FF10" i="3"/>
  <c r="FF13" i="3"/>
  <c r="FF57" i="3" s="1"/>
  <c r="FN10" i="3"/>
  <c r="FN13" i="3"/>
  <c r="FN57" i="3" s="1"/>
  <c r="FV10" i="3"/>
  <c r="FV13" i="3"/>
  <c r="FY10" i="3"/>
  <c r="FY11" i="3"/>
  <c r="FY12" i="3"/>
  <c r="FY13" i="3"/>
  <c r="GG10" i="3"/>
  <c r="GG11" i="3"/>
  <c r="GG12" i="3"/>
  <c r="GG13" i="3"/>
  <c r="GO10" i="3"/>
  <c r="GO11" i="3"/>
  <c r="GO12" i="3"/>
  <c r="GO13" i="3"/>
  <c r="GW10" i="3"/>
  <c r="GW11" i="3"/>
  <c r="GW12" i="3"/>
  <c r="GW13" i="3"/>
  <c r="HH12" i="3"/>
  <c r="HH13" i="3"/>
  <c r="HH11" i="3"/>
  <c r="HP12" i="3"/>
  <c r="HP13" i="3"/>
  <c r="HP11" i="3"/>
  <c r="HX12" i="3"/>
  <c r="HX13" i="3"/>
  <c r="HX11" i="3"/>
  <c r="M9" i="3"/>
  <c r="U9" i="3"/>
  <c r="AC9" i="3"/>
  <c r="AK9" i="3"/>
  <c r="AS9" i="3"/>
  <c r="BA9" i="3"/>
  <c r="BI9" i="3"/>
  <c r="BQ9" i="3"/>
  <c r="BY9" i="3"/>
  <c r="CG9" i="3"/>
  <c r="CO9" i="3"/>
  <c r="CW9" i="3"/>
  <c r="DE9" i="3"/>
  <c r="DM9" i="3"/>
  <c r="FA9" i="3"/>
  <c r="FI9" i="3"/>
  <c r="FQ9" i="3"/>
  <c r="FY9" i="3"/>
  <c r="GG9" i="3"/>
  <c r="GO9" i="3"/>
  <c r="GW9" i="3"/>
  <c r="HE9" i="3"/>
  <c r="HM9" i="3"/>
  <c r="HU9" i="3"/>
  <c r="N10" i="3"/>
  <c r="V10" i="3"/>
  <c r="AD10" i="3"/>
  <c r="AL10" i="3"/>
  <c r="AT10" i="3"/>
  <c r="BB10" i="3"/>
  <c r="BJ10" i="3"/>
  <c r="BR10" i="3"/>
  <c r="BZ10" i="3"/>
  <c r="CH10" i="3"/>
  <c r="CP10" i="3"/>
  <c r="CX10" i="3"/>
  <c r="DF10" i="3"/>
  <c r="DQ10" i="3"/>
  <c r="EW10" i="3"/>
  <c r="GB10" i="3"/>
  <c r="HA10" i="3"/>
  <c r="Q11" i="3"/>
  <c r="AP11" i="3"/>
  <c r="BU11" i="3"/>
  <c r="CT11" i="3"/>
  <c r="FN11" i="3"/>
  <c r="GS11" i="3"/>
  <c r="HR11" i="3"/>
  <c r="HR56" i="3" s="1"/>
  <c r="AH12" i="3"/>
  <c r="BG12" i="3"/>
  <c r="CM12" i="3"/>
  <c r="DR12" i="3"/>
  <c r="DR57" i="3" s="1"/>
  <c r="FG12" i="3"/>
  <c r="GM12" i="3"/>
  <c r="HR12" i="3"/>
  <c r="AI13" i="3"/>
  <c r="BH13" i="3"/>
  <c r="CN13" i="3"/>
  <c r="FH13" i="3"/>
  <c r="GN13" i="3"/>
  <c r="HS13" i="3"/>
  <c r="HS57" i="3" s="1"/>
  <c r="CI46" i="3"/>
  <c r="CI47" i="3"/>
  <c r="CI48" i="3"/>
  <c r="DJ48" i="3"/>
  <c r="DJ45" i="3"/>
  <c r="DJ46" i="3"/>
  <c r="FB45" i="3"/>
  <c r="FB52" i="3" s="1"/>
  <c r="FB46" i="3"/>
  <c r="FB47" i="3"/>
  <c r="FB48" i="3"/>
  <c r="BT46" i="3"/>
  <c r="BT47" i="3"/>
  <c r="BT48" i="3"/>
  <c r="CB46" i="3"/>
  <c r="CB47" i="3"/>
  <c r="CB48" i="3"/>
  <c r="CJ46" i="3"/>
  <c r="CJ47" i="3"/>
  <c r="CJ48" i="3"/>
  <c r="CU46" i="3"/>
  <c r="CU47" i="3"/>
  <c r="DC45" i="3"/>
  <c r="DC46" i="3"/>
  <c r="DC47" i="3"/>
  <c r="DK45" i="3"/>
  <c r="DK46" i="3"/>
  <c r="DK47" i="3"/>
  <c r="FC45" i="3"/>
  <c r="FC46" i="3"/>
  <c r="FC47" i="3"/>
  <c r="FC48" i="3"/>
  <c r="FK45" i="3"/>
  <c r="FK46" i="3"/>
  <c r="FK47" i="3"/>
  <c r="FK48" i="3"/>
  <c r="FS45" i="3"/>
  <c r="FS46" i="3"/>
  <c r="FS47" i="3"/>
  <c r="FS48" i="3"/>
  <c r="GD48" i="3"/>
  <c r="GD45" i="3"/>
  <c r="GD46" i="3"/>
  <c r="GL48" i="3"/>
  <c r="GL45" i="3"/>
  <c r="GL46" i="3"/>
  <c r="GT48" i="3"/>
  <c r="GT45" i="3"/>
  <c r="GT46" i="3"/>
  <c r="GZ46" i="3"/>
  <c r="GZ47" i="3"/>
  <c r="GZ48" i="3"/>
  <c r="HE45" i="3"/>
  <c r="HE46" i="3"/>
  <c r="HE47" i="3"/>
  <c r="HE48" i="3"/>
  <c r="HM45" i="3"/>
  <c r="HM46" i="3"/>
  <c r="HM47" i="3"/>
  <c r="HM48" i="3"/>
  <c r="HU45" i="3"/>
  <c r="HU46" i="3"/>
  <c r="HU47" i="3"/>
  <c r="HU48" i="3"/>
  <c r="DK48" i="3"/>
  <c r="BS46" i="3"/>
  <c r="BS47" i="3"/>
  <c r="BS48" i="3"/>
  <c r="DB48" i="3"/>
  <c r="DB46" i="3"/>
  <c r="FX45" i="3"/>
  <c r="FX46" i="3"/>
  <c r="FX47" i="3"/>
  <c r="FX48" i="3"/>
  <c r="BP46" i="3"/>
  <c r="BP47" i="3"/>
  <c r="BP48" i="3"/>
  <c r="BU47" i="3"/>
  <c r="BU48" i="3"/>
  <c r="CC47" i="3"/>
  <c r="CC48" i="3"/>
  <c r="CK47" i="3"/>
  <c r="CK48" i="3"/>
  <c r="CV46" i="3"/>
  <c r="CV47" i="3"/>
  <c r="CV48" i="3"/>
  <c r="DD45" i="3"/>
  <c r="DD46" i="3"/>
  <c r="DD47" i="3"/>
  <c r="DD48" i="3"/>
  <c r="DL45" i="3"/>
  <c r="DL46" i="3"/>
  <c r="DL47" i="3"/>
  <c r="DL48" i="3"/>
  <c r="FD46" i="3"/>
  <c r="FD47" i="3"/>
  <c r="FD48" i="3"/>
  <c r="FL46" i="3"/>
  <c r="FL47" i="3"/>
  <c r="FL48" i="3"/>
  <c r="FT46" i="3"/>
  <c r="FT47" i="3"/>
  <c r="FT48" i="3"/>
  <c r="GE45" i="3"/>
  <c r="GE46" i="3"/>
  <c r="GE47" i="3"/>
  <c r="GM45" i="3"/>
  <c r="GM46" i="3"/>
  <c r="GM47" i="3"/>
  <c r="GU45" i="3"/>
  <c r="GU46" i="3"/>
  <c r="GU47" i="3"/>
  <c r="HF45" i="3"/>
  <c r="HF46" i="3"/>
  <c r="HF47" i="3"/>
  <c r="HF48" i="3"/>
  <c r="HN45" i="3"/>
  <c r="HN46" i="3"/>
  <c r="HN47" i="3"/>
  <c r="HN48" i="3"/>
  <c r="HV45" i="3"/>
  <c r="HV46" i="3"/>
  <c r="HV47" i="3"/>
  <c r="HV48" i="3"/>
  <c r="FT45" i="3"/>
  <c r="CS46" i="3"/>
  <c r="GD47" i="3"/>
  <c r="GE48" i="3"/>
  <c r="BV48" i="3"/>
  <c r="BV46" i="3"/>
  <c r="CD48" i="3"/>
  <c r="CD46" i="3"/>
  <c r="CL48" i="3"/>
  <c r="CL46" i="3"/>
  <c r="CR46" i="3"/>
  <c r="CR47" i="3"/>
  <c r="CR48" i="3"/>
  <c r="CW46" i="3"/>
  <c r="CW47" i="3"/>
  <c r="CW48" i="3"/>
  <c r="DE45" i="3"/>
  <c r="DE46" i="3"/>
  <c r="DE47" i="3"/>
  <c r="DE48" i="3"/>
  <c r="DM45" i="3"/>
  <c r="DM46" i="3"/>
  <c r="DM47" i="3"/>
  <c r="DM48" i="3"/>
  <c r="EW47" i="3"/>
  <c r="EW48" i="3"/>
  <c r="EW45" i="3"/>
  <c r="FE47" i="3"/>
  <c r="FE48" i="3"/>
  <c r="FE45" i="3"/>
  <c r="FM47" i="3"/>
  <c r="FM48" i="3"/>
  <c r="FM45" i="3"/>
  <c r="FU47" i="3"/>
  <c r="FU48" i="3"/>
  <c r="FU45" i="3"/>
  <c r="GF45" i="3"/>
  <c r="GF46" i="3"/>
  <c r="GF47" i="3"/>
  <c r="GF48" i="3"/>
  <c r="GN45" i="3"/>
  <c r="GN46" i="3"/>
  <c r="GN47" i="3"/>
  <c r="GN48" i="3"/>
  <c r="GV45" i="3"/>
  <c r="GV46" i="3"/>
  <c r="GV47" i="3"/>
  <c r="GV48" i="3"/>
  <c r="HG45" i="3"/>
  <c r="HG46" i="3"/>
  <c r="HG47" i="3"/>
  <c r="HG48" i="3"/>
  <c r="HO46" i="3"/>
  <c r="HO47" i="3"/>
  <c r="HO48" i="3"/>
  <c r="HW45" i="3"/>
  <c r="HW46" i="3"/>
  <c r="HW47" i="3"/>
  <c r="HW48" i="3"/>
  <c r="DA46" i="3"/>
  <c r="FE46" i="3"/>
  <c r="CL47" i="3"/>
  <c r="GL47" i="3"/>
  <c r="GM48" i="3"/>
  <c r="GC47" i="3"/>
  <c r="GC48" i="3"/>
  <c r="GC45" i="3"/>
  <c r="BW46" i="3"/>
  <c r="BW47" i="3"/>
  <c r="CE46" i="3"/>
  <c r="CE47" i="3"/>
  <c r="CM46" i="3"/>
  <c r="CM47" i="3"/>
  <c r="CX46" i="3"/>
  <c r="CX47" i="3"/>
  <c r="CX48" i="3"/>
  <c r="DF45" i="3"/>
  <c r="DF52" i="3" s="1"/>
  <c r="DF46" i="3"/>
  <c r="DF47" i="3"/>
  <c r="DF48" i="3"/>
  <c r="DN45" i="3"/>
  <c r="DN46" i="3"/>
  <c r="DN47" i="3"/>
  <c r="DN48" i="3"/>
  <c r="DT45" i="3"/>
  <c r="DT46" i="3"/>
  <c r="EU46" i="3" s="1"/>
  <c r="AI47" i="25" s="1"/>
  <c r="DT47" i="3"/>
  <c r="EU47" i="3" s="1"/>
  <c r="AI48" i="25" s="1"/>
  <c r="DT48" i="3"/>
  <c r="EU48" i="3" s="1"/>
  <c r="AI49" i="25" s="1"/>
  <c r="EX48" i="3"/>
  <c r="EX45" i="3"/>
  <c r="EX46" i="3"/>
  <c r="FF48" i="3"/>
  <c r="FF45" i="3"/>
  <c r="FF46" i="3"/>
  <c r="FN48" i="3"/>
  <c r="FN45" i="3"/>
  <c r="FN46" i="3"/>
  <c r="FV48" i="3"/>
  <c r="FV45" i="3"/>
  <c r="FV46" i="3"/>
  <c r="FY45" i="3"/>
  <c r="FY46" i="3"/>
  <c r="FY47" i="3"/>
  <c r="FY48" i="3"/>
  <c r="GG45" i="3"/>
  <c r="GG46" i="3"/>
  <c r="GG47" i="3"/>
  <c r="GG48" i="3"/>
  <c r="GO45" i="3"/>
  <c r="GO46" i="3"/>
  <c r="GO47" i="3"/>
  <c r="GO48" i="3"/>
  <c r="GW45" i="3"/>
  <c r="GW46" i="3"/>
  <c r="GW47" i="3"/>
  <c r="GW48" i="3"/>
  <c r="HH46" i="3"/>
  <c r="HH47" i="3"/>
  <c r="HH48" i="3"/>
  <c r="HP46" i="3"/>
  <c r="HP47" i="3"/>
  <c r="HP48" i="3"/>
  <c r="HX46" i="3"/>
  <c r="HX47" i="3"/>
  <c r="HX48" i="3"/>
  <c r="BS45" i="3"/>
  <c r="CI45" i="3"/>
  <c r="FM46" i="3"/>
  <c r="GT47" i="3"/>
  <c r="CE48" i="3"/>
  <c r="GU48" i="3"/>
  <c r="GK47" i="3"/>
  <c r="GK48" i="3"/>
  <c r="GK45" i="3"/>
  <c r="BX46" i="3"/>
  <c r="BX47" i="3"/>
  <c r="BX48" i="3"/>
  <c r="CF46" i="3"/>
  <c r="CF47" i="3"/>
  <c r="CF48" i="3"/>
  <c r="CN46" i="3"/>
  <c r="CN47" i="3"/>
  <c r="CN48" i="3"/>
  <c r="CY46" i="3"/>
  <c r="CY47" i="3"/>
  <c r="CY48" i="3"/>
  <c r="DG46" i="3"/>
  <c r="DG47" i="3"/>
  <c r="DG48" i="3"/>
  <c r="DO45" i="3"/>
  <c r="DO46" i="3"/>
  <c r="DO47" i="3"/>
  <c r="DO48" i="3"/>
  <c r="EY45" i="3"/>
  <c r="EY46" i="3"/>
  <c r="EY47" i="3"/>
  <c r="FG45" i="3"/>
  <c r="FG46" i="3"/>
  <c r="FG47" i="3"/>
  <c r="FO45" i="3"/>
  <c r="FO46" i="3"/>
  <c r="FO47" i="3"/>
  <c r="FZ45" i="3"/>
  <c r="FZ46" i="3"/>
  <c r="FZ47" i="3"/>
  <c r="FZ48" i="3"/>
  <c r="GH45" i="3"/>
  <c r="GH46" i="3"/>
  <c r="GH47" i="3"/>
  <c r="GH48" i="3"/>
  <c r="GP45" i="3"/>
  <c r="GP46" i="3"/>
  <c r="GP47" i="3"/>
  <c r="GP48" i="3"/>
  <c r="GX45" i="3"/>
  <c r="GX46" i="3"/>
  <c r="GX47" i="3"/>
  <c r="GX48" i="3"/>
  <c r="HA47" i="3"/>
  <c r="HA48" i="3"/>
  <c r="HA45" i="3"/>
  <c r="HI47" i="3"/>
  <c r="HI48" i="3"/>
  <c r="HI45" i="3"/>
  <c r="HQ47" i="3"/>
  <c r="HQ48" i="3"/>
  <c r="HQ45" i="3"/>
  <c r="HY47" i="3"/>
  <c r="HY48" i="3"/>
  <c r="HY45" i="3"/>
  <c r="BT45" i="3"/>
  <c r="CB45" i="3"/>
  <c r="CJ45" i="3"/>
  <c r="CR45" i="3"/>
  <c r="FU46" i="3"/>
  <c r="HQ46" i="3"/>
  <c r="CT47" i="3"/>
  <c r="EX47" i="3"/>
  <c r="CM48" i="3"/>
  <c r="BQ46" i="3"/>
  <c r="BQ47" i="3"/>
  <c r="BQ48" i="3"/>
  <c r="BY46" i="3"/>
  <c r="BY47" i="3"/>
  <c r="BY48" i="3"/>
  <c r="CG46" i="3"/>
  <c r="CG47" i="3"/>
  <c r="CG48" i="3"/>
  <c r="CO46" i="3"/>
  <c r="CO47" i="3"/>
  <c r="CO48" i="3"/>
  <c r="CZ46" i="3"/>
  <c r="CZ47" i="3"/>
  <c r="CZ48" i="3"/>
  <c r="DH46" i="3"/>
  <c r="DH47" i="3"/>
  <c r="DH48" i="3"/>
  <c r="DP46" i="3"/>
  <c r="DP47" i="3"/>
  <c r="DP48" i="3"/>
  <c r="EZ45" i="3"/>
  <c r="EZ46" i="3"/>
  <c r="EZ47" i="3"/>
  <c r="EZ48" i="3"/>
  <c r="FH45" i="3"/>
  <c r="FH46" i="3"/>
  <c r="FH47" i="3"/>
  <c r="FH48" i="3"/>
  <c r="FP45" i="3"/>
  <c r="FP46" i="3"/>
  <c r="FP47" i="3"/>
  <c r="FP48" i="3"/>
  <c r="GA45" i="3"/>
  <c r="GA46" i="3"/>
  <c r="GA47" i="3"/>
  <c r="GA48" i="3"/>
  <c r="GI45" i="3"/>
  <c r="GI46" i="3"/>
  <c r="GI47" i="3"/>
  <c r="GI48" i="3"/>
  <c r="GQ45" i="3"/>
  <c r="GQ46" i="3"/>
  <c r="GQ47" i="3"/>
  <c r="GQ48" i="3"/>
  <c r="HB48" i="3"/>
  <c r="HB45" i="3"/>
  <c r="HB46" i="3"/>
  <c r="HJ48" i="3"/>
  <c r="HJ45" i="3"/>
  <c r="HJ46" i="3"/>
  <c r="HR48" i="3"/>
  <c r="HR45" i="3"/>
  <c r="HR52" i="3" s="1"/>
  <c r="HR46" i="3"/>
  <c r="HZ48" i="3"/>
  <c r="HZ45" i="3"/>
  <c r="HZ46" i="3"/>
  <c r="BU45" i="3"/>
  <c r="CC45" i="3"/>
  <c r="CC52" i="3" s="1"/>
  <c r="CK45" i="3"/>
  <c r="BU46" i="3"/>
  <c r="HY46" i="3"/>
  <c r="DB47" i="3"/>
  <c r="FF47" i="3"/>
  <c r="HB47" i="3"/>
  <c r="EY48" i="3"/>
  <c r="AN46" i="3"/>
  <c r="AN47" i="3"/>
  <c r="AN48" i="3"/>
  <c r="BR46" i="3"/>
  <c r="BR47" i="3"/>
  <c r="BR48" i="3"/>
  <c r="BZ46" i="3"/>
  <c r="BZ47" i="3"/>
  <c r="BZ48" i="3"/>
  <c r="CH46" i="3"/>
  <c r="CH47" i="3"/>
  <c r="CH48" i="3"/>
  <c r="CP46" i="3"/>
  <c r="CP47" i="3"/>
  <c r="CP48" i="3"/>
  <c r="CS47" i="3"/>
  <c r="CS48" i="3"/>
  <c r="DA47" i="3"/>
  <c r="DA48" i="3"/>
  <c r="DI47" i="3"/>
  <c r="DI48" i="3"/>
  <c r="DI45" i="3"/>
  <c r="DQ47" i="3"/>
  <c r="DQ48" i="3"/>
  <c r="DQ45" i="3"/>
  <c r="EV46" i="3"/>
  <c r="EV47" i="3"/>
  <c r="EV48" i="3"/>
  <c r="FA45" i="3"/>
  <c r="FA46" i="3"/>
  <c r="FA47" i="3"/>
  <c r="FA48" i="3"/>
  <c r="FI45" i="3"/>
  <c r="FI46" i="3"/>
  <c r="FI47" i="3"/>
  <c r="FI48" i="3"/>
  <c r="FQ45" i="3"/>
  <c r="FQ46" i="3"/>
  <c r="FQ47" i="3"/>
  <c r="FQ48" i="3"/>
  <c r="GB46" i="3"/>
  <c r="GB47" i="3"/>
  <c r="GB48" i="3"/>
  <c r="GJ46" i="3"/>
  <c r="GJ47" i="3"/>
  <c r="GJ48" i="3"/>
  <c r="GR46" i="3"/>
  <c r="GR47" i="3"/>
  <c r="GR48" i="3"/>
  <c r="HC45" i="3"/>
  <c r="HC46" i="3"/>
  <c r="HC47" i="3"/>
  <c r="HK45" i="3"/>
  <c r="HK46" i="3"/>
  <c r="HK47" i="3"/>
  <c r="HS45" i="3"/>
  <c r="HS46" i="3"/>
  <c r="HS47" i="3"/>
  <c r="BV45" i="3"/>
  <c r="CD45" i="3"/>
  <c r="CL45" i="3"/>
  <c r="DB45" i="3"/>
  <c r="EV45" i="3"/>
  <c r="CC46" i="3"/>
  <c r="GC46" i="3"/>
  <c r="DJ47" i="3"/>
  <c r="FN47" i="3"/>
  <c r="HJ47" i="3"/>
  <c r="CU48" i="3"/>
  <c r="FG48" i="3"/>
  <c r="HK48" i="3"/>
  <c r="CA46" i="3"/>
  <c r="CA47" i="3"/>
  <c r="CA48" i="3"/>
  <c r="CT48" i="3"/>
  <c r="CT46" i="3"/>
  <c r="DR48" i="3"/>
  <c r="DR45" i="3"/>
  <c r="DR46" i="3"/>
  <c r="FJ45" i="3"/>
  <c r="FJ46" i="3"/>
  <c r="FJ47" i="3"/>
  <c r="FJ48" i="3"/>
  <c r="FR45" i="3"/>
  <c r="FR46" i="3"/>
  <c r="FR47" i="3"/>
  <c r="FR48" i="3"/>
  <c r="GS47" i="3"/>
  <c r="GS48" i="3"/>
  <c r="GS45" i="3"/>
  <c r="HD45" i="3"/>
  <c r="HD46" i="3"/>
  <c r="HD47" i="3"/>
  <c r="HD48" i="3"/>
  <c r="HL45" i="3"/>
  <c r="HL46" i="3"/>
  <c r="HL47" i="3"/>
  <c r="HL48" i="3"/>
  <c r="HT45" i="3"/>
  <c r="HT46" i="3"/>
  <c r="HT47" i="3"/>
  <c r="HT48" i="3"/>
  <c r="BW45" i="3"/>
  <c r="CE45" i="3"/>
  <c r="CM45" i="3"/>
  <c r="CU45" i="3"/>
  <c r="DG45" i="3"/>
  <c r="FD45" i="3"/>
  <c r="GZ45" i="3"/>
  <c r="CK46" i="3"/>
  <c r="GK46" i="3"/>
  <c r="DR47" i="3"/>
  <c r="FV47" i="3"/>
  <c r="HR47" i="3"/>
  <c r="DC48" i="3"/>
  <c r="FO48" i="3"/>
  <c r="HS48" i="3"/>
  <c r="BS41" i="3"/>
  <c r="BS42" i="3"/>
  <c r="CT41" i="3"/>
  <c r="CT42" i="3"/>
  <c r="DB41" i="3"/>
  <c r="DB42" i="3"/>
  <c r="DJ41" i="3"/>
  <c r="DJ42" i="3"/>
  <c r="DR41" i="3"/>
  <c r="DR42" i="3"/>
  <c r="DT41" i="3"/>
  <c r="EU41" i="3" s="1"/>
  <c r="DT42" i="3"/>
  <c r="EU42" i="3" s="1"/>
  <c r="FB41" i="3"/>
  <c r="FB42" i="3"/>
  <c r="FJ41" i="3"/>
  <c r="FJ42" i="3"/>
  <c r="FR41" i="3"/>
  <c r="FR42" i="3"/>
  <c r="GK41" i="3"/>
  <c r="GK42" i="3"/>
  <c r="GS41" i="3"/>
  <c r="GS42" i="3"/>
  <c r="HD41" i="3"/>
  <c r="HD42" i="3"/>
  <c r="HL41" i="3"/>
  <c r="HL42" i="3"/>
  <c r="HT41" i="3"/>
  <c r="HT42" i="3"/>
  <c r="CI41" i="3"/>
  <c r="CI42" i="3"/>
  <c r="GC41" i="3"/>
  <c r="GC42" i="3"/>
  <c r="CA41" i="3"/>
  <c r="CA42" i="3"/>
  <c r="BU42" i="3"/>
  <c r="BU41" i="3"/>
  <c r="CC41" i="3"/>
  <c r="CC42" i="3"/>
  <c r="CK41" i="3"/>
  <c r="CK42" i="3"/>
  <c r="CV41" i="3"/>
  <c r="CV42" i="3"/>
  <c r="DD41" i="3"/>
  <c r="DD42" i="3"/>
  <c r="DL41" i="3"/>
  <c r="DL42" i="3"/>
  <c r="FL41" i="3"/>
  <c r="FL42" i="3"/>
  <c r="CR41" i="3"/>
  <c r="CR42" i="3"/>
  <c r="CS41" i="3"/>
  <c r="CS42" i="3"/>
  <c r="DA41" i="3"/>
  <c r="DA42" i="3"/>
  <c r="DI41" i="3"/>
  <c r="DI42" i="3"/>
  <c r="DQ41" i="3"/>
  <c r="DQ42" i="3"/>
  <c r="GB41" i="3"/>
  <c r="GB42" i="3"/>
  <c r="GJ41" i="3"/>
  <c r="GJ42" i="3"/>
  <c r="GR41" i="3"/>
  <c r="GR42" i="3"/>
  <c r="AN41" i="3"/>
  <c r="BT41" i="3"/>
  <c r="CH41" i="3"/>
  <c r="DC41" i="3"/>
  <c r="FO41" i="3"/>
  <c r="GH41" i="3"/>
  <c r="GH51" i="3" s="1"/>
  <c r="HC41" i="3"/>
  <c r="HV41" i="3"/>
  <c r="BR42" i="3"/>
  <c r="CN42" i="3"/>
  <c r="DG42" i="3"/>
  <c r="GI42" i="3"/>
  <c r="HF42" i="3"/>
  <c r="GM41" i="3"/>
  <c r="CB41" i="3"/>
  <c r="CB42" i="3"/>
  <c r="CJ41" i="3"/>
  <c r="CJ42" i="3"/>
  <c r="GD41" i="3"/>
  <c r="GD42" i="3"/>
  <c r="GL41" i="3"/>
  <c r="GL42" i="3"/>
  <c r="GT41" i="3"/>
  <c r="GT42" i="3"/>
  <c r="BV41" i="3"/>
  <c r="CO41" i="3"/>
  <c r="DF41" i="3"/>
  <c r="EY41" i="3"/>
  <c r="GO41" i="3"/>
  <c r="BX42" i="3"/>
  <c r="DN42" i="3"/>
  <c r="FD41" i="3"/>
  <c r="FD42" i="3"/>
  <c r="FT41" i="3"/>
  <c r="FT42" i="3"/>
  <c r="FA41" i="3"/>
  <c r="BZ42" i="3"/>
  <c r="HN42" i="3"/>
  <c r="CD41" i="3"/>
  <c r="CD42" i="3"/>
  <c r="CL41" i="3"/>
  <c r="CL42" i="3"/>
  <c r="EV41" i="3"/>
  <c r="EV42" i="3"/>
  <c r="EW41" i="3"/>
  <c r="EW42" i="3"/>
  <c r="FE41" i="3"/>
  <c r="FE42" i="3"/>
  <c r="FM41" i="3"/>
  <c r="FM42" i="3"/>
  <c r="FU41" i="3"/>
  <c r="FU42" i="3"/>
  <c r="BP41" i="3"/>
  <c r="BY41" i="3"/>
  <c r="DM41" i="3"/>
  <c r="FY41" i="3"/>
  <c r="GU41" i="3"/>
  <c r="HM41" i="3"/>
  <c r="CX42" i="3"/>
  <c r="FH42" i="3"/>
  <c r="FZ42" i="3"/>
  <c r="GV42" i="3"/>
  <c r="HO42" i="3"/>
  <c r="EX41" i="3"/>
  <c r="EX42" i="3"/>
  <c r="FF41" i="3"/>
  <c r="FF42" i="3"/>
  <c r="FN41" i="3"/>
  <c r="FN42" i="3"/>
  <c r="FV41" i="3"/>
  <c r="FV42" i="3"/>
  <c r="HH41" i="3"/>
  <c r="HH42" i="3"/>
  <c r="HP41" i="3"/>
  <c r="HP42" i="3"/>
  <c r="HX41" i="3"/>
  <c r="HX42" i="3"/>
  <c r="DA58" i="3"/>
  <c r="BQ41" i="3"/>
  <c r="CU41" i="3"/>
  <c r="FG41" i="3"/>
  <c r="GW41" i="3"/>
  <c r="CF42" i="3"/>
  <c r="CF51" i="3" s="1"/>
  <c r="CY42" i="3"/>
  <c r="GA42" i="3"/>
  <c r="GX42" i="3"/>
  <c r="GZ41" i="3"/>
  <c r="GZ42" i="3"/>
  <c r="HA41" i="3"/>
  <c r="HA42" i="3"/>
  <c r="HI41" i="3"/>
  <c r="HI42" i="3"/>
  <c r="HQ41" i="3"/>
  <c r="HQ42" i="3"/>
  <c r="HY41" i="3"/>
  <c r="HY42" i="3"/>
  <c r="CE41" i="3"/>
  <c r="CW41" i="3"/>
  <c r="FI41" i="3"/>
  <c r="GE41" i="3"/>
  <c r="HS41" i="3"/>
  <c r="FK42" i="3"/>
  <c r="GF42" i="3"/>
  <c r="CZ41" i="3"/>
  <c r="CZ42" i="3"/>
  <c r="DH41" i="3"/>
  <c r="DH42" i="3"/>
  <c r="DP41" i="3"/>
  <c r="DP42" i="3"/>
  <c r="HB41" i="3"/>
  <c r="HB42" i="3"/>
  <c r="HJ41" i="3"/>
  <c r="HJ42" i="3"/>
  <c r="HR41" i="3"/>
  <c r="HR42" i="3"/>
  <c r="HZ41" i="3"/>
  <c r="HZ42" i="3"/>
  <c r="CG41" i="3"/>
  <c r="GG41" i="3"/>
  <c r="HU41" i="3"/>
  <c r="FP42" i="3"/>
  <c r="HW42" i="3"/>
  <c r="DU51" i="3"/>
  <c r="EC51" i="3"/>
  <c r="EK51" i="3"/>
  <c r="ES51" i="3"/>
  <c r="DW57" i="3"/>
  <c r="EE57" i="3"/>
  <c r="EM57" i="3"/>
  <c r="DV58" i="3"/>
  <c r="ED58" i="3"/>
  <c r="EL58" i="3"/>
  <c r="ET58" i="3"/>
  <c r="EB51" i="3"/>
  <c r="EJ51" i="3"/>
  <c r="ER51" i="3"/>
  <c r="DX58" i="3"/>
  <c r="EF58" i="3"/>
  <c r="EN58" i="3"/>
  <c r="EZ66" i="3"/>
  <c r="BO66" i="3"/>
  <c r="BV58" i="3"/>
  <c r="DZ58" i="3"/>
  <c r="EH58" i="3"/>
  <c r="EP58" i="3"/>
  <c r="M66" i="3"/>
  <c r="BY66" i="3"/>
  <c r="EA58" i="3"/>
  <c r="EI58" i="3"/>
  <c r="EQ58" i="3"/>
  <c r="CX66" i="3"/>
  <c r="FJ66" i="3"/>
  <c r="EB58" i="3"/>
  <c r="EJ58" i="3"/>
  <c r="ER58" i="3"/>
  <c r="CQ66" i="3"/>
  <c r="FC66" i="3"/>
  <c r="DU58" i="3"/>
  <c r="EC58" i="3"/>
  <c r="EK58" i="3"/>
  <c r="ES58" i="3"/>
  <c r="CZ66" i="3"/>
  <c r="FL66" i="3"/>
  <c r="EG66" i="3"/>
  <c r="GS66" i="3"/>
  <c r="FN66" i="3"/>
  <c r="DZ57" i="3"/>
  <c r="EH57" i="3"/>
  <c r="EP57" i="3"/>
  <c r="DZ51" i="3"/>
  <c r="EH51" i="3"/>
  <c r="EP51" i="3"/>
  <c r="DW60" i="3"/>
  <c r="EE60" i="3"/>
  <c r="EM60" i="3"/>
  <c r="DX57" i="3"/>
  <c r="EF57" i="3"/>
  <c r="EN57" i="3"/>
  <c r="DZ53" i="3"/>
  <c r="EH53" i="3"/>
  <c r="DY57" i="3"/>
  <c r="EG57" i="3"/>
  <c r="EO57" i="3"/>
  <c r="DX51" i="3"/>
  <c r="EF51" i="3"/>
  <c r="EN51" i="3"/>
  <c r="EA60" i="3"/>
  <c r="EI60" i="3"/>
  <c r="EQ60" i="3"/>
  <c r="DY51" i="3"/>
  <c r="EG51" i="3"/>
  <c r="EO51" i="3"/>
  <c r="DU53" i="3"/>
  <c r="EC53" i="3"/>
  <c r="EK53" i="3"/>
  <c r="ES53" i="3"/>
  <c r="DU60" i="3"/>
  <c r="EC60" i="3"/>
  <c r="EK60" i="3"/>
  <c r="ES60" i="3"/>
  <c r="DV53" i="3"/>
  <c r="ED53" i="3"/>
  <c r="EL53" i="3"/>
  <c r="DV60" i="3"/>
  <c r="ED60" i="3"/>
  <c r="EL60" i="3"/>
  <c r="ET60" i="3"/>
  <c r="DW53" i="3"/>
  <c r="EE53" i="3"/>
  <c r="EM53" i="3"/>
  <c r="DV57" i="3"/>
  <c r="ED57" i="3"/>
  <c r="EL57" i="3"/>
  <c r="ET57" i="3"/>
  <c r="DX53" i="3"/>
  <c r="EF53" i="3"/>
  <c r="EN53" i="3"/>
  <c r="DX52" i="3"/>
  <c r="EF52" i="3"/>
  <c r="EN52" i="3"/>
  <c r="DU55" i="3"/>
  <c r="EC55" i="3"/>
  <c r="EK55" i="3"/>
  <c r="ES55" i="3"/>
  <c r="DW52" i="3"/>
  <c r="EE52" i="3"/>
  <c r="EM52" i="3"/>
  <c r="EP53" i="3"/>
  <c r="DW55" i="3"/>
  <c r="EE55" i="3"/>
  <c r="EM55" i="3"/>
  <c r="DY52" i="3"/>
  <c r="EG52" i="3"/>
  <c r="EO52" i="3"/>
  <c r="EA53" i="3"/>
  <c r="EI53" i="3"/>
  <c r="EQ53" i="3"/>
  <c r="DX55" i="3"/>
  <c r="EF55" i="3"/>
  <c r="EN55" i="3"/>
  <c r="DZ52" i="3"/>
  <c r="EH52" i="3"/>
  <c r="EP52" i="3"/>
  <c r="EB53" i="3"/>
  <c r="EJ53" i="3"/>
  <c r="ER53" i="3"/>
  <c r="DY55" i="3"/>
  <c r="EG55" i="3"/>
  <c r="EO55" i="3"/>
  <c r="EA52" i="3"/>
  <c r="EI52" i="3"/>
  <c r="EQ52" i="3"/>
  <c r="DZ55" i="3"/>
  <c r="EH55" i="3"/>
  <c r="EP55" i="3"/>
  <c r="EB52" i="3"/>
  <c r="EJ52" i="3"/>
  <c r="ER52" i="3"/>
  <c r="ET53" i="3"/>
  <c r="EA55" i="3"/>
  <c r="EI55" i="3"/>
  <c r="EQ55" i="3"/>
  <c r="DU52" i="3"/>
  <c r="EC52" i="3"/>
  <c r="EK52" i="3"/>
  <c r="ES52" i="3"/>
  <c r="EB55" i="3"/>
  <c r="EJ55" i="3"/>
  <c r="ER55" i="3"/>
  <c r="DV52" i="3"/>
  <c r="ED52" i="3"/>
  <c r="EL52" i="3"/>
  <c r="ET52" i="3"/>
  <c r="ED59" i="3"/>
  <c r="DY59" i="3"/>
  <c r="EG59" i="3"/>
  <c r="EO59" i="3"/>
  <c r="DV59" i="3"/>
  <c r="ET59" i="3"/>
  <c r="EL59" i="3"/>
  <c r="EB59" i="3"/>
  <c r="EJ59" i="3"/>
  <c r="ER59" i="3"/>
  <c r="DW59" i="3"/>
  <c r="EE59" i="3"/>
  <c r="EM59" i="3"/>
  <c r="DX59" i="3"/>
  <c r="EF59" i="3"/>
  <c r="EN59" i="3"/>
  <c r="L8" i="3"/>
  <c r="T3" i="3"/>
  <c r="AB3" i="3"/>
  <c r="AJ3" i="3"/>
  <c r="N4" i="3"/>
  <c r="V4" i="3"/>
  <c r="AD4" i="3"/>
  <c r="AL4" i="3"/>
  <c r="M5" i="3"/>
  <c r="U5" i="3"/>
  <c r="AC5" i="3"/>
  <c r="AK5" i="3"/>
  <c r="O6" i="3"/>
  <c r="W6" i="3"/>
  <c r="AE6" i="3"/>
  <c r="Q7" i="3"/>
  <c r="Y7" i="3"/>
  <c r="AG7" i="3"/>
  <c r="M8" i="3"/>
  <c r="U8" i="3"/>
  <c r="AC8" i="3"/>
  <c r="AK8" i="3"/>
  <c r="M3" i="3"/>
  <c r="U3" i="3"/>
  <c r="AC3" i="3"/>
  <c r="AK3" i="3"/>
  <c r="O4" i="3"/>
  <c r="W4" i="3"/>
  <c r="AE4" i="3"/>
  <c r="N5" i="3"/>
  <c r="V5" i="3"/>
  <c r="AD5" i="3"/>
  <c r="AL5" i="3"/>
  <c r="P6" i="3"/>
  <c r="X6" i="3"/>
  <c r="AF6" i="3"/>
  <c r="R7" i="3"/>
  <c r="Z7" i="3"/>
  <c r="AH7" i="3"/>
  <c r="N8" i="3"/>
  <c r="V8" i="3"/>
  <c r="AD8" i="3"/>
  <c r="AL8" i="3"/>
  <c r="V6" i="3"/>
  <c r="N3" i="3"/>
  <c r="V3" i="3"/>
  <c r="AD3" i="3"/>
  <c r="AL3" i="3"/>
  <c r="P4" i="3"/>
  <c r="X4" i="3"/>
  <c r="X56" i="3" s="1"/>
  <c r="AF4" i="3"/>
  <c r="O5" i="3"/>
  <c r="W5" i="3"/>
  <c r="AE5" i="3"/>
  <c r="Q6" i="3"/>
  <c r="Y6" i="3"/>
  <c r="AG6" i="3"/>
  <c r="S7" i="3"/>
  <c r="AA7" i="3"/>
  <c r="AI7" i="3"/>
  <c r="O8" i="3"/>
  <c r="W8" i="3"/>
  <c r="AE8" i="3"/>
  <c r="N6" i="3"/>
  <c r="N60" i="3" s="1"/>
  <c r="O3" i="3"/>
  <c r="W3" i="3"/>
  <c r="AE3" i="3"/>
  <c r="Q4" i="3"/>
  <c r="Y4" i="3"/>
  <c r="AG4" i="3"/>
  <c r="P5" i="3"/>
  <c r="X5" i="3"/>
  <c r="AF5" i="3"/>
  <c r="R6" i="3"/>
  <c r="Z6" i="3"/>
  <c r="AH6" i="3"/>
  <c r="T7" i="3"/>
  <c r="AB7" i="3"/>
  <c r="AJ7" i="3"/>
  <c r="P8" i="3"/>
  <c r="X8" i="3"/>
  <c r="AF8" i="3"/>
  <c r="AD6" i="3"/>
  <c r="L4" i="3"/>
  <c r="R4" i="3"/>
  <c r="Z4" i="3"/>
  <c r="AH4" i="3"/>
  <c r="Q5" i="3"/>
  <c r="Y5" i="3"/>
  <c r="AG5" i="3"/>
  <c r="S6" i="3"/>
  <c r="AA6" i="3"/>
  <c r="AI6" i="3"/>
  <c r="M7" i="3"/>
  <c r="U7" i="3"/>
  <c r="AC7" i="3"/>
  <c r="AK7" i="3"/>
  <c r="Q8" i="3"/>
  <c r="Y8" i="3"/>
  <c r="AG8" i="3"/>
  <c r="L5" i="3"/>
  <c r="S4" i="3"/>
  <c r="AA4" i="3"/>
  <c r="AI4" i="3"/>
  <c r="R5" i="3"/>
  <c r="Z5" i="3"/>
  <c r="AH5" i="3"/>
  <c r="T6" i="3"/>
  <c r="AB6" i="3"/>
  <c r="AJ6" i="3"/>
  <c r="AL7" i="3"/>
  <c r="R8" i="3"/>
  <c r="Z8" i="3"/>
  <c r="AH8" i="3"/>
  <c r="S5" i="3"/>
  <c r="AA5" i="3"/>
  <c r="AI5" i="3"/>
  <c r="AS3" i="3"/>
  <c r="BA3" i="3"/>
  <c r="BI3" i="3"/>
  <c r="AU4" i="3"/>
  <c r="BC4" i="3"/>
  <c r="BK4" i="3"/>
  <c r="AT5" i="3"/>
  <c r="BB5" i="3"/>
  <c r="BJ5" i="3"/>
  <c r="AN6" i="3"/>
  <c r="AV6" i="3"/>
  <c r="BD6" i="3"/>
  <c r="BL6" i="3"/>
  <c r="AP7" i="3"/>
  <c r="AX7" i="3"/>
  <c r="BF7" i="3"/>
  <c r="BN7" i="3"/>
  <c r="AU8" i="3"/>
  <c r="BC8" i="3"/>
  <c r="BK8" i="3"/>
  <c r="AT3" i="3"/>
  <c r="BB3" i="3"/>
  <c r="BJ3" i="3"/>
  <c r="AN4" i="3"/>
  <c r="AV4" i="3"/>
  <c r="BD4" i="3"/>
  <c r="BL4" i="3"/>
  <c r="AU5" i="3"/>
  <c r="BC5" i="3"/>
  <c r="BK5" i="3"/>
  <c r="AO6" i="3"/>
  <c r="AW6" i="3"/>
  <c r="BE6" i="3"/>
  <c r="BM6" i="3"/>
  <c r="AQ7" i="3"/>
  <c r="AY7" i="3"/>
  <c r="BG7" i="3"/>
  <c r="AN8" i="3"/>
  <c r="AV8" i="3"/>
  <c r="BD8" i="3"/>
  <c r="BL8" i="3"/>
  <c r="AU3" i="3"/>
  <c r="BC3" i="3"/>
  <c r="BK3" i="3"/>
  <c r="AO4" i="3"/>
  <c r="AW4" i="3"/>
  <c r="BE4" i="3"/>
  <c r="BM4" i="3"/>
  <c r="AN5" i="3"/>
  <c r="AV5" i="3"/>
  <c r="BD5" i="3"/>
  <c r="BL5" i="3"/>
  <c r="AP6" i="3"/>
  <c r="AX6" i="3"/>
  <c r="BF6" i="3"/>
  <c r="BN6" i="3"/>
  <c r="AR7" i="3"/>
  <c r="AZ7" i="3"/>
  <c r="BH7" i="3"/>
  <c r="AO8" i="3"/>
  <c r="AW8" i="3"/>
  <c r="BE8" i="3"/>
  <c r="BM8" i="3"/>
  <c r="AN3" i="3"/>
  <c r="AV3" i="3"/>
  <c r="BD3" i="3"/>
  <c r="BL3" i="3"/>
  <c r="AP4" i="3"/>
  <c r="AX4" i="3"/>
  <c r="BF4" i="3"/>
  <c r="BN4" i="3"/>
  <c r="AO5" i="3"/>
  <c r="AW5" i="3"/>
  <c r="BE5" i="3"/>
  <c r="BM5" i="3"/>
  <c r="AQ6" i="3"/>
  <c r="AY6" i="3"/>
  <c r="BG6" i="3"/>
  <c r="AS7" i="3"/>
  <c r="BA7" i="3"/>
  <c r="BI7" i="3"/>
  <c r="AP8" i="3"/>
  <c r="AX8" i="3"/>
  <c r="BF8" i="3"/>
  <c r="BN8" i="3"/>
  <c r="AQ4" i="3"/>
  <c r="AY4" i="3"/>
  <c r="BG4" i="3"/>
  <c r="AP5" i="3"/>
  <c r="AX5" i="3"/>
  <c r="BF5" i="3"/>
  <c r="BN5" i="3"/>
  <c r="AR6" i="3"/>
  <c r="AZ6" i="3"/>
  <c r="BH6" i="3"/>
  <c r="AT7" i="3"/>
  <c r="AT60" i="3" s="1"/>
  <c r="BB7" i="3"/>
  <c r="BB60" i="3" s="1"/>
  <c r="BJ7" i="3"/>
  <c r="AQ8" i="3"/>
  <c r="AY8" i="3"/>
  <c r="BG8" i="3"/>
  <c r="AR4" i="3"/>
  <c r="AZ4" i="3"/>
  <c r="BH4" i="3"/>
  <c r="AQ5" i="3"/>
  <c r="AY5" i="3"/>
  <c r="BG5" i="3"/>
  <c r="AS6" i="3"/>
  <c r="BA6" i="3"/>
  <c r="BI6" i="3"/>
  <c r="AR8" i="3"/>
  <c r="AZ8" i="3"/>
  <c r="BH8" i="3"/>
  <c r="AS4" i="3"/>
  <c r="BA4" i="3"/>
  <c r="BI4" i="3"/>
  <c r="BR3" i="3"/>
  <c r="BZ3" i="3"/>
  <c r="CH3" i="3"/>
  <c r="CP3" i="3"/>
  <c r="BU4" i="3"/>
  <c r="CC4" i="3"/>
  <c r="CK4" i="3"/>
  <c r="BQ5" i="3"/>
  <c r="BY5" i="3"/>
  <c r="CG5" i="3"/>
  <c r="CO5" i="3"/>
  <c r="BT6" i="3"/>
  <c r="CB6" i="3"/>
  <c r="CJ6" i="3"/>
  <c r="BV7" i="3"/>
  <c r="CD7" i="3"/>
  <c r="CL7" i="3"/>
  <c r="BS8" i="3"/>
  <c r="CA8" i="3"/>
  <c r="CI8" i="3"/>
  <c r="CB4" i="3"/>
  <c r="BS3" i="3"/>
  <c r="CA3" i="3"/>
  <c r="CI3" i="3"/>
  <c r="BV4" i="3"/>
  <c r="CD4" i="3"/>
  <c r="CL4" i="3"/>
  <c r="BR5" i="3"/>
  <c r="BZ5" i="3"/>
  <c r="CH5" i="3"/>
  <c r="CP5" i="3"/>
  <c r="BU6" i="3"/>
  <c r="CC6" i="3"/>
  <c r="CK6" i="3"/>
  <c r="BW7" i="3"/>
  <c r="CE7" i="3"/>
  <c r="CM7" i="3"/>
  <c r="BT8" i="3"/>
  <c r="CB8" i="3"/>
  <c r="CJ8" i="3"/>
  <c r="BT3" i="3"/>
  <c r="CB3" i="3"/>
  <c r="CJ3" i="3"/>
  <c r="BW4" i="3"/>
  <c r="CE4" i="3"/>
  <c r="CM4" i="3"/>
  <c r="BS5" i="3"/>
  <c r="CA5" i="3"/>
  <c r="CI5" i="3"/>
  <c r="BV6" i="3"/>
  <c r="CD6" i="3"/>
  <c r="CL6" i="3"/>
  <c r="BP7" i="3"/>
  <c r="BX7" i="3"/>
  <c r="CF7" i="3"/>
  <c r="CN7" i="3"/>
  <c r="BU8" i="3"/>
  <c r="CC8" i="3"/>
  <c r="CK8" i="3"/>
  <c r="BT4" i="3"/>
  <c r="BU3" i="3"/>
  <c r="CC3" i="3"/>
  <c r="CK3" i="3"/>
  <c r="BP4" i="3"/>
  <c r="BX4" i="3"/>
  <c r="CF4" i="3"/>
  <c r="CN4" i="3"/>
  <c r="BT5" i="3"/>
  <c r="CB5" i="3"/>
  <c r="CJ5" i="3"/>
  <c r="BW6" i="3"/>
  <c r="CE6" i="3"/>
  <c r="CM6" i="3"/>
  <c r="BQ7" i="3"/>
  <c r="BY7" i="3"/>
  <c r="CG7" i="3"/>
  <c r="CO7" i="3"/>
  <c r="BV8" i="3"/>
  <c r="CD8" i="3"/>
  <c r="CL8" i="3"/>
  <c r="BV3" i="3"/>
  <c r="CD3" i="3"/>
  <c r="CL3" i="3"/>
  <c r="BQ4" i="3"/>
  <c r="BY4" i="3"/>
  <c r="CG4" i="3"/>
  <c r="CO4" i="3"/>
  <c r="BP6" i="3"/>
  <c r="BX6" i="3"/>
  <c r="CF6" i="3"/>
  <c r="CN6" i="3"/>
  <c r="BR7" i="3"/>
  <c r="BZ7" i="3"/>
  <c r="CH7" i="3"/>
  <c r="CH60" i="3" s="1"/>
  <c r="CP7" i="3"/>
  <c r="BW8" i="3"/>
  <c r="CE8" i="3"/>
  <c r="CM8" i="3"/>
  <c r="CJ4" i="3"/>
  <c r="BW3" i="3"/>
  <c r="BW51" i="3" s="1"/>
  <c r="CE3" i="3"/>
  <c r="CM3" i="3"/>
  <c r="BR4" i="3"/>
  <c r="BZ4" i="3"/>
  <c r="CH4" i="3"/>
  <c r="CP4" i="3"/>
  <c r="BQ6" i="3"/>
  <c r="BY6" i="3"/>
  <c r="CG6" i="3"/>
  <c r="CO6" i="3"/>
  <c r="BS7" i="3"/>
  <c r="CA7" i="3"/>
  <c r="CI7" i="3"/>
  <c r="BP8" i="3"/>
  <c r="BX8" i="3"/>
  <c r="CF8" i="3"/>
  <c r="CN8" i="3"/>
  <c r="CT3" i="3"/>
  <c r="DB3" i="3"/>
  <c r="DJ3" i="3"/>
  <c r="DR3" i="3"/>
  <c r="CT6" i="3"/>
  <c r="DB6" i="3"/>
  <c r="DJ6" i="3"/>
  <c r="DR6" i="3"/>
  <c r="CU3" i="3"/>
  <c r="DC3" i="3"/>
  <c r="DK3" i="3"/>
  <c r="CX4" i="3"/>
  <c r="DF4" i="3"/>
  <c r="DN4" i="3"/>
  <c r="CW5" i="3"/>
  <c r="DE5" i="3"/>
  <c r="DM5" i="3"/>
  <c r="CU6" i="3"/>
  <c r="DC6" i="3"/>
  <c r="DK6" i="3"/>
  <c r="CW7" i="3"/>
  <c r="DE7" i="3"/>
  <c r="DM7" i="3"/>
  <c r="CW8" i="3"/>
  <c r="DE8" i="3"/>
  <c r="DM8" i="3"/>
  <c r="CW3" i="3"/>
  <c r="DE3" i="3"/>
  <c r="DM3" i="3"/>
  <c r="CR4" i="3"/>
  <c r="CZ4" i="3"/>
  <c r="DH4" i="3"/>
  <c r="DP4" i="3"/>
  <c r="CY5" i="3"/>
  <c r="DG5" i="3"/>
  <c r="DO5" i="3"/>
  <c r="CY7" i="3"/>
  <c r="DG7" i="3"/>
  <c r="DO7" i="3"/>
  <c r="CY8" i="3"/>
  <c r="DG8" i="3"/>
  <c r="DO8" i="3"/>
  <c r="CX3" i="3"/>
  <c r="DF3" i="3"/>
  <c r="DN3" i="3"/>
  <c r="CS4" i="3"/>
  <c r="DA4" i="3"/>
  <c r="DA56" i="3" s="1"/>
  <c r="DI4" i="3"/>
  <c r="DQ4" i="3"/>
  <c r="CR5" i="3"/>
  <c r="CZ5" i="3"/>
  <c r="DH5" i="3"/>
  <c r="DP5" i="3"/>
  <c r="CR7" i="3"/>
  <c r="CZ7" i="3"/>
  <c r="DH7" i="3"/>
  <c r="DP7" i="3"/>
  <c r="CR8" i="3"/>
  <c r="CZ8" i="3"/>
  <c r="DH8" i="3"/>
  <c r="DP8" i="3"/>
  <c r="CY3" i="3"/>
  <c r="DG3" i="3"/>
  <c r="DO3" i="3"/>
  <c r="CT4" i="3"/>
  <c r="DB4" i="3"/>
  <c r="DJ4" i="3"/>
  <c r="DR4" i="3"/>
  <c r="CS5" i="3"/>
  <c r="DA5" i="3"/>
  <c r="DI5" i="3"/>
  <c r="DQ5" i="3"/>
  <c r="CS7" i="3"/>
  <c r="DA7" i="3"/>
  <c r="DI7" i="3"/>
  <c r="DQ7" i="3"/>
  <c r="CS8" i="3"/>
  <c r="DA8" i="3"/>
  <c r="DI8" i="3"/>
  <c r="DQ8" i="3"/>
  <c r="CR3" i="3"/>
  <c r="CZ3" i="3"/>
  <c r="DH3" i="3"/>
  <c r="DP3" i="3"/>
  <c r="CU4" i="3"/>
  <c r="CU56" i="3" s="1"/>
  <c r="DC4" i="3"/>
  <c r="DK4" i="3"/>
  <c r="CT5" i="3"/>
  <c r="DB5" i="3"/>
  <c r="DJ5" i="3"/>
  <c r="DR5" i="3"/>
  <c r="CT7" i="3"/>
  <c r="DB7" i="3"/>
  <c r="DJ7" i="3"/>
  <c r="DR7" i="3"/>
  <c r="CS3" i="3"/>
  <c r="DA3" i="3"/>
  <c r="DI3" i="3"/>
  <c r="DQ3" i="3"/>
  <c r="CU5" i="3"/>
  <c r="DC5" i="3"/>
  <c r="DK5" i="3"/>
  <c r="CU7" i="3"/>
  <c r="DC7" i="3"/>
  <c r="DK7" i="3"/>
  <c r="DT3" i="3"/>
  <c r="EU3" i="3" s="1"/>
  <c r="AI4" i="25" s="1"/>
  <c r="DT5" i="3"/>
  <c r="EU5" i="3" s="1"/>
  <c r="AI6" i="25" s="1"/>
  <c r="DT7" i="3"/>
  <c r="EU7" i="3" s="1"/>
  <c r="AI8" i="25" s="1"/>
  <c r="DT6" i="3"/>
  <c r="EU6" i="3" s="1"/>
  <c r="AI7" i="25" s="1"/>
  <c r="DT8" i="3"/>
  <c r="EU8" i="3" s="1"/>
  <c r="AI9" i="25" s="1"/>
  <c r="FC3" i="3"/>
  <c r="FK3" i="3"/>
  <c r="FS3" i="3"/>
  <c r="EX4" i="3"/>
  <c r="FF4" i="3"/>
  <c r="FN4" i="3"/>
  <c r="FV4" i="3"/>
  <c r="EV5" i="3"/>
  <c r="FD5" i="3"/>
  <c r="FL5" i="3"/>
  <c r="FT5" i="3"/>
  <c r="FB6" i="3"/>
  <c r="FJ6" i="3"/>
  <c r="FR6" i="3"/>
  <c r="EV7" i="3"/>
  <c r="FD7" i="3"/>
  <c r="FL7" i="3"/>
  <c r="FT7" i="3"/>
  <c r="EV8" i="3"/>
  <c r="FD8" i="3"/>
  <c r="FL8" i="3"/>
  <c r="FT8" i="3"/>
  <c r="EV3" i="3"/>
  <c r="FD3" i="3"/>
  <c r="FL3" i="3"/>
  <c r="FT3" i="3"/>
  <c r="EY4" i="3"/>
  <c r="FG4" i="3"/>
  <c r="FO4" i="3"/>
  <c r="FO56" i="3" s="1"/>
  <c r="EW5" i="3"/>
  <c r="FE5" i="3"/>
  <c r="FM5" i="3"/>
  <c r="FU5" i="3"/>
  <c r="FC6" i="3"/>
  <c r="FK6" i="3"/>
  <c r="FS6" i="3"/>
  <c r="EW7" i="3"/>
  <c r="FE7" i="3"/>
  <c r="FM7" i="3"/>
  <c r="FU7" i="3"/>
  <c r="EW8" i="3"/>
  <c r="FE8" i="3"/>
  <c r="FM8" i="3"/>
  <c r="FU8" i="3"/>
  <c r="EX3" i="3"/>
  <c r="FF3" i="3"/>
  <c r="FN3" i="3"/>
  <c r="FV3" i="3"/>
  <c r="FA4" i="3"/>
  <c r="FI4" i="3"/>
  <c r="FQ4" i="3"/>
  <c r="EY5" i="3"/>
  <c r="FG5" i="3"/>
  <c r="FO5" i="3"/>
  <c r="EW6" i="3"/>
  <c r="FE6" i="3"/>
  <c r="FM6" i="3"/>
  <c r="FU6" i="3"/>
  <c r="EY7" i="3"/>
  <c r="FG7" i="3"/>
  <c r="FO7" i="3"/>
  <c r="EY8" i="3"/>
  <c r="FG8" i="3"/>
  <c r="FO8" i="3"/>
  <c r="EY3" i="3"/>
  <c r="FG3" i="3"/>
  <c r="FO3" i="3"/>
  <c r="FB4" i="3"/>
  <c r="FJ4" i="3"/>
  <c r="FR4" i="3"/>
  <c r="EZ5" i="3"/>
  <c r="FH5" i="3"/>
  <c r="FP5" i="3"/>
  <c r="EZ7" i="3"/>
  <c r="FH7" i="3"/>
  <c r="FP7" i="3"/>
  <c r="EZ8" i="3"/>
  <c r="FH8" i="3"/>
  <c r="FP8" i="3"/>
  <c r="EZ3" i="3"/>
  <c r="FH3" i="3"/>
  <c r="FP3" i="3"/>
  <c r="FC4" i="3"/>
  <c r="FK4" i="3"/>
  <c r="FS4" i="3"/>
  <c r="FA5" i="3"/>
  <c r="FI5" i="3"/>
  <c r="FQ5" i="3"/>
  <c r="FA7" i="3"/>
  <c r="FI7" i="3"/>
  <c r="FQ7" i="3"/>
  <c r="FA8" i="3"/>
  <c r="FI8" i="3"/>
  <c r="FQ8" i="3"/>
  <c r="FA3" i="3"/>
  <c r="FI3" i="3"/>
  <c r="FQ3" i="3"/>
  <c r="FB5" i="3"/>
  <c r="FJ5" i="3"/>
  <c r="FR5" i="3"/>
  <c r="FB7" i="3"/>
  <c r="FJ7" i="3"/>
  <c r="FR7" i="3"/>
  <c r="FB8" i="3"/>
  <c r="FJ8" i="3"/>
  <c r="FR8" i="3"/>
  <c r="FC5" i="3"/>
  <c r="FK5" i="3"/>
  <c r="FS5" i="3"/>
  <c r="FC7" i="3"/>
  <c r="FK7" i="3"/>
  <c r="FS7" i="3"/>
  <c r="GA3" i="3"/>
  <c r="GI3" i="3"/>
  <c r="GQ3" i="3"/>
  <c r="GE4" i="3"/>
  <c r="GM4" i="3"/>
  <c r="GU4" i="3"/>
  <c r="GC5" i="3"/>
  <c r="GK5" i="3"/>
  <c r="GS5" i="3"/>
  <c r="GA6" i="3"/>
  <c r="GI6" i="3"/>
  <c r="GQ6" i="3"/>
  <c r="GD7" i="3"/>
  <c r="GL7" i="3"/>
  <c r="GT7" i="3"/>
  <c r="GD8" i="3"/>
  <c r="GL8" i="3"/>
  <c r="GT8" i="3"/>
  <c r="GB3" i="3"/>
  <c r="GJ3" i="3"/>
  <c r="GR3" i="3"/>
  <c r="FX4" i="3"/>
  <c r="GF4" i="3"/>
  <c r="GN4" i="3"/>
  <c r="GV4" i="3"/>
  <c r="GD5" i="3"/>
  <c r="GL5" i="3"/>
  <c r="GT5" i="3"/>
  <c r="GB6" i="3"/>
  <c r="GJ6" i="3"/>
  <c r="GR6" i="3"/>
  <c r="GE7" i="3"/>
  <c r="GM7" i="3"/>
  <c r="GU7" i="3"/>
  <c r="GE8" i="3"/>
  <c r="GM8" i="3"/>
  <c r="GU8" i="3"/>
  <c r="GC3" i="3"/>
  <c r="GK3" i="3"/>
  <c r="GS3" i="3"/>
  <c r="FY4" i="3"/>
  <c r="GG4" i="3"/>
  <c r="GO4" i="3"/>
  <c r="GW4" i="3"/>
  <c r="GE5" i="3"/>
  <c r="GM5" i="3"/>
  <c r="GU5" i="3"/>
  <c r="GC6" i="3"/>
  <c r="GK6" i="3"/>
  <c r="GS6" i="3"/>
  <c r="FX7" i="3"/>
  <c r="GF7" i="3"/>
  <c r="GN7" i="3"/>
  <c r="GV7" i="3"/>
  <c r="FX8" i="3"/>
  <c r="GF8" i="3"/>
  <c r="GN8" i="3"/>
  <c r="GV8" i="3"/>
  <c r="GD3" i="3"/>
  <c r="GL3" i="3"/>
  <c r="GT3" i="3"/>
  <c r="FZ4" i="3"/>
  <c r="GH4" i="3"/>
  <c r="GP4" i="3"/>
  <c r="GX4" i="3"/>
  <c r="GX56" i="3" s="1"/>
  <c r="FX5" i="3"/>
  <c r="GF5" i="3"/>
  <c r="GN5" i="3"/>
  <c r="GV5" i="3"/>
  <c r="FY7" i="3"/>
  <c r="GG7" i="3"/>
  <c r="GO7" i="3"/>
  <c r="GW7" i="3"/>
  <c r="FY8" i="3"/>
  <c r="GG8" i="3"/>
  <c r="GO8" i="3"/>
  <c r="GW8" i="3"/>
  <c r="GE3" i="3"/>
  <c r="GM3" i="3"/>
  <c r="GU3" i="3"/>
  <c r="GA4" i="3"/>
  <c r="GI4" i="3"/>
  <c r="GQ4" i="3"/>
  <c r="FY5" i="3"/>
  <c r="GG5" i="3"/>
  <c r="GO5" i="3"/>
  <c r="GW5" i="3"/>
  <c r="FZ7" i="3"/>
  <c r="GH7" i="3"/>
  <c r="GP7" i="3"/>
  <c r="GX7" i="3"/>
  <c r="FZ8" i="3"/>
  <c r="GH8" i="3"/>
  <c r="GP8" i="3"/>
  <c r="GX8" i="3"/>
  <c r="FX3" i="3"/>
  <c r="GF3" i="3"/>
  <c r="GN3" i="3"/>
  <c r="GV3" i="3"/>
  <c r="GB4" i="3"/>
  <c r="GJ4" i="3"/>
  <c r="GR4" i="3"/>
  <c r="GA7" i="3"/>
  <c r="GI7" i="3"/>
  <c r="GQ7" i="3"/>
  <c r="GA8" i="3"/>
  <c r="GI8" i="3"/>
  <c r="GQ8" i="3"/>
  <c r="FY3" i="3"/>
  <c r="GG3" i="3"/>
  <c r="GO3" i="3"/>
  <c r="GW3" i="3"/>
  <c r="GB7" i="3"/>
  <c r="GJ7" i="3"/>
  <c r="GR7" i="3"/>
  <c r="HJ3" i="3"/>
  <c r="HD4" i="3"/>
  <c r="HL4" i="3"/>
  <c r="HT4" i="3"/>
  <c r="HE5" i="3"/>
  <c r="HE51" i="3" s="1"/>
  <c r="HM5" i="3"/>
  <c r="HU5" i="3"/>
  <c r="HF6" i="3"/>
  <c r="HN6" i="3"/>
  <c r="HV6" i="3"/>
  <c r="HG7" i="3"/>
  <c r="HO7" i="3"/>
  <c r="HW7" i="3"/>
  <c r="GZ8" i="3"/>
  <c r="HH8" i="3"/>
  <c r="HP8" i="3"/>
  <c r="HX8" i="3"/>
  <c r="HZ3" i="3"/>
  <c r="HE4" i="3"/>
  <c r="HM4" i="3"/>
  <c r="HU4" i="3"/>
  <c r="HF5" i="3"/>
  <c r="HN5" i="3"/>
  <c r="HV5" i="3"/>
  <c r="HG6" i="3"/>
  <c r="HO6" i="3"/>
  <c r="HW6" i="3"/>
  <c r="GZ7" i="3"/>
  <c r="HH7" i="3"/>
  <c r="HP7" i="3"/>
  <c r="HX7" i="3"/>
  <c r="HA8" i="3"/>
  <c r="HI8" i="3"/>
  <c r="HQ8" i="3"/>
  <c r="HY8" i="3"/>
  <c r="HB3" i="3"/>
  <c r="HR3" i="3"/>
  <c r="HF4" i="3"/>
  <c r="HN4" i="3"/>
  <c r="HV4" i="3"/>
  <c r="HG5" i="3"/>
  <c r="HO5" i="3"/>
  <c r="HO51" i="3" s="1"/>
  <c r="HW5" i="3"/>
  <c r="GZ6" i="3"/>
  <c r="HH6" i="3"/>
  <c r="HP6" i="3"/>
  <c r="HX6" i="3"/>
  <c r="HA7" i="3"/>
  <c r="HI7" i="3"/>
  <c r="HQ7" i="3"/>
  <c r="HY7" i="3"/>
  <c r="HB8" i="3"/>
  <c r="HJ8" i="3"/>
  <c r="HR8" i="3"/>
  <c r="HZ8" i="3"/>
  <c r="GZ5" i="3"/>
  <c r="HH5" i="3"/>
  <c r="HP5" i="3"/>
  <c r="HX5" i="3"/>
  <c r="HA6" i="3"/>
  <c r="HI6" i="3"/>
  <c r="HQ6" i="3"/>
  <c r="HY6" i="3"/>
  <c r="HB7" i="3"/>
  <c r="HJ7" i="3"/>
  <c r="HR7" i="3"/>
  <c r="HZ7" i="3"/>
  <c r="GZ4" i="3"/>
  <c r="HH4" i="3"/>
  <c r="HP4" i="3"/>
  <c r="HX4" i="3"/>
  <c r="HA5" i="3"/>
  <c r="HI5" i="3"/>
  <c r="HQ5" i="3"/>
  <c r="HY5" i="3"/>
  <c r="HB6" i="3"/>
  <c r="HJ6" i="3"/>
  <c r="HR6" i="3"/>
  <c r="HZ6" i="3"/>
  <c r="HA4" i="3"/>
  <c r="HI4" i="3"/>
  <c r="HQ4" i="3"/>
  <c r="HY4" i="3"/>
  <c r="HB5" i="3"/>
  <c r="HJ5" i="3"/>
  <c r="HR5" i="3"/>
  <c r="HZ5" i="3"/>
  <c r="BL58" i="3" l="1"/>
  <c r="HL58" i="3"/>
  <c r="EV57" i="3"/>
  <c r="CS57" i="3"/>
  <c r="BZ57" i="3"/>
  <c r="AN57" i="3"/>
  <c r="CY57" i="3"/>
  <c r="AE66" i="3"/>
  <c r="AZ66" i="3"/>
  <c r="BX58" i="3"/>
  <c r="CK58" i="3"/>
  <c r="BR58" i="3"/>
  <c r="DB66" i="3"/>
  <c r="BU66" i="3"/>
  <c r="AN66" i="3"/>
  <c r="AL66" i="3"/>
  <c r="GW66" i="3"/>
  <c r="GM66" i="3"/>
  <c r="EJ66" i="3"/>
  <c r="GF66" i="3"/>
  <c r="AP66" i="3"/>
  <c r="HX66" i="3"/>
  <c r="HO66" i="3"/>
  <c r="HV66" i="3"/>
  <c r="EK66" i="3"/>
  <c r="EA66" i="3"/>
  <c r="HT66" i="3"/>
  <c r="FH58" i="3"/>
  <c r="GO58" i="3"/>
  <c r="HT58" i="3"/>
  <c r="BM56" i="3"/>
  <c r="GQ52" i="3"/>
  <c r="HP56" i="3"/>
  <c r="CO58" i="3"/>
  <c r="BJ58" i="3"/>
  <c r="HY58" i="3"/>
  <c r="CY58" i="3"/>
  <c r="GM58" i="3"/>
  <c r="CC58" i="3"/>
  <c r="BP58" i="3"/>
  <c r="GQ58" i="3"/>
  <c r="HV51" i="3"/>
  <c r="FM58" i="3"/>
  <c r="HN58" i="3"/>
  <c r="L128" i="22"/>
  <c r="Y160" i="21"/>
  <c r="L192" i="22"/>
  <c r="Y224" i="21"/>
  <c r="L64" i="22"/>
  <c r="Y96" i="21"/>
  <c r="L160" i="22"/>
  <c r="Y192" i="21"/>
  <c r="L96" i="22"/>
  <c r="Y128" i="21"/>
  <c r="L256" i="22"/>
  <c r="L224" i="22"/>
  <c r="Y256" i="21"/>
  <c r="L32" i="22"/>
  <c r="Y64" i="21"/>
  <c r="HP58" i="3"/>
  <c r="GU58" i="3"/>
  <c r="DT58" i="3"/>
  <c r="BU58" i="3"/>
  <c r="DN58" i="3"/>
  <c r="BX51" i="3"/>
  <c r="CN51" i="3"/>
  <c r="CP60" i="3"/>
  <c r="GR51" i="3"/>
  <c r="FH56" i="3"/>
  <c r="GD57" i="3"/>
  <c r="HV58" i="3"/>
  <c r="FD58" i="3"/>
  <c r="BT58" i="3"/>
  <c r="FJ58" i="3"/>
  <c r="HI58" i="3"/>
  <c r="BR60" i="3"/>
  <c r="DC56" i="3"/>
  <c r="AY56" i="3"/>
  <c r="HO52" i="3"/>
  <c r="BJ56" i="3"/>
  <c r="DH58" i="3"/>
  <c r="GX58" i="3"/>
  <c r="BH58" i="3"/>
  <c r="FU58" i="3"/>
  <c r="CI58" i="3"/>
  <c r="HU55" i="3"/>
  <c r="EX60" i="3"/>
  <c r="CE58" i="3"/>
  <c r="GV58" i="3"/>
  <c r="BD58" i="3"/>
  <c r="FJ56" i="3"/>
  <c r="BR56" i="3"/>
  <c r="EW56" i="3"/>
  <c r="FE58" i="3"/>
  <c r="HD58" i="3"/>
  <c r="DP58" i="3"/>
  <c r="AU60" i="3"/>
  <c r="AA56" i="3"/>
  <c r="HV52" i="3"/>
  <c r="HF52" i="3"/>
  <c r="DD56" i="3"/>
  <c r="HB56" i="3"/>
  <c r="HG58" i="3"/>
  <c r="HK51" i="3"/>
  <c r="GQ51" i="3"/>
  <c r="CM51" i="3"/>
  <c r="CH52" i="3"/>
  <c r="FP58" i="3"/>
  <c r="FR58" i="3"/>
  <c r="CX60" i="3"/>
  <c r="HS55" i="3"/>
  <c r="GR55" i="3"/>
  <c r="FI55" i="3"/>
  <c r="GG55" i="3"/>
  <c r="HT55" i="3"/>
  <c r="BP55" i="3"/>
  <c r="FP55" i="3"/>
  <c r="HI55" i="3"/>
  <c r="AW55" i="3"/>
  <c r="FU55" i="3"/>
  <c r="EW55" i="3"/>
  <c r="DE55" i="3"/>
  <c r="FL55" i="3"/>
  <c r="L53" i="3"/>
  <c r="FA56" i="3"/>
  <c r="HY56" i="3"/>
  <c r="GW57" i="3"/>
  <c r="GG57" i="3"/>
  <c r="HN57" i="3"/>
  <c r="FT52" i="3"/>
  <c r="GQ56" i="3"/>
  <c r="DF57" i="3"/>
  <c r="FU57" i="3"/>
  <c r="BT57" i="3"/>
  <c r="DI56" i="3"/>
  <c r="BW57" i="3"/>
  <c r="HX57" i="3"/>
  <c r="FR52" i="3"/>
  <c r="FI57" i="3"/>
  <c r="HI57" i="3"/>
  <c r="GP57" i="3"/>
  <c r="FZ57" i="3"/>
  <c r="FF56" i="3"/>
  <c r="FI56" i="3"/>
  <c r="FV52" i="3"/>
  <c r="HZ57" i="3"/>
  <c r="CT56" i="3"/>
  <c r="HY57" i="3"/>
  <c r="FW54" i="3"/>
  <c r="D7" i="25" s="1"/>
  <c r="GY54" i="3"/>
  <c r="C7" i="25" s="1"/>
  <c r="BO54" i="3"/>
  <c r="H7" i="25" s="1"/>
  <c r="IA54" i="3"/>
  <c r="B7" i="25" s="1"/>
  <c r="EU54" i="3"/>
  <c r="E7" i="25" s="1"/>
  <c r="DS54" i="3"/>
  <c r="F7" i="25" s="1"/>
  <c r="AM54" i="3"/>
  <c r="I7" i="25" s="1"/>
  <c r="CQ54" i="3"/>
  <c r="G7" i="25" s="1"/>
  <c r="HB55" i="3"/>
  <c r="EZ55" i="3"/>
  <c r="BK55" i="3"/>
  <c r="HY55" i="3"/>
  <c r="EV55" i="3"/>
  <c r="CJ55" i="3"/>
  <c r="DR55" i="3"/>
  <c r="HH55" i="3"/>
  <c r="BS55" i="3"/>
  <c r="AS55" i="3"/>
  <c r="CA55" i="3"/>
  <c r="BV55" i="3"/>
  <c r="CN55" i="3"/>
  <c r="FV55" i="3"/>
  <c r="FO55" i="3"/>
  <c r="AN55" i="3"/>
  <c r="BF55" i="3"/>
  <c r="HO55" i="3"/>
  <c r="L55" i="3"/>
  <c r="FS55" i="3"/>
  <c r="GV56" i="3"/>
  <c r="HT56" i="3"/>
  <c r="DG52" i="3"/>
  <c r="FU52" i="3"/>
  <c r="DE52" i="3"/>
  <c r="GL57" i="3"/>
  <c r="HH56" i="3"/>
  <c r="Q56" i="3"/>
  <c r="CA57" i="3"/>
  <c r="FY52" i="3"/>
  <c r="GR56" i="3"/>
  <c r="HB57" i="3"/>
  <c r="DQ57" i="3"/>
  <c r="CP57" i="3"/>
  <c r="GK52" i="3"/>
  <c r="FV57" i="3"/>
  <c r="HD56" i="3"/>
  <c r="FD52" i="3"/>
  <c r="FK52" i="3"/>
  <c r="V56" i="3"/>
  <c r="DK56" i="3"/>
  <c r="BT56" i="3"/>
  <c r="GP52" i="3"/>
  <c r="FZ52" i="3"/>
  <c r="FJ57" i="3"/>
  <c r="GB57" i="3"/>
  <c r="HA57" i="3"/>
  <c r="HS56" i="3"/>
  <c r="FZ51" i="3"/>
  <c r="GC60" i="3"/>
  <c r="GX51" i="3"/>
  <c r="HW56" i="3"/>
  <c r="GA51" i="3"/>
  <c r="HE56" i="3"/>
  <c r="AX56" i="3"/>
  <c r="HK56" i="3"/>
  <c r="FG55" i="3"/>
  <c r="HJ57" i="3"/>
  <c r="BI56" i="3"/>
  <c r="GC52" i="3"/>
  <c r="FH57" i="3"/>
  <c r="FI52" i="3"/>
  <c r="HU56" i="3"/>
  <c r="BE56" i="3"/>
  <c r="BT52" i="3"/>
  <c r="CI52" i="3"/>
  <c r="FK57" i="3"/>
  <c r="FQ57" i="3"/>
  <c r="FA57" i="3"/>
  <c r="DI57" i="3"/>
  <c r="DO56" i="3"/>
  <c r="AQ56" i="3"/>
  <c r="BR57" i="3"/>
  <c r="FH52" i="3"/>
  <c r="FT57" i="3"/>
  <c r="CC57" i="3"/>
  <c r="AV56" i="3"/>
  <c r="DG56" i="3"/>
  <c r="DH55" i="3"/>
  <c r="AE56" i="3"/>
  <c r="CR52" i="3"/>
  <c r="HC56" i="3"/>
  <c r="CJ56" i="3"/>
  <c r="CN56" i="3"/>
  <c r="W56" i="3"/>
  <c r="FJ52" i="3"/>
  <c r="HJ52" i="3"/>
  <c r="HU52" i="3"/>
  <c r="HE52" i="3"/>
  <c r="CB57" i="3"/>
  <c r="GC57" i="3"/>
  <c r="DF56" i="3"/>
  <c r="BF56" i="3"/>
  <c r="BW52" i="3"/>
  <c r="GU56" i="3"/>
  <c r="AO56" i="3"/>
  <c r="DI52" i="3"/>
  <c r="CU57" i="3"/>
  <c r="AI56" i="3"/>
  <c r="DM52" i="3"/>
  <c r="BY57" i="3"/>
  <c r="GA52" i="3"/>
  <c r="BF53" i="3"/>
  <c r="S53" i="3"/>
  <c r="DI55" i="3"/>
  <c r="HG56" i="3"/>
  <c r="GS58" i="3"/>
  <c r="GH58" i="3"/>
  <c r="FA58" i="3"/>
  <c r="BI58" i="3"/>
  <c r="GF58" i="3"/>
  <c r="BV51" i="3"/>
  <c r="FV66" i="3"/>
  <c r="DJ66" i="3"/>
  <c r="AX66" i="3"/>
  <c r="HA66" i="3"/>
  <c r="EO66" i="3"/>
  <c r="CC66" i="3"/>
  <c r="Q66" i="3"/>
  <c r="FT66" i="3"/>
  <c r="DH66" i="3"/>
  <c r="AV66" i="3"/>
  <c r="HW66" i="3"/>
  <c r="FK66" i="3"/>
  <c r="CY66" i="3"/>
  <c r="AM66" i="3"/>
  <c r="FR66" i="3"/>
  <c r="DF66" i="3"/>
  <c r="AT66" i="3"/>
  <c r="HE66" i="3"/>
  <c r="ES66" i="3"/>
  <c r="CG66" i="3"/>
  <c r="U66" i="3"/>
  <c r="GU66" i="3"/>
  <c r="EI66" i="3"/>
  <c r="BW66" i="3"/>
  <c r="HL66" i="3"/>
  <c r="HZ66" i="3"/>
  <c r="DL66" i="3"/>
  <c r="AR66" i="3"/>
  <c r="HW57" i="3"/>
  <c r="HG57" i="3"/>
  <c r="FE57" i="3"/>
  <c r="CG57" i="3"/>
  <c r="FL57" i="3"/>
  <c r="GZ57" i="3"/>
  <c r="CJ53" i="3"/>
  <c r="CG53" i="3"/>
  <c r="FT53" i="3"/>
  <c r="CV58" i="3"/>
  <c r="FY55" i="3"/>
  <c r="GF55" i="3"/>
  <c r="AP55" i="3"/>
  <c r="BE55" i="3"/>
  <c r="AY55" i="3"/>
  <c r="GP58" i="3"/>
  <c r="CK56" i="3"/>
  <c r="HR66" i="3"/>
  <c r="FF66" i="3"/>
  <c r="CT66" i="3"/>
  <c r="AH66" i="3"/>
  <c r="GK66" i="3"/>
  <c r="DY66" i="3"/>
  <c r="BM66" i="3"/>
  <c r="HP66" i="3"/>
  <c r="FD66" i="3"/>
  <c r="CR66" i="3"/>
  <c r="AF66" i="3"/>
  <c r="HG66" i="3"/>
  <c r="EU66" i="3"/>
  <c r="CI66" i="3"/>
  <c r="W66" i="3"/>
  <c r="HN66" i="3"/>
  <c r="FB66" i="3"/>
  <c r="CP66" i="3"/>
  <c r="AD66" i="3"/>
  <c r="GO66" i="3"/>
  <c r="EC66" i="3"/>
  <c r="BQ66" i="3"/>
  <c r="GE66" i="3"/>
  <c r="DS66" i="3"/>
  <c r="BG66" i="3"/>
  <c r="CN66" i="3"/>
  <c r="BX66" i="3"/>
  <c r="DT66" i="3"/>
  <c r="FH66" i="3"/>
  <c r="CV56" i="3"/>
  <c r="HJ66" i="3"/>
  <c r="EX66" i="3"/>
  <c r="CL66" i="3"/>
  <c r="Z66" i="3"/>
  <c r="GC66" i="3"/>
  <c r="DQ66" i="3"/>
  <c r="BE66" i="3"/>
  <c r="HH66" i="3"/>
  <c r="EV66" i="3"/>
  <c r="CJ66" i="3"/>
  <c r="X66" i="3"/>
  <c r="GY66" i="3"/>
  <c r="EM66" i="3"/>
  <c r="CA66" i="3"/>
  <c r="O66" i="3"/>
  <c r="HF66" i="3"/>
  <c r="ET66" i="3"/>
  <c r="CH66" i="3"/>
  <c r="V66" i="3"/>
  <c r="GG66" i="3"/>
  <c r="DU66" i="3"/>
  <c r="BI66" i="3"/>
  <c r="FW66" i="3"/>
  <c r="DK66" i="3"/>
  <c r="AY66" i="3"/>
  <c r="AB66" i="3"/>
  <c r="L66" i="3"/>
  <c r="BH66" i="3"/>
  <c r="CV66" i="3"/>
  <c r="CE52" i="3"/>
  <c r="HN52" i="3"/>
  <c r="HB66" i="3"/>
  <c r="EP66" i="3"/>
  <c r="CD66" i="3"/>
  <c r="R66" i="3"/>
  <c r="FU66" i="3"/>
  <c r="DI66" i="3"/>
  <c r="AW66" i="3"/>
  <c r="GZ66" i="3"/>
  <c r="EN66" i="3"/>
  <c r="CB66" i="3"/>
  <c r="P66" i="3"/>
  <c r="GQ66" i="3"/>
  <c r="EE66" i="3"/>
  <c r="BS66" i="3"/>
  <c r="GX66" i="3"/>
  <c r="EL66" i="3"/>
  <c r="BZ66" i="3"/>
  <c r="N66" i="3"/>
  <c r="FY66" i="3"/>
  <c r="DM66" i="3"/>
  <c r="BA66" i="3"/>
  <c r="IA66" i="3"/>
  <c r="FO66" i="3"/>
  <c r="DC66" i="3"/>
  <c r="AQ66" i="3"/>
  <c r="HD66" i="3"/>
  <c r="GN66" i="3"/>
  <c r="AJ66" i="3"/>
  <c r="HL52" i="3"/>
  <c r="CB52" i="3"/>
  <c r="GK60" i="3"/>
  <c r="R56" i="3"/>
  <c r="Y56" i="3"/>
  <c r="GT66" i="3"/>
  <c r="EH66" i="3"/>
  <c r="BV66" i="3"/>
  <c r="HY66" i="3"/>
  <c r="FM66" i="3"/>
  <c r="DA66" i="3"/>
  <c r="AO66" i="3"/>
  <c r="GR66" i="3"/>
  <c r="EF66" i="3"/>
  <c r="BT66" i="3"/>
  <c r="GI66" i="3"/>
  <c r="DW66" i="3"/>
  <c r="BK66" i="3"/>
  <c r="GP66" i="3"/>
  <c r="ED66" i="3"/>
  <c r="BR66" i="3"/>
  <c r="FQ66" i="3"/>
  <c r="DE66" i="3"/>
  <c r="AS66" i="3"/>
  <c r="HS66" i="3"/>
  <c r="FG66" i="3"/>
  <c r="CU66" i="3"/>
  <c r="AI66" i="3"/>
  <c r="ER66" i="3"/>
  <c r="EB66" i="3"/>
  <c r="DL52" i="3"/>
  <c r="GL66" i="3"/>
  <c r="DZ66" i="3"/>
  <c r="BN66" i="3"/>
  <c r="HQ66" i="3"/>
  <c r="FE66" i="3"/>
  <c r="CS66" i="3"/>
  <c r="AG66" i="3"/>
  <c r="GJ66" i="3"/>
  <c r="DX66" i="3"/>
  <c r="BL66" i="3"/>
  <c r="GA66" i="3"/>
  <c r="DO66" i="3"/>
  <c r="BC66" i="3"/>
  <c r="GH66" i="3"/>
  <c r="DV66" i="3"/>
  <c r="BJ66" i="3"/>
  <c r="HU66" i="3"/>
  <c r="FI66" i="3"/>
  <c r="CW66" i="3"/>
  <c r="AK66" i="3"/>
  <c r="HK66" i="3"/>
  <c r="EY66" i="3"/>
  <c r="CM66" i="3"/>
  <c r="AA66" i="3"/>
  <c r="CF66" i="3"/>
  <c r="BP66" i="3"/>
  <c r="FP66" i="3"/>
  <c r="HM56" i="3"/>
  <c r="FE51" i="3"/>
  <c r="CD51" i="3"/>
  <c r="GD66" i="3"/>
  <c r="DR66" i="3"/>
  <c r="BF66" i="3"/>
  <c r="HI66" i="3"/>
  <c r="EW66" i="3"/>
  <c r="CK66" i="3"/>
  <c r="Y66" i="3"/>
  <c r="GB66" i="3"/>
  <c r="DP66" i="3"/>
  <c r="BD66" i="3"/>
  <c r="FS66" i="3"/>
  <c r="DG66" i="3"/>
  <c r="AU66" i="3"/>
  <c r="FZ66" i="3"/>
  <c r="DN66" i="3"/>
  <c r="BB66" i="3"/>
  <c r="HM66" i="3"/>
  <c r="FA66" i="3"/>
  <c r="CO66" i="3"/>
  <c r="AC66" i="3"/>
  <c r="HC66" i="3"/>
  <c r="EQ66" i="3"/>
  <c r="CE66" i="3"/>
  <c r="S66" i="3"/>
  <c r="T66" i="3"/>
  <c r="FX66" i="3"/>
  <c r="CD52" i="3"/>
  <c r="HV55" i="3"/>
  <c r="CJ52" i="3"/>
  <c r="DO57" i="3"/>
  <c r="EZ56" i="3"/>
  <c r="HF55" i="3"/>
  <c r="GW56" i="3"/>
  <c r="BL56" i="3"/>
  <c r="AL56" i="3"/>
  <c r="DK57" i="3"/>
  <c r="GR57" i="3"/>
  <c r="GX57" i="3"/>
  <c r="GH57" i="3"/>
  <c r="BC60" i="3"/>
  <c r="HA56" i="3"/>
  <c r="HI56" i="3"/>
  <c r="HH51" i="3"/>
  <c r="GJ51" i="3"/>
  <c r="EX51" i="3"/>
  <c r="AU56" i="3"/>
  <c r="DL51" i="3"/>
  <c r="CU52" i="3"/>
  <c r="DE57" i="3"/>
  <c r="BU57" i="3"/>
  <c r="CJ57" i="3"/>
  <c r="FR57" i="3"/>
  <c r="FB57" i="3"/>
  <c r="CH57" i="3"/>
  <c r="AK56" i="3"/>
  <c r="CI56" i="3"/>
  <c r="DO53" i="3"/>
  <c r="AL53" i="3"/>
  <c r="FF53" i="3"/>
  <c r="AF53" i="3"/>
  <c r="BA53" i="3"/>
  <c r="HF53" i="3"/>
  <c r="HD53" i="3"/>
  <c r="DB53" i="3"/>
  <c r="Z53" i="3"/>
  <c r="AU53" i="3"/>
  <c r="DM55" i="3"/>
  <c r="BT55" i="3"/>
  <c r="DL55" i="3"/>
  <c r="DA55" i="3"/>
  <c r="HL60" i="3"/>
  <c r="HC51" i="3"/>
  <c r="GJ58" i="3"/>
  <c r="AN58" i="3"/>
  <c r="CX58" i="3"/>
  <c r="HU58" i="3"/>
  <c r="BQ58" i="3"/>
  <c r="DB55" i="3"/>
  <c r="FR51" i="3"/>
  <c r="CO56" i="3"/>
  <c r="BY55" i="3"/>
  <c r="HJ55" i="3"/>
  <c r="DP56" i="3"/>
  <c r="N56" i="3"/>
  <c r="HO57" i="3"/>
  <c r="EZ57" i="3"/>
  <c r="CU55" i="3"/>
  <c r="CL51" i="3"/>
  <c r="AZ56" i="3"/>
  <c r="BN56" i="3"/>
  <c r="FZ56" i="3"/>
  <c r="BQ51" i="3"/>
  <c r="HQ52" i="3"/>
  <c r="HP57" i="3"/>
  <c r="DN57" i="3"/>
  <c r="HM57" i="3"/>
  <c r="HN56" i="3"/>
  <c r="CM56" i="3"/>
  <c r="AH56" i="3"/>
  <c r="DD51" i="3"/>
  <c r="GK57" i="3"/>
  <c r="GJ57" i="3"/>
  <c r="DA57" i="3"/>
  <c r="GQ57" i="3"/>
  <c r="HA58" i="3"/>
  <c r="AR58" i="3"/>
  <c r="DD58" i="3"/>
  <c r="HD60" i="3"/>
  <c r="BU51" i="3"/>
  <c r="S56" i="3"/>
  <c r="Z56" i="3"/>
  <c r="AG56" i="3"/>
  <c r="GN52" i="3"/>
  <c r="GL52" i="3"/>
  <c r="FS52" i="3"/>
  <c r="FC52" i="3"/>
  <c r="GP56" i="3"/>
  <c r="GN56" i="3"/>
  <c r="CZ56" i="3"/>
  <c r="BQ56" i="3"/>
  <c r="HZ52" i="3"/>
  <c r="CZ58" i="3"/>
  <c r="BS58" i="3"/>
  <c r="CS56" i="3"/>
  <c r="CL56" i="3"/>
  <c r="CO51" i="3"/>
  <c r="CL52" i="3"/>
  <c r="AR56" i="3"/>
  <c r="O56" i="3"/>
  <c r="EZ52" i="3"/>
  <c r="FE52" i="3"/>
  <c r="GJ56" i="3"/>
  <c r="GM56" i="3"/>
  <c r="DM56" i="3"/>
  <c r="GT56" i="3"/>
  <c r="GN58" i="3"/>
  <c r="BG58" i="3"/>
  <c r="DQ58" i="3"/>
  <c r="CM57" i="3"/>
  <c r="GI57" i="3"/>
  <c r="HQ57" i="3"/>
  <c r="GA58" i="3"/>
  <c r="FO58" i="3"/>
  <c r="EX55" i="3"/>
  <c r="BO37" i="3"/>
  <c r="GI51" i="3"/>
  <c r="CZ52" i="3"/>
  <c r="GR52" i="3"/>
  <c r="FU56" i="3"/>
  <c r="GY34" i="3"/>
  <c r="AG35" i="25" s="1"/>
  <c r="FZ53" i="3"/>
  <c r="GG53" i="3"/>
  <c r="BQ53" i="3"/>
  <c r="DC53" i="3"/>
  <c r="GR53" i="3"/>
  <c r="BG53" i="3"/>
  <c r="HB53" i="3"/>
  <c r="BM58" i="3"/>
  <c r="HS53" i="3"/>
  <c r="AN53" i="3"/>
  <c r="CN53" i="3"/>
  <c r="BS53" i="3"/>
  <c r="HW53" i="3"/>
  <c r="HO53" i="3"/>
  <c r="CL53" i="3"/>
  <c r="BV53" i="3"/>
  <c r="HE53" i="3"/>
  <c r="HU53" i="3"/>
  <c r="HM53" i="3"/>
  <c r="HL53" i="3"/>
  <c r="CI53" i="3"/>
  <c r="CA53" i="3"/>
  <c r="FQ58" i="3"/>
  <c r="BZ53" i="3"/>
  <c r="HD55" i="3"/>
  <c r="BX55" i="3"/>
  <c r="IA27" i="3"/>
  <c r="AF28" i="25" s="1"/>
  <c r="HK55" i="3"/>
  <c r="CC55" i="3"/>
  <c r="BU55" i="3"/>
  <c r="CM55" i="3"/>
  <c r="HX55" i="3"/>
  <c r="HT51" i="3"/>
  <c r="HM60" i="3"/>
  <c r="HX52" i="3"/>
  <c r="BR52" i="3"/>
  <c r="GB58" i="3"/>
  <c r="CR58" i="3"/>
  <c r="CP58" i="3"/>
  <c r="HS58" i="3"/>
  <c r="GY37" i="3"/>
  <c r="DS37" i="3"/>
  <c r="HM51" i="3"/>
  <c r="FB51" i="3"/>
  <c r="HW52" i="3"/>
  <c r="HG52" i="3"/>
  <c r="FM52" i="3"/>
  <c r="U56" i="3"/>
  <c r="EW57" i="3"/>
  <c r="CW57" i="3"/>
  <c r="EY57" i="3"/>
  <c r="HV57" i="3"/>
  <c r="HF57" i="3"/>
  <c r="FC57" i="3"/>
  <c r="CI57" i="3"/>
  <c r="DL58" i="3"/>
  <c r="BJ55" i="3"/>
  <c r="HB52" i="3"/>
  <c r="FP56" i="3"/>
  <c r="CY56" i="3"/>
  <c r="CA58" i="3"/>
  <c r="GI52" i="3"/>
  <c r="FP52" i="3"/>
  <c r="GO52" i="3"/>
  <c r="BO34" i="3"/>
  <c r="AL35" i="25" s="1"/>
  <c r="BX53" i="3"/>
  <c r="BM55" i="3"/>
  <c r="IA37" i="3"/>
  <c r="FW37" i="3"/>
  <c r="DF51" i="3"/>
  <c r="FM57" i="3"/>
  <c r="DL56" i="3"/>
  <c r="GS57" i="3"/>
  <c r="IA34" i="3"/>
  <c r="AF35" i="25" s="1"/>
  <c r="BR53" i="3"/>
  <c r="AV58" i="3"/>
  <c r="GB55" i="3"/>
  <c r="Q53" i="3"/>
  <c r="AB56" i="3"/>
  <c r="AA53" i="3"/>
  <c r="AM22" i="3"/>
  <c r="AM23" i="25" s="1"/>
  <c r="AM20" i="3"/>
  <c r="AM21" i="25" s="1"/>
  <c r="AM5" i="3"/>
  <c r="AM6" i="25" s="1"/>
  <c r="AM11" i="3"/>
  <c r="AM12" i="25" s="1"/>
  <c r="AM34" i="3"/>
  <c r="AM35" i="25" s="1"/>
  <c r="V53" i="3"/>
  <c r="AK53" i="3"/>
  <c r="U53" i="3"/>
  <c r="AJ53" i="3"/>
  <c r="AM32" i="3"/>
  <c r="AM33" i="25" s="1"/>
  <c r="EU55" i="3"/>
  <c r="E8" i="25" s="1"/>
  <c r="EU58" i="3"/>
  <c r="E11" i="25" s="1"/>
  <c r="AM35" i="3"/>
  <c r="AM36" i="25" s="1"/>
  <c r="HR53" i="3"/>
  <c r="HT53" i="3"/>
  <c r="AM21" i="3"/>
  <c r="AM22" i="25" s="1"/>
  <c r="BW55" i="3"/>
  <c r="AM27" i="3"/>
  <c r="AM28" i="25" s="1"/>
  <c r="IA3" i="3"/>
  <c r="AF4" i="25" s="1"/>
  <c r="CQ3" i="3"/>
  <c r="AK4" i="25" s="1"/>
  <c r="L56" i="3"/>
  <c r="AM4" i="3"/>
  <c r="AM5" i="25" s="1"/>
  <c r="IA9" i="3"/>
  <c r="AF10" i="25" s="1"/>
  <c r="CO57" i="3"/>
  <c r="CQ34" i="3"/>
  <c r="AK35" i="25" s="1"/>
  <c r="CQ23" i="3"/>
  <c r="AK24" i="25" s="1"/>
  <c r="AM24" i="3"/>
  <c r="AM25" i="25" s="1"/>
  <c r="DS22" i="3"/>
  <c r="AJ23" i="25" s="1"/>
  <c r="FW22" i="3"/>
  <c r="AH23" i="25" s="1"/>
  <c r="AM16" i="3"/>
  <c r="AM17" i="25" s="1"/>
  <c r="CQ15" i="3"/>
  <c r="AK16" i="25" s="1"/>
  <c r="AM31" i="3"/>
  <c r="AM32" i="25" s="1"/>
  <c r="AM6" i="3"/>
  <c r="AM7" i="25" s="1"/>
  <c r="DS6" i="3"/>
  <c r="AJ7" i="25" s="1"/>
  <c r="CP56" i="3"/>
  <c r="AW56" i="3"/>
  <c r="BO8" i="3"/>
  <c r="AL9" i="25" s="1"/>
  <c r="AF56" i="3"/>
  <c r="FQ52" i="3"/>
  <c r="BS52" i="3"/>
  <c r="HR57" i="3"/>
  <c r="CE57" i="3"/>
  <c r="M56" i="3"/>
  <c r="T56" i="3"/>
  <c r="HJ56" i="3"/>
  <c r="BO22" i="3"/>
  <c r="AL23" i="25" s="1"/>
  <c r="GY23" i="3"/>
  <c r="AG24" i="25" s="1"/>
  <c r="CW53" i="3"/>
  <c r="DR53" i="3"/>
  <c r="AM15" i="3"/>
  <c r="AM16" i="25" s="1"/>
  <c r="CU53" i="3"/>
  <c r="CQ29" i="3"/>
  <c r="AK30" i="25" s="1"/>
  <c r="FW28" i="3"/>
  <c r="AH29" i="25" s="1"/>
  <c r="AM29" i="3"/>
  <c r="AM30" i="25" s="1"/>
  <c r="BQ52" i="3"/>
  <c r="HH52" i="3"/>
  <c r="CQ42" i="3"/>
  <c r="FN56" i="3"/>
  <c r="DM57" i="3"/>
  <c r="DS11" i="3"/>
  <c r="AJ12" i="25" s="1"/>
  <c r="DD52" i="3"/>
  <c r="DJ52" i="3"/>
  <c r="DS9" i="3"/>
  <c r="AJ10" i="25" s="1"/>
  <c r="AM12" i="3"/>
  <c r="AM13" i="25" s="1"/>
  <c r="FW34" i="3"/>
  <c r="AH35" i="25" s="1"/>
  <c r="CZ53" i="3"/>
  <c r="DE53" i="3"/>
  <c r="CX53" i="3"/>
  <c r="AW58" i="3"/>
  <c r="CT53" i="3"/>
  <c r="DI58" i="3"/>
  <c r="DS30" i="3"/>
  <c r="AJ31" i="25" s="1"/>
  <c r="AM30" i="3"/>
  <c r="AM31" i="25" s="1"/>
  <c r="DO55" i="3"/>
  <c r="DK55" i="3"/>
  <c r="DS27" i="3"/>
  <c r="AJ28" i="25" s="1"/>
  <c r="AM28" i="3"/>
  <c r="AM29" i="25" s="1"/>
  <c r="CW55" i="3"/>
  <c r="DD60" i="3"/>
  <c r="DA52" i="3"/>
  <c r="GY3" i="3"/>
  <c r="AG4" i="25" s="1"/>
  <c r="HI51" i="3"/>
  <c r="L60" i="3"/>
  <c r="AM8" i="3"/>
  <c r="AM9" i="25" s="1"/>
  <c r="BV52" i="3"/>
  <c r="AM10" i="3"/>
  <c r="AM11" i="25" s="1"/>
  <c r="AM13" i="3"/>
  <c r="AM14" i="25" s="1"/>
  <c r="DH57" i="3"/>
  <c r="DP57" i="3"/>
  <c r="BO24" i="3"/>
  <c r="AL25" i="25" s="1"/>
  <c r="BK53" i="3"/>
  <c r="AM23" i="3"/>
  <c r="AM24" i="25" s="1"/>
  <c r="AM19" i="3"/>
  <c r="AM20" i="25" s="1"/>
  <c r="AM18" i="3"/>
  <c r="AM19" i="25" s="1"/>
  <c r="AZ53" i="3"/>
  <c r="AY58" i="3"/>
  <c r="AQ53" i="3"/>
  <c r="BN53" i="3"/>
  <c r="AP53" i="3"/>
  <c r="BD53" i="3"/>
  <c r="AV53" i="3"/>
  <c r="BK58" i="3"/>
  <c r="BC53" i="3"/>
  <c r="GX55" i="3"/>
  <c r="BA55" i="3"/>
  <c r="AQ55" i="3"/>
  <c r="AU55" i="3"/>
  <c r="AR55" i="3"/>
  <c r="AM7" i="3"/>
  <c r="AM8" i="25" s="1"/>
  <c r="CX57" i="3"/>
  <c r="AC56" i="3"/>
  <c r="FG57" i="3"/>
  <c r="AJ56" i="3"/>
  <c r="CQ13" i="3"/>
  <c r="AK14" i="25" s="1"/>
  <c r="BO23" i="3"/>
  <c r="AL24" i="25" s="1"/>
  <c r="X53" i="3"/>
  <c r="GI53" i="3"/>
  <c r="GA53" i="3"/>
  <c r="O53" i="3"/>
  <c r="GB53" i="3"/>
  <c r="EY58" i="3"/>
  <c r="N53" i="3"/>
  <c r="GW53" i="3"/>
  <c r="GO53" i="3"/>
  <c r="FY53" i="3"/>
  <c r="AB53" i="3"/>
  <c r="GU53" i="3"/>
  <c r="GE53" i="3"/>
  <c r="GT53" i="3"/>
  <c r="GL53" i="3"/>
  <c r="GJ53" i="3"/>
  <c r="GV55" i="3"/>
  <c r="BO27" i="3"/>
  <c r="AL28" i="25" s="1"/>
  <c r="GI55" i="3"/>
  <c r="GW55" i="3"/>
  <c r="GL55" i="3"/>
  <c r="BO7" i="3"/>
  <c r="AL8" i="25" s="1"/>
  <c r="GI58" i="3"/>
  <c r="FY58" i="3"/>
  <c r="GE58" i="3"/>
  <c r="GI56" i="3"/>
  <c r="EY56" i="3"/>
  <c r="AM3" i="3"/>
  <c r="AM4" i="25" s="1"/>
  <c r="AD56" i="3"/>
  <c r="GY41" i="3"/>
  <c r="DC52" i="3"/>
  <c r="BO10" i="3"/>
  <c r="AL11" i="25" s="1"/>
  <c r="FP57" i="3"/>
  <c r="DS34" i="3"/>
  <c r="AJ35" i="25" s="1"/>
  <c r="AM17" i="3"/>
  <c r="AM18" i="25" s="1"/>
  <c r="AM14" i="3"/>
  <c r="AM15" i="25" s="1"/>
  <c r="GY6" i="3"/>
  <c r="AG7" i="25" s="1"/>
  <c r="FW4" i="3"/>
  <c r="AH5" i="25" s="1"/>
  <c r="AC60" i="3"/>
  <c r="HP60" i="3"/>
  <c r="IA8" i="3"/>
  <c r="AF9" i="25" s="1"/>
  <c r="CE56" i="3"/>
  <c r="DN52" i="3"/>
  <c r="AM9" i="3"/>
  <c r="AM10" i="25" s="1"/>
  <c r="CA56" i="3"/>
  <c r="AE53" i="3"/>
  <c r="AW53" i="3"/>
  <c r="FW14" i="3"/>
  <c r="AH15" i="25" s="1"/>
  <c r="FP53" i="3"/>
  <c r="EZ53" i="3"/>
  <c r="FW18" i="3"/>
  <c r="AH19" i="25" s="1"/>
  <c r="EX53" i="3"/>
  <c r="FK58" i="3"/>
  <c r="FR53" i="3"/>
  <c r="FJ53" i="3"/>
  <c r="FI53" i="3"/>
  <c r="GM55" i="3"/>
  <c r="CY55" i="3"/>
  <c r="FQ55" i="3"/>
  <c r="FA55" i="3"/>
  <c r="CO55" i="3"/>
  <c r="FH55" i="3"/>
  <c r="EY55" i="3"/>
  <c r="BL55" i="3"/>
  <c r="AV55" i="3"/>
  <c r="FN55" i="3"/>
  <c r="GK55" i="3"/>
  <c r="FE55" i="3"/>
  <c r="FF55" i="3"/>
  <c r="FT55" i="3"/>
  <c r="FD55" i="3"/>
  <c r="FC55" i="3"/>
  <c r="GT55" i="3"/>
  <c r="FK55" i="3"/>
  <c r="FM55" i="3"/>
  <c r="GS55" i="3"/>
  <c r="FL52" i="3"/>
  <c r="BO38" i="3"/>
  <c r="FI58" i="3"/>
  <c r="FG58" i="3"/>
  <c r="GC59" i="3"/>
  <c r="GS59" i="3"/>
  <c r="BU52" i="3"/>
  <c r="CA59" i="3"/>
  <c r="HG59" i="3"/>
  <c r="GU52" i="3"/>
  <c r="GG52" i="3"/>
  <c r="GW52" i="3"/>
  <c r="EU59" i="3"/>
  <c r="E12" i="25" s="1"/>
  <c r="IA48" i="3"/>
  <c r="AF49" i="25" s="1"/>
  <c r="HU57" i="3"/>
  <c r="HE57" i="3"/>
  <c r="IA21" i="3"/>
  <c r="AF22" i="25" s="1"/>
  <c r="IA31" i="3"/>
  <c r="AF32" i="25" s="1"/>
  <c r="GZ52" i="3"/>
  <c r="IA45" i="3"/>
  <c r="AF46" i="25" s="1"/>
  <c r="HK52" i="3"/>
  <c r="IA47" i="3"/>
  <c r="AF48" i="25" s="1"/>
  <c r="HZ56" i="3"/>
  <c r="IA14" i="3"/>
  <c r="AF15" i="25" s="1"/>
  <c r="IA20" i="3"/>
  <c r="AF21" i="25" s="1"/>
  <c r="IA30" i="3"/>
  <c r="AF31" i="25" s="1"/>
  <c r="HX58" i="3"/>
  <c r="HC58" i="3"/>
  <c r="HZ55" i="3"/>
  <c r="IA42" i="3"/>
  <c r="HY51" i="3"/>
  <c r="HW51" i="3"/>
  <c r="IA41" i="3"/>
  <c r="HA52" i="3"/>
  <c r="IA46" i="3"/>
  <c r="AF47" i="25" s="1"/>
  <c r="IA24" i="3"/>
  <c r="AF25" i="25" s="1"/>
  <c r="IA28" i="3"/>
  <c r="AF29" i="25" s="1"/>
  <c r="HL51" i="3"/>
  <c r="HP52" i="3"/>
  <c r="IA32" i="3"/>
  <c r="AF33" i="25" s="1"/>
  <c r="HD52" i="3"/>
  <c r="IA23" i="3"/>
  <c r="AF24" i="25" s="1"/>
  <c r="IA17" i="3"/>
  <c r="AF18" i="25" s="1"/>
  <c r="HG51" i="3"/>
  <c r="HS51" i="3"/>
  <c r="HC52" i="3"/>
  <c r="IA10" i="3"/>
  <c r="AF11" i="25" s="1"/>
  <c r="IA11" i="3"/>
  <c r="AF12" i="25" s="1"/>
  <c r="IA35" i="3"/>
  <c r="AF36" i="25" s="1"/>
  <c r="HK53" i="3"/>
  <c r="GZ53" i="3"/>
  <c r="IA22" i="3"/>
  <c r="AF23" i="25" s="1"/>
  <c r="HJ53" i="3"/>
  <c r="HX53" i="3"/>
  <c r="HV53" i="3"/>
  <c r="HN53" i="3"/>
  <c r="HM58" i="3"/>
  <c r="IA16" i="3"/>
  <c r="AF17" i="25" s="1"/>
  <c r="IA38" i="3"/>
  <c r="GZ56" i="3"/>
  <c r="IA4" i="3"/>
  <c r="AF5" i="25" s="1"/>
  <c r="HA51" i="3"/>
  <c r="IA5" i="3"/>
  <c r="AF6" i="25" s="1"/>
  <c r="IA13" i="3"/>
  <c r="AF14" i="25" s="1"/>
  <c r="IA15" i="3"/>
  <c r="AF16" i="25" s="1"/>
  <c r="IA18" i="3"/>
  <c r="AF19" i="25" s="1"/>
  <c r="IA6" i="3"/>
  <c r="AF7" i="25" s="1"/>
  <c r="IA7" i="3"/>
  <c r="AF8" i="25" s="1"/>
  <c r="HN51" i="3"/>
  <c r="HU51" i="3"/>
  <c r="IA12" i="3"/>
  <c r="AF13" i="25" s="1"/>
  <c r="IA19" i="3"/>
  <c r="AF20" i="25" s="1"/>
  <c r="HC55" i="3"/>
  <c r="HE55" i="3"/>
  <c r="HR55" i="3"/>
  <c r="HL55" i="3"/>
  <c r="HQ55" i="3"/>
  <c r="HP55" i="3"/>
  <c r="GZ55" i="3"/>
  <c r="IA29" i="3"/>
  <c r="AF30" i="25" s="1"/>
  <c r="HW55" i="3"/>
  <c r="HG55" i="3"/>
  <c r="HA55" i="3"/>
  <c r="HM55" i="3"/>
  <c r="GX53" i="3"/>
  <c r="GF53" i="3"/>
  <c r="GY18" i="3"/>
  <c r="AG19" i="25" s="1"/>
  <c r="GY31" i="3"/>
  <c r="AG32" i="25" s="1"/>
  <c r="GH56" i="3"/>
  <c r="GY8" i="3"/>
  <c r="AG9" i="25" s="1"/>
  <c r="GF56" i="3"/>
  <c r="GO57" i="3"/>
  <c r="FY57" i="3"/>
  <c r="GK53" i="3"/>
  <c r="GY24" i="3"/>
  <c r="AG25" i="25" s="1"/>
  <c r="GD53" i="3"/>
  <c r="GY30" i="3"/>
  <c r="AG31" i="25" s="1"/>
  <c r="GY42" i="3"/>
  <c r="GY10" i="3"/>
  <c r="AG11" i="25" s="1"/>
  <c r="FX56" i="3"/>
  <c r="GY4" i="3"/>
  <c r="AG5" i="25" s="1"/>
  <c r="GY13" i="3"/>
  <c r="AG14" i="25" s="1"/>
  <c r="GC53" i="3"/>
  <c r="FZ55" i="3"/>
  <c r="GJ55" i="3"/>
  <c r="GE55" i="3"/>
  <c r="GQ55" i="3"/>
  <c r="GU55" i="3"/>
  <c r="GO55" i="3"/>
  <c r="GC55" i="3"/>
  <c r="GN55" i="3"/>
  <c r="FX55" i="3"/>
  <c r="GY29" i="3"/>
  <c r="AG30" i="25" s="1"/>
  <c r="GD55" i="3"/>
  <c r="GA55" i="3"/>
  <c r="GJ52" i="3"/>
  <c r="GY22" i="3"/>
  <c r="AG23" i="25" s="1"/>
  <c r="GY16" i="3"/>
  <c r="AG17" i="25" s="1"/>
  <c r="GY27" i="3"/>
  <c r="AG28" i="25" s="1"/>
  <c r="FX52" i="3"/>
  <c r="GY45" i="3"/>
  <c r="AG46" i="25" s="1"/>
  <c r="GL56" i="3"/>
  <c r="GB56" i="3"/>
  <c r="GE56" i="3"/>
  <c r="GM52" i="3"/>
  <c r="GS56" i="3"/>
  <c r="GY35" i="3"/>
  <c r="AG36" i="25" s="1"/>
  <c r="GY17" i="3"/>
  <c r="AG18" i="25" s="1"/>
  <c r="GY38" i="3"/>
  <c r="GB51" i="3"/>
  <c r="GY48" i="3"/>
  <c r="AG49" i="25" s="1"/>
  <c r="GD52" i="3"/>
  <c r="GD56" i="3"/>
  <c r="GC56" i="3"/>
  <c r="GY15" i="3"/>
  <c r="AG16" i="25" s="1"/>
  <c r="GY21" i="3"/>
  <c r="AG22" i="25" s="1"/>
  <c r="GW58" i="3"/>
  <c r="GY7" i="3"/>
  <c r="AG8" i="25" s="1"/>
  <c r="GY5" i="3"/>
  <c r="AG6" i="25" s="1"/>
  <c r="GG56" i="3"/>
  <c r="GF52" i="3"/>
  <c r="GY47" i="3"/>
  <c r="AG48" i="25" s="1"/>
  <c r="GY9" i="3"/>
  <c r="AG10" i="25" s="1"/>
  <c r="GY12" i="3"/>
  <c r="AG13" i="25" s="1"/>
  <c r="GY14" i="3"/>
  <c r="AG15" i="25" s="1"/>
  <c r="GY20" i="3"/>
  <c r="AG21" i="25" s="1"/>
  <c r="GP53" i="3"/>
  <c r="GO56" i="3"/>
  <c r="FY56" i="3"/>
  <c r="GS52" i="3"/>
  <c r="GN59" i="3"/>
  <c r="GE52" i="3"/>
  <c r="GY46" i="3"/>
  <c r="AG47" i="25" s="1"/>
  <c r="GT52" i="3"/>
  <c r="GY11" i="3"/>
  <c r="AG12" i="25" s="1"/>
  <c r="GY19" i="3"/>
  <c r="AG20" i="25" s="1"/>
  <c r="GY28" i="3"/>
  <c r="AG29" i="25" s="1"/>
  <c r="GY32" i="3"/>
  <c r="AG33" i="25" s="1"/>
  <c r="FV51" i="3"/>
  <c r="FM51" i="3"/>
  <c r="FW5" i="3"/>
  <c r="AH6" i="25" s="1"/>
  <c r="FW48" i="3"/>
  <c r="AH49" i="25" s="1"/>
  <c r="FG52" i="3"/>
  <c r="FF52" i="3"/>
  <c r="FW13" i="3"/>
  <c r="AH14" i="25" s="1"/>
  <c r="FU53" i="3"/>
  <c r="FQ53" i="3"/>
  <c r="FW21" i="3"/>
  <c r="AH22" i="25" s="1"/>
  <c r="FS58" i="3"/>
  <c r="FW15" i="3"/>
  <c r="AH16" i="25" s="1"/>
  <c r="FW3" i="3"/>
  <c r="AH4" i="25" s="1"/>
  <c r="FW7" i="3"/>
  <c r="AH8" i="25" s="1"/>
  <c r="FV56" i="3"/>
  <c r="FW47" i="3"/>
  <c r="AH48" i="25" s="1"/>
  <c r="FW12" i="3"/>
  <c r="AH13" i="25" s="1"/>
  <c r="FW24" i="3"/>
  <c r="AH25" i="25" s="1"/>
  <c r="FW20" i="3"/>
  <c r="AH21" i="25" s="1"/>
  <c r="FV60" i="3"/>
  <c r="FW6" i="3"/>
  <c r="AH7" i="25" s="1"/>
  <c r="EW51" i="3"/>
  <c r="FW46" i="3"/>
  <c r="AH47" i="25" s="1"/>
  <c r="FU59" i="3"/>
  <c r="FS59" i="3"/>
  <c r="FC59" i="3"/>
  <c r="FW9" i="3"/>
  <c r="AH10" i="25" s="1"/>
  <c r="FL56" i="3"/>
  <c r="FW23" i="3"/>
  <c r="AH24" i="25" s="1"/>
  <c r="FW29" i="3"/>
  <c r="AH30" i="25" s="1"/>
  <c r="FL58" i="3"/>
  <c r="FW32" i="3"/>
  <c r="AH33" i="25" s="1"/>
  <c r="EV56" i="3"/>
  <c r="FW11" i="3"/>
  <c r="AH12" i="25" s="1"/>
  <c r="FB56" i="3"/>
  <c r="FW10" i="3"/>
  <c r="AH11" i="25" s="1"/>
  <c r="FW35" i="3"/>
  <c r="AH36" i="25" s="1"/>
  <c r="FW17" i="3"/>
  <c r="AH18" i="25" s="1"/>
  <c r="FW27" i="3"/>
  <c r="AH28" i="25" s="1"/>
  <c r="FW31" i="3"/>
  <c r="AH32" i="25" s="1"/>
  <c r="FW38" i="3"/>
  <c r="FW8" i="3"/>
  <c r="AH9" i="25" s="1"/>
  <c r="FW42" i="3"/>
  <c r="FW45" i="3"/>
  <c r="AH46" i="25" s="1"/>
  <c r="FO52" i="3"/>
  <c r="FN52" i="3"/>
  <c r="FA53" i="3"/>
  <c r="FH53" i="3"/>
  <c r="FW16" i="3"/>
  <c r="AH17" i="25" s="1"/>
  <c r="FO53" i="3"/>
  <c r="FG53" i="3"/>
  <c r="FC53" i="3"/>
  <c r="FV53" i="3"/>
  <c r="FN53" i="3"/>
  <c r="FW30" i="3"/>
  <c r="AH31" i="25" s="1"/>
  <c r="FW41" i="3"/>
  <c r="FS57" i="3"/>
  <c r="EY53" i="3"/>
  <c r="FW19" i="3"/>
  <c r="AH20" i="25" s="1"/>
  <c r="EU60" i="3"/>
  <c r="E13" i="25" s="1"/>
  <c r="DT55" i="3"/>
  <c r="EU51" i="3"/>
  <c r="E4" i="25" s="1"/>
  <c r="CR56" i="3"/>
  <c r="DS4" i="3"/>
  <c r="AJ5" i="25" s="1"/>
  <c r="CT55" i="3"/>
  <c r="CR55" i="3"/>
  <c r="DS42" i="3"/>
  <c r="DS12" i="3"/>
  <c r="AJ13" i="25" s="1"/>
  <c r="DG58" i="3"/>
  <c r="DS16" i="3"/>
  <c r="AJ17" i="25" s="1"/>
  <c r="DF55" i="3"/>
  <c r="DP52" i="3"/>
  <c r="CY52" i="3"/>
  <c r="CW52" i="3"/>
  <c r="CS52" i="3"/>
  <c r="CT52" i="3"/>
  <c r="DR56" i="3"/>
  <c r="CX56" i="3"/>
  <c r="DS41" i="3"/>
  <c r="DR52" i="3"/>
  <c r="DB52" i="3"/>
  <c r="DS10" i="3"/>
  <c r="AJ11" i="25" s="1"/>
  <c r="DS24" i="3"/>
  <c r="AJ25" i="25" s="1"/>
  <c r="DD53" i="3"/>
  <c r="DP53" i="3"/>
  <c r="DH53" i="3"/>
  <c r="DN53" i="3"/>
  <c r="DF53" i="3"/>
  <c r="DS19" i="3"/>
  <c r="AJ20" i="25" s="1"/>
  <c r="DH52" i="3"/>
  <c r="DS7" i="3"/>
  <c r="AJ8" i="25" s="1"/>
  <c r="DS17" i="3"/>
  <c r="AJ18" i="25" s="1"/>
  <c r="DJ56" i="3"/>
  <c r="DO52" i="3"/>
  <c r="DS23" i="3"/>
  <c r="AJ24" i="25" s="1"/>
  <c r="DS21" i="3"/>
  <c r="AJ22" i="25" s="1"/>
  <c r="DB56" i="3"/>
  <c r="DS8" i="3"/>
  <c r="AJ9" i="25" s="1"/>
  <c r="DS5" i="3"/>
  <c r="AJ6" i="25" s="1"/>
  <c r="DK52" i="3"/>
  <c r="DG57" i="3"/>
  <c r="CZ57" i="3"/>
  <c r="DS15" i="3"/>
  <c r="AJ16" i="25" s="1"/>
  <c r="DS20" i="3"/>
  <c r="AJ21" i="25" s="1"/>
  <c r="DQ55" i="3"/>
  <c r="CS55" i="3"/>
  <c r="CZ55" i="3"/>
  <c r="DD55" i="3"/>
  <c r="DG55" i="3"/>
  <c r="CV55" i="3"/>
  <c r="DP55" i="3"/>
  <c r="DC55" i="3"/>
  <c r="DJ55" i="3"/>
  <c r="DS3" i="3"/>
  <c r="AJ4" i="25" s="1"/>
  <c r="DS48" i="3"/>
  <c r="AJ49" i="25" s="1"/>
  <c r="DS35" i="3"/>
  <c r="AJ36" i="25" s="1"/>
  <c r="DF60" i="3"/>
  <c r="CV52" i="3"/>
  <c r="DS38" i="3"/>
  <c r="DS45" i="3"/>
  <c r="AJ46" i="25" s="1"/>
  <c r="DS46" i="3"/>
  <c r="AJ47" i="25" s="1"/>
  <c r="DS13" i="3"/>
  <c r="AJ14" i="25" s="1"/>
  <c r="DQ56" i="3"/>
  <c r="DH56" i="3"/>
  <c r="DS47" i="3"/>
  <c r="AJ48" i="25" s="1"/>
  <c r="DS14" i="3"/>
  <c r="AJ15" i="25" s="1"/>
  <c r="DS32" i="3"/>
  <c r="AJ33" i="25" s="1"/>
  <c r="CX52" i="3"/>
  <c r="DS18" i="3"/>
  <c r="AJ19" i="25" s="1"/>
  <c r="DS31" i="3"/>
  <c r="AJ32" i="25" s="1"/>
  <c r="DS28" i="3"/>
  <c r="AJ29" i="25" s="1"/>
  <c r="DS29" i="3"/>
  <c r="AJ30" i="25" s="1"/>
  <c r="CS58" i="3"/>
  <c r="DC58" i="3"/>
  <c r="CG52" i="3"/>
  <c r="CQ8" i="3"/>
  <c r="AK9" i="25" s="1"/>
  <c r="CD56" i="3"/>
  <c r="CQ41" i="3"/>
  <c r="CM52" i="3"/>
  <c r="CQ22" i="3"/>
  <c r="AK23" i="25" s="1"/>
  <c r="CQ18" i="3"/>
  <c r="AK19" i="25" s="1"/>
  <c r="BY52" i="3"/>
  <c r="BP52" i="3"/>
  <c r="CQ45" i="3"/>
  <c r="AK46" i="25" s="1"/>
  <c r="CH56" i="3"/>
  <c r="BX56" i="3"/>
  <c r="BV56" i="3"/>
  <c r="BY51" i="3"/>
  <c r="CQ9" i="3"/>
  <c r="AK10" i="25" s="1"/>
  <c r="CQ17" i="3"/>
  <c r="AK18" i="25" s="1"/>
  <c r="CQ27" i="3"/>
  <c r="AK28" i="25" s="1"/>
  <c r="CQ31" i="3"/>
  <c r="AK32" i="25" s="1"/>
  <c r="CQ5" i="3"/>
  <c r="AK6" i="25" s="1"/>
  <c r="CB58" i="3"/>
  <c r="BZ58" i="3"/>
  <c r="CF58" i="3"/>
  <c r="CD55" i="3"/>
  <c r="CQ37" i="3"/>
  <c r="CQ6" i="3"/>
  <c r="AK7" i="25" s="1"/>
  <c r="BP56" i="3"/>
  <c r="CQ4" i="3"/>
  <c r="AK5" i="25" s="1"/>
  <c r="CQ48" i="3"/>
  <c r="AK49" i="25" s="1"/>
  <c r="CQ35" i="3"/>
  <c r="AK36" i="25" s="1"/>
  <c r="CQ21" i="3"/>
  <c r="AK22" i="25" s="1"/>
  <c r="CQ30" i="3"/>
  <c r="AK31" i="25" s="1"/>
  <c r="CQ47" i="3"/>
  <c r="AK48" i="25" s="1"/>
  <c r="BQ57" i="3"/>
  <c r="CQ20" i="3"/>
  <c r="AK21" i="25" s="1"/>
  <c r="CQ28" i="3"/>
  <c r="AK29" i="25" s="1"/>
  <c r="CA52" i="3"/>
  <c r="CQ38" i="3"/>
  <c r="CA60" i="3"/>
  <c r="CG56" i="3"/>
  <c r="CC51" i="3"/>
  <c r="CQ46" i="3"/>
  <c r="AK47" i="25" s="1"/>
  <c r="BP57" i="3"/>
  <c r="CQ12" i="3"/>
  <c r="AK13" i="25" s="1"/>
  <c r="CQ24" i="3"/>
  <c r="AK25" i="25" s="1"/>
  <c r="CP53" i="3"/>
  <c r="CO53" i="3"/>
  <c r="CF53" i="3"/>
  <c r="CM53" i="3"/>
  <c r="CE53" i="3"/>
  <c r="CD53" i="3"/>
  <c r="CQ19" i="3"/>
  <c r="AK20" i="25" s="1"/>
  <c r="CQ32" i="3"/>
  <c r="AK33" i="25" s="1"/>
  <c r="CN52" i="3"/>
  <c r="CP52" i="3"/>
  <c r="CQ16" i="3"/>
  <c r="AK17" i="25" s="1"/>
  <c r="BZ60" i="3"/>
  <c r="BP53" i="3"/>
  <c r="CQ10" i="3"/>
  <c r="AK11" i="25" s="1"/>
  <c r="CQ11" i="3"/>
  <c r="AK12" i="25" s="1"/>
  <c r="BS57" i="3"/>
  <c r="CF52" i="3"/>
  <c r="CE51" i="3"/>
  <c r="CQ7" i="3"/>
  <c r="AK8" i="25" s="1"/>
  <c r="BW56" i="3"/>
  <c r="CQ14" i="3"/>
  <c r="AK15" i="25" s="1"/>
  <c r="CG55" i="3"/>
  <c r="BQ55" i="3"/>
  <c r="CF55" i="3"/>
  <c r="CE55" i="3"/>
  <c r="CK55" i="3"/>
  <c r="CB55" i="3"/>
  <c r="CI55" i="3"/>
  <c r="CO52" i="3"/>
  <c r="BX52" i="3"/>
  <c r="BZ52" i="3"/>
  <c r="BC56" i="3"/>
  <c r="BB53" i="3"/>
  <c r="BI53" i="3"/>
  <c r="AS53" i="3"/>
  <c r="BH53" i="3"/>
  <c r="AR53" i="3"/>
  <c r="AP56" i="3"/>
  <c r="BO11" i="3"/>
  <c r="AL12" i="25" s="1"/>
  <c r="BB56" i="3"/>
  <c r="BO35" i="3"/>
  <c r="AL36" i="25" s="1"/>
  <c r="BO29" i="3"/>
  <c r="AL30" i="25" s="1"/>
  <c r="BA56" i="3"/>
  <c r="BO9" i="3"/>
  <c r="AL10" i="25" s="1"/>
  <c r="BO13" i="3"/>
  <c r="AL14" i="25" s="1"/>
  <c r="BO15" i="3"/>
  <c r="AL16" i="25" s="1"/>
  <c r="BO18" i="3"/>
  <c r="AL19" i="25" s="1"/>
  <c r="BI55" i="3"/>
  <c r="BG55" i="3"/>
  <c r="AO55" i="3"/>
  <c r="AZ55" i="3"/>
  <c r="BN55" i="3"/>
  <c r="AX55" i="3"/>
  <c r="BD55" i="3"/>
  <c r="BC55" i="3"/>
  <c r="BH55" i="3"/>
  <c r="BD56" i="3"/>
  <c r="BO6" i="3"/>
  <c r="AL7" i="25" s="1"/>
  <c r="BO12" i="3"/>
  <c r="AL13" i="25" s="1"/>
  <c r="BO14" i="3"/>
  <c r="AL15" i="25" s="1"/>
  <c r="BO17" i="3"/>
  <c r="AL18" i="25" s="1"/>
  <c r="BO32" i="3"/>
  <c r="AL33" i="25" s="1"/>
  <c r="BO5" i="3"/>
  <c r="AL6" i="25" s="1"/>
  <c r="BO16" i="3"/>
  <c r="AL17" i="25" s="1"/>
  <c r="BO31" i="3"/>
  <c r="AL32" i="25" s="1"/>
  <c r="BO28" i="3"/>
  <c r="AL29" i="25" s="1"/>
  <c r="AN52" i="3"/>
  <c r="BH56" i="3"/>
  <c r="BO3" i="3"/>
  <c r="AL4" i="25" s="1"/>
  <c r="BO4" i="3"/>
  <c r="AL5" i="25" s="1"/>
  <c r="BO19" i="3"/>
  <c r="AL20" i="25" s="1"/>
  <c r="BO30" i="3"/>
  <c r="AL31" i="25" s="1"/>
  <c r="AS58" i="3"/>
  <c r="BO20" i="3"/>
  <c r="AL21" i="25" s="1"/>
  <c r="AO53" i="3"/>
  <c r="BO21" i="3"/>
  <c r="AL22" i="25" s="1"/>
  <c r="AT56" i="3"/>
  <c r="DT52" i="3"/>
  <c r="EU45" i="3"/>
  <c r="AI46" i="25" s="1"/>
  <c r="EI61" i="3"/>
  <c r="DT53" i="3"/>
  <c r="EU53" i="3"/>
  <c r="E6" i="25" s="1"/>
  <c r="DT57" i="3"/>
  <c r="EU12" i="3"/>
  <c r="AI13" i="25" s="1"/>
  <c r="DT56" i="3"/>
  <c r="EU11" i="3"/>
  <c r="AI12" i="25" s="1"/>
  <c r="FD59" i="3"/>
  <c r="ET61" i="3"/>
  <c r="FJ59" i="3"/>
  <c r="GB59" i="3"/>
  <c r="AN59" i="3"/>
  <c r="BU59" i="3"/>
  <c r="GQ59" i="3"/>
  <c r="GA59" i="3"/>
  <c r="FH59" i="3"/>
  <c r="DP59" i="3"/>
  <c r="HQ59" i="3"/>
  <c r="CF59" i="3"/>
  <c r="DN59" i="3"/>
  <c r="CR59" i="3"/>
  <c r="GR59" i="3"/>
  <c r="DQ59" i="3"/>
  <c r="BZ59" i="3"/>
  <c r="GX59" i="3"/>
  <c r="GH59" i="3"/>
  <c r="CY59" i="3"/>
  <c r="HP59" i="3"/>
  <c r="DW61" i="3"/>
  <c r="EK61" i="3"/>
  <c r="EQ61" i="3"/>
  <c r="EC61" i="3"/>
  <c r="EP61" i="3"/>
  <c r="EH61" i="3"/>
  <c r="GK59" i="3"/>
  <c r="FT59" i="3"/>
  <c r="EA61" i="3"/>
  <c r="CH59" i="3"/>
  <c r="DO59" i="3"/>
  <c r="DF59" i="3"/>
  <c r="DL59" i="3"/>
  <c r="DI59" i="3"/>
  <c r="FL59" i="3"/>
  <c r="HL59" i="3"/>
  <c r="HW59" i="3"/>
  <c r="EW59" i="3"/>
  <c r="CS59" i="3"/>
  <c r="HN59" i="3"/>
  <c r="CV59" i="3"/>
  <c r="BT59" i="3"/>
  <c r="DH59" i="3"/>
  <c r="DT59" i="3"/>
  <c r="BP59" i="3"/>
  <c r="CI59" i="3"/>
  <c r="CB59" i="3"/>
  <c r="BX59" i="3"/>
  <c r="HT59" i="3"/>
  <c r="HD59" i="3"/>
  <c r="HI59" i="3"/>
  <c r="HH59" i="3"/>
  <c r="GF59" i="3"/>
  <c r="HV59" i="3"/>
  <c r="HF59" i="3"/>
  <c r="GZ59" i="3"/>
  <c r="EV59" i="3"/>
  <c r="HY59" i="3"/>
  <c r="HA59" i="3"/>
  <c r="DG59" i="3"/>
  <c r="HX59" i="3"/>
  <c r="CX59" i="3"/>
  <c r="DD59" i="3"/>
  <c r="AO58" i="3"/>
  <c r="FC58" i="3"/>
  <c r="CL55" i="3"/>
  <c r="DO58" i="3"/>
  <c r="DE58" i="3"/>
  <c r="GC58" i="3"/>
  <c r="FM59" i="3"/>
  <c r="CK59" i="3"/>
  <c r="BS59" i="3"/>
  <c r="FK59" i="3"/>
  <c r="CJ59" i="3"/>
  <c r="FB59" i="3"/>
  <c r="FX59" i="3"/>
  <c r="FR59" i="3"/>
  <c r="GJ59" i="3"/>
  <c r="CP59" i="3"/>
  <c r="BR59" i="3"/>
  <c r="GI59" i="3"/>
  <c r="FP59" i="3"/>
  <c r="EZ59" i="3"/>
  <c r="CN59" i="3"/>
  <c r="HO59" i="3"/>
  <c r="GV59" i="3"/>
  <c r="CZ59" i="3"/>
  <c r="GP59" i="3"/>
  <c r="FZ59" i="3"/>
  <c r="EV52" i="3"/>
  <c r="EW52" i="3"/>
  <c r="FA52" i="3"/>
  <c r="HI52" i="3"/>
  <c r="GX52" i="3"/>
  <c r="DA59" i="3"/>
  <c r="FE59" i="3"/>
  <c r="CC59" i="3"/>
  <c r="HY52" i="3"/>
  <c r="HS52" i="3"/>
  <c r="EY52" i="3"/>
  <c r="HK60" i="3"/>
  <c r="HU60" i="3"/>
  <c r="CO60" i="3"/>
  <c r="GK51" i="3"/>
  <c r="FY51" i="3"/>
  <c r="FN60" i="3"/>
  <c r="DN60" i="3"/>
  <c r="DL60" i="3"/>
  <c r="HE60" i="3"/>
  <c r="CV51" i="3"/>
  <c r="HC60" i="3"/>
  <c r="HT60" i="3"/>
  <c r="FE60" i="3"/>
  <c r="BQ60" i="3"/>
  <c r="BP51" i="3"/>
  <c r="CX51" i="3"/>
  <c r="BK60" i="3"/>
  <c r="GN51" i="3"/>
  <c r="GS60" i="3"/>
  <c r="BS60" i="3"/>
  <c r="BJ60" i="3"/>
  <c r="AL60" i="3"/>
  <c r="U60" i="3"/>
  <c r="HD51" i="3"/>
  <c r="FZ60" i="3"/>
  <c r="DO51" i="3"/>
  <c r="M60" i="3"/>
  <c r="FF60" i="3"/>
  <c r="AB60" i="3"/>
  <c r="AI60" i="3"/>
  <c r="CW56" i="3"/>
  <c r="HH60" i="3"/>
  <c r="FX51" i="3"/>
  <c r="CG60" i="3"/>
  <c r="HO56" i="3"/>
  <c r="DA60" i="3"/>
  <c r="CY51" i="3"/>
  <c r="CR60" i="3"/>
  <c r="HV60" i="3"/>
  <c r="CV60" i="3"/>
  <c r="HN60" i="3"/>
  <c r="CI60" i="3"/>
  <c r="HF60" i="3"/>
  <c r="AK60" i="3"/>
  <c r="GH55" i="3"/>
  <c r="HN55" i="3"/>
  <c r="DN55" i="3"/>
  <c r="BB55" i="3"/>
  <c r="AT55" i="3"/>
  <c r="GP55" i="3"/>
  <c r="CX55" i="3"/>
  <c r="CP55" i="3"/>
  <c r="CH55" i="3"/>
  <c r="BZ55" i="3"/>
  <c r="BR55" i="3"/>
  <c r="FR55" i="3"/>
  <c r="FJ55" i="3"/>
  <c r="FB55" i="3"/>
  <c r="BJ53" i="3"/>
  <c r="FD53" i="3"/>
  <c r="CR53" i="3"/>
  <c r="FS53" i="3"/>
  <c r="FK53" i="3"/>
  <c r="FX53" i="3"/>
  <c r="AY53" i="3"/>
  <c r="AH53" i="3"/>
  <c r="BE53" i="3"/>
  <c r="DK53" i="3"/>
  <c r="HG53" i="3"/>
  <c r="DG53" i="3"/>
  <c r="GH53" i="3"/>
  <c r="BY53" i="3"/>
  <c r="DL53" i="3"/>
  <c r="HY53" i="3"/>
  <c r="FM53" i="3"/>
  <c r="GQ53" i="3"/>
  <c r="CY53" i="3"/>
  <c r="W53" i="3"/>
  <c r="AD53" i="3"/>
  <c r="HQ53" i="3"/>
  <c r="FE53" i="3"/>
  <c r="EV53" i="3"/>
  <c r="BL53" i="3"/>
  <c r="HI53" i="3"/>
  <c r="EW53" i="3"/>
  <c r="HA53" i="3"/>
  <c r="CC53" i="3"/>
  <c r="BM53" i="3"/>
  <c r="GS53" i="3"/>
  <c r="Y53" i="3"/>
  <c r="GN53" i="3"/>
  <c r="BW53" i="3"/>
  <c r="DJ53" i="3"/>
  <c r="CK53" i="3"/>
  <c r="CS53" i="3"/>
  <c r="AG53" i="3"/>
  <c r="HP53" i="3"/>
  <c r="CB53" i="3"/>
  <c r="R53" i="3"/>
  <c r="FB53" i="3"/>
  <c r="M53" i="3"/>
  <c r="HZ53" i="3"/>
  <c r="GV53" i="3"/>
  <c r="DM53" i="3"/>
  <c r="T53" i="3"/>
  <c r="AC53" i="3"/>
  <c r="HH53" i="3"/>
  <c r="BT53" i="3"/>
  <c r="GM53" i="3"/>
  <c r="FL53" i="3"/>
  <c r="CV53" i="3"/>
  <c r="BU53" i="3"/>
  <c r="AI53" i="3"/>
  <c r="HC53" i="3"/>
  <c r="DQ53" i="3"/>
  <c r="DA53" i="3"/>
  <c r="CH53" i="3"/>
  <c r="AT53" i="3"/>
  <c r="P53" i="3"/>
  <c r="AX53" i="3"/>
  <c r="DI53" i="3"/>
  <c r="FK56" i="3"/>
  <c r="BG56" i="3"/>
  <c r="HQ56" i="3"/>
  <c r="CF56" i="3"/>
  <c r="BK56" i="3"/>
  <c r="FR56" i="3"/>
  <c r="DE56" i="3"/>
  <c r="GK56" i="3"/>
  <c r="BZ56" i="3"/>
  <c r="P56" i="3"/>
  <c r="HX56" i="3"/>
  <c r="FG56" i="3"/>
  <c r="FQ56" i="3"/>
  <c r="EX56" i="3"/>
  <c r="BY56" i="3"/>
  <c r="BU56" i="3"/>
  <c r="GA57" i="3"/>
  <c r="EX52" i="3"/>
  <c r="DQ52" i="3"/>
  <c r="CK52" i="3"/>
  <c r="GB52" i="3"/>
  <c r="CR57" i="3"/>
  <c r="FD57" i="3"/>
  <c r="CK57" i="3"/>
  <c r="HH57" i="3"/>
  <c r="HF56" i="3"/>
  <c r="GA56" i="3"/>
  <c r="FC56" i="3"/>
  <c r="CC56" i="3"/>
  <c r="AS56" i="3"/>
  <c r="GM57" i="3"/>
  <c r="HT52" i="3"/>
  <c r="GV52" i="3"/>
  <c r="HM52" i="3"/>
  <c r="HC57" i="3"/>
  <c r="AN56" i="3"/>
  <c r="FX57" i="3"/>
  <c r="CB56" i="3"/>
  <c r="HL56" i="3"/>
  <c r="DN56" i="3"/>
  <c r="HK57" i="3"/>
  <c r="DC57" i="3"/>
  <c r="HV56" i="3"/>
  <c r="FS56" i="3"/>
  <c r="GH52" i="3"/>
  <c r="HL57" i="3"/>
  <c r="GN57" i="3"/>
  <c r="CF57" i="3"/>
  <c r="HD57" i="3"/>
  <c r="BX57" i="3"/>
  <c r="DL57" i="3"/>
  <c r="CN57" i="3"/>
  <c r="GO59" i="3"/>
  <c r="FY59" i="3"/>
  <c r="DK59" i="3"/>
  <c r="CT59" i="3"/>
  <c r="BV59" i="3"/>
  <c r="HS59" i="3"/>
  <c r="HJ59" i="3"/>
  <c r="GW59" i="3"/>
  <c r="GG59" i="3"/>
  <c r="GU59" i="3"/>
  <c r="CO59" i="3"/>
  <c r="FO59" i="3"/>
  <c r="FN59" i="3"/>
  <c r="HK59" i="3"/>
  <c r="CG59" i="3"/>
  <c r="HC59" i="3"/>
  <c r="FV59" i="3"/>
  <c r="BW59" i="3"/>
  <c r="GE59" i="3"/>
  <c r="GT59" i="3"/>
  <c r="FI59" i="3"/>
  <c r="BY59" i="3"/>
  <c r="EY59" i="3"/>
  <c r="EX59" i="3"/>
  <c r="DC59" i="3"/>
  <c r="DJ59" i="3"/>
  <c r="DE59" i="3"/>
  <c r="CL59" i="3"/>
  <c r="DB59" i="3"/>
  <c r="HU59" i="3"/>
  <c r="HE59" i="3"/>
  <c r="GL59" i="3"/>
  <c r="DR59" i="3"/>
  <c r="HZ59" i="3"/>
  <c r="BQ59" i="3"/>
  <c r="CM59" i="3"/>
  <c r="CU59" i="3"/>
  <c r="FQ59" i="3"/>
  <c r="FA59" i="3"/>
  <c r="HB59" i="3"/>
  <c r="CD59" i="3"/>
  <c r="GM59" i="3"/>
  <c r="FG59" i="3"/>
  <c r="FF59" i="3"/>
  <c r="CE59" i="3"/>
  <c r="GD59" i="3"/>
  <c r="HR59" i="3"/>
  <c r="DM59" i="3"/>
  <c r="CW59" i="3"/>
  <c r="HM59" i="3"/>
  <c r="FJ51" i="3"/>
  <c r="CR51" i="3"/>
  <c r="HX51" i="3"/>
  <c r="FU51" i="3"/>
  <c r="CK51" i="3"/>
  <c r="HQ51" i="3"/>
  <c r="HP51" i="3"/>
  <c r="FN51" i="3"/>
  <c r="DN51" i="3"/>
  <c r="CG51" i="3"/>
  <c r="HF51" i="3"/>
  <c r="GZ51" i="3"/>
  <c r="FF51" i="3"/>
  <c r="EO61" i="3"/>
  <c r="ED61" i="3"/>
  <c r="EG61" i="3"/>
  <c r="EL61" i="3"/>
  <c r="EF61" i="3"/>
  <c r="EJ61" i="3"/>
  <c r="ES61" i="3"/>
  <c r="DX61" i="3"/>
  <c r="EB61" i="3"/>
  <c r="EM61" i="3"/>
  <c r="DY61" i="3"/>
  <c r="GS51" i="3"/>
  <c r="GL60" i="3"/>
  <c r="EV60" i="3"/>
  <c r="CY60" i="3"/>
  <c r="CW60" i="3"/>
  <c r="HX60" i="3"/>
  <c r="GO60" i="3"/>
  <c r="CS51" i="3"/>
  <c r="AD60" i="3"/>
  <c r="S60" i="3"/>
  <c r="CM60" i="3"/>
  <c r="CC60" i="3"/>
  <c r="GH60" i="3"/>
  <c r="GE60" i="3"/>
  <c r="GG60" i="3"/>
  <c r="FI51" i="3"/>
  <c r="EZ51" i="3"/>
  <c r="GN60" i="3"/>
  <c r="HZ60" i="3"/>
  <c r="HY60" i="3"/>
  <c r="GF60" i="3"/>
  <c r="FH60" i="3"/>
  <c r="DP51" i="3"/>
  <c r="DQ60" i="3"/>
  <c r="DE51" i="3"/>
  <c r="DQ51" i="3"/>
  <c r="GP60" i="3"/>
  <c r="FP60" i="3"/>
  <c r="FG60" i="3"/>
  <c r="BT51" i="3"/>
  <c r="BR51" i="3"/>
  <c r="BL60" i="3"/>
  <c r="CS60" i="3"/>
  <c r="DP60" i="3"/>
  <c r="HO60" i="3"/>
  <c r="GT60" i="3"/>
  <c r="FA60" i="3"/>
  <c r="FM60" i="3"/>
  <c r="ER61" i="3"/>
  <c r="DZ61" i="3"/>
  <c r="DU61" i="3"/>
  <c r="GG51" i="3"/>
  <c r="GE51" i="3"/>
  <c r="FY60" i="3"/>
  <c r="GV60" i="3"/>
  <c r="GC51" i="3"/>
  <c r="GJ60" i="3"/>
  <c r="FI60" i="3"/>
  <c r="FP51" i="3"/>
  <c r="EZ60" i="3"/>
  <c r="FG51" i="3"/>
  <c r="FC60" i="3"/>
  <c r="FT51" i="3"/>
  <c r="FT60" i="3"/>
  <c r="CZ51" i="3"/>
  <c r="CK60" i="3"/>
  <c r="EN61" i="3"/>
  <c r="FD51" i="3"/>
  <c r="FD60" i="3"/>
  <c r="DH60" i="3"/>
  <c r="CE60" i="3"/>
  <c r="BF60" i="3"/>
  <c r="GZ60" i="3"/>
  <c r="GX60" i="3"/>
  <c r="GD51" i="3"/>
  <c r="FX60" i="3"/>
  <c r="DI60" i="3"/>
  <c r="DG51" i="3"/>
  <c r="CZ60" i="3"/>
  <c r="DO60" i="3"/>
  <c r="DM60" i="3"/>
  <c r="DJ60" i="3"/>
  <c r="BW60" i="3"/>
  <c r="AE60" i="3"/>
  <c r="GU60" i="3"/>
  <c r="DG60" i="3"/>
  <c r="DE60" i="3"/>
  <c r="DB60" i="3"/>
  <c r="BA60" i="3"/>
  <c r="AP60" i="3"/>
  <c r="GW60" i="3"/>
  <c r="GM60" i="3"/>
  <c r="FO60" i="3"/>
  <c r="FL60" i="3"/>
  <c r="DT60" i="3"/>
  <c r="BD60" i="3"/>
  <c r="T60" i="3"/>
  <c r="EE61" i="3"/>
  <c r="GW51" i="3"/>
  <c r="GU51" i="3"/>
  <c r="GD60" i="3"/>
  <c r="FS60" i="3"/>
  <c r="BY60" i="3"/>
  <c r="AV60" i="3"/>
  <c r="Z60" i="3"/>
  <c r="V60" i="3"/>
  <c r="DV61" i="3"/>
  <c r="GR60" i="3"/>
  <c r="FQ60" i="3"/>
  <c r="EY60" i="3"/>
  <c r="R60" i="3"/>
  <c r="X60" i="3"/>
  <c r="P60" i="3"/>
  <c r="W60" i="3"/>
  <c r="AG60" i="3"/>
  <c r="O60" i="3"/>
  <c r="Y60" i="3"/>
  <c r="AJ60" i="3"/>
  <c r="Q60" i="3"/>
  <c r="AA60" i="3"/>
  <c r="AH60" i="3"/>
  <c r="AF60" i="3"/>
  <c r="AN51" i="3"/>
  <c r="BN60" i="3"/>
  <c r="BH60" i="3"/>
  <c r="BM60" i="3"/>
  <c r="AN60" i="3"/>
  <c r="BI60" i="3"/>
  <c r="AZ60" i="3"/>
  <c r="BG60" i="3"/>
  <c r="AX60" i="3"/>
  <c r="BE60" i="3"/>
  <c r="AR60" i="3"/>
  <c r="AY60" i="3"/>
  <c r="AW60" i="3"/>
  <c r="AS60" i="3"/>
  <c r="AQ60" i="3"/>
  <c r="AO60" i="3"/>
  <c r="BU60" i="3"/>
  <c r="CI51" i="3"/>
  <c r="CA51" i="3"/>
  <c r="CF60" i="3"/>
  <c r="BS51" i="3"/>
  <c r="CJ60" i="3"/>
  <c r="CN60" i="3"/>
  <c r="BX60" i="3"/>
  <c r="CB60" i="3"/>
  <c r="BP60" i="3"/>
  <c r="CL60" i="3"/>
  <c r="BT60" i="3"/>
  <c r="CP51" i="3"/>
  <c r="CD60" i="3"/>
  <c r="CJ51" i="3"/>
  <c r="CH51" i="3"/>
  <c r="BV60" i="3"/>
  <c r="CB51" i="3"/>
  <c r="BZ51" i="3"/>
  <c r="DI51" i="3"/>
  <c r="DM51" i="3"/>
  <c r="CT60" i="3"/>
  <c r="DA51" i="3"/>
  <c r="DK60" i="3"/>
  <c r="DR51" i="3"/>
  <c r="DH51" i="3"/>
  <c r="CW51" i="3"/>
  <c r="DC60" i="3"/>
  <c r="DK51" i="3"/>
  <c r="DJ51" i="3"/>
  <c r="CU60" i="3"/>
  <c r="DC51" i="3"/>
  <c r="DB51" i="3"/>
  <c r="CU51" i="3"/>
  <c r="CT51" i="3"/>
  <c r="DR60" i="3"/>
  <c r="DT51" i="3"/>
  <c r="FB60" i="3"/>
  <c r="FO51" i="3"/>
  <c r="FK60" i="3"/>
  <c r="FS51" i="3"/>
  <c r="FU60" i="3"/>
  <c r="FK51" i="3"/>
  <c r="FQ51" i="3"/>
  <c r="FH51" i="3"/>
  <c r="EY51" i="3"/>
  <c r="FL51" i="3"/>
  <c r="FC51" i="3"/>
  <c r="FA51" i="3"/>
  <c r="EW60" i="3"/>
  <c r="EV51" i="3"/>
  <c r="FR60" i="3"/>
  <c r="FJ60" i="3"/>
  <c r="GA60" i="3"/>
  <c r="GM51" i="3"/>
  <c r="GT51" i="3"/>
  <c r="GV51" i="3"/>
  <c r="GL51" i="3"/>
  <c r="GB60" i="3"/>
  <c r="GF51" i="3"/>
  <c r="GQ60" i="3"/>
  <c r="GO51" i="3"/>
  <c r="GI60" i="3"/>
  <c r="HR60" i="3"/>
  <c r="HQ60" i="3"/>
  <c r="HJ51" i="3"/>
  <c r="HJ60" i="3"/>
  <c r="HI60" i="3"/>
  <c r="HR51" i="3"/>
  <c r="HB60" i="3"/>
  <c r="HA60" i="3"/>
  <c r="HB51" i="3"/>
  <c r="HW60" i="3"/>
  <c r="HZ51" i="3"/>
  <c r="HG60" i="3"/>
  <c r="H30" i="18"/>
  <c r="G30" i="18"/>
  <c r="F30" i="18"/>
  <c r="E30" i="18"/>
  <c r="D30" i="18"/>
  <c r="C30" i="18"/>
  <c r="B30" i="18"/>
  <c r="H29" i="18"/>
  <c r="G29" i="18"/>
  <c r="F29" i="18"/>
  <c r="E29" i="18"/>
  <c r="D29" i="18"/>
  <c r="C29" i="18"/>
  <c r="B29" i="18"/>
  <c r="H28" i="18"/>
  <c r="G28" i="18"/>
  <c r="F28" i="18"/>
  <c r="E28" i="18"/>
  <c r="D28" i="18"/>
  <c r="C28" i="18"/>
  <c r="B28" i="18"/>
  <c r="H27" i="18"/>
  <c r="G27" i="18"/>
  <c r="F27" i="18"/>
  <c r="E27" i="18"/>
  <c r="D27" i="18"/>
  <c r="C27" i="18"/>
  <c r="B27" i="18"/>
  <c r="H26" i="18"/>
  <c r="G26" i="18"/>
  <c r="F26" i="18"/>
  <c r="E26" i="18"/>
  <c r="D26" i="18"/>
  <c r="C26" i="18"/>
  <c r="B26" i="18"/>
  <c r="H25" i="18"/>
  <c r="G25" i="18"/>
  <c r="F25" i="18"/>
  <c r="E25" i="18"/>
  <c r="D25" i="18"/>
  <c r="C25" i="18"/>
  <c r="B25" i="18"/>
  <c r="H24" i="18"/>
  <c r="G24" i="18"/>
  <c r="F24" i="18"/>
  <c r="E24" i="18"/>
  <c r="D24" i="18"/>
  <c r="C24" i="18"/>
  <c r="B24" i="18"/>
  <c r="H23" i="18"/>
  <c r="G23" i="18"/>
  <c r="F23" i="18"/>
  <c r="E23" i="18"/>
  <c r="D23" i="18"/>
  <c r="C23" i="18"/>
  <c r="B23" i="18"/>
  <c r="H22" i="18"/>
  <c r="G22" i="18"/>
  <c r="F22" i="18"/>
  <c r="E22" i="18"/>
  <c r="D22" i="18"/>
  <c r="C22" i="18"/>
  <c r="B22" i="18"/>
  <c r="H21" i="18"/>
  <c r="G21" i="18"/>
  <c r="F21" i="18"/>
  <c r="E21" i="18"/>
  <c r="D21" i="18"/>
  <c r="C21" i="18"/>
  <c r="B21" i="18"/>
  <c r="H20" i="18"/>
  <c r="G20" i="18"/>
  <c r="F20" i="18"/>
  <c r="E20" i="18"/>
  <c r="D20" i="18"/>
  <c r="C20" i="18"/>
  <c r="B20" i="18"/>
  <c r="H19" i="18"/>
  <c r="G19" i="18"/>
  <c r="F19" i="18"/>
  <c r="E19" i="18"/>
  <c r="D19" i="18"/>
  <c r="C19" i="18"/>
  <c r="B19" i="18"/>
  <c r="H18" i="18"/>
  <c r="G18" i="18"/>
  <c r="F18" i="18"/>
  <c r="E18" i="18"/>
  <c r="D18" i="18"/>
  <c r="C18" i="18"/>
  <c r="B18" i="18"/>
  <c r="H17" i="18"/>
  <c r="G17" i="18"/>
  <c r="F17" i="18"/>
  <c r="E17" i="18"/>
  <c r="D17" i="18"/>
  <c r="C17" i="18"/>
  <c r="B17" i="18"/>
  <c r="H16" i="18"/>
  <c r="G16" i="18"/>
  <c r="F16" i="18"/>
  <c r="E16" i="18"/>
  <c r="D16" i="18"/>
  <c r="C16" i="18"/>
  <c r="B16" i="18"/>
  <c r="H15" i="18"/>
  <c r="G15" i="18"/>
  <c r="F15" i="18"/>
  <c r="E15" i="18"/>
  <c r="D15" i="18"/>
  <c r="C15" i="18"/>
  <c r="B15" i="18"/>
  <c r="H14" i="18"/>
  <c r="G14" i="18"/>
  <c r="F14" i="18"/>
  <c r="E14" i="18"/>
  <c r="D14" i="18"/>
  <c r="C14" i="18"/>
  <c r="B14" i="18"/>
  <c r="H13" i="18"/>
  <c r="G13" i="18"/>
  <c r="F13" i="18"/>
  <c r="E13" i="18"/>
  <c r="D13" i="18"/>
  <c r="C13" i="18"/>
  <c r="B13" i="18"/>
  <c r="H12" i="18"/>
  <c r="G12" i="18"/>
  <c r="F12" i="18"/>
  <c r="E12" i="18"/>
  <c r="D12" i="18"/>
  <c r="C12" i="18"/>
  <c r="B12" i="18"/>
  <c r="H11" i="18"/>
  <c r="G11" i="18"/>
  <c r="F11" i="18"/>
  <c r="E11" i="18"/>
  <c r="D11" i="18"/>
  <c r="C11" i="18"/>
  <c r="B11" i="18"/>
  <c r="H10" i="18"/>
  <c r="G10" i="18"/>
  <c r="F10" i="18"/>
  <c r="E10" i="18"/>
  <c r="D10" i="18"/>
  <c r="C10" i="18"/>
  <c r="B10" i="18"/>
  <c r="H9" i="18"/>
  <c r="G9" i="18"/>
  <c r="F9" i="18"/>
  <c r="E9" i="18"/>
  <c r="D9" i="18"/>
  <c r="C9" i="18"/>
  <c r="B9" i="18"/>
  <c r="H8" i="18"/>
  <c r="G8" i="18"/>
  <c r="F8" i="18"/>
  <c r="E8" i="18"/>
  <c r="D8" i="18"/>
  <c r="C8" i="18"/>
  <c r="B8" i="18"/>
  <c r="H7" i="18"/>
  <c r="G7" i="18"/>
  <c r="F7" i="18"/>
  <c r="E7" i="18"/>
  <c r="D7" i="18"/>
  <c r="C7" i="18"/>
  <c r="B7" i="18"/>
  <c r="H6" i="18"/>
  <c r="G6" i="18"/>
  <c r="F6" i="18"/>
  <c r="E6" i="18"/>
  <c r="D6" i="18"/>
  <c r="C6" i="18"/>
  <c r="B6" i="18"/>
  <c r="H5" i="18"/>
  <c r="G5" i="18"/>
  <c r="F5" i="18"/>
  <c r="E5" i="18"/>
  <c r="D5" i="18"/>
  <c r="C5" i="18"/>
  <c r="B5" i="18"/>
  <c r="H4" i="18"/>
  <c r="G4" i="18"/>
  <c r="F4" i="18"/>
  <c r="E4" i="18"/>
  <c r="D4" i="18"/>
  <c r="C4" i="18"/>
  <c r="B4" i="18"/>
  <c r="H3" i="18"/>
  <c r="G3" i="18"/>
  <c r="F3" i="18"/>
  <c r="E3" i="18"/>
  <c r="D3" i="18"/>
  <c r="C3" i="18"/>
  <c r="B3" i="18"/>
  <c r="W256" i="23"/>
  <c r="V256" i="23"/>
  <c r="U256" i="23"/>
  <c r="T256" i="23"/>
  <c r="S256" i="23"/>
  <c r="R256" i="23"/>
  <c r="Q256" i="23"/>
  <c r="P256" i="23"/>
  <c r="O256" i="23"/>
  <c r="W255" i="23"/>
  <c r="V255" i="23"/>
  <c r="U255" i="23"/>
  <c r="T255" i="23"/>
  <c r="S255" i="23"/>
  <c r="R255" i="23"/>
  <c r="Q255" i="23"/>
  <c r="P255" i="23"/>
  <c r="O255" i="23"/>
  <c r="W254" i="23"/>
  <c r="V254" i="23"/>
  <c r="U254" i="23"/>
  <c r="T254" i="23"/>
  <c r="S254" i="23"/>
  <c r="R254" i="23"/>
  <c r="Q254" i="23"/>
  <c r="P254" i="23"/>
  <c r="O254" i="23"/>
  <c r="W253" i="23"/>
  <c r="V253" i="23"/>
  <c r="U253" i="23"/>
  <c r="T253" i="23"/>
  <c r="S253" i="23"/>
  <c r="R253" i="23"/>
  <c r="Q253" i="23"/>
  <c r="P253" i="23"/>
  <c r="O253" i="23"/>
  <c r="W252" i="23"/>
  <c r="V252" i="23"/>
  <c r="U252" i="23"/>
  <c r="T252" i="23"/>
  <c r="S252" i="23"/>
  <c r="R252" i="23"/>
  <c r="Q252" i="23"/>
  <c r="P252" i="23"/>
  <c r="O252" i="23"/>
  <c r="W251" i="23"/>
  <c r="V251" i="23"/>
  <c r="U251" i="23"/>
  <c r="T251" i="23"/>
  <c r="S251" i="23"/>
  <c r="R251" i="23"/>
  <c r="Q251" i="23"/>
  <c r="P251" i="23"/>
  <c r="O251" i="23"/>
  <c r="W250" i="23"/>
  <c r="V250" i="23"/>
  <c r="U250" i="23"/>
  <c r="T250" i="23"/>
  <c r="S250" i="23"/>
  <c r="R250" i="23"/>
  <c r="Q250" i="23"/>
  <c r="P250" i="23"/>
  <c r="O250" i="23"/>
  <c r="W249" i="23"/>
  <c r="V249" i="23"/>
  <c r="U249" i="23"/>
  <c r="T249" i="23"/>
  <c r="S249" i="23"/>
  <c r="R249" i="23"/>
  <c r="Q249" i="23"/>
  <c r="P249" i="23"/>
  <c r="O249" i="23"/>
  <c r="W248" i="23"/>
  <c r="V248" i="23"/>
  <c r="U248" i="23"/>
  <c r="T248" i="23"/>
  <c r="S248" i="23"/>
  <c r="R248" i="23"/>
  <c r="Q248" i="23"/>
  <c r="P248" i="23"/>
  <c r="O248" i="23"/>
  <c r="W247" i="23"/>
  <c r="V247" i="23"/>
  <c r="U247" i="23"/>
  <c r="T247" i="23"/>
  <c r="S247" i="23"/>
  <c r="R247" i="23"/>
  <c r="Q247" i="23"/>
  <c r="P247" i="23"/>
  <c r="O247" i="23"/>
  <c r="W246" i="23"/>
  <c r="V246" i="23"/>
  <c r="U246" i="23"/>
  <c r="T246" i="23"/>
  <c r="S246" i="23"/>
  <c r="R246" i="23"/>
  <c r="Q246" i="23"/>
  <c r="P246" i="23"/>
  <c r="O246" i="23"/>
  <c r="W245" i="23"/>
  <c r="V245" i="23"/>
  <c r="U245" i="23"/>
  <c r="T245" i="23"/>
  <c r="S245" i="23"/>
  <c r="R245" i="23"/>
  <c r="Q245" i="23"/>
  <c r="P245" i="23"/>
  <c r="O245" i="23"/>
  <c r="W244" i="23"/>
  <c r="V244" i="23"/>
  <c r="U244" i="23"/>
  <c r="T244" i="23"/>
  <c r="S244" i="23"/>
  <c r="R244" i="23"/>
  <c r="Q244" i="23"/>
  <c r="P244" i="23"/>
  <c r="O244" i="23"/>
  <c r="W243" i="23"/>
  <c r="V243" i="23"/>
  <c r="U243" i="23"/>
  <c r="T243" i="23"/>
  <c r="S243" i="23"/>
  <c r="R243" i="23"/>
  <c r="Q243" i="23"/>
  <c r="P243" i="23"/>
  <c r="O243" i="23"/>
  <c r="W242" i="23"/>
  <c r="V242" i="23"/>
  <c r="U242" i="23"/>
  <c r="T242" i="23"/>
  <c r="S242" i="23"/>
  <c r="R242" i="23"/>
  <c r="Q242" i="23"/>
  <c r="P242" i="23"/>
  <c r="O242" i="23"/>
  <c r="W241" i="23"/>
  <c r="V241" i="23"/>
  <c r="U241" i="23"/>
  <c r="T241" i="23"/>
  <c r="S241" i="23"/>
  <c r="R241" i="23"/>
  <c r="Q241" i="23"/>
  <c r="P241" i="23"/>
  <c r="O241" i="23"/>
  <c r="W240" i="23"/>
  <c r="V240" i="23"/>
  <c r="U240" i="23"/>
  <c r="T240" i="23"/>
  <c r="S240" i="23"/>
  <c r="R240" i="23"/>
  <c r="Q240" i="23"/>
  <c r="P240" i="23"/>
  <c r="O240" i="23"/>
  <c r="W239" i="23"/>
  <c r="V239" i="23"/>
  <c r="U239" i="23"/>
  <c r="T239" i="23"/>
  <c r="S239" i="23"/>
  <c r="R239" i="23"/>
  <c r="Q239" i="23"/>
  <c r="P239" i="23"/>
  <c r="O239" i="23"/>
  <c r="W238" i="23"/>
  <c r="V238" i="23"/>
  <c r="U238" i="23"/>
  <c r="T238" i="23"/>
  <c r="S238" i="23"/>
  <c r="R238" i="23"/>
  <c r="Q238" i="23"/>
  <c r="P238" i="23"/>
  <c r="O238" i="23"/>
  <c r="W237" i="23"/>
  <c r="V237" i="23"/>
  <c r="U237" i="23"/>
  <c r="T237" i="23"/>
  <c r="S237" i="23"/>
  <c r="R237" i="23"/>
  <c r="Q237" i="23"/>
  <c r="P237" i="23"/>
  <c r="O237" i="23"/>
  <c r="W236" i="23"/>
  <c r="V236" i="23"/>
  <c r="U236" i="23"/>
  <c r="T236" i="23"/>
  <c r="S236" i="23"/>
  <c r="R236" i="23"/>
  <c r="Q236" i="23"/>
  <c r="P236" i="23"/>
  <c r="O236" i="23"/>
  <c r="W235" i="23"/>
  <c r="V235" i="23"/>
  <c r="U235" i="23"/>
  <c r="T235" i="23"/>
  <c r="S235" i="23"/>
  <c r="R235" i="23"/>
  <c r="Q235" i="23"/>
  <c r="P235" i="23"/>
  <c r="O235" i="23"/>
  <c r="W234" i="23"/>
  <c r="V234" i="23"/>
  <c r="U234" i="23"/>
  <c r="T234" i="23"/>
  <c r="S234" i="23"/>
  <c r="R234" i="23"/>
  <c r="Q234" i="23"/>
  <c r="P234" i="23"/>
  <c r="O234" i="23"/>
  <c r="W233" i="23"/>
  <c r="V233" i="23"/>
  <c r="U233" i="23"/>
  <c r="T233" i="23"/>
  <c r="S233" i="23"/>
  <c r="R233" i="23"/>
  <c r="Q233" i="23"/>
  <c r="P233" i="23"/>
  <c r="O233" i="23"/>
  <c r="W232" i="23"/>
  <c r="V232" i="23"/>
  <c r="U232" i="23"/>
  <c r="T232" i="23"/>
  <c r="S232" i="23"/>
  <c r="R232" i="23"/>
  <c r="Q232" i="23"/>
  <c r="P232" i="23"/>
  <c r="O232" i="23"/>
  <c r="W231" i="23"/>
  <c r="V231" i="23"/>
  <c r="U231" i="23"/>
  <c r="T231" i="23"/>
  <c r="S231" i="23"/>
  <c r="R231" i="23"/>
  <c r="Q231" i="23"/>
  <c r="P231" i="23"/>
  <c r="O231" i="23"/>
  <c r="W230" i="23"/>
  <c r="V230" i="23"/>
  <c r="U230" i="23"/>
  <c r="T230" i="23"/>
  <c r="S230" i="23"/>
  <c r="R230" i="23"/>
  <c r="Q230" i="23"/>
  <c r="P230" i="23"/>
  <c r="O230" i="23"/>
  <c r="X229" i="23"/>
  <c r="W229" i="23"/>
  <c r="V229" i="23"/>
  <c r="U229" i="23"/>
  <c r="T229" i="23"/>
  <c r="S229" i="23"/>
  <c r="R229" i="23"/>
  <c r="Q229" i="23"/>
  <c r="P229" i="23"/>
  <c r="O229" i="23"/>
  <c r="W224" i="23"/>
  <c r="V224" i="23"/>
  <c r="U224" i="23"/>
  <c r="T224" i="23"/>
  <c r="S224" i="23"/>
  <c r="R224" i="23"/>
  <c r="Q224" i="23"/>
  <c r="P224" i="23"/>
  <c r="O224" i="23"/>
  <c r="W223" i="23"/>
  <c r="V223" i="23"/>
  <c r="U223" i="23"/>
  <c r="T223" i="23"/>
  <c r="S223" i="23"/>
  <c r="R223" i="23"/>
  <c r="Q223" i="23"/>
  <c r="P223" i="23"/>
  <c r="O223" i="23"/>
  <c r="W222" i="23"/>
  <c r="V222" i="23"/>
  <c r="U222" i="23"/>
  <c r="T222" i="23"/>
  <c r="S222" i="23"/>
  <c r="R222" i="23"/>
  <c r="Q222" i="23"/>
  <c r="P222" i="23"/>
  <c r="O222" i="23"/>
  <c r="W221" i="23"/>
  <c r="V221" i="23"/>
  <c r="U221" i="23"/>
  <c r="T221" i="23"/>
  <c r="S221" i="23"/>
  <c r="R221" i="23"/>
  <c r="Q221" i="23"/>
  <c r="P221" i="23"/>
  <c r="O221" i="23"/>
  <c r="W220" i="23"/>
  <c r="V220" i="23"/>
  <c r="U220" i="23"/>
  <c r="T220" i="23"/>
  <c r="S220" i="23"/>
  <c r="R220" i="23"/>
  <c r="Q220" i="23"/>
  <c r="P220" i="23"/>
  <c r="O220" i="23"/>
  <c r="W219" i="23"/>
  <c r="V219" i="23"/>
  <c r="U219" i="23"/>
  <c r="T219" i="23"/>
  <c r="S219" i="23"/>
  <c r="R219" i="23"/>
  <c r="Q219" i="23"/>
  <c r="P219" i="23"/>
  <c r="O219" i="23"/>
  <c r="W218" i="23"/>
  <c r="V218" i="23"/>
  <c r="U218" i="23"/>
  <c r="T218" i="23"/>
  <c r="S218" i="23"/>
  <c r="R218" i="23"/>
  <c r="Q218" i="23"/>
  <c r="P218" i="23"/>
  <c r="O218" i="23"/>
  <c r="W217" i="23"/>
  <c r="V217" i="23"/>
  <c r="U217" i="23"/>
  <c r="T217" i="23"/>
  <c r="S217" i="23"/>
  <c r="R217" i="23"/>
  <c r="Q217" i="23"/>
  <c r="P217" i="23"/>
  <c r="O217" i="23"/>
  <c r="W216" i="23"/>
  <c r="V216" i="23"/>
  <c r="U216" i="23"/>
  <c r="T216" i="23"/>
  <c r="S216" i="23"/>
  <c r="R216" i="23"/>
  <c r="Q216" i="23"/>
  <c r="P216" i="23"/>
  <c r="O216" i="23"/>
  <c r="W215" i="23"/>
  <c r="V215" i="23"/>
  <c r="U215" i="23"/>
  <c r="T215" i="23"/>
  <c r="S215" i="23"/>
  <c r="R215" i="23"/>
  <c r="Q215" i="23"/>
  <c r="P215" i="23"/>
  <c r="O215" i="23"/>
  <c r="W214" i="23"/>
  <c r="V214" i="23"/>
  <c r="U214" i="23"/>
  <c r="T214" i="23"/>
  <c r="S214" i="23"/>
  <c r="R214" i="23"/>
  <c r="Q214" i="23"/>
  <c r="P214" i="23"/>
  <c r="O214" i="23"/>
  <c r="W213" i="23"/>
  <c r="V213" i="23"/>
  <c r="U213" i="23"/>
  <c r="T213" i="23"/>
  <c r="S213" i="23"/>
  <c r="R213" i="23"/>
  <c r="Q213" i="23"/>
  <c r="P213" i="23"/>
  <c r="O213" i="23"/>
  <c r="W212" i="23"/>
  <c r="V212" i="23"/>
  <c r="U212" i="23"/>
  <c r="T212" i="23"/>
  <c r="S212" i="23"/>
  <c r="R212" i="23"/>
  <c r="Q212" i="23"/>
  <c r="P212" i="23"/>
  <c r="O212" i="23"/>
  <c r="W211" i="23"/>
  <c r="V211" i="23"/>
  <c r="U211" i="23"/>
  <c r="T211" i="23"/>
  <c r="S211" i="23"/>
  <c r="R211" i="23"/>
  <c r="Q211" i="23"/>
  <c r="P211" i="23"/>
  <c r="O211" i="23"/>
  <c r="W210" i="23"/>
  <c r="V210" i="23"/>
  <c r="U210" i="23"/>
  <c r="T210" i="23"/>
  <c r="S210" i="23"/>
  <c r="R210" i="23"/>
  <c r="Q210" i="23"/>
  <c r="P210" i="23"/>
  <c r="O210" i="23"/>
  <c r="W209" i="23"/>
  <c r="V209" i="23"/>
  <c r="U209" i="23"/>
  <c r="T209" i="23"/>
  <c r="S209" i="23"/>
  <c r="R209" i="23"/>
  <c r="Q209" i="23"/>
  <c r="P209" i="23"/>
  <c r="O209" i="23"/>
  <c r="W208" i="23"/>
  <c r="V208" i="23"/>
  <c r="U208" i="23"/>
  <c r="T208" i="23"/>
  <c r="S208" i="23"/>
  <c r="R208" i="23"/>
  <c r="Q208" i="23"/>
  <c r="P208" i="23"/>
  <c r="O208" i="23"/>
  <c r="W207" i="23"/>
  <c r="V207" i="23"/>
  <c r="U207" i="23"/>
  <c r="T207" i="23"/>
  <c r="S207" i="23"/>
  <c r="R207" i="23"/>
  <c r="Q207" i="23"/>
  <c r="P207" i="23"/>
  <c r="O207" i="23"/>
  <c r="W206" i="23"/>
  <c r="V206" i="23"/>
  <c r="U206" i="23"/>
  <c r="T206" i="23"/>
  <c r="S206" i="23"/>
  <c r="R206" i="23"/>
  <c r="Q206" i="23"/>
  <c r="P206" i="23"/>
  <c r="O206" i="23"/>
  <c r="W205" i="23"/>
  <c r="V205" i="23"/>
  <c r="U205" i="23"/>
  <c r="T205" i="23"/>
  <c r="S205" i="23"/>
  <c r="R205" i="23"/>
  <c r="Q205" i="23"/>
  <c r="P205" i="23"/>
  <c r="O205" i="23"/>
  <c r="W204" i="23"/>
  <c r="V204" i="23"/>
  <c r="U204" i="23"/>
  <c r="T204" i="23"/>
  <c r="S204" i="23"/>
  <c r="R204" i="23"/>
  <c r="Q204" i="23"/>
  <c r="P204" i="23"/>
  <c r="O204" i="23"/>
  <c r="W203" i="23"/>
  <c r="V203" i="23"/>
  <c r="U203" i="23"/>
  <c r="T203" i="23"/>
  <c r="S203" i="23"/>
  <c r="R203" i="23"/>
  <c r="Q203" i="23"/>
  <c r="P203" i="23"/>
  <c r="O203" i="23"/>
  <c r="W202" i="23"/>
  <c r="V202" i="23"/>
  <c r="U202" i="23"/>
  <c r="T202" i="23"/>
  <c r="S202" i="23"/>
  <c r="R202" i="23"/>
  <c r="Q202" i="23"/>
  <c r="P202" i="23"/>
  <c r="O202" i="23"/>
  <c r="W201" i="23"/>
  <c r="V201" i="23"/>
  <c r="U201" i="23"/>
  <c r="T201" i="23"/>
  <c r="S201" i="23"/>
  <c r="R201" i="23"/>
  <c r="Q201" i="23"/>
  <c r="P201" i="23"/>
  <c r="O201" i="23"/>
  <c r="W200" i="23"/>
  <c r="V200" i="23"/>
  <c r="U200" i="23"/>
  <c r="T200" i="23"/>
  <c r="S200" i="23"/>
  <c r="R200" i="23"/>
  <c r="Q200" i="23"/>
  <c r="P200" i="23"/>
  <c r="O200" i="23"/>
  <c r="W199" i="23"/>
  <c r="V199" i="23"/>
  <c r="U199" i="23"/>
  <c r="T199" i="23"/>
  <c r="S199" i="23"/>
  <c r="R199" i="23"/>
  <c r="Q199" i="23"/>
  <c r="P199" i="23"/>
  <c r="O199" i="23"/>
  <c r="W198" i="23"/>
  <c r="V198" i="23"/>
  <c r="U198" i="23"/>
  <c r="T198" i="23"/>
  <c r="S198" i="23"/>
  <c r="R198" i="23"/>
  <c r="Q198" i="23"/>
  <c r="P198" i="23"/>
  <c r="O198" i="23"/>
  <c r="X197" i="23"/>
  <c r="W197" i="23"/>
  <c r="V197" i="23"/>
  <c r="U197" i="23"/>
  <c r="T197" i="23"/>
  <c r="S197" i="23"/>
  <c r="R197" i="23"/>
  <c r="Q197" i="23"/>
  <c r="P197" i="23"/>
  <c r="O197" i="23"/>
  <c r="W192" i="23"/>
  <c r="V192" i="23"/>
  <c r="U192" i="23"/>
  <c r="T192" i="23"/>
  <c r="S192" i="23"/>
  <c r="R192" i="23"/>
  <c r="Q192" i="23"/>
  <c r="P192" i="23"/>
  <c r="O192" i="23"/>
  <c r="W191" i="23"/>
  <c r="V191" i="23"/>
  <c r="U191" i="23"/>
  <c r="T191" i="23"/>
  <c r="S191" i="23"/>
  <c r="R191" i="23"/>
  <c r="Q191" i="23"/>
  <c r="P191" i="23"/>
  <c r="O191" i="23"/>
  <c r="W190" i="23"/>
  <c r="V190" i="23"/>
  <c r="U190" i="23"/>
  <c r="T190" i="23"/>
  <c r="S190" i="23"/>
  <c r="R190" i="23"/>
  <c r="Q190" i="23"/>
  <c r="P190" i="23"/>
  <c r="O190" i="23"/>
  <c r="W189" i="23"/>
  <c r="V189" i="23"/>
  <c r="U189" i="23"/>
  <c r="T189" i="23"/>
  <c r="S189" i="23"/>
  <c r="R189" i="23"/>
  <c r="Q189" i="23"/>
  <c r="P189" i="23"/>
  <c r="O189" i="23"/>
  <c r="W188" i="23"/>
  <c r="V188" i="23"/>
  <c r="U188" i="23"/>
  <c r="T188" i="23"/>
  <c r="S188" i="23"/>
  <c r="R188" i="23"/>
  <c r="Q188" i="23"/>
  <c r="P188" i="23"/>
  <c r="O188" i="23"/>
  <c r="W187" i="23"/>
  <c r="V187" i="23"/>
  <c r="U187" i="23"/>
  <c r="T187" i="23"/>
  <c r="S187" i="23"/>
  <c r="R187" i="23"/>
  <c r="Q187" i="23"/>
  <c r="P187" i="23"/>
  <c r="O187" i="23"/>
  <c r="W186" i="23"/>
  <c r="V186" i="23"/>
  <c r="U186" i="23"/>
  <c r="T186" i="23"/>
  <c r="S186" i="23"/>
  <c r="R186" i="23"/>
  <c r="Q186" i="23"/>
  <c r="P186" i="23"/>
  <c r="O186" i="23"/>
  <c r="W185" i="23"/>
  <c r="V185" i="23"/>
  <c r="U185" i="23"/>
  <c r="T185" i="23"/>
  <c r="S185" i="23"/>
  <c r="R185" i="23"/>
  <c r="Q185" i="23"/>
  <c r="P185" i="23"/>
  <c r="O185" i="23"/>
  <c r="W184" i="23"/>
  <c r="V184" i="23"/>
  <c r="U184" i="23"/>
  <c r="T184" i="23"/>
  <c r="S184" i="23"/>
  <c r="R184" i="23"/>
  <c r="Q184" i="23"/>
  <c r="P184" i="23"/>
  <c r="O184" i="23"/>
  <c r="W183" i="23"/>
  <c r="V183" i="23"/>
  <c r="U183" i="23"/>
  <c r="T183" i="23"/>
  <c r="S183" i="23"/>
  <c r="R183" i="23"/>
  <c r="Q183" i="23"/>
  <c r="P183" i="23"/>
  <c r="O183" i="23"/>
  <c r="W182" i="23"/>
  <c r="V182" i="23"/>
  <c r="U182" i="23"/>
  <c r="T182" i="23"/>
  <c r="S182" i="23"/>
  <c r="R182" i="23"/>
  <c r="Q182" i="23"/>
  <c r="P182" i="23"/>
  <c r="O182" i="23"/>
  <c r="W181" i="23"/>
  <c r="V181" i="23"/>
  <c r="U181" i="23"/>
  <c r="T181" i="23"/>
  <c r="S181" i="23"/>
  <c r="R181" i="23"/>
  <c r="Q181" i="23"/>
  <c r="P181" i="23"/>
  <c r="O181" i="23"/>
  <c r="W180" i="23"/>
  <c r="V180" i="23"/>
  <c r="U180" i="23"/>
  <c r="T180" i="23"/>
  <c r="S180" i="23"/>
  <c r="R180" i="23"/>
  <c r="Q180" i="23"/>
  <c r="P180" i="23"/>
  <c r="O180" i="23"/>
  <c r="W179" i="23"/>
  <c r="V179" i="23"/>
  <c r="U179" i="23"/>
  <c r="T179" i="23"/>
  <c r="S179" i="23"/>
  <c r="R179" i="23"/>
  <c r="Q179" i="23"/>
  <c r="P179" i="23"/>
  <c r="O179" i="23"/>
  <c r="W178" i="23"/>
  <c r="V178" i="23"/>
  <c r="U178" i="23"/>
  <c r="T178" i="23"/>
  <c r="S178" i="23"/>
  <c r="R178" i="23"/>
  <c r="Q178" i="23"/>
  <c r="P178" i="23"/>
  <c r="O178" i="23"/>
  <c r="W177" i="23"/>
  <c r="V177" i="23"/>
  <c r="U177" i="23"/>
  <c r="T177" i="23"/>
  <c r="S177" i="23"/>
  <c r="R177" i="23"/>
  <c r="Q177" i="23"/>
  <c r="P177" i="23"/>
  <c r="O177" i="23"/>
  <c r="W176" i="23"/>
  <c r="V176" i="23"/>
  <c r="U176" i="23"/>
  <c r="T176" i="23"/>
  <c r="S176" i="23"/>
  <c r="R176" i="23"/>
  <c r="Q176" i="23"/>
  <c r="P176" i="23"/>
  <c r="O176" i="23"/>
  <c r="W175" i="23"/>
  <c r="V175" i="23"/>
  <c r="U175" i="23"/>
  <c r="T175" i="23"/>
  <c r="S175" i="23"/>
  <c r="R175" i="23"/>
  <c r="Q175" i="23"/>
  <c r="P175" i="23"/>
  <c r="O175" i="23"/>
  <c r="W174" i="23"/>
  <c r="V174" i="23"/>
  <c r="U174" i="23"/>
  <c r="T174" i="23"/>
  <c r="S174" i="23"/>
  <c r="R174" i="23"/>
  <c r="Q174" i="23"/>
  <c r="P174" i="23"/>
  <c r="O174" i="23"/>
  <c r="W173" i="23"/>
  <c r="V173" i="23"/>
  <c r="U173" i="23"/>
  <c r="T173" i="23"/>
  <c r="S173" i="23"/>
  <c r="R173" i="23"/>
  <c r="Q173" i="23"/>
  <c r="P173" i="23"/>
  <c r="O173" i="23"/>
  <c r="W172" i="23"/>
  <c r="V172" i="23"/>
  <c r="U172" i="23"/>
  <c r="T172" i="23"/>
  <c r="S172" i="23"/>
  <c r="R172" i="23"/>
  <c r="Q172" i="23"/>
  <c r="P172" i="23"/>
  <c r="O172" i="23"/>
  <c r="W171" i="23"/>
  <c r="V171" i="23"/>
  <c r="U171" i="23"/>
  <c r="T171" i="23"/>
  <c r="S171" i="23"/>
  <c r="R171" i="23"/>
  <c r="Q171" i="23"/>
  <c r="P171" i="23"/>
  <c r="O171" i="23"/>
  <c r="W170" i="23"/>
  <c r="V170" i="23"/>
  <c r="U170" i="23"/>
  <c r="T170" i="23"/>
  <c r="S170" i="23"/>
  <c r="R170" i="23"/>
  <c r="Q170" i="23"/>
  <c r="P170" i="23"/>
  <c r="O170" i="23"/>
  <c r="W169" i="23"/>
  <c r="V169" i="23"/>
  <c r="U169" i="23"/>
  <c r="T169" i="23"/>
  <c r="S169" i="23"/>
  <c r="R169" i="23"/>
  <c r="Q169" i="23"/>
  <c r="P169" i="23"/>
  <c r="O169" i="23"/>
  <c r="W168" i="23"/>
  <c r="V168" i="23"/>
  <c r="U168" i="23"/>
  <c r="T168" i="23"/>
  <c r="S168" i="23"/>
  <c r="R168" i="23"/>
  <c r="Q168" i="23"/>
  <c r="P168" i="23"/>
  <c r="O168" i="23"/>
  <c r="W167" i="23"/>
  <c r="V167" i="23"/>
  <c r="U167" i="23"/>
  <c r="T167" i="23"/>
  <c r="S167" i="23"/>
  <c r="R167" i="23"/>
  <c r="Q167" i="23"/>
  <c r="P167" i="23"/>
  <c r="O167" i="23"/>
  <c r="W166" i="23"/>
  <c r="V166" i="23"/>
  <c r="U166" i="23"/>
  <c r="T166" i="23"/>
  <c r="S166" i="23"/>
  <c r="R166" i="23"/>
  <c r="Q166" i="23"/>
  <c r="P166" i="23"/>
  <c r="O166" i="23"/>
  <c r="X165" i="23"/>
  <c r="W165" i="23"/>
  <c r="V165" i="23"/>
  <c r="U165" i="23"/>
  <c r="T165" i="23"/>
  <c r="S165" i="23"/>
  <c r="R165" i="23"/>
  <c r="Q165" i="23"/>
  <c r="P165" i="23"/>
  <c r="O165" i="23"/>
  <c r="W160" i="23"/>
  <c r="V160" i="23"/>
  <c r="U160" i="23"/>
  <c r="T160" i="23"/>
  <c r="S160" i="23"/>
  <c r="R160" i="23"/>
  <c r="Q160" i="23"/>
  <c r="P160" i="23"/>
  <c r="O160" i="23"/>
  <c r="W159" i="23"/>
  <c r="V159" i="23"/>
  <c r="U159" i="23"/>
  <c r="T159" i="23"/>
  <c r="S159" i="23"/>
  <c r="R159" i="23"/>
  <c r="Q159" i="23"/>
  <c r="P159" i="23"/>
  <c r="O159" i="23"/>
  <c r="W158" i="23"/>
  <c r="V158" i="23"/>
  <c r="U158" i="23"/>
  <c r="T158" i="23"/>
  <c r="S158" i="23"/>
  <c r="R158" i="23"/>
  <c r="Q158" i="23"/>
  <c r="P158" i="23"/>
  <c r="O158" i="23"/>
  <c r="W157" i="23"/>
  <c r="V157" i="23"/>
  <c r="U157" i="23"/>
  <c r="T157" i="23"/>
  <c r="S157" i="23"/>
  <c r="R157" i="23"/>
  <c r="Q157" i="23"/>
  <c r="P157" i="23"/>
  <c r="O157" i="23"/>
  <c r="W156" i="23"/>
  <c r="V156" i="23"/>
  <c r="U156" i="23"/>
  <c r="T156" i="23"/>
  <c r="S156" i="23"/>
  <c r="R156" i="23"/>
  <c r="Q156" i="23"/>
  <c r="P156" i="23"/>
  <c r="O156" i="23"/>
  <c r="W155" i="23"/>
  <c r="V155" i="23"/>
  <c r="U155" i="23"/>
  <c r="T155" i="23"/>
  <c r="S155" i="23"/>
  <c r="R155" i="23"/>
  <c r="Q155" i="23"/>
  <c r="P155" i="23"/>
  <c r="O155" i="23"/>
  <c r="W154" i="23"/>
  <c r="V154" i="23"/>
  <c r="U154" i="23"/>
  <c r="T154" i="23"/>
  <c r="S154" i="23"/>
  <c r="R154" i="23"/>
  <c r="Q154" i="23"/>
  <c r="P154" i="23"/>
  <c r="O154" i="23"/>
  <c r="W153" i="23"/>
  <c r="V153" i="23"/>
  <c r="U153" i="23"/>
  <c r="T153" i="23"/>
  <c r="S153" i="23"/>
  <c r="R153" i="23"/>
  <c r="Q153" i="23"/>
  <c r="P153" i="23"/>
  <c r="O153" i="23"/>
  <c r="W152" i="23"/>
  <c r="V152" i="23"/>
  <c r="U152" i="23"/>
  <c r="T152" i="23"/>
  <c r="S152" i="23"/>
  <c r="R152" i="23"/>
  <c r="Q152" i="23"/>
  <c r="P152" i="23"/>
  <c r="O152" i="23"/>
  <c r="W151" i="23"/>
  <c r="V151" i="23"/>
  <c r="U151" i="23"/>
  <c r="T151" i="23"/>
  <c r="S151" i="23"/>
  <c r="R151" i="23"/>
  <c r="Q151" i="23"/>
  <c r="P151" i="23"/>
  <c r="O151" i="23"/>
  <c r="W150" i="23"/>
  <c r="V150" i="23"/>
  <c r="U150" i="23"/>
  <c r="T150" i="23"/>
  <c r="S150" i="23"/>
  <c r="R150" i="23"/>
  <c r="Q150" i="23"/>
  <c r="P150" i="23"/>
  <c r="O150" i="23"/>
  <c r="W149" i="23"/>
  <c r="V149" i="23"/>
  <c r="U149" i="23"/>
  <c r="T149" i="23"/>
  <c r="S149" i="23"/>
  <c r="R149" i="23"/>
  <c r="Q149" i="23"/>
  <c r="P149" i="23"/>
  <c r="O149" i="23"/>
  <c r="W148" i="23"/>
  <c r="V148" i="23"/>
  <c r="U148" i="23"/>
  <c r="T148" i="23"/>
  <c r="S148" i="23"/>
  <c r="R148" i="23"/>
  <c r="Q148" i="23"/>
  <c r="P148" i="23"/>
  <c r="O148" i="23"/>
  <c r="W147" i="23"/>
  <c r="V147" i="23"/>
  <c r="U147" i="23"/>
  <c r="T147" i="23"/>
  <c r="S147" i="23"/>
  <c r="R147" i="23"/>
  <c r="Q147" i="23"/>
  <c r="P147" i="23"/>
  <c r="O147" i="23"/>
  <c r="W146" i="23"/>
  <c r="V146" i="23"/>
  <c r="U146" i="23"/>
  <c r="T146" i="23"/>
  <c r="S146" i="23"/>
  <c r="R146" i="23"/>
  <c r="Q146" i="23"/>
  <c r="P146" i="23"/>
  <c r="O146" i="23"/>
  <c r="W145" i="23"/>
  <c r="V145" i="23"/>
  <c r="U145" i="23"/>
  <c r="T145" i="23"/>
  <c r="S145" i="23"/>
  <c r="R145" i="23"/>
  <c r="Q145" i="23"/>
  <c r="P145" i="23"/>
  <c r="O145" i="23"/>
  <c r="W144" i="23"/>
  <c r="V144" i="23"/>
  <c r="U144" i="23"/>
  <c r="T144" i="23"/>
  <c r="S144" i="23"/>
  <c r="R144" i="23"/>
  <c r="Q144" i="23"/>
  <c r="P144" i="23"/>
  <c r="O144" i="23"/>
  <c r="W143" i="23"/>
  <c r="V143" i="23"/>
  <c r="U143" i="23"/>
  <c r="T143" i="23"/>
  <c r="S143" i="23"/>
  <c r="R143" i="23"/>
  <c r="Q143" i="23"/>
  <c r="P143" i="23"/>
  <c r="O143" i="23"/>
  <c r="W142" i="23"/>
  <c r="V142" i="23"/>
  <c r="U142" i="23"/>
  <c r="T142" i="23"/>
  <c r="S142" i="23"/>
  <c r="R142" i="23"/>
  <c r="Q142" i="23"/>
  <c r="P142" i="23"/>
  <c r="O142" i="23"/>
  <c r="W141" i="23"/>
  <c r="V141" i="23"/>
  <c r="U141" i="23"/>
  <c r="T141" i="23"/>
  <c r="S141" i="23"/>
  <c r="R141" i="23"/>
  <c r="Q141" i="23"/>
  <c r="P141" i="23"/>
  <c r="O141" i="23"/>
  <c r="W140" i="23"/>
  <c r="V140" i="23"/>
  <c r="U140" i="23"/>
  <c r="T140" i="23"/>
  <c r="S140" i="23"/>
  <c r="R140" i="23"/>
  <c r="Q140" i="23"/>
  <c r="P140" i="23"/>
  <c r="O140" i="23"/>
  <c r="W139" i="23"/>
  <c r="V139" i="23"/>
  <c r="U139" i="23"/>
  <c r="T139" i="23"/>
  <c r="S139" i="23"/>
  <c r="R139" i="23"/>
  <c r="Q139" i="23"/>
  <c r="P139" i="23"/>
  <c r="O139" i="23"/>
  <c r="W138" i="23"/>
  <c r="V138" i="23"/>
  <c r="U138" i="23"/>
  <c r="T138" i="23"/>
  <c r="S138" i="23"/>
  <c r="R138" i="23"/>
  <c r="Q138" i="23"/>
  <c r="P138" i="23"/>
  <c r="O138" i="23"/>
  <c r="W137" i="23"/>
  <c r="V137" i="23"/>
  <c r="U137" i="23"/>
  <c r="T137" i="23"/>
  <c r="S137" i="23"/>
  <c r="R137" i="23"/>
  <c r="Q137" i="23"/>
  <c r="P137" i="23"/>
  <c r="O137" i="23"/>
  <c r="W136" i="23"/>
  <c r="V136" i="23"/>
  <c r="U136" i="23"/>
  <c r="T136" i="23"/>
  <c r="S136" i="23"/>
  <c r="R136" i="23"/>
  <c r="Q136" i="23"/>
  <c r="P136" i="23"/>
  <c r="O136" i="23"/>
  <c r="W135" i="23"/>
  <c r="V135" i="23"/>
  <c r="U135" i="23"/>
  <c r="T135" i="23"/>
  <c r="S135" i="23"/>
  <c r="R135" i="23"/>
  <c r="Q135" i="23"/>
  <c r="P135" i="23"/>
  <c r="O135" i="23"/>
  <c r="W134" i="23"/>
  <c r="V134" i="23"/>
  <c r="U134" i="23"/>
  <c r="T134" i="23"/>
  <c r="S134" i="23"/>
  <c r="R134" i="23"/>
  <c r="Q134" i="23"/>
  <c r="P134" i="23"/>
  <c r="O134" i="23"/>
  <c r="X133" i="23"/>
  <c r="W133" i="23"/>
  <c r="V133" i="23"/>
  <c r="U133" i="23"/>
  <c r="T133" i="23"/>
  <c r="S133" i="23"/>
  <c r="R133" i="23"/>
  <c r="Q133" i="23"/>
  <c r="P133" i="23"/>
  <c r="O133" i="23"/>
  <c r="W128" i="23"/>
  <c r="V128" i="23"/>
  <c r="U128" i="23"/>
  <c r="T128" i="23"/>
  <c r="S128" i="23"/>
  <c r="R128" i="23"/>
  <c r="Q128" i="23"/>
  <c r="P128" i="23"/>
  <c r="O128" i="23"/>
  <c r="W127" i="23"/>
  <c r="V127" i="23"/>
  <c r="U127" i="23"/>
  <c r="T127" i="23"/>
  <c r="S127" i="23"/>
  <c r="R127" i="23"/>
  <c r="Q127" i="23"/>
  <c r="P127" i="23"/>
  <c r="O127" i="23"/>
  <c r="W126" i="23"/>
  <c r="V126" i="23"/>
  <c r="U126" i="23"/>
  <c r="T126" i="23"/>
  <c r="S126" i="23"/>
  <c r="R126" i="23"/>
  <c r="Q126" i="23"/>
  <c r="P126" i="23"/>
  <c r="O126" i="23"/>
  <c r="W125" i="23"/>
  <c r="V125" i="23"/>
  <c r="U125" i="23"/>
  <c r="T125" i="23"/>
  <c r="S125" i="23"/>
  <c r="R125" i="23"/>
  <c r="Q125" i="23"/>
  <c r="P125" i="23"/>
  <c r="O125" i="23"/>
  <c r="W124" i="23"/>
  <c r="V124" i="23"/>
  <c r="U124" i="23"/>
  <c r="T124" i="23"/>
  <c r="S124" i="23"/>
  <c r="R124" i="23"/>
  <c r="Q124" i="23"/>
  <c r="P124" i="23"/>
  <c r="O124" i="23"/>
  <c r="W123" i="23"/>
  <c r="V123" i="23"/>
  <c r="U123" i="23"/>
  <c r="T123" i="23"/>
  <c r="S123" i="23"/>
  <c r="R123" i="23"/>
  <c r="Q123" i="23"/>
  <c r="P123" i="23"/>
  <c r="O123" i="23"/>
  <c r="W122" i="23"/>
  <c r="V122" i="23"/>
  <c r="U122" i="23"/>
  <c r="T122" i="23"/>
  <c r="S122" i="23"/>
  <c r="R122" i="23"/>
  <c r="Q122" i="23"/>
  <c r="P122" i="23"/>
  <c r="O122" i="23"/>
  <c r="W121" i="23"/>
  <c r="V121" i="23"/>
  <c r="U121" i="23"/>
  <c r="T121" i="23"/>
  <c r="S121" i="23"/>
  <c r="R121" i="23"/>
  <c r="Q121" i="23"/>
  <c r="P121" i="23"/>
  <c r="O121" i="23"/>
  <c r="W120" i="23"/>
  <c r="V120" i="23"/>
  <c r="U120" i="23"/>
  <c r="T120" i="23"/>
  <c r="S120" i="23"/>
  <c r="R120" i="23"/>
  <c r="Q120" i="23"/>
  <c r="P120" i="23"/>
  <c r="O120" i="23"/>
  <c r="W119" i="23"/>
  <c r="V119" i="23"/>
  <c r="U119" i="23"/>
  <c r="T119" i="23"/>
  <c r="S119" i="23"/>
  <c r="R119" i="23"/>
  <c r="Q119" i="23"/>
  <c r="P119" i="23"/>
  <c r="O119" i="23"/>
  <c r="W118" i="23"/>
  <c r="V118" i="23"/>
  <c r="U118" i="23"/>
  <c r="T118" i="23"/>
  <c r="S118" i="23"/>
  <c r="R118" i="23"/>
  <c r="Q118" i="23"/>
  <c r="P118" i="23"/>
  <c r="O118" i="23"/>
  <c r="W117" i="23"/>
  <c r="V117" i="23"/>
  <c r="U117" i="23"/>
  <c r="T117" i="23"/>
  <c r="S117" i="23"/>
  <c r="R117" i="23"/>
  <c r="Q117" i="23"/>
  <c r="P117" i="23"/>
  <c r="O117" i="23"/>
  <c r="W116" i="23"/>
  <c r="V116" i="23"/>
  <c r="U116" i="23"/>
  <c r="T116" i="23"/>
  <c r="S116" i="23"/>
  <c r="R116" i="23"/>
  <c r="Q116" i="23"/>
  <c r="P116" i="23"/>
  <c r="O116" i="23"/>
  <c r="W115" i="23"/>
  <c r="V115" i="23"/>
  <c r="U115" i="23"/>
  <c r="T115" i="23"/>
  <c r="S115" i="23"/>
  <c r="R115" i="23"/>
  <c r="Q115" i="23"/>
  <c r="P115" i="23"/>
  <c r="O115" i="23"/>
  <c r="W114" i="23"/>
  <c r="V114" i="23"/>
  <c r="U114" i="23"/>
  <c r="T114" i="23"/>
  <c r="S114" i="23"/>
  <c r="R114" i="23"/>
  <c r="Q114" i="23"/>
  <c r="P114" i="23"/>
  <c r="O114" i="23"/>
  <c r="W113" i="23"/>
  <c r="V113" i="23"/>
  <c r="U113" i="23"/>
  <c r="T113" i="23"/>
  <c r="S113" i="23"/>
  <c r="R113" i="23"/>
  <c r="Q113" i="23"/>
  <c r="P113" i="23"/>
  <c r="O113" i="23"/>
  <c r="W112" i="23"/>
  <c r="V112" i="23"/>
  <c r="U112" i="23"/>
  <c r="T112" i="23"/>
  <c r="S112" i="23"/>
  <c r="R112" i="23"/>
  <c r="Q112" i="23"/>
  <c r="P112" i="23"/>
  <c r="O112" i="23"/>
  <c r="W111" i="23"/>
  <c r="V111" i="23"/>
  <c r="U111" i="23"/>
  <c r="T111" i="23"/>
  <c r="S111" i="23"/>
  <c r="R111" i="23"/>
  <c r="Q111" i="23"/>
  <c r="P111" i="23"/>
  <c r="O111" i="23"/>
  <c r="W110" i="23"/>
  <c r="V110" i="23"/>
  <c r="U110" i="23"/>
  <c r="T110" i="23"/>
  <c r="S110" i="23"/>
  <c r="R110" i="23"/>
  <c r="Q110" i="23"/>
  <c r="P110" i="23"/>
  <c r="O110" i="23"/>
  <c r="W109" i="23"/>
  <c r="V109" i="23"/>
  <c r="U109" i="23"/>
  <c r="T109" i="23"/>
  <c r="S109" i="23"/>
  <c r="R109" i="23"/>
  <c r="Q109" i="23"/>
  <c r="P109" i="23"/>
  <c r="O109" i="23"/>
  <c r="W108" i="23"/>
  <c r="V108" i="23"/>
  <c r="U108" i="23"/>
  <c r="T108" i="23"/>
  <c r="S108" i="23"/>
  <c r="R108" i="23"/>
  <c r="Q108" i="23"/>
  <c r="P108" i="23"/>
  <c r="O108" i="23"/>
  <c r="W107" i="23"/>
  <c r="V107" i="23"/>
  <c r="U107" i="23"/>
  <c r="T107" i="23"/>
  <c r="S107" i="23"/>
  <c r="R107" i="23"/>
  <c r="Q107" i="23"/>
  <c r="P107" i="23"/>
  <c r="O107" i="23"/>
  <c r="W106" i="23"/>
  <c r="V106" i="23"/>
  <c r="U106" i="23"/>
  <c r="T106" i="23"/>
  <c r="S106" i="23"/>
  <c r="R106" i="23"/>
  <c r="Q106" i="23"/>
  <c r="P106" i="23"/>
  <c r="O106" i="23"/>
  <c r="W105" i="23"/>
  <c r="V105" i="23"/>
  <c r="U105" i="23"/>
  <c r="T105" i="23"/>
  <c r="S105" i="23"/>
  <c r="R105" i="23"/>
  <c r="Q105" i="23"/>
  <c r="P105" i="23"/>
  <c r="O105" i="23"/>
  <c r="W104" i="23"/>
  <c r="V104" i="23"/>
  <c r="U104" i="23"/>
  <c r="T104" i="23"/>
  <c r="S104" i="23"/>
  <c r="R104" i="23"/>
  <c r="Q104" i="23"/>
  <c r="P104" i="23"/>
  <c r="O104" i="23"/>
  <c r="W103" i="23"/>
  <c r="V103" i="23"/>
  <c r="U103" i="23"/>
  <c r="T103" i="23"/>
  <c r="S103" i="23"/>
  <c r="R103" i="23"/>
  <c r="Q103" i="23"/>
  <c r="P103" i="23"/>
  <c r="O103" i="23"/>
  <c r="W102" i="23"/>
  <c r="V102" i="23"/>
  <c r="U102" i="23"/>
  <c r="T102" i="23"/>
  <c r="S102" i="23"/>
  <c r="R102" i="23"/>
  <c r="Q102" i="23"/>
  <c r="P102" i="23"/>
  <c r="O102" i="23"/>
  <c r="X101" i="23"/>
  <c r="W101" i="23"/>
  <c r="V101" i="23"/>
  <c r="U101" i="23"/>
  <c r="T101" i="23"/>
  <c r="S101" i="23"/>
  <c r="R101" i="23"/>
  <c r="Q101" i="23"/>
  <c r="P101" i="23"/>
  <c r="O101" i="23"/>
  <c r="W96" i="23"/>
  <c r="V96" i="23"/>
  <c r="U96" i="23"/>
  <c r="T96" i="23"/>
  <c r="S96" i="23"/>
  <c r="R96" i="23"/>
  <c r="Q96" i="23"/>
  <c r="P96" i="23"/>
  <c r="O96" i="23"/>
  <c r="W95" i="23"/>
  <c r="V95" i="23"/>
  <c r="U95" i="23"/>
  <c r="T95" i="23"/>
  <c r="S95" i="23"/>
  <c r="R95" i="23"/>
  <c r="Q95" i="23"/>
  <c r="P95" i="23"/>
  <c r="O95" i="23"/>
  <c r="W94" i="23"/>
  <c r="V94" i="23"/>
  <c r="U94" i="23"/>
  <c r="T94" i="23"/>
  <c r="S94" i="23"/>
  <c r="R94" i="23"/>
  <c r="Q94" i="23"/>
  <c r="P94" i="23"/>
  <c r="O94" i="23"/>
  <c r="W93" i="23"/>
  <c r="V93" i="23"/>
  <c r="U93" i="23"/>
  <c r="T93" i="23"/>
  <c r="S93" i="23"/>
  <c r="R93" i="23"/>
  <c r="Q93" i="23"/>
  <c r="P93" i="23"/>
  <c r="O93" i="23"/>
  <c r="W92" i="23"/>
  <c r="V92" i="23"/>
  <c r="U92" i="23"/>
  <c r="T92" i="23"/>
  <c r="S92" i="23"/>
  <c r="R92" i="23"/>
  <c r="Q92" i="23"/>
  <c r="P92" i="23"/>
  <c r="O92" i="23"/>
  <c r="W91" i="23"/>
  <c r="V91" i="23"/>
  <c r="U91" i="23"/>
  <c r="T91" i="23"/>
  <c r="S91" i="23"/>
  <c r="R91" i="23"/>
  <c r="Q91" i="23"/>
  <c r="P91" i="23"/>
  <c r="O91" i="23"/>
  <c r="W90" i="23"/>
  <c r="V90" i="23"/>
  <c r="U90" i="23"/>
  <c r="T90" i="23"/>
  <c r="S90" i="23"/>
  <c r="R90" i="23"/>
  <c r="Q90" i="23"/>
  <c r="P90" i="23"/>
  <c r="O90" i="23"/>
  <c r="W89" i="23"/>
  <c r="V89" i="23"/>
  <c r="U89" i="23"/>
  <c r="T89" i="23"/>
  <c r="S89" i="23"/>
  <c r="R89" i="23"/>
  <c r="Q89" i="23"/>
  <c r="P89" i="23"/>
  <c r="O89" i="23"/>
  <c r="W88" i="23"/>
  <c r="V88" i="23"/>
  <c r="U88" i="23"/>
  <c r="T88" i="23"/>
  <c r="S88" i="23"/>
  <c r="R88" i="23"/>
  <c r="Q88" i="23"/>
  <c r="P88" i="23"/>
  <c r="O88" i="23"/>
  <c r="W87" i="23"/>
  <c r="V87" i="23"/>
  <c r="U87" i="23"/>
  <c r="T87" i="23"/>
  <c r="S87" i="23"/>
  <c r="R87" i="23"/>
  <c r="Q87" i="23"/>
  <c r="P87" i="23"/>
  <c r="O87" i="23"/>
  <c r="W86" i="23"/>
  <c r="V86" i="23"/>
  <c r="U86" i="23"/>
  <c r="T86" i="23"/>
  <c r="S86" i="23"/>
  <c r="R86" i="23"/>
  <c r="Q86" i="23"/>
  <c r="P86" i="23"/>
  <c r="O86" i="23"/>
  <c r="W85" i="23"/>
  <c r="V85" i="23"/>
  <c r="U85" i="23"/>
  <c r="T85" i="23"/>
  <c r="S85" i="23"/>
  <c r="R85" i="23"/>
  <c r="Q85" i="23"/>
  <c r="P85" i="23"/>
  <c r="O85" i="23"/>
  <c r="W84" i="23"/>
  <c r="V84" i="23"/>
  <c r="U84" i="23"/>
  <c r="T84" i="23"/>
  <c r="S84" i="23"/>
  <c r="R84" i="23"/>
  <c r="Q84" i="23"/>
  <c r="P84" i="23"/>
  <c r="O84" i="23"/>
  <c r="W83" i="23"/>
  <c r="V83" i="23"/>
  <c r="U83" i="23"/>
  <c r="T83" i="23"/>
  <c r="S83" i="23"/>
  <c r="R83" i="23"/>
  <c r="Q83" i="23"/>
  <c r="P83" i="23"/>
  <c r="O83" i="23"/>
  <c r="W82" i="23"/>
  <c r="V82" i="23"/>
  <c r="U82" i="23"/>
  <c r="T82" i="23"/>
  <c r="S82" i="23"/>
  <c r="R82" i="23"/>
  <c r="Q82" i="23"/>
  <c r="P82" i="23"/>
  <c r="O82" i="23"/>
  <c r="W81" i="23"/>
  <c r="V81" i="23"/>
  <c r="U81" i="23"/>
  <c r="T81" i="23"/>
  <c r="S81" i="23"/>
  <c r="R81" i="23"/>
  <c r="Q81" i="23"/>
  <c r="P81" i="23"/>
  <c r="O81" i="23"/>
  <c r="W80" i="23"/>
  <c r="V80" i="23"/>
  <c r="U80" i="23"/>
  <c r="T80" i="23"/>
  <c r="S80" i="23"/>
  <c r="R80" i="23"/>
  <c r="Q80" i="23"/>
  <c r="P80" i="23"/>
  <c r="O80" i="23"/>
  <c r="W79" i="23"/>
  <c r="V79" i="23"/>
  <c r="U79" i="23"/>
  <c r="T79" i="23"/>
  <c r="S79" i="23"/>
  <c r="R79" i="23"/>
  <c r="Q79" i="23"/>
  <c r="P79" i="23"/>
  <c r="O79" i="23"/>
  <c r="W78" i="23"/>
  <c r="V78" i="23"/>
  <c r="U78" i="23"/>
  <c r="T78" i="23"/>
  <c r="S78" i="23"/>
  <c r="R78" i="23"/>
  <c r="Q78" i="23"/>
  <c r="P78" i="23"/>
  <c r="O78" i="23"/>
  <c r="W77" i="23"/>
  <c r="V77" i="23"/>
  <c r="U77" i="23"/>
  <c r="T77" i="23"/>
  <c r="S77" i="23"/>
  <c r="R77" i="23"/>
  <c r="Q77" i="23"/>
  <c r="P77" i="23"/>
  <c r="O77" i="23"/>
  <c r="W76" i="23"/>
  <c r="V76" i="23"/>
  <c r="U76" i="23"/>
  <c r="T76" i="23"/>
  <c r="S76" i="23"/>
  <c r="R76" i="23"/>
  <c r="Q76" i="23"/>
  <c r="P76" i="23"/>
  <c r="O76" i="23"/>
  <c r="W75" i="23"/>
  <c r="V75" i="23"/>
  <c r="U75" i="23"/>
  <c r="T75" i="23"/>
  <c r="S75" i="23"/>
  <c r="R75" i="23"/>
  <c r="Q75" i="23"/>
  <c r="P75" i="23"/>
  <c r="O75" i="23"/>
  <c r="W74" i="23"/>
  <c r="V74" i="23"/>
  <c r="U74" i="23"/>
  <c r="T74" i="23"/>
  <c r="S74" i="23"/>
  <c r="R74" i="23"/>
  <c r="Q74" i="23"/>
  <c r="P74" i="23"/>
  <c r="O74" i="23"/>
  <c r="W73" i="23"/>
  <c r="V73" i="23"/>
  <c r="U73" i="23"/>
  <c r="T73" i="23"/>
  <c r="S73" i="23"/>
  <c r="R73" i="23"/>
  <c r="Q73" i="23"/>
  <c r="P73" i="23"/>
  <c r="O73" i="23"/>
  <c r="W72" i="23"/>
  <c r="V72" i="23"/>
  <c r="U72" i="23"/>
  <c r="T72" i="23"/>
  <c r="S72" i="23"/>
  <c r="R72" i="23"/>
  <c r="Q72" i="23"/>
  <c r="P72" i="23"/>
  <c r="O72" i="23"/>
  <c r="W71" i="23"/>
  <c r="V71" i="23"/>
  <c r="U71" i="23"/>
  <c r="T71" i="23"/>
  <c r="S71" i="23"/>
  <c r="R71" i="23"/>
  <c r="Q71" i="23"/>
  <c r="P71" i="23"/>
  <c r="O71" i="23"/>
  <c r="W70" i="23"/>
  <c r="V70" i="23"/>
  <c r="U70" i="23"/>
  <c r="T70" i="23"/>
  <c r="S70" i="23"/>
  <c r="R70" i="23"/>
  <c r="Q70" i="23"/>
  <c r="P70" i="23"/>
  <c r="O70" i="23"/>
  <c r="X69" i="23"/>
  <c r="W69" i="23"/>
  <c r="V69" i="23"/>
  <c r="U69" i="23"/>
  <c r="T69" i="23"/>
  <c r="S69" i="23"/>
  <c r="R69" i="23"/>
  <c r="Q69" i="23"/>
  <c r="P69" i="23"/>
  <c r="O69" i="23"/>
  <c r="W64" i="23"/>
  <c r="V64" i="23"/>
  <c r="U64" i="23"/>
  <c r="T64" i="23"/>
  <c r="S64" i="23"/>
  <c r="R64" i="23"/>
  <c r="Q64" i="23"/>
  <c r="P64" i="23"/>
  <c r="O64" i="23"/>
  <c r="W63" i="23"/>
  <c r="V63" i="23"/>
  <c r="U63" i="23"/>
  <c r="T63" i="23"/>
  <c r="S63" i="23"/>
  <c r="R63" i="23"/>
  <c r="Q63" i="23"/>
  <c r="P63" i="23"/>
  <c r="O63" i="23"/>
  <c r="W62" i="23"/>
  <c r="V62" i="23"/>
  <c r="U62" i="23"/>
  <c r="T62" i="23"/>
  <c r="S62" i="23"/>
  <c r="R62" i="23"/>
  <c r="Q62" i="23"/>
  <c r="P62" i="23"/>
  <c r="O62" i="23"/>
  <c r="W61" i="23"/>
  <c r="V61" i="23"/>
  <c r="U61" i="23"/>
  <c r="T61" i="23"/>
  <c r="S61" i="23"/>
  <c r="R61" i="23"/>
  <c r="Q61" i="23"/>
  <c r="P61" i="23"/>
  <c r="O61" i="23"/>
  <c r="W60" i="23"/>
  <c r="V60" i="23"/>
  <c r="U60" i="23"/>
  <c r="T60" i="23"/>
  <c r="S60" i="23"/>
  <c r="R60" i="23"/>
  <c r="Q60" i="23"/>
  <c r="P60" i="23"/>
  <c r="O60" i="23"/>
  <c r="W59" i="23"/>
  <c r="V59" i="23"/>
  <c r="U59" i="23"/>
  <c r="T59" i="23"/>
  <c r="S59" i="23"/>
  <c r="R59" i="23"/>
  <c r="Q59" i="23"/>
  <c r="P59" i="23"/>
  <c r="O59" i="23"/>
  <c r="W58" i="23"/>
  <c r="V58" i="23"/>
  <c r="U58" i="23"/>
  <c r="T58" i="23"/>
  <c r="S58" i="23"/>
  <c r="R58" i="23"/>
  <c r="Q58" i="23"/>
  <c r="P58" i="23"/>
  <c r="O58" i="23"/>
  <c r="W57" i="23"/>
  <c r="V57" i="23"/>
  <c r="U57" i="23"/>
  <c r="T57" i="23"/>
  <c r="S57" i="23"/>
  <c r="R57" i="23"/>
  <c r="Q57" i="23"/>
  <c r="P57" i="23"/>
  <c r="O57" i="23"/>
  <c r="W56" i="23"/>
  <c r="V56" i="23"/>
  <c r="U56" i="23"/>
  <c r="T56" i="23"/>
  <c r="S56" i="23"/>
  <c r="R56" i="23"/>
  <c r="Q56" i="23"/>
  <c r="P56" i="23"/>
  <c r="O56" i="23"/>
  <c r="W55" i="23"/>
  <c r="V55" i="23"/>
  <c r="U55" i="23"/>
  <c r="T55" i="23"/>
  <c r="S55" i="23"/>
  <c r="R55" i="23"/>
  <c r="Q55" i="23"/>
  <c r="P55" i="23"/>
  <c r="O55" i="23"/>
  <c r="W54" i="23"/>
  <c r="V54" i="23"/>
  <c r="U54" i="23"/>
  <c r="T54" i="23"/>
  <c r="S54" i="23"/>
  <c r="R54" i="23"/>
  <c r="Q54" i="23"/>
  <c r="P54" i="23"/>
  <c r="O54" i="23"/>
  <c r="W53" i="23"/>
  <c r="V53" i="23"/>
  <c r="U53" i="23"/>
  <c r="T53" i="23"/>
  <c r="S53" i="23"/>
  <c r="R53" i="23"/>
  <c r="Q53" i="23"/>
  <c r="P53" i="23"/>
  <c r="O53" i="23"/>
  <c r="W52" i="23"/>
  <c r="V52" i="23"/>
  <c r="U52" i="23"/>
  <c r="T52" i="23"/>
  <c r="S52" i="23"/>
  <c r="R52" i="23"/>
  <c r="Q52" i="23"/>
  <c r="P52" i="23"/>
  <c r="O52" i="23"/>
  <c r="W51" i="23"/>
  <c r="V51" i="23"/>
  <c r="U51" i="23"/>
  <c r="T51" i="23"/>
  <c r="S51" i="23"/>
  <c r="R51" i="23"/>
  <c r="Q51" i="23"/>
  <c r="P51" i="23"/>
  <c r="O51" i="23"/>
  <c r="W50" i="23"/>
  <c r="V50" i="23"/>
  <c r="U50" i="23"/>
  <c r="T50" i="23"/>
  <c r="S50" i="23"/>
  <c r="R50" i="23"/>
  <c r="Q50" i="23"/>
  <c r="P50" i="23"/>
  <c r="O50" i="23"/>
  <c r="W49" i="23"/>
  <c r="V49" i="23"/>
  <c r="U49" i="23"/>
  <c r="T49" i="23"/>
  <c r="S49" i="23"/>
  <c r="R49" i="23"/>
  <c r="Q49" i="23"/>
  <c r="P49" i="23"/>
  <c r="O49" i="23"/>
  <c r="W48" i="23"/>
  <c r="V48" i="23"/>
  <c r="U48" i="23"/>
  <c r="T48" i="23"/>
  <c r="S48" i="23"/>
  <c r="R48" i="23"/>
  <c r="Q48" i="23"/>
  <c r="P48" i="23"/>
  <c r="O48" i="23"/>
  <c r="W47" i="23"/>
  <c r="V47" i="23"/>
  <c r="U47" i="23"/>
  <c r="T47" i="23"/>
  <c r="S47" i="23"/>
  <c r="R47" i="23"/>
  <c r="Q47" i="23"/>
  <c r="P47" i="23"/>
  <c r="O47" i="23"/>
  <c r="W46" i="23"/>
  <c r="V46" i="23"/>
  <c r="U46" i="23"/>
  <c r="T46" i="23"/>
  <c r="S46" i="23"/>
  <c r="R46" i="23"/>
  <c r="Q46" i="23"/>
  <c r="P46" i="23"/>
  <c r="O46" i="23"/>
  <c r="W45" i="23"/>
  <c r="V45" i="23"/>
  <c r="U45" i="23"/>
  <c r="T45" i="23"/>
  <c r="S45" i="23"/>
  <c r="R45" i="23"/>
  <c r="Q45" i="23"/>
  <c r="P45" i="23"/>
  <c r="O45" i="23"/>
  <c r="W44" i="23"/>
  <c r="V44" i="23"/>
  <c r="U44" i="23"/>
  <c r="T44" i="23"/>
  <c r="S44" i="23"/>
  <c r="R44" i="23"/>
  <c r="Q44" i="23"/>
  <c r="P44" i="23"/>
  <c r="O44" i="23"/>
  <c r="W43" i="23"/>
  <c r="V43" i="23"/>
  <c r="U43" i="23"/>
  <c r="T43" i="23"/>
  <c r="S43" i="23"/>
  <c r="R43" i="23"/>
  <c r="Q43" i="23"/>
  <c r="P43" i="23"/>
  <c r="O43" i="23"/>
  <c r="W42" i="23"/>
  <c r="V42" i="23"/>
  <c r="U42" i="23"/>
  <c r="T42" i="23"/>
  <c r="S42" i="23"/>
  <c r="R42" i="23"/>
  <c r="Q42" i="23"/>
  <c r="P42" i="23"/>
  <c r="O42" i="23"/>
  <c r="W41" i="23"/>
  <c r="V41" i="23"/>
  <c r="U41" i="23"/>
  <c r="T41" i="23"/>
  <c r="S41" i="23"/>
  <c r="R41" i="23"/>
  <c r="Q41" i="23"/>
  <c r="P41" i="23"/>
  <c r="O41" i="23"/>
  <c r="W40" i="23"/>
  <c r="V40" i="23"/>
  <c r="U40" i="23"/>
  <c r="T40" i="23"/>
  <c r="S40" i="23"/>
  <c r="R40" i="23"/>
  <c r="Q40" i="23"/>
  <c r="P40" i="23"/>
  <c r="O40" i="23"/>
  <c r="W39" i="23"/>
  <c r="V39" i="23"/>
  <c r="U39" i="23"/>
  <c r="T39" i="23"/>
  <c r="S39" i="23"/>
  <c r="R39" i="23"/>
  <c r="Q39" i="23"/>
  <c r="P39" i="23"/>
  <c r="O39" i="23"/>
  <c r="W38" i="23"/>
  <c r="V38" i="23"/>
  <c r="U38" i="23"/>
  <c r="T38" i="23"/>
  <c r="S38" i="23"/>
  <c r="R38" i="23"/>
  <c r="Q38" i="23"/>
  <c r="P38" i="23"/>
  <c r="O38" i="23"/>
  <c r="X37" i="23"/>
  <c r="W37" i="23"/>
  <c r="V37" i="23"/>
  <c r="U37" i="23"/>
  <c r="T37" i="23"/>
  <c r="S37" i="23"/>
  <c r="R37" i="23"/>
  <c r="Q37" i="23"/>
  <c r="P37" i="23"/>
  <c r="O37" i="23"/>
  <c r="W32" i="23"/>
  <c r="V32" i="23"/>
  <c r="U32" i="23"/>
  <c r="T32" i="23"/>
  <c r="S32" i="23"/>
  <c r="R32" i="23"/>
  <c r="Q32" i="23"/>
  <c r="P32" i="23"/>
  <c r="O32" i="23"/>
  <c r="W31" i="23"/>
  <c r="V31" i="23"/>
  <c r="U31" i="23"/>
  <c r="T31" i="23"/>
  <c r="S31" i="23"/>
  <c r="R31" i="23"/>
  <c r="Q31" i="23"/>
  <c r="P31" i="23"/>
  <c r="O31" i="23"/>
  <c r="W30" i="23"/>
  <c r="V30" i="23"/>
  <c r="U30" i="23"/>
  <c r="T30" i="23"/>
  <c r="S30" i="23"/>
  <c r="R30" i="23"/>
  <c r="Q30" i="23"/>
  <c r="P30" i="23"/>
  <c r="O30" i="23"/>
  <c r="W29" i="23"/>
  <c r="V29" i="23"/>
  <c r="U29" i="23"/>
  <c r="T29" i="23"/>
  <c r="S29" i="23"/>
  <c r="R29" i="23"/>
  <c r="Q29" i="23"/>
  <c r="P29" i="23"/>
  <c r="O29" i="23"/>
  <c r="W28" i="23"/>
  <c r="V28" i="23"/>
  <c r="U28" i="23"/>
  <c r="T28" i="23"/>
  <c r="S28" i="23"/>
  <c r="R28" i="23"/>
  <c r="Q28" i="23"/>
  <c r="P28" i="23"/>
  <c r="O28" i="23"/>
  <c r="W27" i="23"/>
  <c r="V27" i="23"/>
  <c r="U27" i="23"/>
  <c r="T27" i="23"/>
  <c r="S27" i="23"/>
  <c r="R27" i="23"/>
  <c r="Q27" i="23"/>
  <c r="P27" i="23"/>
  <c r="O27" i="23"/>
  <c r="W26" i="23"/>
  <c r="V26" i="23"/>
  <c r="U26" i="23"/>
  <c r="T26" i="23"/>
  <c r="S26" i="23"/>
  <c r="R26" i="23"/>
  <c r="Q26" i="23"/>
  <c r="P26" i="23"/>
  <c r="O26" i="23"/>
  <c r="W25" i="23"/>
  <c r="V25" i="23"/>
  <c r="U25" i="23"/>
  <c r="T25" i="23"/>
  <c r="S25" i="23"/>
  <c r="R25" i="23"/>
  <c r="Q25" i="23"/>
  <c r="P25" i="23"/>
  <c r="O25" i="23"/>
  <c r="W24" i="23"/>
  <c r="V24" i="23"/>
  <c r="U24" i="23"/>
  <c r="T24" i="23"/>
  <c r="S24" i="23"/>
  <c r="R24" i="23"/>
  <c r="Q24" i="23"/>
  <c r="P24" i="23"/>
  <c r="O24" i="23"/>
  <c r="W23" i="23"/>
  <c r="V23" i="23"/>
  <c r="U23" i="23"/>
  <c r="T23" i="23"/>
  <c r="S23" i="23"/>
  <c r="R23" i="23"/>
  <c r="Q23" i="23"/>
  <c r="P23" i="23"/>
  <c r="O23" i="23"/>
  <c r="W22" i="23"/>
  <c r="V22" i="23"/>
  <c r="U22" i="23"/>
  <c r="T22" i="23"/>
  <c r="S22" i="23"/>
  <c r="R22" i="23"/>
  <c r="Q22" i="23"/>
  <c r="P22" i="23"/>
  <c r="O22" i="23"/>
  <c r="W21" i="23"/>
  <c r="V21" i="23"/>
  <c r="U21" i="23"/>
  <c r="T21" i="23"/>
  <c r="S21" i="23"/>
  <c r="R21" i="23"/>
  <c r="Q21" i="23"/>
  <c r="P21" i="23"/>
  <c r="O21" i="23"/>
  <c r="W20" i="23"/>
  <c r="V20" i="23"/>
  <c r="U20" i="23"/>
  <c r="T20" i="23"/>
  <c r="S20" i="23"/>
  <c r="R20" i="23"/>
  <c r="Q20" i="23"/>
  <c r="P20" i="23"/>
  <c r="O20" i="23"/>
  <c r="W19" i="23"/>
  <c r="V19" i="23"/>
  <c r="U19" i="23"/>
  <c r="T19" i="23"/>
  <c r="S19" i="23"/>
  <c r="R19" i="23"/>
  <c r="Q19" i="23"/>
  <c r="P19" i="23"/>
  <c r="O19" i="23"/>
  <c r="W18" i="23"/>
  <c r="V18" i="23"/>
  <c r="U18" i="23"/>
  <c r="T18" i="23"/>
  <c r="S18" i="23"/>
  <c r="R18" i="23"/>
  <c r="Q18" i="23"/>
  <c r="P18" i="23"/>
  <c r="O18" i="23"/>
  <c r="W17" i="23"/>
  <c r="V17" i="23"/>
  <c r="U17" i="23"/>
  <c r="T17" i="23"/>
  <c r="S17" i="23"/>
  <c r="R17" i="23"/>
  <c r="Q17" i="23"/>
  <c r="P17" i="23"/>
  <c r="O17" i="23"/>
  <c r="W16" i="23"/>
  <c r="V16" i="23"/>
  <c r="U16" i="23"/>
  <c r="T16" i="23"/>
  <c r="S16" i="23"/>
  <c r="R16" i="23"/>
  <c r="Q16" i="23"/>
  <c r="P16" i="23"/>
  <c r="O16" i="23"/>
  <c r="W15" i="23"/>
  <c r="V15" i="23"/>
  <c r="U15" i="23"/>
  <c r="T15" i="23"/>
  <c r="S15" i="23"/>
  <c r="R15" i="23"/>
  <c r="Q15" i="23"/>
  <c r="P15" i="23"/>
  <c r="O15" i="23"/>
  <c r="W14" i="23"/>
  <c r="V14" i="23"/>
  <c r="U14" i="23"/>
  <c r="T14" i="23"/>
  <c r="S14" i="23"/>
  <c r="R14" i="23"/>
  <c r="Q14" i="23"/>
  <c r="P14" i="23"/>
  <c r="O14" i="23"/>
  <c r="W13" i="23"/>
  <c r="V13" i="23"/>
  <c r="U13" i="23"/>
  <c r="T13" i="23"/>
  <c r="S13" i="23"/>
  <c r="R13" i="23"/>
  <c r="Q13" i="23"/>
  <c r="P13" i="23"/>
  <c r="O13" i="23"/>
  <c r="W12" i="23"/>
  <c r="V12" i="23"/>
  <c r="U12" i="23"/>
  <c r="T12" i="23"/>
  <c r="S12" i="23"/>
  <c r="R12" i="23"/>
  <c r="Q12" i="23"/>
  <c r="P12" i="23"/>
  <c r="O12" i="23"/>
  <c r="W11" i="23"/>
  <c r="V11" i="23"/>
  <c r="U11" i="23"/>
  <c r="T11" i="23"/>
  <c r="S11" i="23"/>
  <c r="R11" i="23"/>
  <c r="Q11" i="23"/>
  <c r="P11" i="23"/>
  <c r="O11" i="23"/>
  <c r="W10" i="23"/>
  <c r="V10" i="23"/>
  <c r="U10" i="23"/>
  <c r="T10" i="23"/>
  <c r="S10" i="23"/>
  <c r="R10" i="23"/>
  <c r="Q10" i="23"/>
  <c r="P10" i="23"/>
  <c r="O10" i="23"/>
  <c r="W9" i="23"/>
  <c r="V9" i="23"/>
  <c r="U9" i="23"/>
  <c r="T9" i="23"/>
  <c r="S9" i="23"/>
  <c r="R9" i="23"/>
  <c r="Q9" i="23"/>
  <c r="P9" i="23"/>
  <c r="O9" i="23"/>
  <c r="W8" i="23"/>
  <c r="V8" i="23"/>
  <c r="U8" i="23"/>
  <c r="T8" i="23"/>
  <c r="S8" i="23"/>
  <c r="R8" i="23"/>
  <c r="Q8" i="23"/>
  <c r="P8" i="23"/>
  <c r="O8" i="23"/>
  <c r="W7" i="23"/>
  <c r="V7" i="23"/>
  <c r="U7" i="23"/>
  <c r="T7" i="23"/>
  <c r="S7" i="23"/>
  <c r="R7" i="23"/>
  <c r="Q7" i="23"/>
  <c r="P7" i="23"/>
  <c r="O7" i="23"/>
  <c r="W6" i="23"/>
  <c r="V6" i="23"/>
  <c r="U6" i="23"/>
  <c r="T6" i="23"/>
  <c r="S6" i="23"/>
  <c r="R6" i="23"/>
  <c r="Q6" i="23"/>
  <c r="P6" i="23"/>
  <c r="O6" i="23"/>
  <c r="X5" i="23"/>
  <c r="W5" i="23"/>
  <c r="V5" i="23"/>
  <c r="U5" i="23"/>
  <c r="T5" i="23"/>
  <c r="S5" i="23"/>
  <c r="R5" i="23"/>
  <c r="Q5" i="23"/>
  <c r="P5" i="23"/>
  <c r="O5" i="23"/>
  <c r="U64" i="19"/>
  <c r="T64" i="19"/>
  <c r="Q64" i="19"/>
  <c r="P64" i="19"/>
  <c r="T63" i="19"/>
  <c r="P63" i="19"/>
  <c r="T62" i="19"/>
  <c r="Q62" i="19"/>
  <c r="P62" i="19"/>
  <c r="T61" i="19"/>
  <c r="S61" i="19"/>
  <c r="P61" i="19"/>
  <c r="U60" i="19"/>
  <c r="T60" i="19"/>
  <c r="Q60" i="19"/>
  <c r="P60" i="19"/>
  <c r="T59" i="19"/>
  <c r="P59" i="19"/>
  <c r="W58" i="19"/>
  <c r="T58" i="19"/>
  <c r="S58" i="19"/>
  <c r="R58" i="19"/>
  <c r="P58" i="19"/>
  <c r="W57" i="19"/>
  <c r="V57" i="19"/>
  <c r="T57" i="19"/>
  <c r="S57" i="19"/>
  <c r="P57" i="19"/>
  <c r="W56" i="19"/>
  <c r="T56" i="19"/>
  <c r="S56" i="19"/>
  <c r="R56" i="19"/>
  <c r="P56" i="19"/>
  <c r="W55" i="19"/>
  <c r="V55" i="19"/>
  <c r="T55" i="19"/>
  <c r="S55" i="19"/>
  <c r="P55" i="19"/>
  <c r="W54" i="19"/>
  <c r="T54" i="19"/>
  <c r="S54" i="19"/>
  <c r="R54" i="19"/>
  <c r="P54" i="19"/>
  <c r="W53" i="19"/>
  <c r="V53" i="19"/>
  <c r="T53" i="19"/>
  <c r="S53" i="19"/>
  <c r="P53" i="19"/>
  <c r="W52" i="19"/>
  <c r="T52" i="19"/>
  <c r="S52" i="19"/>
  <c r="R52" i="19"/>
  <c r="P52" i="19"/>
  <c r="W51" i="19"/>
  <c r="V51" i="19"/>
  <c r="T51" i="19"/>
  <c r="S51" i="19"/>
  <c r="P51" i="19"/>
  <c r="W50" i="19"/>
  <c r="T50" i="19"/>
  <c r="S50" i="19"/>
  <c r="R50" i="19"/>
  <c r="P50" i="19"/>
  <c r="W49" i="19"/>
  <c r="V49" i="19"/>
  <c r="T49" i="19"/>
  <c r="S49" i="19"/>
  <c r="P49" i="19"/>
  <c r="W48" i="19"/>
  <c r="T48" i="19"/>
  <c r="S48" i="19"/>
  <c r="R48" i="19"/>
  <c r="P48" i="19"/>
  <c r="W47" i="19"/>
  <c r="V47" i="19"/>
  <c r="T47" i="19"/>
  <c r="S47" i="19"/>
  <c r="P47" i="19"/>
  <c r="W46" i="19"/>
  <c r="T46" i="19"/>
  <c r="S46" i="19"/>
  <c r="R46" i="19"/>
  <c r="P46" i="19"/>
  <c r="W45" i="19"/>
  <c r="V45" i="19"/>
  <c r="T45" i="19"/>
  <c r="S45" i="19"/>
  <c r="P45" i="19"/>
  <c r="W44" i="19"/>
  <c r="T44" i="19"/>
  <c r="S44" i="19"/>
  <c r="R44" i="19"/>
  <c r="P44" i="19"/>
  <c r="W43" i="19"/>
  <c r="V43" i="19"/>
  <c r="T43" i="19"/>
  <c r="S43" i="19"/>
  <c r="P43" i="19"/>
  <c r="W42" i="19"/>
  <c r="T42" i="19"/>
  <c r="S42" i="19"/>
  <c r="R42" i="19"/>
  <c r="P42" i="19"/>
  <c r="W41" i="19"/>
  <c r="V41" i="19"/>
  <c r="T41" i="19"/>
  <c r="S41" i="19"/>
  <c r="P41" i="19"/>
  <c r="W40" i="19"/>
  <c r="T40" i="19"/>
  <c r="S40" i="19"/>
  <c r="R40" i="19"/>
  <c r="P40" i="19"/>
  <c r="W39" i="19"/>
  <c r="V39" i="19"/>
  <c r="T39" i="19"/>
  <c r="S39" i="19"/>
  <c r="P39" i="19"/>
  <c r="W38" i="19"/>
  <c r="T38" i="19"/>
  <c r="S38" i="19"/>
  <c r="R38" i="19"/>
  <c r="P38" i="19"/>
  <c r="X37" i="19"/>
  <c r="W37" i="19"/>
  <c r="V37" i="19"/>
  <c r="T37" i="19"/>
  <c r="S37" i="19"/>
  <c r="P37" i="19"/>
  <c r="X32" i="19"/>
  <c r="X31" i="19"/>
  <c r="X30" i="19"/>
  <c r="X29" i="19"/>
  <c r="X28" i="19"/>
  <c r="X27" i="19"/>
  <c r="X26" i="19"/>
  <c r="X25" i="19"/>
  <c r="X24" i="19"/>
  <c r="X23" i="19"/>
  <c r="X22" i="19"/>
  <c r="X21" i="19"/>
  <c r="X20" i="19"/>
  <c r="X19" i="19"/>
  <c r="X18" i="19"/>
  <c r="X17" i="19"/>
  <c r="X16" i="19"/>
  <c r="X15" i="19"/>
  <c r="X14" i="19"/>
  <c r="X13" i="19"/>
  <c r="X12" i="19"/>
  <c r="X11" i="19"/>
  <c r="X10" i="19"/>
  <c r="X9" i="19"/>
  <c r="X8" i="19"/>
  <c r="X7" i="19"/>
  <c r="X6" i="19"/>
  <c r="O5" i="19"/>
  <c r="I61" i="17"/>
  <c r="H61" i="17"/>
  <c r="G61" i="17"/>
  <c r="F61" i="17"/>
  <c r="E61" i="17"/>
  <c r="D61" i="17"/>
  <c r="C61" i="17"/>
  <c r="B61" i="17"/>
  <c r="I60" i="17"/>
  <c r="H60" i="17"/>
  <c r="G60" i="17"/>
  <c r="F60" i="17"/>
  <c r="E60" i="17"/>
  <c r="D60" i="17"/>
  <c r="C60" i="17"/>
  <c r="B60" i="17"/>
  <c r="I59" i="17"/>
  <c r="H59" i="17"/>
  <c r="G59" i="17"/>
  <c r="F59" i="17"/>
  <c r="E59" i="17"/>
  <c r="D59" i="17"/>
  <c r="C59" i="17"/>
  <c r="B59" i="17"/>
  <c r="I58" i="17"/>
  <c r="H58" i="17"/>
  <c r="G58" i="17"/>
  <c r="F58" i="17"/>
  <c r="E58" i="17"/>
  <c r="D58" i="17"/>
  <c r="C58" i="17"/>
  <c r="B58" i="17"/>
  <c r="I57" i="17"/>
  <c r="H57" i="17"/>
  <c r="G57" i="17"/>
  <c r="F57" i="17"/>
  <c r="E57" i="17"/>
  <c r="D57" i="17"/>
  <c r="C57" i="17"/>
  <c r="B57" i="17"/>
  <c r="I56" i="17"/>
  <c r="H56" i="17"/>
  <c r="G56" i="17"/>
  <c r="F56" i="17"/>
  <c r="E56" i="17"/>
  <c r="D56" i="17"/>
  <c r="C56" i="17"/>
  <c r="B56" i="17"/>
  <c r="I55" i="17"/>
  <c r="H55" i="17"/>
  <c r="G55" i="17"/>
  <c r="F55" i="17"/>
  <c r="E55" i="17"/>
  <c r="D55" i="17"/>
  <c r="C55" i="17"/>
  <c r="B55" i="17"/>
  <c r="I54" i="17"/>
  <c r="H54" i="17"/>
  <c r="G54" i="17"/>
  <c r="F54" i="17"/>
  <c r="E54" i="17"/>
  <c r="D54" i="17"/>
  <c r="C54" i="17"/>
  <c r="B54" i="17"/>
  <c r="I53" i="17"/>
  <c r="H53" i="17"/>
  <c r="G53" i="17"/>
  <c r="F53" i="17"/>
  <c r="E53" i="17"/>
  <c r="D53" i="17"/>
  <c r="C53" i="17"/>
  <c r="B53" i="17"/>
  <c r="I52" i="17"/>
  <c r="H52" i="17"/>
  <c r="G52" i="17"/>
  <c r="F52" i="17"/>
  <c r="E52" i="17"/>
  <c r="D52" i="17"/>
  <c r="C52" i="17"/>
  <c r="B52" i="17"/>
  <c r="I51" i="17"/>
  <c r="H51" i="17"/>
  <c r="G51" i="17"/>
  <c r="F51" i="17"/>
  <c r="E51" i="17"/>
  <c r="D51" i="17"/>
  <c r="C51" i="17"/>
  <c r="B51" i="17"/>
  <c r="I50" i="17"/>
  <c r="H50" i="17"/>
  <c r="G50" i="17"/>
  <c r="F50" i="17"/>
  <c r="E50" i="17"/>
  <c r="D50" i="17"/>
  <c r="C50" i="17"/>
  <c r="B50" i="17"/>
  <c r="I49" i="17"/>
  <c r="H49" i="17"/>
  <c r="G49" i="17"/>
  <c r="F49" i="17"/>
  <c r="E49" i="17"/>
  <c r="D49" i="17"/>
  <c r="C49" i="17"/>
  <c r="B49" i="17"/>
  <c r="I48" i="17"/>
  <c r="H48" i="17"/>
  <c r="G48" i="17"/>
  <c r="F48" i="17"/>
  <c r="E48" i="17"/>
  <c r="D48" i="17"/>
  <c r="C48" i="17"/>
  <c r="B48" i="17"/>
  <c r="I47" i="17"/>
  <c r="H47" i="17"/>
  <c r="G47" i="17"/>
  <c r="F47" i="17"/>
  <c r="E47" i="17"/>
  <c r="D47" i="17"/>
  <c r="C47" i="17"/>
  <c r="B47" i="17"/>
  <c r="I46" i="17"/>
  <c r="H46" i="17"/>
  <c r="G46" i="17"/>
  <c r="F46" i="17"/>
  <c r="E46" i="17"/>
  <c r="D46" i="17"/>
  <c r="C46" i="17"/>
  <c r="B46" i="17"/>
  <c r="I45" i="17"/>
  <c r="H45" i="17"/>
  <c r="G45" i="17"/>
  <c r="F45" i="17"/>
  <c r="E45" i="17"/>
  <c r="D45" i="17"/>
  <c r="C45" i="17"/>
  <c r="B45" i="17"/>
  <c r="I44" i="17"/>
  <c r="H44" i="17"/>
  <c r="G44" i="17"/>
  <c r="F44" i="17"/>
  <c r="E44" i="17"/>
  <c r="D44" i="17"/>
  <c r="C44" i="17"/>
  <c r="B44" i="17"/>
  <c r="I43" i="17"/>
  <c r="H43" i="17"/>
  <c r="G43" i="17"/>
  <c r="F43" i="17"/>
  <c r="E43" i="17"/>
  <c r="D43" i="17"/>
  <c r="C43" i="17"/>
  <c r="B43" i="17"/>
  <c r="I42" i="17"/>
  <c r="H42" i="17"/>
  <c r="G42" i="17"/>
  <c r="F42" i="17"/>
  <c r="E42" i="17"/>
  <c r="D42" i="17"/>
  <c r="C42" i="17"/>
  <c r="B42" i="17"/>
  <c r="I41" i="17"/>
  <c r="H41" i="17"/>
  <c r="G41" i="17"/>
  <c r="F41" i="17"/>
  <c r="E41" i="17"/>
  <c r="D41" i="17"/>
  <c r="C41" i="17"/>
  <c r="B41" i="17"/>
  <c r="I40" i="17"/>
  <c r="H40" i="17"/>
  <c r="G40" i="17"/>
  <c r="F40" i="17"/>
  <c r="E40" i="17"/>
  <c r="D40" i="17"/>
  <c r="C40" i="17"/>
  <c r="B40" i="17"/>
  <c r="I39" i="17"/>
  <c r="H39" i="17"/>
  <c r="G39" i="17"/>
  <c r="F39" i="17"/>
  <c r="E39" i="17"/>
  <c r="D39" i="17"/>
  <c r="C39" i="17"/>
  <c r="B39" i="17"/>
  <c r="I38" i="17"/>
  <c r="H38" i="17"/>
  <c r="G38" i="17"/>
  <c r="F38" i="17"/>
  <c r="E38" i="17"/>
  <c r="D38" i="17"/>
  <c r="C38" i="17"/>
  <c r="B38" i="17"/>
  <c r="I37" i="17"/>
  <c r="H37" i="17"/>
  <c r="G37" i="17"/>
  <c r="F37" i="17"/>
  <c r="E37" i="17"/>
  <c r="D37" i="17"/>
  <c r="C37" i="17"/>
  <c r="B37" i="17"/>
  <c r="I36" i="17"/>
  <c r="H36" i="17"/>
  <c r="G36" i="17"/>
  <c r="F36" i="17"/>
  <c r="E36" i="17"/>
  <c r="D36" i="17"/>
  <c r="C36" i="17"/>
  <c r="B36" i="17"/>
  <c r="I35" i="17"/>
  <c r="H35" i="17"/>
  <c r="G35" i="17"/>
  <c r="F35" i="17"/>
  <c r="E35" i="17"/>
  <c r="D35" i="17"/>
  <c r="C35" i="17"/>
  <c r="B35" i="17"/>
  <c r="I34" i="17"/>
  <c r="H34" i="17"/>
  <c r="G34" i="17"/>
  <c r="F34" i="17"/>
  <c r="E34" i="17"/>
  <c r="D34" i="17"/>
  <c r="C34" i="17"/>
  <c r="X41" i="19" l="1"/>
  <c r="K9" i="20"/>
  <c r="X45" i="19"/>
  <c r="K13" i="20"/>
  <c r="X49" i="19"/>
  <c r="K17" i="20"/>
  <c r="X53" i="19"/>
  <c r="K21" i="20"/>
  <c r="X57" i="19"/>
  <c r="K25" i="20"/>
  <c r="X61" i="19"/>
  <c r="K29" i="20"/>
  <c r="P69" i="19"/>
  <c r="C37" i="20"/>
  <c r="X69" i="19"/>
  <c r="K37" i="20"/>
  <c r="I38" i="20"/>
  <c r="T71" i="19"/>
  <c r="G39" i="20"/>
  <c r="E40" i="20"/>
  <c r="P73" i="19"/>
  <c r="C41" i="20"/>
  <c r="X73" i="19"/>
  <c r="K41" i="20"/>
  <c r="I42" i="20"/>
  <c r="T75" i="19"/>
  <c r="G43" i="20"/>
  <c r="E44" i="20"/>
  <c r="P77" i="19"/>
  <c r="C45" i="20"/>
  <c r="X77" i="19"/>
  <c r="K45" i="20"/>
  <c r="V78" i="19"/>
  <c r="I46" i="20"/>
  <c r="T79" i="19"/>
  <c r="G47" i="20"/>
  <c r="E48" i="20"/>
  <c r="P81" i="19"/>
  <c r="C49" i="20"/>
  <c r="X81" i="19"/>
  <c r="K49" i="20"/>
  <c r="V82" i="19"/>
  <c r="I50" i="20"/>
  <c r="T83" i="19"/>
  <c r="G51" i="20"/>
  <c r="E52" i="20"/>
  <c r="P85" i="19"/>
  <c r="C53" i="20"/>
  <c r="X85" i="19"/>
  <c r="K53" i="20"/>
  <c r="V86" i="19"/>
  <c r="I54" i="20"/>
  <c r="T87" i="19"/>
  <c r="G55" i="20"/>
  <c r="E56" i="20"/>
  <c r="P89" i="19"/>
  <c r="C57" i="20"/>
  <c r="X89" i="19"/>
  <c r="K57" i="20"/>
  <c r="V90" i="19"/>
  <c r="I58" i="20"/>
  <c r="T91" i="19"/>
  <c r="G59" i="20"/>
  <c r="E60" i="20"/>
  <c r="P93" i="19"/>
  <c r="C61" i="20"/>
  <c r="X93" i="19"/>
  <c r="K61" i="20"/>
  <c r="V94" i="19"/>
  <c r="I62" i="20"/>
  <c r="T95" i="19"/>
  <c r="G63" i="20"/>
  <c r="E64" i="20"/>
  <c r="P101" i="19"/>
  <c r="C69" i="20"/>
  <c r="X101" i="19"/>
  <c r="K69" i="20"/>
  <c r="V102" i="19"/>
  <c r="I70" i="20"/>
  <c r="T103" i="19"/>
  <c r="G71" i="20"/>
  <c r="E72" i="20"/>
  <c r="P105" i="19"/>
  <c r="C73" i="20"/>
  <c r="X105" i="19"/>
  <c r="K73" i="20"/>
  <c r="V106" i="19"/>
  <c r="I74" i="20"/>
  <c r="T107" i="19"/>
  <c r="G75" i="20"/>
  <c r="E76" i="20"/>
  <c r="P109" i="19"/>
  <c r="C77" i="20"/>
  <c r="X109" i="19"/>
  <c r="K77" i="20"/>
  <c r="V110" i="19"/>
  <c r="I78" i="20"/>
  <c r="T111" i="19"/>
  <c r="G79" i="20"/>
  <c r="E80" i="20"/>
  <c r="P113" i="19"/>
  <c r="C81" i="20"/>
  <c r="X113" i="19"/>
  <c r="K81" i="20"/>
  <c r="V114" i="19"/>
  <c r="I82" i="20"/>
  <c r="T115" i="19"/>
  <c r="G83" i="20"/>
  <c r="E84" i="20"/>
  <c r="P117" i="19"/>
  <c r="C85" i="20"/>
  <c r="X117" i="19"/>
  <c r="K85" i="20"/>
  <c r="V118" i="19"/>
  <c r="I86" i="20"/>
  <c r="T119" i="19"/>
  <c r="G87" i="20"/>
  <c r="E88" i="20"/>
  <c r="P121" i="19"/>
  <c r="C89" i="20"/>
  <c r="X121" i="19"/>
  <c r="K89" i="20"/>
  <c r="V122" i="19"/>
  <c r="I90" i="20"/>
  <c r="T123" i="19"/>
  <c r="G91" i="20"/>
  <c r="E92" i="20"/>
  <c r="P125" i="19"/>
  <c r="C93" i="20"/>
  <c r="X125" i="19"/>
  <c r="K93" i="20"/>
  <c r="V126" i="19"/>
  <c r="I94" i="20"/>
  <c r="T127" i="19"/>
  <c r="G95" i="20"/>
  <c r="E96" i="20"/>
  <c r="P133" i="19"/>
  <c r="C101" i="20"/>
  <c r="X133" i="19"/>
  <c r="K101" i="20"/>
  <c r="I102" i="20"/>
  <c r="G103" i="20"/>
  <c r="R136" i="19"/>
  <c r="E104" i="20"/>
  <c r="C105" i="20"/>
  <c r="X137" i="19"/>
  <c r="K105" i="20"/>
  <c r="I106" i="20"/>
  <c r="G107" i="20"/>
  <c r="R140" i="19"/>
  <c r="E108" i="20"/>
  <c r="P141" i="19"/>
  <c r="C109" i="20"/>
  <c r="X141" i="19"/>
  <c r="K109" i="20"/>
  <c r="I110" i="20"/>
  <c r="T143" i="19"/>
  <c r="G111" i="20"/>
  <c r="E112" i="20"/>
  <c r="P145" i="19"/>
  <c r="C113" i="20"/>
  <c r="X145" i="19"/>
  <c r="K113" i="20"/>
  <c r="I114" i="20"/>
  <c r="T147" i="19"/>
  <c r="G115" i="20"/>
  <c r="E116" i="20"/>
  <c r="P149" i="19"/>
  <c r="C117" i="20"/>
  <c r="X149" i="19"/>
  <c r="K117" i="20"/>
  <c r="I118" i="20"/>
  <c r="T151" i="19"/>
  <c r="G119" i="20"/>
  <c r="E120" i="20"/>
  <c r="P153" i="19"/>
  <c r="C121" i="20"/>
  <c r="X153" i="19"/>
  <c r="K121" i="20"/>
  <c r="I122" i="20"/>
  <c r="T155" i="19"/>
  <c r="G123" i="20"/>
  <c r="E124" i="20"/>
  <c r="P157" i="19"/>
  <c r="C125" i="20"/>
  <c r="X157" i="19"/>
  <c r="K125" i="20"/>
  <c r="I126" i="20"/>
  <c r="T159" i="19"/>
  <c r="G127" i="20"/>
  <c r="E128" i="20"/>
  <c r="P165" i="19"/>
  <c r="C133" i="20"/>
  <c r="X165" i="19"/>
  <c r="K133" i="20"/>
  <c r="I134" i="20"/>
  <c r="T167" i="19"/>
  <c r="G135" i="20"/>
  <c r="E136" i="20"/>
  <c r="P169" i="19"/>
  <c r="C137" i="20"/>
  <c r="X169" i="19"/>
  <c r="K137" i="20"/>
  <c r="I138" i="20"/>
  <c r="G139" i="20"/>
  <c r="R172" i="19"/>
  <c r="E140" i="20"/>
  <c r="C141" i="20"/>
  <c r="X173" i="19"/>
  <c r="K141" i="20"/>
  <c r="I142" i="20"/>
  <c r="G143" i="20"/>
  <c r="R176" i="19"/>
  <c r="E144" i="20"/>
  <c r="P177" i="19"/>
  <c r="C145" i="20"/>
  <c r="X177" i="19"/>
  <c r="K145" i="20"/>
  <c r="I146" i="20"/>
  <c r="G147" i="20"/>
  <c r="R180" i="19"/>
  <c r="E148" i="20"/>
  <c r="C149" i="20"/>
  <c r="X181" i="19"/>
  <c r="K149" i="20"/>
  <c r="I150" i="20"/>
  <c r="G151" i="20"/>
  <c r="R184" i="19"/>
  <c r="E152" i="20"/>
  <c r="C153" i="20"/>
  <c r="X185" i="19"/>
  <c r="K153" i="20"/>
  <c r="V186" i="19"/>
  <c r="I154" i="20"/>
  <c r="G155" i="20"/>
  <c r="R188" i="19"/>
  <c r="E156" i="20"/>
  <c r="C157" i="20"/>
  <c r="X189" i="19"/>
  <c r="K157" i="20"/>
  <c r="V190" i="19"/>
  <c r="I158" i="20"/>
  <c r="T191" i="19"/>
  <c r="G159" i="20"/>
  <c r="R192" i="19"/>
  <c r="E160" i="20"/>
  <c r="C165" i="20"/>
  <c r="K165" i="20"/>
  <c r="V198" i="19"/>
  <c r="I166" i="20"/>
  <c r="T199" i="19"/>
  <c r="G167" i="20"/>
  <c r="R200" i="19"/>
  <c r="E168" i="20"/>
  <c r="C169" i="20"/>
  <c r="X201" i="19"/>
  <c r="K169" i="20"/>
  <c r="V202" i="19"/>
  <c r="I170" i="20"/>
  <c r="T203" i="19"/>
  <c r="G171" i="20"/>
  <c r="R204" i="19"/>
  <c r="E172" i="20"/>
  <c r="C173" i="20"/>
  <c r="X205" i="19"/>
  <c r="K173" i="20"/>
  <c r="V206" i="19"/>
  <c r="I174" i="20"/>
  <c r="T207" i="19"/>
  <c r="G175" i="20"/>
  <c r="R208" i="19"/>
  <c r="E176" i="20"/>
  <c r="C177" i="20"/>
  <c r="X209" i="19"/>
  <c r="K177" i="20"/>
  <c r="I178" i="20"/>
  <c r="T211" i="19"/>
  <c r="G179" i="20"/>
  <c r="R212" i="19"/>
  <c r="E180" i="20"/>
  <c r="C181" i="20"/>
  <c r="X213" i="19"/>
  <c r="K181" i="20"/>
  <c r="I182" i="20"/>
  <c r="T215" i="19"/>
  <c r="G183" i="20"/>
  <c r="R216" i="19"/>
  <c r="E184" i="20"/>
  <c r="C185" i="20"/>
  <c r="X217" i="19"/>
  <c r="K185" i="20"/>
  <c r="I186" i="20"/>
  <c r="G187" i="20"/>
  <c r="E188" i="20"/>
  <c r="P221" i="19"/>
  <c r="C189" i="20"/>
  <c r="X221" i="19"/>
  <c r="K189" i="20"/>
  <c r="I190" i="20"/>
  <c r="G191" i="20"/>
  <c r="E192" i="20"/>
  <c r="P229" i="19"/>
  <c r="C229" i="20"/>
  <c r="C197" i="20"/>
  <c r="X229" i="19"/>
  <c r="K229" i="20"/>
  <c r="K197" i="20"/>
  <c r="I230" i="20"/>
  <c r="I198" i="20"/>
  <c r="G231" i="20"/>
  <c r="G199" i="20"/>
  <c r="E200" i="20"/>
  <c r="E232" i="20"/>
  <c r="P233" i="19"/>
  <c r="C201" i="20"/>
  <c r="C233" i="20"/>
  <c r="X233" i="19"/>
  <c r="K201" i="20"/>
  <c r="K233" i="20"/>
  <c r="V234" i="19"/>
  <c r="I202" i="20"/>
  <c r="I234" i="20"/>
  <c r="G203" i="20"/>
  <c r="G235" i="20"/>
  <c r="R236" i="19"/>
  <c r="E236" i="20"/>
  <c r="E204" i="20"/>
  <c r="P237" i="19"/>
  <c r="C237" i="20"/>
  <c r="C205" i="20"/>
  <c r="X237" i="19"/>
  <c r="K237" i="20"/>
  <c r="K205" i="20"/>
  <c r="V238" i="19"/>
  <c r="I238" i="20"/>
  <c r="I206" i="20"/>
  <c r="G239" i="20"/>
  <c r="G207" i="20"/>
  <c r="R240" i="19"/>
  <c r="E208" i="20"/>
  <c r="E240" i="20"/>
  <c r="P241" i="19"/>
  <c r="C209" i="20"/>
  <c r="C241" i="20"/>
  <c r="X241" i="19"/>
  <c r="K209" i="20"/>
  <c r="K241" i="20"/>
  <c r="V242" i="19"/>
  <c r="I210" i="20"/>
  <c r="I242" i="20"/>
  <c r="G211" i="20"/>
  <c r="G243" i="20"/>
  <c r="R244" i="19"/>
  <c r="E244" i="20"/>
  <c r="E212" i="20"/>
  <c r="P245" i="19"/>
  <c r="C245" i="20"/>
  <c r="C213" i="20"/>
  <c r="X245" i="19"/>
  <c r="K245" i="20"/>
  <c r="K213" i="20"/>
  <c r="V246" i="19"/>
  <c r="I246" i="20"/>
  <c r="I214" i="20"/>
  <c r="G247" i="20"/>
  <c r="G215" i="20"/>
  <c r="R248" i="19"/>
  <c r="E216" i="20"/>
  <c r="E248" i="20"/>
  <c r="P249" i="19"/>
  <c r="C217" i="20"/>
  <c r="C249" i="20"/>
  <c r="X249" i="19"/>
  <c r="K217" i="20"/>
  <c r="K249" i="20"/>
  <c r="V250" i="19"/>
  <c r="I218" i="20"/>
  <c r="I250" i="20"/>
  <c r="G219" i="20"/>
  <c r="G251" i="20"/>
  <c r="R252" i="19"/>
  <c r="E252" i="20"/>
  <c r="E220" i="20"/>
  <c r="P253" i="19"/>
  <c r="C253" i="20"/>
  <c r="C221" i="20"/>
  <c r="X253" i="19"/>
  <c r="K253" i="20"/>
  <c r="K221" i="20"/>
  <c r="I254" i="20"/>
  <c r="I222" i="20"/>
  <c r="G255" i="20"/>
  <c r="G223" i="20"/>
  <c r="R256" i="19"/>
  <c r="E224" i="20"/>
  <c r="E256" i="20"/>
  <c r="Q69" i="19"/>
  <c r="D37" i="20"/>
  <c r="B38" i="20"/>
  <c r="J38" i="20"/>
  <c r="U71" i="19"/>
  <c r="H39" i="20"/>
  <c r="F40" i="20"/>
  <c r="Q73" i="19"/>
  <c r="D41" i="20"/>
  <c r="B42" i="20"/>
  <c r="J42" i="20"/>
  <c r="U75" i="19"/>
  <c r="H43" i="20"/>
  <c r="F44" i="20"/>
  <c r="Q77" i="19"/>
  <c r="D45" i="20"/>
  <c r="B46" i="20"/>
  <c r="J46" i="20"/>
  <c r="U79" i="19"/>
  <c r="H47" i="20"/>
  <c r="F48" i="20"/>
  <c r="Q81" i="19"/>
  <c r="D49" i="20"/>
  <c r="B50" i="20"/>
  <c r="W82" i="19"/>
  <c r="J50" i="20"/>
  <c r="U83" i="19"/>
  <c r="H51" i="20"/>
  <c r="F52" i="20"/>
  <c r="Q85" i="19"/>
  <c r="D53" i="20"/>
  <c r="B54" i="20"/>
  <c r="W86" i="19"/>
  <c r="J54" i="20"/>
  <c r="U87" i="19"/>
  <c r="H55" i="20"/>
  <c r="F56" i="20"/>
  <c r="Q89" i="19"/>
  <c r="D57" i="20"/>
  <c r="B58" i="20"/>
  <c r="W90" i="19"/>
  <c r="J58" i="20"/>
  <c r="U91" i="19"/>
  <c r="H59" i="20"/>
  <c r="F60" i="20"/>
  <c r="Q93" i="19"/>
  <c r="D61" i="20"/>
  <c r="B62" i="20"/>
  <c r="W94" i="19"/>
  <c r="J62" i="20"/>
  <c r="U95" i="19"/>
  <c r="H63" i="20"/>
  <c r="F64" i="20"/>
  <c r="Q101" i="19"/>
  <c r="D69" i="20"/>
  <c r="B70" i="20"/>
  <c r="W102" i="19"/>
  <c r="J70" i="20"/>
  <c r="U103" i="19"/>
  <c r="H71" i="20"/>
  <c r="F72" i="20"/>
  <c r="Q105" i="19"/>
  <c r="D73" i="20"/>
  <c r="B74" i="20"/>
  <c r="W106" i="19"/>
  <c r="J74" i="20"/>
  <c r="U107" i="19"/>
  <c r="H75" i="20"/>
  <c r="F76" i="20"/>
  <c r="Q109" i="19"/>
  <c r="D77" i="20"/>
  <c r="B78" i="20"/>
  <c r="W110" i="19"/>
  <c r="J78" i="20"/>
  <c r="U111" i="19"/>
  <c r="H79" i="20"/>
  <c r="F80" i="20"/>
  <c r="Q113" i="19"/>
  <c r="D81" i="20"/>
  <c r="B82" i="20"/>
  <c r="W114" i="19"/>
  <c r="J82" i="20"/>
  <c r="U115" i="19"/>
  <c r="H83" i="20"/>
  <c r="F84" i="20"/>
  <c r="Q117" i="19"/>
  <c r="D85" i="20"/>
  <c r="B86" i="20"/>
  <c r="W118" i="19"/>
  <c r="J86" i="20"/>
  <c r="H87" i="20"/>
  <c r="F88" i="20"/>
  <c r="D89" i="20"/>
  <c r="B90" i="20"/>
  <c r="W122" i="19"/>
  <c r="J90" i="20"/>
  <c r="H91" i="20"/>
  <c r="F92" i="20"/>
  <c r="D93" i="20"/>
  <c r="B94" i="20"/>
  <c r="W126" i="19"/>
  <c r="J94" i="20"/>
  <c r="H95" i="20"/>
  <c r="S128" i="19"/>
  <c r="F96" i="20"/>
  <c r="D101" i="20"/>
  <c r="B102" i="20"/>
  <c r="J102" i="20"/>
  <c r="U135" i="19"/>
  <c r="H103" i="20"/>
  <c r="F104" i="20"/>
  <c r="Q137" i="19"/>
  <c r="D105" i="20"/>
  <c r="B106" i="20"/>
  <c r="J106" i="20"/>
  <c r="U139" i="19"/>
  <c r="H107" i="20"/>
  <c r="F108" i="20"/>
  <c r="Q141" i="19"/>
  <c r="D109" i="20"/>
  <c r="B110" i="20"/>
  <c r="J110" i="20"/>
  <c r="U143" i="19"/>
  <c r="H111" i="20"/>
  <c r="F112" i="20"/>
  <c r="Q145" i="19"/>
  <c r="D113" i="20"/>
  <c r="B114" i="20"/>
  <c r="J114" i="20"/>
  <c r="U147" i="19"/>
  <c r="H115" i="20"/>
  <c r="F116" i="20"/>
  <c r="Q149" i="19"/>
  <c r="D117" i="20"/>
  <c r="B118" i="20"/>
  <c r="W150" i="19"/>
  <c r="J118" i="20"/>
  <c r="U151" i="19"/>
  <c r="H119" i="20"/>
  <c r="F120" i="20"/>
  <c r="Q153" i="19"/>
  <c r="D121" i="20"/>
  <c r="B122" i="20"/>
  <c r="W154" i="19"/>
  <c r="J122" i="20"/>
  <c r="U155" i="19"/>
  <c r="H123" i="20"/>
  <c r="F124" i="20"/>
  <c r="Q157" i="19"/>
  <c r="D125" i="20"/>
  <c r="B126" i="20"/>
  <c r="W158" i="19"/>
  <c r="J126" i="20"/>
  <c r="U159" i="19"/>
  <c r="H127" i="20"/>
  <c r="F128" i="20"/>
  <c r="Q165" i="19"/>
  <c r="D133" i="20"/>
  <c r="B134" i="20"/>
  <c r="W166" i="19"/>
  <c r="J134" i="20"/>
  <c r="U167" i="19"/>
  <c r="H135" i="20"/>
  <c r="F136" i="20"/>
  <c r="Q169" i="19"/>
  <c r="D137" i="20"/>
  <c r="B138" i="20"/>
  <c r="J138" i="20"/>
  <c r="H139" i="20"/>
  <c r="S172" i="19"/>
  <c r="F140" i="20"/>
  <c r="Q173" i="19"/>
  <c r="D141" i="20"/>
  <c r="B142" i="20"/>
  <c r="J142" i="20"/>
  <c r="H143" i="20"/>
  <c r="S176" i="19"/>
  <c r="F144" i="20"/>
  <c r="Q177" i="19"/>
  <c r="D145" i="20"/>
  <c r="B146" i="20"/>
  <c r="J146" i="20"/>
  <c r="H147" i="20"/>
  <c r="S180" i="19"/>
  <c r="F148" i="20"/>
  <c r="D149" i="20"/>
  <c r="B150" i="20"/>
  <c r="J150" i="20"/>
  <c r="H151" i="20"/>
  <c r="S184" i="19"/>
  <c r="F152" i="20"/>
  <c r="D153" i="20"/>
  <c r="B154" i="20"/>
  <c r="J154" i="20"/>
  <c r="U187" i="19"/>
  <c r="H155" i="20"/>
  <c r="S188" i="19"/>
  <c r="F156" i="20"/>
  <c r="Q189" i="19"/>
  <c r="D157" i="20"/>
  <c r="B158" i="20"/>
  <c r="J158" i="20"/>
  <c r="U191" i="19"/>
  <c r="H159" i="20"/>
  <c r="S192" i="19"/>
  <c r="F160" i="20"/>
  <c r="Q197" i="19"/>
  <c r="D165" i="20"/>
  <c r="B166" i="20"/>
  <c r="J166" i="20"/>
  <c r="U199" i="19"/>
  <c r="H167" i="20"/>
  <c r="S200" i="19"/>
  <c r="F168" i="20"/>
  <c r="Q201" i="19"/>
  <c r="D169" i="20"/>
  <c r="B170" i="20"/>
  <c r="J170" i="20"/>
  <c r="U203" i="19"/>
  <c r="H171" i="20"/>
  <c r="S204" i="19"/>
  <c r="F172" i="20"/>
  <c r="Q205" i="19"/>
  <c r="D173" i="20"/>
  <c r="B174" i="20"/>
  <c r="J174" i="20"/>
  <c r="U207" i="19"/>
  <c r="H175" i="20"/>
  <c r="S208" i="19"/>
  <c r="F176" i="20"/>
  <c r="Q209" i="19"/>
  <c r="D177" i="20"/>
  <c r="B178" i="20"/>
  <c r="J178" i="20"/>
  <c r="U211" i="19"/>
  <c r="H179" i="20"/>
  <c r="S212" i="19"/>
  <c r="F180" i="20"/>
  <c r="Q213" i="19"/>
  <c r="D181" i="20"/>
  <c r="B182" i="20"/>
  <c r="J182" i="20"/>
  <c r="U215" i="19"/>
  <c r="H183" i="20"/>
  <c r="S216" i="19"/>
  <c r="F184" i="20"/>
  <c r="Q217" i="19"/>
  <c r="D185" i="20"/>
  <c r="B186" i="20"/>
  <c r="J186" i="20"/>
  <c r="H187" i="20"/>
  <c r="F188" i="20"/>
  <c r="Q221" i="19"/>
  <c r="D189" i="20"/>
  <c r="B190" i="20"/>
  <c r="J190" i="20"/>
  <c r="U223" i="19"/>
  <c r="H191" i="20"/>
  <c r="F192" i="20"/>
  <c r="Q229" i="19"/>
  <c r="D229" i="20"/>
  <c r="D197" i="20"/>
  <c r="B230" i="20"/>
  <c r="B198" i="20"/>
  <c r="J230" i="20"/>
  <c r="J198" i="20"/>
  <c r="H199" i="20"/>
  <c r="H231" i="20"/>
  <c r="S232" i="19"/>
  <c r="F200" i="20"/>
  <c r="F232" i="20"/>
  <c r="Q233" i="19"/>
  <c r="D201" i="20"/>
  <c r="D233" i="20"/>
  <c r="B202" i="20"/>
  <c r="B234" i="20"/>
  <c r="W234" i="19"/>
  <c r="J202" i="20"/>
  <c r="J234" i="20"/>
  <c r="H235" i="20"/>
  <c r="H203" i="20"/>
  <c r="S236" i="19"/>
  <c r="F236" i="20"/>
  <c r="F204" i="20"/>
  <c r="Q237" i="19"/>
  <c r="D237" i="20"/>
  <c r="D205" i="20"/>
  <c r="B238" i="20"/>
  <c r="B206" i="20"/>
  <c r="W238" i="19"/>
  <c r="J238" i="20"/>
  <c r="J206" i="20"/>
  <c r="H207" i="20"/>
  <c r="H239" i="20"/>
  <c r="S240" i="19"/>
  <c r="F208" i="20"/>
  <c r="F240" i="20"/>
  <c r="Q241" i="19"/>
  <c r="D209" i="20"/>
  <c r="D241" i="20"/>
  <c r="B210" i="20"/>
  <c r="B242" i="20"/>
  <c r="W242" i="19"/>
  <c r="J210" i="20"/>
  <c r="J242" i="20"/>
  <c r="H243" i="20"/>
  <c r="H211" i="20"/>
  <c r="S244" i="19"/>
  <c r="F244" i="20"/>
  <c r="F212" i="20"/>
  <c r="Q245" i="19"/>
  <c r="D245" i="20"/>
  <c r="D213" i="20"/>
  <c r="B246" i="20"/>
  <c r="B214" i="20"/>
  <c r="W246" i="19"/>
  <c r="J246" i="20"/>
  <c r="J214" i="20"/>
  <c r="H215" i="20"/>
  <c r="H247" i="20"/>
  <c r="S248" i="19"/>
  <c r="F216" i="20"/>
  <c r="F248" i="20"/>
  <c r="Q249" i="19"/>
  <c r="D217" i="20"/>
  <c r="D249" i="20"/>
  <c r="B218" i="20"/>
  <c r="B250" i="20"/>
  <c r="W250" i="19"/>
  <c r="J218" i="20"/>
  <c r="J250" i="20"/>
  <c r="H251" i="20"/>
  <c r="H219" i="20"/>
  <c r="S252" i="19"/>
  <c r="F252" i="20"/>
  <c r="F220" i="20"/>
  <c r="Q253" i="19"/>
  <c r="D253" i="20"/>
  <c r="D221" i="20"/>
  <c r="B254" i="20"/>
  <c r="B222" i="20"/>
  <c r="J254" i="20"/>
  <c r="J222" i="20"/>
  <c r="H223" i="20"/>
  <c r="H255" i="20"/>
  <c r="S256" i="19"/>
  <c r="F224" i="20"/>
  <c r="F256" i="20"/>
  <c r="X38" i="19"/>
  <c r="K6" i="20"/>
  <c r="X42" i="19"/>
  <c r="K10" i="20"/>
  <c r="X46" i="19"/>
  <c r="K14" i="20"/>
  <c r="X50" i="19"/>
  <c r="K18" i="20"/>
  <c r="X54" i="19"/>
  <c r="K22" i="20"/>
  <c r="X58" i="19"/>
  <c r="K26" i="20"/>
  <c r="X62" i="19"/>
  <c r="K30" i="20"/>
  <c r="E37" i="20"/>
  <c r="P70" i="19"/>
  <c r="C38" i="20"/>
  <c r="X70" i="19"/>
  <c r="K38" i="20"/>
  <c r="I39" i="20"/>
  <c r="T72" i="19"/>
  <c r="G40" i="20"/>
  <c r="E41" i="20"/>
  <c r="P74" i="19"/>
  <c r="C42" i="20"/>
  <c r="X74" i="19"/>
  <c r="K42" i="20"/>
  <c r="I43" i="20"/>
  <c r="T76" i="19"/>
  <c r="G44" i="20"/>
  <c r="R77" i="19"/>
  <c r="E45" i="20"/>
  <c r="P78" i="19"/>
  <c r="C46" i="20"/>
  <c r="X78" i="19"/>
  <c r="K46" i="20"/>
  <c r="I47" i="20"/>
  <c r="T80" i="19"/>
  <c r="G48" i="20"/>
  <c r="R81" i="19"/>
  <c r="E49" i="20"/>
  <c r="P82" i="19"/>
  <c r="C50" i="20"/>
  <c r="X82" i="19"/>
  <c r="K50" i="20"/>
  <c r="I51" i="20"/>
  <c r="T84" i="19"/>
  <c r="G52" i="20"/>
  <c r="R85" i="19"/>
  <c r="E53" i="20"/>
  <c r="P86" i="19"/>
  <c r="C54" i="20"/>
  <c r="X86" i="19"/>
  <c r="K54" i="20"/>
  <c r="I55" i="20"/>
  <c r="T88" i="19"/>
  <c r="G56" i="20"/>
  <c r="R89" i="19"/>
  <c r="E57" i="20"/>
  <c r="P90" i="19"/>
  <c r="C58" i="20"/>
  <c r="X90" i="19"/>
  <c r="K58" i="20"/>
  <c r="I59" i="20"/>
  <c r="T92" i="19"/>
  <c r="G60" i="20"/>
  <c r="R93" i="19"/>
  <c r="E61" i="20"/>
  <c r="P94" i="19"/>
  <c r="C62" i="20"/>
  <c r="X94" i="19"/>
  <c r="K62" i="20"/>
  <c r="I63" i="20"/>
  <c r="T96" i="19"/>
  <c r="G64" i="20"/>
  <c r="R101" i="19"/>
  <c r="E69" i="20"/>
  <c r="P102" i="19"/>
  <c r="C70" i="20"/>
  <c r="X102" i="19"/>
  <c r="K70" i="20"/>
  <c r="I71" i="20"/>
  <c r="T104" i="19"/>
  <c r="G72" i="20"/>
  <c r="R105" i="19"/>
  <c r="E73" i="20"/>
  <c r="P106" i="19"/>
  <c r="C74" i="20"/>
  <c r="X106" i="19"/>
  <c r="K74" i="20"/>
  <c r="I75" i="20"/>
  <c r="T108" i="19"/>
  <c r="G76" i="20"/>
  <c r="R109" i="19"/>
  <c r="E77" i="20"/>
  <c r="P110" i="19"/>
  <c r="C78" i="20"/>
  <c r="X110" i="19"/>
  <c r="K78" i="20"/>
  <c r="I79" i="20"/>
  <c r="T112" i="19"/>
  <c r="G80" i="20"/>
  <c r="R113" i="19"/>
  <c r="E81" i="20"/>
  <c r="P114" i="19"/>
  <c r="C82" i="20"/>
  <c r="X114" i="19"/>
  <c r="K82" i="20"/>
  <c r="I83" i="20"/>
  <c r="T116" i="19"/>
  <c r="G84" i="20"/>
  <c r="R117" i="19"/>
  <c r="E85" i="20"/>
  <c r="P118" i="19"/>
  <c r="C86" i="20"/>
  <c r="X118" i="19"/>
  <c r="K86" i="20"/>
  <c r="I87" i="20"/>
  <c r="T120" i="19"/>
  <c r="G88" i="20"/>
  <c r="R121" i="19"/>
  <c r="E89" i="20"/>
  <c r="P122" i="19"/>
  <c r="C90" i="20"/>
  <c r="X122" i="19"/>
  <c r="K90" i="20"/>
  <c r="I91" i="20"/>
  <c r="T124" i="19"/>
  <c r="G92" i="20"/>
  <c r="R125" i="19"/>
  <c r="E93" i="20"/>
  <c r="P126" i="19"/>
  <c r="C94" i="20"/>
  <c r="X126" i="19"/>
  <c r="K94" i="20"/>
  <c r="I95" i="20"/>
  <c r="T128" i="19"/>
  <c r="G96" i="20"/>
  <c r="R133" i="19"/>
  <c r="E101" i="20"/>
  <c r="P134" i="19"/>
  <c r="C102" i="20"/>
  <c r="X134" i="19"/>
  <c r="K102" i="20"/>
  <c r="I103" i="20"/>
  <c r="G104" i="20"/>
  <c r="E105" i="20"/>
  <c r="P138" i="19"/>
  <c r="C106" i="20"/>
  <c r="X138" i="19"/>
  <c r="K106" i="20"/>
  <c r="I107" i="20"/>
  <c r="G108" i="20"/>
  <c r="E109" i="20"/>
  <c r="P142" i="19"/>
  <c r="C110" i="20"/>
  <c r="X142" i="19"/>
  <c r="K110" i="20"/>
  <c r="I111" i="20"/>
  <c r="T144" i="19"/>
  <c r="G112" i="20"/>
  <c r="E113" i="20"/>
  <c r="P146" i="19"/>
  <c r="C114" i="20"/>
  <c r="X146" i="19"/>
  <c r="K114" i="20"/>
  <c r="I115" i="20"/>
  <c r="T148" i="19"/>
  <c r="G116" i="20"/>
  <c r="E117" i="20"/>
  <c r="P150" i="19"/>
  <c r="C118" i="20"/>
  <c r="X150" i="19"/>
  <c r="K118" i="20"/>
  <c r="I119" i="20"/>
  <c r="T152" i="19"/>
  <c r="G120" i="20"/>
  <c r="E121" i="20"/>
  <c r="P154" i="19"/>
  <c r="C122" i="20"/>
  <c r="X154" i="19"/>
  <c r="K122" i="20"/>
  <c r="I123" i="20"/>
  <c r="T156" i="19"/>
  <c r="G124" i="20"/>
  <c r="E125" i="20"/>
  <c r="P158" i="19"/>
  <c r="C126" i="20"/>
  <c r="X158" i="19"/>
  <c r="K126" i="20"/>
  <c r="I127" i="20"/>
  <c r="T160" i="19"/>
  <c r="G128" i="20"/>
  <c r="E133" i="20"/>
  <c r="P166" i="19"/>
  <c r="C134" i="20"/>
  <c r="X166" i="19"/>
  <c r="K134" i="20"/>
  <c r="I135" i="20"/>
  <c r="T168" i="19"/>
  <c r="G136" i="20"/>
  <c r="E137" i="20"/>
  <c r="C138" i="20"/>
  <c r="X170" i="19"/>
  <c r="K138" i="20"/>
  <c r="V171" i="19"/>
  <c r="I139" i="20"/>
  <c r="G140" i="20"/>
  <c r="R173" i="19"/>
  <c r="E141" i="20"/>
  <c r="C142" i="20"/>
  <c r="X174" i="19"/>
  <c r="K142" i="20"/>
  <c r="V175" i="19"/>
  <c r="I143" i="20"/>
  <c r="G144" i="20"/>
  <c r="E145" i="20"/>
  <c r="C146" i="20"/>
  <c r="X178" i="19"/>
  <c r="K146" i="20"/>
  <c r="V179" i="19"/>
  <c r="I147" i="20"/>
  <c r="G148" i="20"/>
  <c r="R181" i="19"/>
  <c r="E149" i="20"/>
  <c r="C150" i="20"/>
  <c r="X182" i="19"/>
  <c r="K150" i="20"/>
  <c r="V183" i="19"/>
  <c r="I151" i="20"/>
  <c r="G152" i="20"/>
  <c r="R185" i="19"/>
  <c r="E153" i="20"/>
  <c r="C154" i="20"/>
  <c r="X186" i="19"/>
  <c r="K154" i="20"/>
  <c r="V187" i="19"/>
  <c r="I155" i="20"/>
  <c r="G156" i="20"/>
  <c r="R189" i="19"/>
  <c r="E157" i="20"/>
  <c r="P190" i="19"/>
  <c r="C158" i="20"/>
  <c r="X190" i="19"/>
  <c r="K158" i="20"/>
  <c r="V191" i="19"/>
  <c r="I159" i="20"/>
  <c r="G160" i="20"/>
  <c r="R197" i="19"/>
  <c r="E165" i="20"/>
  <c r="P198" i="19"/>
  <c r="C166" i="20"/>
  <c r="X198" i="19"/>
  <c r="K166" i="20"/>
  <c r="V199" i="19"/>
  <c r="I167" i="20"/>
  <c r="G168" i="20"/>
  <c r="R201" i="19"/>
  <c r="E169" i="20"/>
  <c r="P202" i="19"/>
  <c r="C170" i="20"/>
  <c r="X202" i="19"/>
  <c r="K170" i="20"/>
  <c r="V203" i="19"/>
  <c r="I171" i="20"/>
  <c r="G172" i="20"/>
  <c r="R205" i="19"/>
  <c r="E173" i="20"/>
  <c r="P206" i="19"/>
  <c r="C174" i="20"/>
  <c r="X206" i="19"/>
  <c r="K174" i="20"/>
  <c r="V207" i="19"/>
  <c r="I175" i="20"/>
  <c r="G176" i="20"/>
  <c r="E177" i="20"/>
  <c r="P210" i="19"/>
  <c r="C178" i="20"/>
  <c r="X210" i="19"/>
  <c r="K178" i="20"/>
  <c r="V211" i="19"/>
  <c r="I179" i="20"/>
  <c r="G180" i="20"/>
  <c r="E181" i="20"/>
  <c r="P214" i="19"/>
  <c r="C182" i="20"/>
  <c r="X214" i="19"/>
  <c r="K182" i="20"/>
  <c r="V215" i="19"/>
  <c r="I183" i="20"/>
  <c r="G184" i="20"/>
  <c r="E185" i="20"/>
  <c r="P218" i="19"/>
  <c r="C186" i="20"/>
  <c r="X218" i="19"/>
  <c r="K186" i="20"/>
  <c r="I187" i="20"/>
  <c r="T220" i="19"/>
  <c r="G188" i="20"/>
  <c r="E189" i="20"/>
  <c r="C190" i="20"/>
  <c r="X222" i="19"/>
  <c r="K190" i="20"/>
  <c r="I191" i="20"/>
  <c r="T224" i="19"/>
  <c r="G192" i="20"/>
  <c r="R229" i="19"/>
  <c r="E229" i="20"/>
  <c r="E197" i="20"/>
  <c r="P230" i="19"/>
  <c r="C198" i="20"/>
  <c r="C230" i="20"/>
  <c r="X230" i="19"/>
  <c r="K198" i="20"/>
  <c r="K230" i="20"/>
  <c r="I199" i="20"/>
  <c r="I231" i="20"/>
  <c r="T232" i="19"/>
  <c r="G200" i="20"/>
  <c r="G232" i="20"/>
  <c r="R233" i="19"/>
  <c r="E201" i="20"/>
  <c r="E233" i="20"/>
  <c r="C234" i="20"/>
  <c r="C202" i="20"/>
  <c r="X234" i="19"/>
  <c r="K234" i="20"/>
  <c r="K202" i="20"/>
  <c r="V235" i="19"/>
  <c r="I235" i="20"/>
  <c r="I203" i="20"/>
  <c r="T236" i="19"/>
  <c r="G236" i="20"/>
  <c r="G204" i="20"/>
  <c r="R237" i="19"/>
  <c r="E237" i="20"/>
  <c r="E205" i="20"/>
  <c r="C206" i="20"/>
  <c r="C238" i="20"/>
  <c r="X238" i="19"/>
  <c r="K206" i="20"/>
  <c r="K238" i="20"/>
  <c r="V239" i="19"/>
  <c r="I207" i="20"/>
  <c r="I239" i="20"/>
  <c r="T240" i="19"/>
  <c r="G208" i="20"/>
  <c r="G240" i="20"/>
  <c r="R241" i="19"/>
  <c r="E209" i="20"/>
  <c r="E241" i="20"/>
  <c r="C242" i="20"/>
  <c r="C210" i="20"/>
  <c r="X242" i="19"/>
  <c r="K242" i="20"/>
  <c r="K210" i="20"/>
  <c r="V243" i="19"/>
  <c r="I243" i="20"/>
  <c r="I211" i="20"/>
  <c r="T244" i="19"/>
  <c r="G244" i="20"/>
  <c r="G212" i="20"/>
  <c r="R245" i="19"/>
  <c r="E245" i="20"/>
  <c r="E213" i="20"/>
  <c r="C214" i="20"/>
  <c r="C246" i="20"/>
  <c r="X246" i="19"/>
  <c r="K214" i="20"/>
  <c r="K246" i="20"/>
  <c r="V247" i="19"/>
  <c r="I215" i="20"/>
  <c r="I247" i="20"/>
  <c r="T248" i="19"/>
  <c r="G216" i="20"/>
  <c r="G248" i="20"/>
  <c r="R249" i="19"/>
  <c r="E217" i="20"/>
  <c r="E249" i="20"/>
  <c r="C250" i="20"/>
  <c r="C218" i="20"/>
  <c r="X250" i="19"/>
  <c r="K250" i="20"/>
  <c r="K218" i="20"/>
  <c r="V251" i="19"/>
  <c r="I251" i="20"/>
  <c r="I219" i="20"/>
  <c r="T252" i="19"/>
  <c r="G252" i="20"/>
  <c r="G220" i="20"/>
  <c r="R253" i="19"/>
  <c r="E253" i="20"/>
  <c r="E221" i="20"/>
  <c r="C222" i="20"/>
  <c r="C254" i="20"/>
  <c r="X254" i="19"/>
  <c r="K222" i="20"/>
  <c r="K254" i="20"/>
  <c r="V255" i="19"/>
  <c r="I223" i="20"/>
  <c r="I255" i="20"/>
  <c r="G224" i="20"/>
  <c r="G256" i="20"/>
  <c r="F37" i="20"/>
  <c r="Q70" i="19"/>
  <c r="D38" i="20"/>
  <c r="B39" i="20"/>
  <c r="J39" i="20"/>
  <c r="U72" i="19"/>
  <c r="H40" i="20"/>
  <c r="F41" i="20"/>
  <c r="Q74" i="19"/>
  <c r="D42" i="20"/>
  <c r="B43" i="20"/>
  <c r="J43" i="20"/>
  <c r="U76" i="19"/>
  <c r="H44" i="20"/>
  <c r="F45" i="20"/>
  <c r="Q78" i="19"/>
  <c r="D46" i="20"/>
  <c r="B47" i="20"/>
  <c r="J47" i="20"/>
  <c r="U80" i="19"/>
  <c r="H48" i="20"/>
  <c r="S81" i="19"/>
  <c r="F49" i="20"/>
  <c r="Q82" i="19"/>
  <c r="D50" i="20"/>
  <c r="B51" i="20"/>
  <c r="J51" i="20"/>
  <c r="U84" i="19"/>
  <c r="H52" i="20"/>
  <c r="S85" i="19"/>
  <c r="F53" i="20"/>
  <c r="Q86" i="19"/>
  <c r="D54" i="20"/>
  <c r="B55" i="20"/>
  <c r="J55" i="20"/>
  <c r="U88" i="19"/>
  <c r="H56" i="20"/>
  <c r="S89" i="19"/>
  <c r="F57" i="20"/>
  <c r="Q90" i="19"/>
  <c r="D58" i="20"/>
  <c r="B59" i="20"/>
  <c r="J59" i="20"/>
  <c r="U92" i="19"/>
  <c r="H60" i="20"/>
  <c r="S93" i="19"/>
  <c r="F61" i="20"/>
  <c r="Q94" i="19"/>
  <c r="D62" i="20"/>
  <c r="B63" i="20"/>
  <c r="J63" i="20"/>
  <c r="U96" i="19"/>
  <c r="H64" i="20"/>
  <c r="S101" i="19"/>
  <c r="F69" i="20"/>
  <c r="Q102" i="19"/>
  <c r="D70" i="20"/>
  <c r="B71" i="20"/>
  <c r="J71" i="20"/>
  <c r="U104" i="19"/>
  <c r="H72" i="20"/>
  <c r="S105" i="19"/>
  <c r="F73" i="20"/>
  <c r="Q106" i="19"/>
  <c r="D74" i="20"/>
  <c r="B75" i="20"/>
  <c r="J75" i="20"/>
  <c r="U108" i="19"/>
  <c r="H76" i="20"/>
  <c r="S109" i="19"/>
  <c r="F77" i="20"/>
  <c r="Q110" i="19"/>
  <c r="D78" i="20"/>
  <c r="B79" i="20"/>
  <c r="J79" i="20"/>
  <c r="U112" i="19"/>
  <c r="H80" i="20"/>
  <c r="S113" i="19"/>
  <c r="F81" i="20"/>
  <c r="Q114" i="19"/>
  <c r="D82" i="20"/>
  <c r="B83" i="20"/>
  <c r="J83" i="20"/>
  <c r="U116" i="19"/>
  <c r="H84" i="20"/>
  <c r="S117" i="19"/>
  <c r="F85" i="20"/>
  <c r="Q118" i="19"/>
  <c r="D86" i="20"/>
  <c r="B87" i="20"/>
  <c r="J87" i="20"/>
  <c r="H88" i="20"/>
  <c r="S121" i="19"/>
  <c r="F89" i="20"/>
  <c r="D90" i="20"/>
  <c r="B91" i="20"/>
  <c r="J91" i="20"/>
  <c r="H92" i="20"/>
  <c r="S125" i="19"/>
  <c r="F93" i="20"/>
  <c r="D94" i="20"/>
  <c r="B95" i="20"/>
  <c r="W127" i="19"/>
  <c r="J95" i="20"/>
  <c r="H96" i="20"/>
  <c r="S133" i="19"/>
  <c r="F101" i="20"/>
  <c r="D102" i="20"/>
  <c r="B103" i="20"/>
  <c r="J103" i="20"/>
  <c r="U136" i="19"/>
  <c r="H104" i="20"/>
  <c r="F105" i="20"/>
  <c r="Q138" i="19"/>
  <c r="D106" i="20"/>
  <c r="B107" i="20"/>
  <c r="J107" i="20"/>
  <c r="U140" i="19"/>
  <c r="H108" i="20"/>
  <c r="F109" i="20"/>
  <c r="Q142" i="19"/>
  <c r="D110" i="20"/>
  <c r="B111" i="20"/>
  <c r="J111" i="20"/>
  <c r="U144" i="19"/>
  <c r="H112" i="20"/>
  <c r="F113" i="20"/>
  <c r="Q146" i="19"/>
  <c r="D114" i="20"/>
  <c r="B115" i="20"/>
  <c r="J115" i="20"/>
  <c r="U148" i="19"/>
  <c r="H116" i="20"/>
  <c r="F117" i="20"/>
  <c r="Q150" i="19"/>
  <c r="D118" i="20"/>
  <c r="B119" i="20"/>
  <c r="J119" i="20"/>
  <c r="U152" i="19"/>
  <c r="H120" i="20"/>
  <c r="S153" i="19"/>
  <c r="F121" i="20"/>
  <c r="Q154" i="19"/>
  <c r="D122" i="20"/>
  <c r="B123" i="20"/>
  <c r="J123" i="20"/>
  <c r="U156" i="19"/>
  <c r="H124" i="20"/>
  <c r="S157" i="19"/>
  <c r="F125" i="20"/>
  <c r="Q158" i="19"/>
  <c r="D126" i="20"/>
  <c r="B127" i="20"/>
  <c r="J127" i="20"/>
  <c r="U160" i="19"/>
  <c r="H128" i="20"/>
  <c r="S165" i="19"/>
  <c r="F133" i="20"/>
  <c r="Q166" i="19"/>
  <c r="D134" i="20"/>
  <c r="B135" i="20"/>
  <c r="J135" i="20"/>
  <c r="U168" i="19"/>
  <c r="H136" i="20"/>
  <c r="S169" i="19"/>
  <c r="F137" i="20"/>
  <c r="Q170" i="19"/>
  <c r="D138" i="20"/>
  <c r="B139" i="20"/>
  <c r="W171" i="19"/>
  <c r="J139" i="20"/>
  <c r="H140" i="20"/>
  <c r="S173" i="19"/>
  <c r="F141" i="20"/>
  <c r="D142" i="20"/>
  <c r="B143" i="20"/>
  <c r="W175" i="19"/>
  <c r="J143" i="20"/>
  <c r="H144" i="20"/>
  <c r="S177" i="19"/>
  <c r="F145" i="20"/>
  <c r="D146" i="20"/>
  <c r="B147" i="20"/>
  <c r="W179" i="19"/>
  <c r="J147" i="20"/>
  <c r="H148" i="20"/>
  <c r="S181" i="19"/>
  <c r="F149" i="20"/>
  <c r="D150" i="20"/>
  <c r="B151" i="20"/>
  <c r="W183" i="19"/>
  <c r="J151" i="20"/>
  <c r="U184" i="19"/>
  <c r="H152" i="20"/>
  <c r="F153" i="20"/>
  <c r="Q186" i="19"/>
  <c r="D154" i="20"/>
  <c r="B155" i="20"/>
  <c r="W187" i="19"/>
  <c r="J155" i="20"/>
  <c r="U188" i="19"/>
  <c r="H156" i="20"/>
  <c r="F157" i="20"/>
  <c r="Q190" i="19"/>
  <c r="D158" i="20"/>
  <c r="B159" i="20"/>
  <c r="W191" i="19"/>
  <c r="J159" i="20"/>
  <c r="U192" i="19"/>
  <c r="H160" i="20"/>
  <c r="F165" i="20"/>
  <c r="Q198" i="19"/>
  <c r="D166" i="20"/>
  <c r="B167" i="20"/>
  <c r="W199" i="19"/>
  <c r="J167" i="20"/>
  <c r="U200" i="19"/>
  <c r="H168" i="20"/>
  <c r="F169" i="20"/>
  <c r="Q202" i="19"/>
  <c r="D170" i="20"/>
  <c r="B171" i="20"/>
  <c r="W203" i="19"/>
  <c r="J171" i="20"/>
  <c r="U204" i="19"/>
  <c r="H172" i="20"/>
  <c r="F173" i="20"/>
  <c r="Q206" i="19"/>
  <c r="D174" i="20"/>
  <c r="B175" i="20"/>
  <c r="W207" i="19"/>
  <c r="J175" i="20"/>
  <c r="U208" i="19"/>
  <c r="H176" i="20"/>
  <c r="F177" i="20"/>
  <c r="Q210" i="19"/>
  <c r="D178" i="20"/>
  <c r="B179" i="20"/>
  <c r="W211" i="19"/>
  <c r="J179" i="20"/>
  <c r="U212" i="19"/>
  <c r="H180" i="20"/>
  <c r="F181" i="20"/>
  <c r="Q214" i="19"/>
  <c r="D182" i="20"/>
  <c r="B183" i="20"/>
  <c r="W215" i="19"/>
  <c r="J183" i="20"/>
  <c r="U216" i="19"/>
  <c r="H184" i="20"/>
  <c r="F185" i="20"/>
  <c r="Q218" i="19"/>
  <c r="D186" i="20"/>
  <c r="B187" i="20"/>
  <c r="J187" i="20"/>
  <c r="U220" i="19"/>
  <c r="H188" i="20"/>
  <c r="F189" i="20"/>
  <c r="D190" i="20"/>
  <c r="B191" i="20"/>
  <c r="J191" i="20"/>
  <c r="U224" i="19"/>
  <c r="H192" i="20"/>
  <c r="F197" i="20"/>
  <c r="F229" i="20"/>
  <c r="Q230" i="19"/>
  <c r="D198" i="20"/>
  <c r="D230" i="20"/>
  <c r="B199" i="20"/>
  <c r="B231" i="20"/>
  <c r="W231" i="19"/>
  <c r="J199" i="20"/>
  <c r="J231" i="20"/>
  <c r="U232" i="19"/>
  <c r="H200" i="20"/>
  <c r="H232" i="20"/>
  <c r="S233" i="19"/>
  <c r="F233" i="20"/>
  <c r="F201" i="20"/>
  <c r="D234" i="20"/>
  <c r="D202" i="20"/>
  <c r="B235" i="20"/>
  <c r="B203" i="20"/>
  <c r="W235" i="19"/>
  <c r="J235" i="20"/>
  <c r="J203" i="20"/>
  <c r="U236" i="19"/>
  <c r="H236" i="20"/>
  <c r="H204" i="20"/>
  <c r="S237" i="19"/>
  <c r="F205" i="20"/>
  <c r="F237" i="20"/>
  <c r="D206" i="20"/>
  <c r="D238" i="20"/>
  <c r="B207" i="20"/>
  <c r="B239" i="20"/>
  <c r="W239" i="19"/>
  <c r="J207" i="20"/>
  <c r="J239" i="20"/>
  <c r="U240" i="19"/>
  <c r="H208" i="20"/>
  <c r="H240" i="20"/>
  <c r="S241" i="19"/>
  <c r="F241" i="20"/>
  <c r="F209" i="20"/>
  <c r="D242" i="20"/>
  <c r="D210" i="20"/>
  <c r="B243" i="20"/>
  <c r="B211" i="20"/>
  <c r="W243" i="19"/>
  <c r="J243" i="20"/>
  <c r="J211" i="20"/>
  <c r="U244" i="19"/>
  <c r="H244" i="20"/>
  <c r="H212" i="20"/>
  <c r="S245" i="19"/>
  <c r="F213" i="20"/>
  <c r="F245" i="20"/>
  <c r="D214" i="20"/>
  <c r="D246" i="20"/>
  <c r="B215" i="20"/>
  <c r="B247" i="20"/>
  <c r="W247" i="19"/>
  <c r="J215" i="20"/>
  <c r="J247" i="20"/>
  <c r="U248" i="19"/>
  <c r="H216" i="20"/>
  <c r="H248" i="20"/>
  <c r="S249" i="19"/>
  <c r="F249" i="20"/>
  <c r="F217" i="20"/>
  <c r="D250" i="20"/>
  <c r="D218" i="20"/>
  <c r="B251" i="20"/>
  <c r="B219" i="20"/>
  <c r="W251" i="19"/>
  <c r="J251" i="20"/>
  <c r="J219" i="20"/>
  <c r="U252" i="19"/>
  <c r="H252" i="20"/>
  <c r="H220" i="20"/>
  <c r="S253" i="19"/>
  <c r="F221" i="20"/>
  <c r="F253" i="20"/>
  <c r="D222" i="20"/>
  <c r="D254" i="20"/>
  <c r="B223" i="20"/>
  <c r="B255" i="20"/>
  <c r="W255" i="19"/>
  <c r="J223" i="20"/>
  <c r="J255" i="20"/>
  <c r="H224" i="20"/>
  <c r="H256" i="20"/>
  <c r="X39" i="19"/>
  <c r="K7" i="20"/>
  <c r="X43" i="19"/>
  <c r="K11" i="20"/>
  <c r="X47" i="19"/>
  <c r="K15" i="20"/>
  <c r="X51" i="19"/>
  <c r="K19" i="20"/>
  <c r="X55" i="19"/>
  <c r="K23" i="20"/>
  <c r="X59" i="19"/>
  <c r="K27" i="20"/>
  <c r="X63" i="19"/>
  <c r="K31" i="20"/>
  <c r="T69" i="19"/>
  <c r="G37" i="20"/>
  <c r="E38" i="20"/>
  <c r="P71" i="19"/>
  <c r="C39" i="20"/>
  <c r="X71" i="19"/>
  <c r="K39" i="20"/>
  <c r="I40" i="20"/>
  <c r="T73" i="19"/>
  <c r="G41" i="20"/>
  <c r="E42" i="20"/>
  <c r="P75" i="19"/>
  <c r="C43" i="20"/>
  <c r="X75" i="19"/>
  <c r="K43" i="20"/>
  <c r="V76" i="19"/>
  <c r="I44" i="20"/>
  <c r="T77" i="19"/>
  <c r="G45" i="20"/>
  <c r="E46" i="20"/>
  <c r="P79" i="19"/>
  <c r="C47" i="20"/>
  <c r="X79" i="19"/>
  <c r="K47" i="20"/>
  <c r="V80" i="19"/>
  <c r="I48" i="20"/>
  <c r="T81" i="19"/>
  <c r="G49" i="20"/>
  <c r="E50" i="20"/>
  <c r="P83" i="19"/>
  <c r="C51" i="20"/>
  <c r="X83" i="19"/>
  <c r="K51" i="20"/>
  <c r="V84" i="19"/>
  <c r="I52" i="20"/>
  <c r="T85" i="19"/>
  <c r="G53" i="20"/>
  <c r="E54" i="20"/>
  <c r="P87" i="19"/>
  <c r="C55" i="20"/>
  <c r="X87" i="19"/>
  <c r="K55" i="20"/>
  <c r="V88" i="19"/>
  <c r="I56" i="20"/>
  <c r="T89" i="19"/>
  <c r="G57" i="20"/>
  <c r="E58" i="20"/>
  <c r="P91" i="19"/>
  <c r="C59" i="20"/>
  <c r="X91" i="19"/>
  <c r="K59" i="20"/>
  <c r="V92" i="19"/>
  <c r="I60" i="20"/>
  <c r="T93" i="19"/>
  <c r="G61" i="20"/>
  <c r="E62" i="20"/>
  <c r="P95" i="19"/>
  <c r="C63" i="20"/>
  <c r="X95" i="19"/>
  <c r="K63" i="20"/>
  <c r="V96" i="19"/>
  <c r="I64" i="20"/>
  <c r="T101" i="19"/>
  <c r="G69" i="20"/>
  <c r="E70" i="20"/>
  <c r="P103" i="19"/>
  <c r="C71" i="20"/>
  <c r="X103" i="19"/>
  <c r="K71" i="20"/>
  <c r="V104" i="19"/>
  <c r="I72" i="20"/>
  <c r="T105" i="19"/>
  <c r="G73" i="20"/>
  <c r="E74" i="20"/>
  <c r="P107" i="19"/>
  <c r="C75" i="20"/>
  <c r="X107" i="19"/>
  <c r="K75" i="20"/>
  <c r="V108" i="19"/>
  <c r="I76" i="20"/>
  <c r="T109" i="19"/>
  <c r="G77" i="20"/>
  <c r="E78" i="20"/>
  <c r="P111" i="19"/>
  <c r="C79" i="20"/>
  <c r="X111" i="19"/>
  <c r="K79" i="20"/>
  <c r="V112" i="19"/>
  <c r="I80" i="20"/>
  <c r="T113" i="19"/>
  <c r="G81" i="20"/>
  <c r="E82" i="20"/>
  <c r="P115" i="19"/>
  <c r="C83" i="20"/>
  <c r="X115" i="19"/>
  <c r="K83" i="20"/>
  <c r="V116" i="19"/>
  <c r="I84" i="20"/>
  <c r="T117" i="19"/>
  <c r="G85" i="20"/>
  <c r="E86" i="20"/>
  <c r="P119" i="19"/>
  <c r="C87" i="20"/>
  <c r="X119" i="19"/>
  <c r="K87" i="20"/>
  <c r="V120" i="19"/>
  <c r="I88" i="20"/>
  <c r="T121" i="19"/>
  <c r="G89" i="20"/>
  <c r="E90" i="20"/>
  <c r="P123" i="19"/>
  <c r="C91" i="20"/>
  <c r="X123" i="19"/>
  <c r="K91" i="20"/>
  <c r="V124" i="19"/>
  <c r="I92" i="20"/>
  <c r="T125" i="19"/>
  <c r="G93" i="20"/>
  <c r="E94" i="20"/>
  <c r="P127" i="19"/>
  <c r="C95" i="20"/>
  <c r="X127" i="19"/>
  <c r="K95" i="20"/>
  <c r="V128" i="19"/>
  <c r="I96" i="20"/>
  <c r="T133" i="19"/>
  <c r="G101" i="20"/>
  <c r="R134" i="19"/>
  <c r="E102" i="20"/>
  <c r="C103" i="20"/>
  <c r="X135" i="19"/>
  <c r="K103" i="20"/>
  <c r="I104" i="20"/>
  <c r="G105" i="20"/>
  <c r="E106" i="20"/>
  <c r="C107" i="20"/>
  <c r="X139" i="19"/>
  <c r="K107" i="20"/>
  <c r="I108" i="20"/>
  <c r="T141" i="19"/>
  <c r="G109" i="20"/>
  <c r="E110" i="20"/>
  <c r="P143" i="19"/>
  <c r="C111" i="20"/>
  <c r="X143" i="19"/>
  <c r="K111" i="20"/>
  <c r="I112" i="20"/>
  <c r="T145" i="19"/>
  <c r="G113" i="20"/>
  <c r="E114" i="20"/>
  <c r="P147" i="19"/>
  <c r="C115" i="20"/>
  <c r="X147" i="19"/>
  <c r="K115" i="20"/>
  <c r="I116" i="20"/>
  <c r="T149" i="19"/>
  <c r="G117" i="20"/>
  <c r="E118" i="20"/>
  <c r="P151" i="19"/>
  <c r="C119" i="20"/>
  <c r="X151" i="19"/>
  <c r="K119" i="20"/>
  <c r="I120" i="20"/>
  <c r="T153" i="19"/>
  <c r="G121" i="20"/>
  <c r="E122" i="20"/>
  <c r="P155" i="19"/>
  <c r="C123" i="20"/>
  <c r="X155" i="19"/>
  <c r="K123" i="20"/>
  <c r="I124" i="20"/>
  <c r="T157" i="19"/>
  <c r="G125" i="20"/>
  <c r="E126" i="20"/>
  <c r="P159" i="19"/>
  <c r="C127" i="20"/>
  <c r="X159" i="19"/>
  <c r="K127" i="20"/>
  <c r="I128" i="20"/>
  <c r="T165" i="19"/>
  <c r="G133" i="20"/>
  <c r="E134" i="20"/>
  <c r="P167" i="19"/>
  <c r="C135" i="20"/>
  <c r="X167" i="19"/>
  <c r="K135" i="20"/>
  <c r="I136" i="20"/>
  <c r="T169" i="19"/>
  <c r="G137" i="20"/>
  <c r="R170" i="19"/>
  <c r="E138" i="20"/>
  <c r="C139" i="20"/>
  <c r="X171" i="19"/>
  <c r="K139" i="20"/>
  <c r="I140" i="20"/>
  <c r="G141" i="20"/>
  <c r="R174" i="19"/>
  <c r="E142" i="20"/>
  <c r="P175" i="19"/>
  <c r="C143" i="20"/>
  <c r="X175" i="19"/>
  <c r="K143" i="20"/>
  <c r="I144" i="20"/>
  <c r="G145" i="20"/>
  <c r="R178" i="19"/>
  <c r="E146" i="20"/>
  <c r="P179" i="19"/>
  <c r="C147" i="20"/>
  <c r="X179" i="19"/>
  <c r="K147" i="20"/>
  <c r="I148" i="20"/>
  <c r="G149" i="20"/>
  <c r="R182" i="19"/>
  <c r="E150" i="20"/>
  <c r="P183" i="19"/>
  <c r="C151" i="20"/>
  <c r="X183" i="19"/>
  <c r="K151" i="20"/>
  <c r="V184" i="19"/>
  <c r="I152" i="20"/>
  <c r="G153" i="20"/>
  <c r="R186" i="19"/>
  <c r="E154" i="20"/>
  <c r="C155" i="20"/>
  <c r="X187" i="19"/>
  <c r="K155" i="20"/>
  <c r="V188" i="19"/>
  <c r="I156" i="20"/>
  <c r="T189" i="19"/>
  <c r="G157" i="20"/>
  <c r="R190" i="19"/>
  <c r="E158" i="20"/>
  <c r="C159" i="20"/>
  <c r="X191" i="19"/>
  <c r="K159" i="20"/>
  <c r="V192" i="19"/>
  <c r="I160" i="20"/>
  <c r="T197" i="19"/>
  <c r="G165" i="20"/>
  <c r="R198" i="19"/>
  <c r="E166" i="20"/>
  <c r="C167" i="20"/>
  <c r="X199" i="19"/>
  <c r="K167" i="20"/>
  <c r="V200" i="19"/>
  <c r="I168" i="20"/>
  <c r="T201" i="19"/>
  <c r="G169" i="20"/>
  <c r="R202" i="19"/>
  <c r="E170" i="20"/>
  <c r="C171" i="20"/>
  <c r="X203" i="19"/>
  <c r="K171" i="20"/>
  <c r="V204" i="19"/>
  <c r="I172" i="20"/>
  <c r="T205" i="19"/>
  <c r="G173" i="20"/>
  <c r="R206" i="19"/>
  <c r="E174" i="20"/>
  <c r="C175" i="20"/>
  <c r="X207" i="19"/>
  <c r="K175" i="20"/>
  <c r="I176" i="20"/>
  <c r="T209" i="19"/>
  <c r="G177" i="20"/>
  <c r="R210" i="19"/>
  <c r="E178" i="20"/>
  <c r="C179" i="20"/>
  <c r="X211" i="19"/>
  <c r="K179" i="20"/>
  <c r="I180" i="20"/>
  <c r="T213" i="19"/>
  <c r="G181" i="20"/>
  <c r="R214" i="19"/>
  <c r="E182" i="20"/>
  <c r="C183" i="20"/>
  <c r="X215" i="19"/>
  <c r="K183" i="20"/>
  <c r="I184" i="20"/>
  <c r="T217" i="19"/>
  <c r="G185" i="20"/>
  <c r="E186" i="20"/>
  <c r="P219" i="19"/>
  <c r="C187" i="20"/>
  <c r="X219" i="19"/>
  <c r="K187" i="20"/>
  <c r="I188" i="20"/>
  <c r="T221" i="19"/>
  <c r="G189" i="20"/>
  <c r="E190" i="20"/>
  <c r="P223" i="19"/>
  <c r="C191" i="20"/>
  <c r="X223" i="19"/>
  <c r="K191" i="20"/>
  <c r="I192" i="20"/>
  <c r="G197" i="20"/>
  <c r="G229" i="20"/>
  <c r="E198" i="20"/>
  <c r="E230" i="20"/>
  <c r="P231" i="19"/>
  <c r="C199" i="20"/>
  <c r="C231" i="20"/>
  <c r="X231" i="19"/>
  <c r="K199" i="20"/>
  <c r="K231" i="20"/>
  <c r="V232" i="19"/>
  <c r="I232" i="20"/>
  <c r="I200" i="20"/>
  <c r="G233" i="20"/>
  <c r="G201" i="20"/>
  <c r="R234" i="19"/>
  <c r="E234" i="20"/>
  <c r="E202" i="20"/>
  <c r="P235" i="19"/>
  <c r="C235" i="20"/>
  <c r="C203" i="20"/>
  <c r="X235" i="19"/>
  <c r="K235" i="20"/>
  <c r="K203" i="20"/>
  <c r="V236" i="19"/>
  <c r="I204" i="20"/>
  <c r="I236" i="20"/>
  <c r="G205" i="20"/>
  <c r="G237" i="20"/>
  <c r="R238" i="19"/>
  <c r="E206" i="20"/>
  <c r="E238" i="20"/>
  <c r="P239" i="19"/>
  <c r="C207" i="20"/>
  <c r="C239" i="20"/>
  <c r="X239" i="19"/>
  <c r="K207" i="20"/>
  <c r="K239" i="20"/>
  <c r="V240" i="19"/>
  <c r="I240" i="20"/>
  <c r="I208" i="20"/>
  <c r="G241" i="20"/>
  <c r="G209" i="20"/>
  <c r="R242" i="19"/>
  <c r="E242" i="20"/>
  <c r="E210" i="20"/>
  <c r="P243" i="19"/>
  <c r="C243" i="20"/>
  <c r="C211" i="20"/>
  <c r="X243" i="19"/>
  <c r="K243" i="20"/>
  <c r="K211" i="20"/>
  <c r="V244" i="19"/>
  <c r="I212" i="20"/>
  <c r="I244" i="20"/>
  <c r="G213" i="20"/>
  <c r="G245" i="20"/>
  <c r="R246" i="19"/>
  <c r="E214" i="20"/>
  <c r="E246" i="20"/>
  <c r="P247" i="19"/>
  <c r="C215" i="20"/>
  <c r="C247" i="20"/>
  <c r="X247" i="19"/>
  <c r="K215" i="20"/>
  <c r="K247" i="20"/>
  <c r="V248" i="19"/>
  <c r="I248" i="20"/>
  <c r="I216" i="20"/>
  <c r="G249" i="20"/>
  <c r="G217" i="20"/>
  <c r="R250" i="19"/>
  <c r="E250" i="20"/>
  <c r="E218" i="20"/>
  <c r="P251" i="19"/>
  <c r="C251" i="20"/>
  <c r="C219" i="20"/>
  <c r="X251" i="19"/>
  <c r="K251" i="20"/>
  <c r="K219" i="20"/>
  <c r="V252" i="19"/>
  <c r="I220" i="20"/>
  <c r="I252" i="20"/>
  <c r="G221" i="20"/>
  <c r="G253" i="20"/>
  <c r="R254" i="19"/>
  <c r="E222" i="20"/>
  <c r="E254" i="20"/>
  <c r="P255" i="19"/>
  <c r="C223" i="20"/>
  <c r="C255" i="20"/>
  <c r="X255" i="19"/>
  <c r="K223" i="20"/>
  <c r="K255" i="20"/>
  <c r="I256" i="20"/>
  <c r="I224" i="20"/>
  <c r="U69" i="19"/>
  <c r="H37" i="20"/>
  <c r="F38" i="20"/>
  <c r="Q71" i="19"/>
  <c r="D39" i="20"/>
  <c r="B40" i="20"/>
  <c r="J40" i="20"/>
  <c r="U73" i="19"/>
  <c r="H41" i="20"/>
  <c r="F42" i="20"/>
  <c r="Q75" i="19"/>
  <c r="D43" i="20"/>
  <c r="B44" i="20"/>
  <c r="J44" i="20"/>
  <c r="U77" i="19"/>
  <c r="H45" i="20"/>
  <c r="F46" i="20"/>
  <c r="Q79" i="19"/>
  <c r="D47" i="20"/>
  <c r="B48" i="20"/>
  <c r="W80" i="19"/>
  <c r="J48" i="20"/>
  <c r="U81" i="19"/>
  <c r="H49" i="20"/>
  <c r="F50" i="20"/>
  <c r="Q83" i="19"/>
  <c r="D51" i="20"/>
  <c r="B52" i="20"/>
  <c r="W84" i="19"/>
  <c r="J52" i="20"/>
  <c r="U85" i="19"/>
  <c r="H53" i="20"/>
  <c r="F54" i="20"/>
  <c r="Q87" i="19"/>
  <c r="D55" i="20"/>
  <c r="B56" i="20"/>
  <c r="W88" i="19"/>
  <c r="J56" i="20"/>
  <c r="U89" i="19"/>
  <c r="H57" i="20"/>
  <c r="F58" i="20"/>
  <c r="Q91" i="19"/>
  <c r="D59" i="20"/>
  <c r="B60" i="20"/>
  <c r="W92" i="19"/>
  <c r="J60" i="20"/>
  <c r="U93" i="19"/>
  <c r="H61" i="20"/>
  <c r="F62" i="20"/>
  <c r="Q95" i="19"/>
  <c r="D63" i="20"/>
  <c r="B64" i="20"/>
  <c r="W96" i="19"/>
  <c r="J64" i="20"/>
  <c r="U101" i="19"/>
  <c r="H69" i="20"/>
  <c r="F70" i="20"/>
  <c r="Q103" i="19"/>
  <c r="D71" i="20"/>
  <c r="B72" i="20"/>
  <c r="W104" i="19"/>
  <c r="J72" i="20"/>
  <c r="U105" i="19"/>
  <c r="H73" i="20"/>
  <c r="F74" i="20"/>
  <c r="Q107" i="19"/>
  <c r="D75" i="20"/>
  <c r="B76" i="20"/>
  <c r="W108" i="19"/>
  <c r="J76" i="20"/>
  <c r="U109" i="19"/>
  <c r="H77" i="20"/>
  <c r="F78" i="20"/>
  <c r="Q111" i="19"/>
  <c r="D79" i="20"/>
  <c r="B80" i="20"/>
  <c r="W112" i="19"/>
  <c r="J80" i="20"/>
  <c r="U113" i="19"/>
  <c r="H81" i="20"/>
  <c r="F82" i="20"/>
  <c r="Q115" i="19"/>
  <c r="D83" i="20"/>
  <c r="B84" i="20"/>
  <c r="W116" i="19"/>
  <c r="J84" i="20"/>
  <c r="U117" i="19"/>
  <c r="H85" i="20"/>
  <c r="F86" i="20"/>
  <c r="Q119" i="19"/>
  <c r="D87" i="20"/>
  <c r="B88" i="20"/>
  <c r="W120" i="19"/>
  <c r="J88" i="20"/>
  <c r="H89" i="20"/>
  <c r="F90" i="20"/>
  <c r="D91" i="20"/>
  <c r="B92" i="20"/>
  <c r="W124" i="19"/>
  <c r="J92" i="20"/>
  <c r="H93" i="20"/>
  <c r="F94" i="20"/>
  <c r="D95" i="20"/>
  <c r="B96" i="20"/>
  <c r="W128" i="19"/>
  <c r="J96" i="20"/>
  <c r="H101" i="20"/>
  <c r="F102" i="20"/>
  <c r="Q135" i="19"/>
  <c r="D103" i="20"/>
  <c r="B104" i="20"/>
  <c r="J104" i="20"/>
  <c r="U137" i="19"/>
  <c r="H105" i="20"/>
  <c r="F106" i="20"/>
  <c r="Q139" i="19"/>
  <c r="D107" i="20"/>
  <c r="B108" i="20"/>
  <c r="J108" i="20"/>
  <c r="U141" i="19"/>
  <c r="H109" i="20"/>
  <c r="F110" i="20"/>
  <c r="Q143" i="19"/>
  <c r="D111" i="20"/>
  <c r="B112" i="20"/>
  <c r="J112" i="20"/>
  <c r="U145" i="19"/>
  <c r="H113" i="20"/>
  <c r="F114" i="20"/>
  <c r="Q147" i="19"/>
  <c r="D115" i="20"/>
  <c r="B116" i="20"/>
  <c r="J116" i="20"/>
  <c r="U149" i="19"/>
  <c r="H117" i="20"/>
  <c r="F118" i="20"/>
  <c r="Q151" i="19"/>
  <c r="D119" i="20"/>
  <c r="B120" i="20"/>
  <c r="W152" i="19"/>
  <c r="J120" i="20"/>
  <c r="U153" i="19"/>
  <c r="H121" i="20"/>
  <c r="F122" i="20"/>
  <c r="Q155" i="19"/>
  <c r="D123" i="20"/>
  <c r="B124" i="20"/>
  <c r="W156" i="19"/>
  <c r="J124" i="20"/>
  <c r="U157" i="19"/>
  <c r="H125" i="20"/>
  <c r="F126" i="20"/>
  <c r="Q159" i="19"/>
  <c r="D127" i="20"/>
  <c r="B128" i="20"/>
  <c r="W160" i="19"/>
  <c r="J128" i="20"/>
  <c r="U165" i="19"/>
  <c r="H133" i="20"/>
  <c r="F134" i="20"/>
  <c r="Q167" i="19"/>
  <c r="D135" i="20"/>
  <c r="B136" i="20"/>
  <c r="W168" i="19"/>
  <c r="J136" i="20"/>
  <c r="U169" i="19"/>
  <c r="H137" i="20"/>
  <c r="F138" i="20"/>
  <c r="D139" i="20"/>
  <c r="B140" i="20"/>
  <c r="J140" i="20"/>
  <c r="H141" i="20"/>
  <c r="S174" i="19"/>
  <c r="F142" i="20"/>
  <c r="D143" i="20"/>
  <c r="B144" i="20"/>
  <c r="J144" i="20"/>
  <c r="H145" i="20"/>
  <c r="S178" i="19"/>
  <c r="F146" i="20"/>
  <c r="Q179" i="19"/>
  <c r="D147" i="20"/>
  <c r="B148" i="20"/>
  <c r="J148" i="20"/>
  <c r="H149" i="20"/>
  <c r="S182" i="19"/>
  <c r="F150" i="20"/>
  <c r="D151" i="20"/>
  <c r="B152" i="20"/>
  <c r="J152" i="20"/>
  <c r="U185" i="19"/>
  <c r="H153" i="20"/>
  <c r="S186" i="19"/>
  <c r="F154" i="20"/>
  <c r="Q187" i="19"/>
  <c r="D155" i="20"/>
  <c r="B156" i="20"/>
  <c r="J156" i="20"/>
  <c r="U189" i="19"/>
  <c r="H157" i="20"/>
  <c r="S190" i="19"/>
  <c r="F158" i="20"/>
  <c r="Q191" i="19"/>
  <c r="D159" i="20"/>
  <c r="B160" i="20"/>
  <c r="J160" i="20"/>
  <c r="U197" i="19"/>
  <c r="H165" i="20"/>
  <c r="S198" i="19"/>
  <c r="F166" i="20"/>
  <c r="Q199" i="19"/>
  <c r="D167" i="20"/>
  <c r="B168" i="20"/>
  <c r="J168" i="20"/>
  <c r="U201" i="19"/>
  <c r="H169" i="20"/>
  <c r="S202" i="19"/>
  <c r="F170" i="20"/>
  <c r="Q203" i="19"/>
  <c r="D171" i="20"/>
  <c r="B172" i="20"/>
  <c r="J172" i="20"/>
  <c r="U205" i="19"/>
  <c r="H173" i="20"/>
  <c r="S206" i="19"/>
  <c r="F174" i="20"/>
  <c r="Q207" i="19"/>
  <c r="D175" i="20"/>
  <c r="B176" i="20"/>
  <c r="J176" i="20"/>
  <c r="U209" i="19"/>
  <c r="H177" i="20"/>
  <c r="S210" i="19"/>
  <c r="F178" i="20"/>
  <c r="Q211" i="19"/>
  <c r="D179" i="20"/>
  <c r="B180" i="20"/>
  <c r="J180" i="20"/>
  <c r="U213" i="19"/>
  <c r="H181" i="20"/>
  <c r="S214" i="19"/>
  <c r="F182" i="20"/>
  <c r="Q215" i="19"/>
  <c r="D183" i="20"/>
  <c r="B184" i="20"/>
  <c r="J184" i="20"/>
  <c r="U217" i="19"/>
  <c r="H185" i="20"/>
  <c r="F186" i="20"/>
  <c r="Q219" i="19"/>
  <c r="D187" i="20"/>
  <c r="B188" i="20"/>
  <c r="J188" i="20"/>
  <c r="H189" i="20"/>
  <c r="F190" i="20"/>
  <c r="Q223" i="19"/>
  <c r="D191" i="20"/>
  <c r="B192" i="20"/>
  <c r="J192" i="20"/>
  <c r="H197" i="20"/>
  <c r="H229" i="20"/>
  <c r="F198" i="20"/>
  <c r="F230" i="20"/>
  <c r="Q231" i="19"/>
  <c r="D231" i="20"/>
  <c r="D199" i="20"/>
  <c r="B232" i="20"/>
  <c r="B200" i="20"/>
  <c r="W232" i="19"/>
  <c r="J232" i="20"/>
  <c r="J200" i="20"/>
  <c r="H233" i="20"/>
  <c r="H201" i="20"/>
  <c r="S234" i="19"/>
  <c r="F234" i="20"/>
  <c r="F202" i="20"/>
  <c r="Q235" i="19"/>
  <c r="D203" i="20"/>
  <c r="D235" i="20"/>
  <c r="B204" i="20"/>
  <c r="B236" i="20"/>
  <c r="W236" i="19"/>
  <c r="J204" i="20"/>
  <c r="J236" i="20"/>
  <c r="H205" i="20"/>
  <c r="H237" i="20"/>
  <c r="S238" i="19"/>
  <c r="F206" i="20"/>
  <c r="F238" i="20"/>
  <c r="Q239" i="19"/>
  <c r="D239" i="20"/>
  <c r="D207" i="20"/>
  <c r="B240" i="20"/>
  <c r="B208" i="20"/>
  <c r="W240" i="19"/>
  <c r="J240" i="20"/>
  <c r="J208" i="20"/>
  <c r="H241" i="20"/>
  <c r="H209" i="20"/>
  <c r="S242" i="19"/>
  <c r="F242" i="20"/>
  <c r="F210" i="20"/>
  <c r="Q243" i="19"/>
  <c r="D211" i="20"/>
  <c r="D243" i="20"/>
  <c r="B212" i="20"/>
  <c r="B244" i="20"/>
  <c r="W244" i="19"/>
  <c r="J212" i="20"/>
  <c r="J244" i="20"/>
  <c r="H213" i="20"/>
  <c r="H245" i="20"/>
  <c r="S246" i="19"/>
  <c r="F214" i="20"/>
  <c r="F246" i="20"/>
  <c r="Q247" i="19"/>
  <c r="D247" i="20"/>
  <c r="D215" i="20"/>
  <c r="B248" i="20"/>
  <c r="B216" i="20"/>
  <c r="W248" i="19"/>
  <c r="J248" i="20"/>
  <c r="J216" i="20"/>
  <c r="H249" i="20"/>
  <c r="H217" i="20"/>
  <c r="S250" i="19"/>
  <c r="F250" i="20"/>
  <c r="F218" i="20"/>
  <c r="Q251" i="19"/>
  <c r="D219" i="20"/>
  <c r="D251" i="20"/>
  <c r="B220" i="20"/>
  <c r="B252" i="20"/>
  <c r="W252" i="19"/>
  <c r="J220" i="20"/>
  <c r="J252" i="20"/>
  <c r="H221" i="20"/>
  <c r="H253" i="20"/>
  <c r="S254" i="19"/>
  <c r="F222" i="20"/>
  <c r="F254" i="20"/>
  <c r="Q255" i="19"/>
  <c r="D255" i="20"/>
  <c r="D223" i="20"/>
  <c r="B256" i="20"/>
  <c r="B224" i="20"/>
  <c r="J256" i="20"/>
  <c r="J224" i="20"/>
  <c r="X40" i="19"/>
  <c r="K8" i="20"/>
  <c r="X44" i="19"/>
  <c r="K12" i="20"/>
  <c r="X48" i="19"/>
  <c r="K16" i="20"/>
  <c r="X52" i="19"/>
  <c r="K20" i="20"/>
  <c r="X56" i="19"/>
  <c r="K24" i="20"/>
  <c r="X60" i="19"/>
  <c r="K28" i="20"/>
  <c r="X64" i="19"/>
  <c r="K32" i="20"/>
  <c r="I37" i="20"/>
  <c r="T70" i="19"/>
  <c r="G38" i="20"/>
  <c r="E39" i="20"/>
  <c r="P72" i="19"/>
  <c r="C40" i="20"/>
  <c r="X72" i="19"/>
  <c r="K40" i="20"/>
  <c r="I41" i="20"/>
  <c r="T74" i="19"/>
  <c r="G42" i="20"/>
  <c r="R75" i="19"/>
  <c r="E43" i="20"/>
  <c r="P76" i="19"/>
  <c r="C44" i="20"/>
  <c r="X76" i="19"/>
  <c r="K44" i="20"/>
  <c r="I45" i="20"/>
  <c r="T78" i="19"/>
  <c r="G46" i="20"/>
  <c r="R79" i="19"/>
  <c r="E47" i="20"/>
  <c r="P80" i="19"/>
  <c r="C48" i="20"/>
  <c r="X80" i="19"/>
  <c r="K48" i="20"/>
  <c r="I49" i="20"/>
  <c r="T82" i="19"/>
  <c r="G50" i="20"/>
  <c r="R83" i="19"/>
  <c r="E51" i="20"/>
  <c r="P84" i="19"/>
  <c r="C52" i="20"/>
  <c r="X84" i="19"/>
  <c r="K52" i="20"/>
  <c r="I53" i="20"/>
  <c r="T86" i="19"/>
  <c r="G54" i="20"/>
  <c r="R87" i="19"/>
  <c r="E55" i="20"/>
  <c r="P88" i="19"/>
  <c r="C56" i="20"/>
  <c r="X88" i="19"/>
  <c r="K56" i="20"/>
  <c r="I57" i="20"/>
  <c r="T90" i="19"/>
  <c r="G58" i="20"/>
  <c r="R91" i="19"/>
  <c r="E59" i="20"/>
  <c r="P92" i="19"/>
  <c r="C60" i="20"/>
  <c r="X92" i="19"/>
  <c r="K60" i="20"/>
  <c r="I61" i="20"/>
  <c r="T94" i="19"/>
  <c r="G62" i="20"/>
  <c r="R95" i="19"/>
  <c r="E63" i="20"/>
  <c r="P96" i="19"/>
  <c r="C64" i="20"/>
  <c r="X96" i="19"/>
  <c r="K64" i="20"/>
  <c r="I69" i="20"/>
  <c r="T102" i="19"/>
  <c r="G70" i="20"/>
  <c r="R103" i="19"/>
  <c r="E71" i="20"/>
  <c r="P104" i="19"/>
  <c r="C72" i="20"/>
  <c r="X104" i="19"/>
  <c r="K72" i="20"/>
  <c r="I73" i="20"/>
  <c r="T106" i="19"/>
  <c r="G74" i="20"/>
  <c r="R107" i="19"/>
  <c r="E75" i="20"/>
  <c r="P108" i="19"/>
  <c r="C76" i="20"/>
  <c r="X108" i="19"/>
  <c r="K76" i="20"/>
  <c r="I77" i="20"/>
  <c r="T110" i="19"/>
  <c r="G78" i="20"/>
  <c r="R111" i="19"/>
  <c r="E79" i="20"/>
  <c r="P112" i="19"/>
  <c r="C80" i="20"/>
  <c r="X112" i="19"/>
  <c r="K80" i="20"/>
  <c r="I81" i="20"/>
  <c r="T114" i="19"/>
  <c r="G82" i="20"/>
  <c r="R115" i="19"/>
  <c r="E83" i="20"/>
  <c r="P116" i="19"/>
  <c r="C84" i="20"/>
  <c r="X116" i="19"/>
  <c r="K84" i="20"/>
  <c r="I85" i="20"/>
  <c r="T118" i="19"/>
  <c r="G86" i="20"/>
  <c r="R119" i="19"/>
  <c r="E87" i="20"/>
  <c r="P120" i="19"/>
  <c r="C88" i="20"/>
  <c r="X120" i="19"/>
  <c r="K88" i="20"/>
  <c r="I89" i="20"/>
  <c r="T122" i="19"/>
  <c r="G90" i="20"/>
  <c r="R123" i="19"/>
  <c r="E91" i="20"/>
  <c r="P124" i="19"/>
  <c r="C92" i="20"/>
  <c r="X124" i="19"/>
  <c r="K92" i="20"/>
  <c r="I93" i="20"/>
  <c r="T126" i="19"/>
  <c r="G94" i="20"/>
  <c r="R127" i="19"/>
  <c r="E95" i="20"/>
  <c r="P128" i="19"/>
  <c r="C96" i="20"/>
  <c r="X128" i="19"/>
  <c r="K96" i="20"/>
  <c r="I101" i="20"/>
  <c r="G102" i="20"/>
  <c r="E103" i="20"/>
  <c r="P136" i="19"/>
  <c r="C104" i="20"/>
  <c r="X136" i="19"/>
  <c r="K104" i="20"/>
  <c r="I105" i="20"/>
  <c r="G106" i="20"/>
  <c r="R139" i="19"/>
  <c r="E107" i="20"/>
  <c r="C108" i="20"/>
  <c r="X140" i="19"/>
  <c r="K108" i="20"/>
  <c r="I109" i="20"/>
  <c r="T142" i="19"/>
  <c r="G110" i="20"/>
  <c r="E111" i="20"/>
  <c r="P144" i="19"/>
  <c r="C112" i="20"/>
  <c r="X144" i="19"/>
  <c r="K112" i="20"/>
  <c r="I113" i="20"/>
  <c r="T146" i="19"/>
  <c r="G114" i="20"/>
  <c r="E115" i="20"/>
  <c r="P148" i="19"/>
  <c r="C116" i="20"/>
  <c r="X148" i="19"/>
  <c r="K116" i="20"/>
  <c r="I117" i="20"/>
  <c r="T150" i="19"/>
  <c r="G118" i="20"/>
  <c r="E119" i="20"/>
  <c r="P152" i="19"/>
  <c r="C120" i="20"/>
  <c r="X152" i="19"/>
  <c r="K120" i="20"/>
  <c r="I121" i="20"/>
  <c r="T154" i="19"/>
  <c r="G122" i="20"/>
  <c r="E123" i="20"/>
  <c r="P156" i="19"/>
  <c r="C124" i="20"/>
  <c r="X156" i="19"/>
  <c r="K124" i="20"/>
  <c r="I125" i="20"/>
  <c r="T158" i="19"/>
  <c r="G126" i="20"/>
  <c r="E127" i="20"/>
  <c r="P160" i="19"/>
  <c r="C128" i="20"/>
  <c r="X160" i="19"/>
  <c r="K128" i="20"/>
  <c r="I133" i="20"/>
  <c r="T166" i="19"/>
  <c r="G134" i="20"/>
  <c r="E135" i="20"/>
  <c r="P168" i="19"/>
  <c r="C136" i="20"/>
  <c r="X168" i="19"/>
  <c r="K136" i="20"/>
  <c r="I137" i="20"/>
  <c r="G138" i="20"/>
  <c r="R171" i="19"/>
  <c r="E139" i="20"/>
  <c r="C140" i="20"/>
  <c r="X172" i="19"/>
  <c r="K140" i="20"/>
  <c r="V173" i="19"/>
  <c r="I141" i="20"/>
  <c r="G142" i="20"/>
  <c r="E143" i="20"/>
  <c r="C144" i="20"/>
  <c r="X176" i="19"/>
  <c r="K144" i="20"/>
  <c r="V177" i="19"/>
  <c r="I145" i="20"/>
  <c r="G146" i="20"/>
  <c r="R179" i="19"/>
  <c r="E147" i="20"/>
  <c r="C148" i="20"/>
  <c r="X180" i="19"/>
  <c r="K148" i="20"/>
  <c r="V181" i="19"/>
  <c r="I149" i="20"/>
  <c r="G150" i="20"/>
  <c r="R183" i="19"/>
  <c r="E151" i="20"/>
  <c r="C152" i="20"/>
  <c r="X184" i="19"/>
  <c r="K152" i="20"/>
  <c r="V185" i="19"/>
  <c r="I153" i="20"/>
  <c r="G154" i="20"/>
  <c r="R187" i="19"/>
  <c r="E155" i="20"/>
  <c r="C156" i="20"/>
  <c r="X188" i="19"/>
  <c r="K156" i="20"/>
  <c r="V189" i="19"/>
  <c r="I157" i="20"/>
  <c r="G158" i="20"/>
  <c r="R191" i="19"/>
  <c r="E159" i="20"/>
  <c r="P192" i="19"/>
  <c r="C160" i="20"/>
  <c r="X192" i="19"/>
  <c r="K160" i="20"/>
  <c r="V197" i="19"/>
  <c r="I165" i="20"/>
  <c r="G166" i="20"/>
  <c r="R199" i="19"/>
  <c r="E167" i="20"/>
  <c r="P200" i="19"/>
  <c r="C168" i="20"/>
  <c r="X200" i="19"/>
  <c r="K168" i="20"/>
  <c r="V201" i="19"/>
  <c r="I169" i="20"/>
  <c r="G170" i="20"/>
  <c r="R203" i="19"/>
  <c r="E171" i="20"/>
  <c r="P204" i="19"/>
  <c r="C172" i="20"/>
  <c r="X204" i="19"/>
  <c r="K172" i="20"/>
  <c r="V205" i="19"/>
  <c r="I173" i="20"/>
  <c r="G174" i="20"/>
  <c r="R207" i="19"/>
  <c r="E175" i="20"/>
  <c r="P208" i="19"/>
  <c r="C176" i="20"/>
  <c r="X208" i="19"/>
  <c r="K176" i="20"/>
  <c r="V209" i="19"/>
  <c r="I177" i="20"/>
  <c r="G178" i="20"/>
  <c r="E179" i="20"/>
  <c r="P212" i="19"/>
  <c r="C180" i="20"/>
  <c r="X212" i="19"/>
  <c r="K180" i="20"/>
  <c r="V213" i="19"/>
  <c r="I181" i="20"/>
  <c r="G182" i="20"/>
  <c r="E183" i="20"/>
  <c r="P216" i="19"/>
  <c r="C184" i="20"/>
  <c r="X216" i="19"/>
  <c r="K184" i="20"/>
  <c r="V217" i="19"/>
  <c r="I185" i="20"/>
  <c r="G186" i="20"/>
  <c r="E187" i="20"/>
  <c r="P220" i="19"/>
  <c r="C188" i="20"/>
  <c r="X220" i="19"/>
  <c r="K188" i="20"/>
  <c r="I189" i="20"/>
  <c r="T222" i="19"/>
  <c r="G190" i="20"/>
  <c r="E191" i="20"/>
  <c r="P224" i="19"/>
  <c r="C192" i="20"/>
  <c r="X224" i="19"/>
  <c r="K192" i="20"/>
  <c r="I197" i="20"/>
  <c r="I229" i="20"/>
  <c r="T230" i="19"/>
  <c r="G230" i="20"/>
  <c r="G198" i="20"/>
  <c r="E231" i="20"/>
  <c r="E199" i="20"/>
  <c r="C232" i="20"/>
  <c r="C200" i="20"/>
  <c r="X232" i="19"/>
  <c r="K232" i="20"/>
  <c r="K200" i="20"/>
  <c r="V233" i="19"/>
  <c r="I233" i="20"/>
  <c r="I201" i="20"/>
  <c r="T234" i="19"/>
  <c r="G202" i="20"/>
  <c r="G234" i="20"/>
  <c r="R235" i="19"/>
  <c r="E203" i="20"/>
  <c r="E235" i="20"/>
  <c r="C204" i="20"/>
  <c r="C236" i="20"/>
  <c r="X236" i="19"/>
  <c r="K204" i="20"/>
  <c r="K236" i="20"/>
  <c r="V237" i="19"/>
  <c r="I205" i="20"/>
  <c r="I237" i="20"/>
  <c r="T238" i="19"/>
  <c r="G238" i="20"/>
  <c r="G206" i="20"/>
  <c r="R239" i="19"/>
  <c r="E239" i="20"/>
  <c r="E207" i="20"/>
  <c r="C240" i="20"/>
  <c r="C208" i="20"/>
  <c r="X240" i="19"/>
  <c r="K240" i="20"/>
  <c r="K208" i="20"/>
  <c r="V241" i="19"/>
  <c r="I241" i="20"/>
  <c r="I209" i="20"/>
  <c r="T242" i="19"/>
  <c r="G210" i="20"/>
  <c r="G242" i="20"/>
  <c r="R243" i="19"/>
  <c r="E211" i="20"/>
  <c r="E243" i="20"/>
  <c r="C212" i="20"/>
  <c r="C244" i="20"/>
  <c r="X244" i="19"/>
  <c r="K212" i="20"/>
  <c r="K244" i="20"/>
  <c r="V245" i="19"/>
  <c r="I213" i="20"/>
  <c r="I245" i="20"/>
  <c r="T246" i="19"/>
  <c r="G246" i="20"/>
  <c r="G214" i="20"/>
  <c r="R247" i="19"/>
  <c r="E247" i="20"/>
  <c r="E215" i="20"/>
  <c r="C248" i="20"/>
  <c r="C216" i="20"/>
  <c r="X248" i="19"/>
  <c r="K248" i="20"/>
  <c r="K216" i="20"/>
  <c r="V249" i="19"/>
  <c r="I249" i="20"/>
  <c r="I217" i="20"/>
  <c r="T250" i="19"/>
  <c r="G218" i="20"/>
  <c r="G250" i="20"/>
  <c r="R251" i="19"/>
  <c r="E219" i="20"/>
  <c r="E251" i="20"/>
  <c r="C220" i="20"/>
  <c r="C252" i="20"/>
  <c r="X252" i="19"/>
  <c r="K220" i="20"/>
  <c r="K252" i="20"/>
  <c r="V253" i="19"/>
  <c r="I221" i="20"/>
  <c r="I253" i="20"/>
  <c r="G254" i="20"/>
  <c r="G222" i="20"/>
  <c r="E255" i="20"/>
  <c r="E223" i="20"/>
  <c r="C256" i="20"/>
  <c r="C224" i="20"/>
  <c r="X256" i="19"/>
  <c r="K256" i="20"/>
  <c r="K224" i="20"/>
  <c r="B37" i="20"/>
  <c r="J37" i="20"/>
  <c r="U70" i="19"/>
  <c r="H38" i="20"/>
  <c r="F39" i="20"/>
  <c r="Q72" i="19"/>
  <c r="D40" i="20"/>
  <c r="B41" i="20"/>
  <c r="J41" i="20"/>
  <c r="U74" i="19"/>
  <c r="H42" i="20"/>
  <c r="F43" i="20"/>
  <c r="Q76" i="19"/>
  <c r="D44" i="20"/>
  <c r="B45" i="20"/>
  <c r="J45" i="20"/>
  <c r="U78" i="19"/>
  <c r="H46" i="20"/>
  <c r="F47" i="20"/>
  <c r="Q80" i="19"/>
  <c r="D48" i="20"/>
  <c r="B49" i="20"/>
  <c r="J49" i="20"/>
  <c r="U82" i="19"/>
  <c r="H50" i="20"/>
  <c r="S83" i="19"/>
  <c r="F51" i="20"/>
  <c r="Q84" i="19"/>
  <c r="D52" i="20"/>
  <c r="B53" i="20"/>
  <c r="J53" i="20"/>
  <c r="U86" i="19"/>
  <c r="H54" i="20"/>
  <c r="S87" i="19"/>
  <c r="F55" i="20"/>
  <c r="Q88" i="19"/>
  <c r="D56" i="20"/>
  <c r="B57" i="20"/>
  <c r="J57" i="20"/>
  <c r="U90" i="19"/>
  <c r="H58" i="20"/>
  <c r="S91" i="19"/>
  <c r="F59" i="20"/>
  <c r="Q92" i="19"/>
  <c r="D60" i="20"/>
  <c r="B61" i="20"/>
  <c r="J61" i="20"/>
  <c r="U94" i="19"/>
  <c r="H62" i="20"/>
  <c r="S95" i="19"/>
  <c r="F63" i="20"/>
  <c r="Q96" i="19"/>
  <c r="D64" i="20"/>
  <c r="B69" i="20"/>
  <c r="J69" i="20"/>
  <c r="U102" i="19"/>
  <c r="H70" i="20"/>
  <c r="S103" i="19"/>
  <c r="F71" i="20"/>
  <c r="Q104" i="19"/>
  <c r="D72" i="20"/>
  <c r="B73" i="20"/>
  <c r="J73" i="20"/>
  <c r="U106" i="19"/>
  <c r="H74" i="20"/>
  <c r="S107" i="19"/>
  <c r="F75" i="20"/>
  <c r="Q108" i="19"/>
  <c r="D76" i="20"/>
  <c r="B77" i="20"/>
  <c r="J77" i="20"/>
  <c r="U110" i="19"/>
  <c r="H78" i="20"/>
  <c r="S111" i="19"/>
  <c r="F79" i="20"/>
  <c r="Q112" i="19"/>
  <c r="D80" i="20"/>
  <c r="B81" i="20"/>
  <c r="J81" i="20"/>
  <c r="U114" i="19"/>
  <c r="H82" i="20"/>
  <c r="S115" i="19"/>
  <c r="F83" i="20"/>
  <c r="Q116" i="19"/>
  <c r="D84" i="20"/>
  <c r="B85" i="20"/>
  <c r="J85" i="20"/>
  <c r="U118" i="19"/>
  <c r="H86" i="20"/>
  <c r="S119" i="19"/>
  <c r="F87" i="20"/>
  <c r="D88" i="20"/>
  <c r="B89" i="20"/>
  <c r="J89" i="20"/>
  <c r="H90" i="20"/>
  <c r="S123" i="19"/>
  <c r="F91" i="20"/>
  <c r="D92" i="20"/>
  <c r="B93" i="20"/>
  <c r="W125" i="19"/>
  <c r="J93" i="20"/>
  <c r="H94" i="20"/>
  <c r="S127" i="19"/>
  <c r="F95" i="20"/>
  <c r="D96" i="20"/>
  <c r="B101" i="20"/>
  <c r="W133" i="19"/>
  <c r="J101" i="20"/>
  <c r="U134" i="19"/>
  <c r="H102" i="20"/>
  <c r="F103" i="20"/>
  <c r="Q136" i="19"/>
  <c r="D104" i="20"/>
  <c r="B105" i="20"/>
  <c r="J105" i="20"/>
  <c r="U138" i="19"/>
  <c r="H106" i="20"/>
  <c r="F107" i="20"/>
  <c r="Q140" i="19"/>
  <c r="D108" i="20"/>
  <c r="B109" i="20"/>
  <c r="J109" i="20"/>
  <c r="U142" i="19"/>
  <c r="H110" i="20"/>
  <c r="F111" i="20"/>
  <c r="Q144" i="19"/>
  <c r="D112" i="20"/>
  <c r="B113" i="20"/>
  <c r="J113" i="20"/>
  <c r="U146" i="19"/>
  <c r="H114" i="20"/>
  <c r="F115" i="20"/>
  <c r="Q148" i="19"/>
  <c r="D116" i="20"/>
  <c r="B117" i="20"/>
  <c r="J117" i="20"/>
  <c r="U150" i="19"/>
  <c r="H118" i="20"/>
  <c r="S151" i="19"/>
  <c r="F119" i="20"/>
  <c r="Q152" i="19"/>
  <c r="D120" i="20"/>
  <c r="B121" i="20"/>
  <c r="J121" i="20"/>
  <c r="U154" i="19"/>
  <c r="H122" i="20"/>
  <c r="S155" i="19"/>
  <c r="F123" i="20"/>
  <c r="Q156" i="19"/>
  <c r="D124" i="20"/>
  <c r="B125" i="20"/>
  <c r="J125" i="20"/>
  <c r="U158" i="19"/>
  <c r="H126" i="20"/>
  <c r="S159" i="19"/>
  <c r="F127" i="20"/>
  <c r="Q160" i="19"/>
  <c r="D128" i="20"/>
  <c r="B133" i="20"/>
  <c r="J133" i="20"/>
  <c r="U166" i="19"/>
  <c r="H134" i="20"/>
  <c r="S167" i="19"/>
  <c r="F135" i="20"/>
  <c r="Q168" i="19"/>
  <c r="D136" i="20"/>
  <c r="B137" i="20"/>
  <c r="J137" i="20"/>
  <c r="U170" i="19"/>
  <c r="H138" i="20"/>
  <c r="S171" i="19"/>
  <c r="F139" i="20"/>
  <c r="D140" i="20"/>
  <c r="B141" i="20"/>
  <c r="W173" i="19"/>
  <c r="J141" i="20"/>
  <c r="H142" i="20"/>
  <c r="S175" i="19"/>
  <c r="F143" i="20"/>
  <c r="D144" i="20"/>
  <c r="B145" i="20"/>
  <c r="W177" i="19"/>
  <c r="J145" i="20"/>
  <c r="H146" i="20"/>
  <c r="F147" i="20"/>
  <c r="D148" i="20"/>
  <c r="B149" i="20"/>
  <c r="W181" i="19"/>
  <c r="J149" i="20"/>
  <c r="H150" i="20"/>
  <c r="S183" i="19"/>
  <c r="F151" i="20"/>
  <c r="Q184" i="19"/>
  <c r="D152" i="20"/>
  <c r="B153" i="20"/>
  <c r="W185" i="19"/>
  <c r="J153" i="20"/>
  <c r="U186" i="19"/>
  <c r="H154" i="20"/>
  <c r="F155" i="20"/>
  <c r="Q188" i="19"/>
  <c r="D156" i="20"/>
  <c r="B157" i="20"/>
  <c r="W189" i="19"/>
  <c r="J157" i="20"/>
  <c r="U190" i="19"/>
  <c r="H158" i="20"/>
  <c r="F159" i="20"/>
  <c r="Q192" i="19"/>
  <c r="D160" i="20"/>
  <c r="B165" i="20"/>
  <c r="W197" i="19"/>
  <c r="J165" i="20"/>
  <c r="U198" i="19"/>
  <c r="H166" i="20"/>
  <c r="F167" i="20"/>
  <c r="Q200" i="19"/>
  <c r="D168" i="20"/>
  <c r="B169" i="20"/>
  <c r="W201" i="19"/>
  <c r="J169" i="20"/>
  <c r="U202" i="19"/>
  <c r="H170" i="20"/>
  <c r="F171" i="20"/>
  <c r="Q204" i="19"/>
  <c r="D172" i="20"/>
  <c r="B173" i="20"/>
  <c r="W205" i="19"/>
  <c r="J173" i="20"/>
  <c r="U206" i="19"/>
  <c r="H174" i="20"/>
  <c r="F175" i="20"/>
  <c r="Q208" i="19"/>
  <c r="D176" i="20"/>
  <c r="B177" i="20"/>
  <c r="W209" i="19"/>
  <c r="J177" i="20"/>
  <c r="U210" i="19"/>
  <c r="H178" i="20"/>
  <c r="F179" i="20"/>
  <c r="Q212" i="19"/>
  <c r="D180" i="20"/>
  <c r="B181" i="20"/>
  <c r="W213" i="19"/>
  <c r="J181" i="20"/>
  <c r="U214" i="19"/>
  <c r="H182" i="20"/>
  <c r="F183" i="20"/>
  <c r="Q216" i="19"/>
  <c r="D184" i="20"/>
  <c r="B185" i="20"/>
  <c r="W217" i="19"/>
  <c r="J185" i="20"/>
  <c r="U218" i="19"/>
  <c r="H186" i="20"/>
  <c r="S219" i="19"/>
  <c r="F187" i="20"/>
  <c r="D188" i="20"/>
  <c r="B189" i="20"/>
  <c r="J189" i="20"/>
  <c r="U222" i="19"/>
  <c r="H190" i="20"/>
  <c r="S223" i="19"/>
  <c r="F191" i="20"/>
  <c r="Q224" i="19"/>
  <c r="D192" i="20"/>
  <c r="B229" i="20"/>
  <c r="B197" i="20"/>
  <c r="J229" i="20"/>
  <c r="J197" i="20"/>
  <c r="U230" i="19"/>
  <c r="H230" i="20"/>
  <c r="H198" i="20"/>
  <c r="S231" i="19"/>
  <c r="F231" i="20"/>
  <c r="F199" i="20"/>
  <c r="D232" i="20"/>
  <c r="D200" i="20"/>
  <c r="B201" i="20"/>
  <c r="B233" i="20"/>
  <c r="W233" i="19"/>
  <c r="J201" i="20"/>
  <c r="J233" i="20"/>
  <c r="U234" i="19"/>
  <c r="H202" i="20"/>
  <c r="H234" i="20"/>
  <c r="S235" i="19"/>
  <c r="F203" i="20"/>
  <c r="F235" i="20"/>
  <c r="D204" i="20"/>
  <c r="D236" i="20"/>
  <c r="B237" i="20"/>
  <c r="B205" i="20"/>
  <c r="W237" i="19"/>
  <c r="J237" i="20"/>
  <c r="J205" i="20"/>
  <c r="U238" i="19"/>
  <c r="H238" i="20"/>
  <c r="H206" i="20"/>
  <c r="S239" i="19"/>
  <c r="F239" i="20"/>
  <c r="F207" i="20"/>
  <c r="D240" i="20"/>
  <c r="D208" i="20"/>
  <c r="B209" i="20"/>
  <c r="B241" i="20"/>
  <c r="W241" i="19"/>
  <c r="J209" i="20"/>
  <c r="J241" i="20"/>
  <c r="U242" i="19"/>
  <c r="H210" i="20"/>
  <c r="H242" i="20"/>
  <c r="S243" i="19"/>
  <c r="F211" i="20"/>
  <c r="F243" i="20"/>
  <c r="D212" i="20"/>
  <c r="D244" i="20"/>
  <c r="B245" i="20"/>
  <c r="B213" i="20"/>
  <c r="W245" i="19"/>
  <c r="J245" i="20"/>
  <c r="J213" i="20"/>
  <c r="U246" i="19"/>
  <c r="H246" i="20"/>
  <c r="H214" i="20"/>
  <c r="S247" i="19"/>
  <c r="F247" i="20"/>
  <c r="F215" i="20"/>
  <c r="D248" i="20"/>
  <c r="D216" i="20"/>
  <c r="B217" i="20"/>
  <c r="B249" i="20"/>
  <c r="W249" i="19"/>
  <c r="J217" i="20"/>
  <c r="J249" i="20"/>
  <c r="U250" i="19"/>
  <c r="H218" i="20"/>
  <c r="H250" i="20"/>
  <c r="S251" i="19"/>
  <c r="F219" i="20"/>
  <c r="F251" i="20"/>
  <c r="D220" i="20"/>
  <c r="D252" i="20"/>
  <c r="B253" i="20"/>
  <c r="B221" i="20"/>
  <c r="W253" i="19"/>
  <c r="J253" i="20"/>
  <c r="J221" i="20"/>
  <c r="H254" i="20"/>
  <c r="H222" i="20"/>
  <c r="F255" i="20"/>
  <c r="F223" i="20"/>
  <c r="D256" i="20"/>
  <c r="D224" i="20"/>
  <c r="L5" i="19"/>
  <c r="Y5" i="19" s="1"/>
  <c r="L6" i="19"/>
  <c r="Y6" i="19" s="1"/>
  <c r="L10" i="19"/>
  <c r="Y10" i="19" s="1"/>
  <c r="L14" i="19"/>
  <c r="Y14" i="19" s="1"/>
  <c r="L18" i="19"/>
  <c r="Y18" i="19" s="1"/>
  <c r="L22" i="19"/>
  <c r="Y22" i="19" s="1"/>
  <c r="L26" i="19"/>
  <c r="Y26" i="19" s="1"/>
  <c r="L30" i="19"/>
  <c r="Y30" i="19" s="1"/>
  <c r="O38" i="19"/>
  <c r="O42" i="19"/>
  <c r="O46" i="19"/>
  <c r="O50" i="19"/>
  <c r="O54" i="19"/>
  <c r="O58" i="19"/>
  <c r="O82" i="19"/>
  <c r="O86" i="19"/>
  <c r="O90" i="19"/>
  <c r="O94" i="19"/>
  <c r="O102" i="19"/>
  <c r="O106" i="19"/>
  <c r="O110" i="19"/>
  <c r="O114" i="19"/>
  <c r="O118" i="19"/>
  <c r="O122" i="19"/>
  <c r="O126" i="19"/>
  <c r="O150" i="19"/>
  <c r="O154" i="19"/>
  <c r="O158" i="19"/>
  <c r="O166" i="19"/>
  <c r="O170" i="19"/>
  <c r="O174" i="19"/>
  <c r="O178" i="19"/>
  <c r="O222" i="19"/>
  <c r="O230" i="19"/>
  <c r="O234" i="19"/>
  <c r="O238" i="19"/>
  <c r="O242" i="19"/>
  <c r="O246" i="19"/>
  <c r="O250" i="19"/>
  <c r="O254" i="19"/>
  <c r="L7" i="19"/>
  <c r="Y7" i="19" s="1"/>
  <c r="L11" i="19"/>
  <c r="Y11" i="19" s="1"/>
  <c r="L15" i="19"/>
  <c r="Y15" i="19" s="1"/>
  <c r="L19" i="19"/>
  <c r="Y19" i="19" s="1"/>
  <c r="L23" i="19"/>
  <c r="Y23" i="19" s="1"/>
  <c r="L27" i="19"/>
  <c r="Y27" i="19" s="1"/>
  <c r="L31" i="19"/>
  <c r="Y31" i="19" s="1"/>
  <c r="O39" i="19"/>
  <c r="O43" i="19"/>
  <c r="O47" i="19"/>
  <c r="O51" i="19"/>
  <c r="O55" i="19"/>
  <c r="O59" i="19"/>
  <c r="O63" i="19"/>
  <c r="O171" i="19"/>
  <c r="O175" i="19"/>
  <c r="O179" i="19"/>
  <c r="O183" i="19"/>
  <c r="O187" i="19"/>
  <c r="O191" i="19"/>
  <c r="O199" i="19"/>
  <c r="O203" i="19"/>
  <c r="O207" i="19"/>
  <c r="O211" i="19"/>
  <c r="O215" i="19"/>
  <c r="O231" i="19"/>
  <c r="O235" i="19"/>
  <c r="O239" i="19"/>
  <c r="O243" i="19"/>
  <c r="O247" i="19"/>
  <c r="O251" i="19"/>
  <c r="O255" i="19"/>
  <c r="L8" i="19"/>
  <c r="Y8" i="19" s="1"/>
  <c r="L12" i="19"/>
  <c r="Y12" i="19" s="1"/>
  <c r="L16" i="19"/>
  <c r="Y16" i="19" s="1"/>
  <c r="L20" i="19"/>
  <c r="Y20" i="19" s="1"/>
  <c r="L24" i="19"/>
  <c r="Y24" i="19" s="1"/>
  <c r="L28" i="19"/>
  <c r="Y28" i="19" s="1"/>
  <c r="L32" i="19"/>
  <c r="Y32" i="19" s="1"/>
  <c r="O40" i="19"/>
  <c r="O44" i="19"/>
  <c r="O48" i="19"/>
  <c r="O52" i="19"/>
  <c r="O56" i="19"/>
  <c r="O84" i="19"/>
  <c r="O88" i="19"/>
  <c r="O92" i="19"/>
  <c r="O96" i="19"/>
  <c r="O104" i="19"/>
  <c r="O108" i="19"/>
  <c r="O112" i="19"/>
  <c r="O116" i="19"/>
  <c r="O120" i="19"/>
  <c r="O124" i="19"/>
  <c r="O128" i="19"/>
  <c r="O152" i="19"/>
  <c r="O156" i="19"/>
  <c r="O160" i="19"/>
  <c r="O168" i="19"/>
  <c r="O172" i="19"/>
  <c r="O180" i="19"/>
  <c r="O220" i="19"/>
  <c r="O224" i="19"/>
  <c r="O232" i="19"/>
  <c r="O236" i="19"/>
  <c r="O240" i="19"/>
  <c r="O244" i="19"/>
  <c r="O248" i="19"/>
  <c r="O252" i="19"/>
  <c r="O256" i="19"/>
  <c r="L9" i="19"/>
  <c r="Y9" i="19" s="1"/>
  <c r="L13" i="19"/>
  <c r="Y13" i="19" s="1"/>
  <c r="L17" i="19"/>
  <c r="Y17" i="19" s="1"/>
  <c r="L21" i="19"/>
  <c r="Y21" i="19" s="1"/>
  <c r="L25" i="19"/>
  <c r="Y25" i="19" s="1"/>
  <c r="L29" i="19"/>
  <c r="Y29" i="19" s="1"/>
  <c r="O37" i="19"/>
  <c r="O41" i="19"/>
  <c r="O45" i="19"/>
  <c r="O49" i="19"/>
  <c r="O53" i="19"/>
  <c r="O57" i="19"/>
  <c r="O61" i="19"/>
  <c r="O133" i="19"/>
  <c r="O173" i="19"/>
  <c r="O177" i="19"/>
  <c r="O181" i="19"/>
  <c r="O185" i="19"/>
  <c r="O189" i="19"/>
  <c r="O197" i="19"/>
  <c r="O201" i="19"/>
  <c r="O205" i="19"/>
  <c r="O209" i="19"/>
  <c r="O213" i="19"/>
  <c r="O217" i="19"/>
  <c r="O233" i="19"/>
  <c r="O237" i="19"/>
  <c r="O241" i="19"/>
  <c r="O245" i="19"/>
  <c r="O249" i="19"/>
  <c r="O253" i="19"/>
  <c r="W6" i="19"/>
  <c r="O10" i="19"/>
  <c r="O14" i="19"/>
  <c r="W18" i="19"/>
  <c r="S24" i="19"/>
  <c r="Q29" i="19"/>
  <c r="V7" i="19"/>
  <c r="V11" i="19"/>
  <c r="T16" i="19"/>
  <c r="R21" i="19"/>
  <c r="T28" i="19"/>
  <c r="P5" i="19"/>
  <c r="X5" i="19"/>
  <c r="V6" i="19"/>
  <c r="T7" i="19"/>
  <c r="R8" i="19"/>
  <c r="P9" i="19"/>
  <c r="V10" i="19"/>
  <c r="T11" i="19"/>
  <c r="R12" i="19"/>
  <c r="P13" i="19"/>
  <c r="V14" i="19"/>
  <c r="T15" i="19"/>
  <c r="R16" i="19"/>
  <c r="P17" i="19"/>
  <c r="V18" i="19"/>
  <c r="T19" i="19"/>
  <c r="R20" i="19"/>
  <c r="P21" i="19"/>
  <c r="V22" i="19"/>
  <c r="T23" i="19"/>
  <c r="R24" i="19"/>
  <c r="P25" i="19"/>
  <c r="V26" i="19"/>
  <c r="T27" i="19"/>
  <c r="R28" i="19"/>
  <c r="P29" i="19"/>
  <c r="V30" i="19"/>
  <c r="T31" i="19"/>
  <c r="R32" i="19"/>
  <c r="U7" i="19"/>
  <c r="S12" i="19"/>
  <c r="Q17" i="19"/>
  <c r="O22" i="19"/>
  <c r="U27" i="19"/>
  <c r="V19" i="19"/>
  <c r="T24" i="19"/>
  <c r="R29" i="19"/>
  <c r="S5" i="19"/>
  <c r="Q6" i="19"/>
  <c r="O7" i="19"/>
  <c r="W7" i="19"/>
  <c r="U8" i="19"/>
  <c r="S9" i="19"/>
  <c r="Q10" i="19"/>
  <c r="O11" i="19"/>
  <c r="W11" i="19"/>
  <c r="U12" i="19"/>
  <c r="S13" i="19"/>
  <c r="Q14" i="19"/>
  <c r="O15" i="19"/>
  <c r="W15" i="19"/>
  <c r="U16" i="19"/>
  <c r="S17" i="19"/>
  <c r="Q18" i="19"/>
  <c r="O19" i="19"/>
  <c r="W19" i="19"/>
  <c r="U20" i="19"/>
  <c r="S21" i="19"/>
  <c r="Q22" i="19"/>
  <c r="O23" i="19"/>
  <c r="W23" i="19"/>
  <c r="U24" i="19"/>
  <c r="S25" i="19"/>
  <c r="Q26" i="19"/>
  <c r="O27" i="19"/>
  <c r="W27" i="19"/>
  <c r="U28" i="19"/>
  <c r="S29" i="19"/>
  <c r="Q30" i="19"/>
  <c r="O31" i="19"/>
  <c r="W31" i="19"/>
  <c r="U32" i="19"/>
  <c r="Q5" i="19"/>
  <c r="Q9" i="19"/>
  <c r="W14" i="19"/>
  <c r="S20" i="19"/>
  <c r="Q25" i="19"/>
  <c r="O30" i="19"/>
  <c r="U31" i="19"/>
  <c r="R9" i="19"/>
  <c r="P14" i="19"/>
  <c r="R17" i="19"/>
  <c r="T20" i="19"/>
  <c r="R25" i="19"/>
  <c r="P30" i="19"/>
  <c r="T5" i="19"/>
  <c r="R6" i="19"/>
  <c r="P7" i="19"/>
  <c r="V8" i="19"/>
  <c r="T9" i="19"/>
  <c r="R10" i="19"/>
  <c r="P11" i="19"/>
  <c r="V12" i="19"/>
  <c r="T13" i="19"/>
  <c r="R14" i="19"/>
  <c r="P15" i="19"/>
  <c r="V16" i="19"/>
  <c r="T17" i="19"/>
  <c r="R18" i="19"/>
  <c r="P19" i="19"/>
  <c r="V20" i="19"/>
  <c r="T21" i="19"/>
  <c r="R22" i="19"/>
  <c r="P23" i="19"/>
  <c r="V24" i="19"/>
  <c r="T25" i="19"/>
  <c r="R26" i="19"/>
  <c r="P27" i="19"/>
  <c r="V28" i="19"/>
  <c r="T29" i="19"/>
  <c r="R30" i="19"/>
  <c r="P31" i="19"/>
  <c r="V32" i="19"/>
  <c r="O6" i="19"/>
  <c r="W10" i="19"/>
  <c r="S16" i="19"/>
  <c r="Q21" i="19"/>
  <c r="O26" i="19"/>
  <c r="S32" i="19"/>
  <c r="P6" i="19"/>
  <c r="T12" i="19"/>
  <c r="V23" i="19"/>
  <c r="V27" i="19"/>
  <c r="T32" i="19"/>
  <c r="U5" i="19"/>
  <c r="S6" i="19"/>
  <c r="Q7" i="19"/>
  <c r="O8" i="19"/>
  <c r="W8" i="19"/>
  <c r="U9" i="19"/>
  <c r="S10" i="19"/>
  <c r="Q11" i="19"/>
  <c r="O12" i="19"/>
  <c r="W12" i="19"/>
  <c r="U13" i="19"/>
  <c r="S14" i="19"/>
  <c r="Q15" i="19"/>
  <c r="O16" i="19"/>
  <c r="W16" i="19"/>
  <c r="U17" i="19"/>
  <c r="S18" i="19"/>
  <c r="Q19" i="19"/>
  <c r="O20" i="19"/>
  <c r="W20" i="19"/>
  <c r="U21" i="19"/>
  <c r="S22" i="19"/>
  <c r="Q23" i="19"/>
  <c r="O24" i="19"/>
  <c r="W24" i="19"/>
  <c r="U25" i="19"/>
  <c r="S26" i="19"/>
  <c r="Q27" i="19"/>
  <c r="O28" i="19"/>
  <c r="W28" i="19"/>
  <c r="U29" i="19"/>
  <c r="S30" i="19"/>
  <c r="Q31" i="19"/>
  <c r="O32" i="19"/>
  <c r="W32" i="19"/>
  <c r="S8" i="19"/>
  <c r="Q13" i="19"/>
  <c r="O18" i="19"/>
  <c r="W22" i="19"/>
  <c r="W26" i="19"/>
  <c r="W30" i="19"/>
  <c r="T8" i="19"/>
  <c r="R13" i="19"/>
  <c r="P18" i="19"/>
  <c r="P22" i="19"/>
  <c r="P26" i="19"/>
  <c r="V31" i="19"/>
  <c r="V5" i="19"/>
  <c r="T6" i="19"/>
  <c r="R7" i="19"/>
  <c r="P8" i="19"/>
  <c r="V9" i="19"/>
  <c r="T10" i="19"/>
  <c r="R11" i="19"/>
  <c r="P12" i="19"/>
  <c r="V13" i="19"/>
  <c r="T14" i="19"/>
  <c r="R15" i="19"/>
  <c r="P16" i="19"/>
  <c r="V17" i="19"/>
  <c r="T18" i="19"/>
  <c r="R19" i="19"/>
  <c r="P20" i="19"/>
  <c r="V21" i="19"/>
  <c r="T22" i="19"/>
  <c r="R23" i="19"/>
  <c r="P24" i="19"/>
  <c r="V25" i="19"/>
  <c r="T26" i="19"/>
  <c r="R27" i="19"/>
  <c r="P28" i="19"/>
  <c r="V29" i="19"/>
  <c r="T30" i="19"/>
  <c r="R31" i="19"/>
  <c r="P32" i="19"/>
  <c r="U11" i="19"/>
  <c r="U15" i="19"/>
  <c r="U19" i="19"/>
  <c r="U23" i="19"/>
  <c r="S28" i="19"/>
  <c r="R5" i="19"/>
  <c r="P10" i="19"/>
  <c r="V15" i="19"/>
  <c r="W5" i="19"/>
  <c r="U6" i="19"/>
  <c r="S7" i="19"/>
  <c r="Q8" i="19"/>
  <c r="O9" i="19"/>
  <c r="W9" i="19"/>
  <c r="U10" i="19"/>
  <c r="S11" i="19"/>
  <c r="Q12" i="19"/>
  <c r="O13" i="19"/>
  <c r="W13" i="19"/>
  <c r="U14" i="19"/>
  <c r="S15" i="19"/>
  <c r="Q16" i="19"/>
  <c r="O17" i="19"/>
  <c r="W17" i="19"/>
  <c r="U18" i="19"/>
  <c r="S19" i="19"/>
  <c r="Q20" i="19"/>
  <c r="O21" i="19"/>
  <c r="W21" i="19"/>
  <c r="U22" i="19"/>
  <c r="S23" i="19"/>
  <c r="Q24" i="19"/>
  <c r="O25" i="19"/>
  <c r="W25" i="19"/>
  <c r="U26" i="19"/>
  <c r="S27" i="19"/>
  <c r="Q28" i="19"/>
  <c r="O29" i="19"/>
  <c r="W29" i="19"/>
  <c r="U30" i="19"/>
  <c r="S31" i="19"/>
  <c r="Q32" i="19"/>
  <c r="EU52" i="3"/>
  <c r="E5" i="25" s="1"/>
  <c r="EU57" i="3"/>
  <c r="E10" i="25" s="1"/>
  <c r="EU56" i="3"/>
  <c r="E9" i="25" s="1"/>
  <c r="GY57" i="3"/>
  <c r="C10" i="25" s="1"/>
  <c r="GY60" i="3"/>
  <c r="C13" i="25" s="1"/>
  <c r="BO60" i="3"/>
  <c r="H13" i="25" s="1"/>
  <c r="FU61" i="3"/>
  <c r="BO55" i="3"/>
  <c r="H8" i="25" s="1"/>
  <c r="FP61" i="3"/>
  <c r="BQ61" i="3"/>
  <c r="HU61" i="3"/>
  <c r="AM56" i="3"/>
  <c r="I9" i="25" s="1"/>
  <c r="DF61" i="3"/>
  <c r="BO56" i="3"/>
  <c r="H9" i="25" s="1"/>
  <c r="FW53" i="3"/>
  <c r="D6" i="25" s="1"/>
  <c r="BO58" i="3"/>
  <c r="H11" i="25" s="1"/>
  <c r="GY51" i="3"/>
  <c r="C4" i="25" s="1"/>
  <c r="GO61" i="3"/>
  <c r="DD61" i="3"/>
  <c r="FH61" i="3"/>
  <c r="GC61" i="3"/>
  <c r="FZ61" i="3"/>
  <c r="FW56" i="3"/>
  <c r="D9" i="25" s="1"/>
  <c r="HE61" i="3"/>
  <c r="IA57" i="3"/>
  <c r="B10" i="25" s="1"/>
  <c r="FV61" i="3"/>
  <c r="HY61" i="3"/>
  <c r="DS55" i="3"/>
  <c r="F8" i="25" s="1"/>
  <c r="DS60" i="3"/>
  <c r="F13" i="25" s="1"/>
  <c r="IA55" i="3"/>
  <c r="B8" i="25" s="1"/>
  <c r="AM60" i="3"/>
  <c r="I13" i="25" s="1"/>
  <c r="BR61" i="3"/>
  <c r="CQ57" i="3"/>
  <c r="G10" i="25" s="1"/>
  <c r="CQ51" i="3"/>
  <c r="G4" i="25" s="1"/>
  <c r="AM53" i="3"/>
  <c r="I6" i="25" s="1"/>
  <c r="IA51" i="3"/>
  <c r="B4" i="25" s="1"/>
  <c r="FC61" i="3"/>
  <c r="HM61" i="3"/>
  <c r="HG61" i="3"/>
  <c r="FO61" i="3"/>
  <c r="IA59" i="3"/>
  <c r="B12" i="25" s="1"/>
  <c r="CM61" i="3"/>
  <c r="GY59" i="3"/>
  <c r="C12" i="25" s="1"/>
  <c r="IA52" i="3"/>
  <c r="B5" i="25" s="1"/>
  <c r="DS52" i="3"/>
  <c r="F5" i="25" s="1"/>
  <c r="CR61" i="3"/>
  <c r="IA58" i="3"/>
  <c r="B11" i="25" s="1"/>
  <c r="IA53" i="3"/>
  <c r="B6" i="25" s="1"/>
  <c r="HX61" i="3"/>
  <c r="IA56" i="3"/>
  <c r="B9" i="25" s="1"/>
  <c r="HJ61" i="3"/>
  <c r="HN61" i="3"/>
  <c r="IA60" i="3"/>
  <c r="B13" i="25" s="1"/>
  <c r="GD61" i="3"/>
  <c r="GY53" i="3"/>
  <c r="C6" i="25" s="1"/>
  <c r="GX61" i="3"/>
  <c r="GJ61" i="3"/>
  <c r="GY58" i="3"/>
  <c r="C11" i="25" s="1"/>
  <c r="GR61" i="3"/>
  <c r="GY52" i="3"/>
  <c r="C5" i="25" s="1"/>
  <c r="GY55" i="3"/>
  <c r="C8" i="25" s="1"/>
  <c r="GQ61" i="3"/>
  <c r="GE61" i="3"/>
  <c r="GY56" i="3"/>
  <c r="C9" i="25" s="1"/>
  <c r="GB61" i="3"/>
  <c r="GI61" i="3"/>
  <c r="FW60" i="3"/>
  <c r="D13" i="25" s="1"/>
  <c r="FW51" i="3"/>
  <c r="D4" i="25" s="1"/>
  <c r="FD61" i="3"/>
  <c r="FW52" i="3"/>
  <c r="D5" i="25" s="1"/>
  <c r="FW58" i="3"/>
  <c r="D11" i="25" s="1"/>
  <c r="FW57" i="3"/>
  <c r="D10" i="25" s="1"/>
  <c r="FW55" i="3"/>
  <c r="D8" i="25" s="1"/>
  <c r="FW59" i="3"/>
  <c r="D12" i="25" s="1"/>
  <c r="DA61" i="3"/>
  <c r="DS51" i="3"/>
  <c r="F4" i="25" s="1"/>
  <c r="DS59" i="3"/>
  <c r="F12" i="25" s="1"/>
  <c r="DL61" i="3"/>
  <c r="DS58" i="3"/>
  <c r="F11" i="25" s="1"/>
  <c r="DS56" i="3"/>
  <c r="F9" i="25" s="1"/>
  <c r="DP61" i="3"/>
  <c r="DS53" i="3"/>
  <c r="F6" i="25" s="1"/>
  <c r="DS57" i="3"/>
  <c r="F10" i="25" s="1"/>
  <c r="CQ52" i="3"/>
  <c r="G5" i="25" s="1"/>
  <c r="BX61" i="3"/>
  <c r="CQ58" i="3"/>
  <c r="G11" i="25" s="1"/>
  <c r="BS61" i="3"/>
  <c r="CE61" i="3"/>
  <c r="CQ56" i="3"/>
  <c r="G9" i="25" s="1"/>
  <c r="CB61" i="3"/>
  <c r="CA61" i="3"/>
  <c r="CO61" i="3"/>
  <c r="CQ53" i="3"/>
  <c r="G6" i="25" s="1"/>
  <c r="CQ59" i="3"/>
  <c r="G12" i="25" s="1"/>
  <c r="CQ60" i="3"/>
  <c r="G13" i="25" s="1"/>
  <c r="CQ55" i="3"/>
  <c r="G8" i="25" s="1"/>
  <c r="BO53" i="3"/>
  <c r="H6" i="25" s="1"/>
  <c r="CY61" i="3"/>
  <c r="GT61" i="3"/>
  <c r="GF61" i="3"/>
  <c r="HW61" i="3"/>
  <c r="HO61" i="3"/>
  <c r="GA61" i="3"/>
  <c r="CZ61" i="3"/>
  <c r="EX61" i="3"/>
  <c r="CJ61" i="3"/>
  <c r="GK61" i="3"/>
  <c r="HD61" i="3"/>
  <c r="FN61" i="3"/>
  <c r="HV61" i="3"/>
  <c r="CV61" i="3"/>
  <c r="DH61" i="3"/>
  <c r="CL61" i="3"/>
  <c r="HI61" i="3"/>
  <c r="DT61" i="3"/>
  <c r="CN61" i="3"/>
  <c r="FY61" i="3"/>
  <c r="EV61" i="3"/>
  <c r="FG61" i="3"/>
  <c r="HT61" i="3"/>
  <c r="EW61" i="3"/>
  <c r="GZ61" i="3"/>
  <c r="HH61" i="3"/>
  <c r="CW61" i="3"/>
  <c r="GG61" i="3"/>
  <c r="FE61" i="3"/>
  <c r="FX61" i="3"/>
  <c r="BV61" i="3"/>
  <c r="CX61" i="3"/>
  <c r="FR61" i="3"/>
  <c r="BZ61" i="3"/>
  <c r="CP61" i="3"/>
  <c r="EZ61" i="3"/>
  <c r="HQ61" i="3"/>
  <c r="BP61" i="3"/>
  <c r="GH61" i="3"/>
  <c r="FF61" i="3"/>
  <c r="FM61" i="3"/>
  <c r="GL61" i="3"/>
  <c r="HB61" i="3"/>
  <c r="HS61" i="3"/>
  <c r="FB61" i="3"/>
  <c r="DQ61" i="3"/>
  <c r="HA61" i="3"/>
  <c r="CK61" i="3"/>
  <c r="DJ61" i="3"/>
  <c r="HZ61" i="3"/>
  <c r="DG61" i="3"/>
  <c r="FL61" i="3"/>
  <c r="FS61" i="3"/>
  <c r="DO61" i="3"/>
  <c r="DN61" i="3"/>
  <c r="GS61" i="3"/>
  <c r="GP61" i="3"/>
  <c r="FT61" i="3"/>
  <c r="BY61" i="3"/>
  <c r="CG61" i="3"/>
  <c r="BT61" i="3"/>
  <c r="CI61" i="3"/>
  <c r="HF61" i="3"/>
  <c r="GU61" i="3"/>
  <c r="CS61" i="3"/>
  <c r="FJ61" i="3"/>
  <c r="CH61" i="3"/>
  <c r="GN61" i="3"/>
  <c r="BW61" i="3"/>
  <c r="CC61" i="3"/>
  <c r="GV61" i="3"/>
  <c r="HC61" i="3"/>
  <c r="BU61" i="3"/>
  <c r="HP61" i="3"/>
  <c r="DI61" i="3"/>
  <c r="FQ61" i="3"/>
  <c r="HL61" i="3"/>
  <c r="CF61" i="3"/>
  <c r="GM61" i="3"/>
  <c r="HK61" i="3"/>
  <c r="CU61" i="3"/>
  <c r="FA61" i="3"/>
  <c r="DB61" i="3"/>
  <c r="DM61" i="3"/>
  <c r="GW61" i="3"/>
  <c r="CD61" i="3"/>
  <c r="EY61" i="3"/>
  <c r="DE61" i="3"/>
  <c r="FI61" i="3"/>
  <c r="CT61" i="3"/>
  <c r="AN61" i="3"/>
  <c r="DK61" i="3"/>
  <c r="DC61" i="3"/>
  <c r="DR61" i="3"/>
  <c r="FK61" i="3"/>
  <c r="HR61" i="3"/>
  <c r="C5" i="20"/>
  <c r="K5" i="20"/>
  <c r="G6" i="20"/>
  <c r="C7" i="20"/>
  <c r="G8" i="20"/>
  <c r="C9" i="20"/>
  <c r="G10" i="20"/>
  <c r="C11" i="20"/>
  <c r="G12" i="20"/>
  <c r="C13" i="20"/>
  <c r="G14" i="20"/>
  <c r="C15" i="20"/>
  <c r="G16" i="20"/>
  <c r="C17" i="20"/>
  <c r="G18" i="20"/>
  <c r="C19" i="20"/>
  <c r="G20" i="20"/>
  <c r="C21" i="20"/>
  <c r="G22" i="20"/>
  <c r="C23" i="20"/>
  <c r="G24" i="20"/>
  <c r="C25" i="20"/>
  <c r="G26" i="20"/>
  <c r="C27" i="20"/>
  <c r="I28" i="20"/>
  <c r="V60" i="19"/>
  <c r="E30" i="20"/>
  <c r="R62" i="19"/>
  <c r="I32" i="20"/>
  <c r="V64" i="19"/>
  <c r="V71" i="19"/>
  <c r="O72" i="19"/>
  <c r="W72" i="19"/>
  <c r="S76" i="19"/>
  <c r="O80" i="19"/>
  <c r="D5" i="20"/>
  <c r="H6" i="20"/>
  <c r="D7" i="20"/>
  <c r="H8" i="20"/>
  <c r="D9" i="20"/>
  <c r="H10" i="20"/>
  <c r="D11" i="20"/>
  <c r="H12" i="20"/>
  <c r="D13" i="20"/>
  <c r="H14" i="20"/>
  <c r="D15" i="20"/>
  <c r="H16" i="20"/>
  <c r="D17" i="20"/>
  <c r="H18" i="20"/>
  <c r="D19" i="20"/>
  <c r="H20" i="20"/>
  <c r="D21" i="20"/>
  <c r="H22" i="20"/>
  <c r="D23" i="20"/>
  <c r="H24" i="20"/>
  <c r="D25" i="20"/>
  <c r="H26" i="20"/>
  <c r="D27" i="20"/>
  <c r="B28" i="20"/>
  <c r="J28" i="20"/>
  <c r="W60" i="19"/>
  <c r="H29" i="20"/>
  <c r="F30" i="20"/>
  <c r="D31" i="20"/>
  <c r="B32" i="20"/>
  <c r="J32" i="20"/>
  <c r="W64" i="19"/>
  <c r="V70" i="19"/>
  <c r="O71" i="19"/>
  <c r="W71" i="19"/>
  <c r="R74" i="19"/>
  <c r="S75" i="19"/>
  <c r="O79" i="19"/>
  <c r="W79" i="19"/>
  <c r="E5" i="20"/>
  <c r="I6" i="20"/>
  <c r="E7" i="20"/>
  <c r="I8" i="20"/>
  <c r="E9" i="20"/>
  <c r="I10" i="20"/>
  <c r="E11" i="20"/>
  <c r="I12" i="20"/>
  <c r="E13" i="20"/>
  <c r="I14" i="20"/>
  <c r="E15" i="20"/>
  <c r="I16" i="20"/>
  <c r="E17" i="20"/>
  <c r="I18" i="20"/>
  <c r="E19" i="20"/>
  <c r="I20" i="20"/>
  <c r="E21" i="20"/>
  <c r="I22" i="20"/>
  <c r="E23" i="20"/>
  <c r="I24" i="20"/>
  <c r="E25" i="20"/>
  <c r="I26" i="20"/>
  <c r="E27" i="20"/>
  <c r="R59" i="19"/>
  <c r="I29" i="20"/>
  <c r="V61" i="19"/>
  <c r="U61" i="19"/>
  <c r="S62" i="19"/>
  <c r="E31" i="20"/>
  <c r="R63" i="19"/>
  <c r="V69" i="19"/>
  <c r="O70" i="19"/>
  <c r="W70" i="19"/>
  <c r="R73" i="19"/>
  <c r="S74" i="19"/>
  <c r="O78" i="19"/>
  <c r="W78" i="19"/>
  <c r="F5" i="20"/>
  <c r="Q37" i="19"/>
  <c r="B6" i="20"/>
  <c r="J6" i="20"/>
  <c r="U38" i="19"/>
  <c r="F7" i="20"/>
  <c r="Q39" i="19"/>
  <c r="B8" i="20"/>
  <c r="J8" i="20"/>
  <c r="U40" i="19"/>
  <c r="F9" i="20"/>
  <c r="Q41" i="19"/>
  <c r="B10" i="20"/>
  <c r="J10" i="20"/>
  <c r="U42" i="19"/>
  <c r="F11" i="20"/>
  <c r="Q43" i="19"/>
  <c r="B12" i="20"/>
  <c r="J12" i="20"/>
  <c r="U44" i="19"/>
  <c r="F13" i="20"/>
  <c r="Q45" i="19"/>
  <c r="B14" i="20"/>
  <c r="J14" i="20"/>
  <c r="U46" i="19"/>
  <c r="F15" i="20"/>
  <c r="Q47" i="19"/>
  <c r="B16" i="20"/>
  <c r="J16" i="20"/>
  <c r="U48" i="19"/>
  <c r="F17" i="20"/>
  <c r="Q49" i="19"/>
  <c r="B18" i="20"/>
  <c r="J18" i="20"/>
  <c r="U50" i="19"/>
  <c r="F19" i="20"/>
  <c r="Q51" i="19"/>
  <c r="B20" i="20"/>
  <c r="J20" i="20"/>
  <c r="U52" i="19"/>
  <c r="F21" i="20"/>
  <c r="Q53" i="19"/>
  <c r="B22" i="20"/>
  <c r="J22" i="20"/>
  <c r="U54" i="19"/>
  <c r="F23" i="20"/>
  <c r="Q55" i="19"/>
  <c r="B24" i="20"/>
  <c r="J24" i="20"/>
  <c r="U56" i="19"/>
  <c r="F25" i="20"/>
  <c r="Q57" i="19"/>
  <c r="B26" i="20"/>
  <c r="J26" i="20"/>
  <c r="U58" i="19"/>
  <c r="F27" i="20"/>
  <c r="Q59" i="19"/>
  <c r="D28" i="20"/>
  <c r="O60" i="19"/>
  <c r="B29" i="20"/>
  <c r="J29" i="20"/>
  <c r="W61" i="19"/>
  <c r="H30" i="20"/>
  <c r="F31" i="20"/>
  <c r="Q63" i="19"/>
  <c r="D32" i="20"/>
  <c r="O64" i="19"/>
  <c r="O69" i="19"/>
  <c r="W69" i="19"/>
  <c r="R72" i="19"/>
  <c r="S73" i="19"/>
  <c r="O77" i="19"/>
  <c r="W77" i="19"/>
  <c r="G5" i="20"/>
  <c r="R37" i="19"/>
  <c r="C6" i="20"/>
  <c r="V38" i="19"/>
  <c r="G7" i="20"/>
  <c r="R39" i="19"/>
  <c r="C8" i="20"/>
  <c r="V40" i="19"/>
  <c r="G9" i="20"/>
  <c r="R41" i="19"/>
  <c r="C10" i="20"/>
  <c r="V42" i="19"/>
  <c r="G11" i="20"/>
  <c r="R43" i="19"/>
  <c r="C12" i="20"/>
  <c r="V44" i="19"/>
  <c r="G13" i="20"/>
  <c r="R45" i="19"/>
  <c r="C14" i="20"/>
  <c r="V46" i="19"/>
  <c r="G15" i="20"/>
  <c r="R47" i="19"/>
  <c r="C16" i="20"/>
  <c r="V48" i="19"/>
  <c r="G17" i="20"/>
  <c r="R49" i="19"/>
  <c r="C18" i="20"/>
  <c r="V50" i="19"/>
  <c r="G19" i="20"/>
  <c r="R51" i="19"/>
  <c r="C20" i="20"/>
  <c r="V52" i="19"/>
  <c r="G21" i="20"/>
  <c r="R53" i="19"/>
  <c r="C22" i="20"/>
  <c r="V54" i="19"/>
  <c r="G23" i="20"/>
  <c r="R55" i="19"/>
  <c r="C24" i="20"/>
  <c r="V56" i="19"/>
  <c r="G25" i="20"/>
  <c r="R57" i="19"/>
  <c r="C26" i="20"/>
  <c r="V58" i="19"/>
  <c r="G27" i="20"/>
  <c r="S59" i="19"/>
  <c r="E28" i="20"/>
  <c r="R60" i="19"/>
  <c r="I30" i="20"/>
  <c r="V62" i="19"/>
  <c r="U62" i="19"/>
  <c r="S63" i="19"/>
  <c r="E32" i="20"/>
  <c r="R64" i="19"/>
  <c r="R71" i="19"/>
  <c r="S72" i="19"/>
  <c r="O76" i="19"/>
  <c r="W76" i="19"/>
  <c r="H5" i="20"/>
  <c r="D6" i="20"/>
  <c r="H7" i="20"/>
  <c r="D8" i="20"/>
  <c r="H9" i="20"/>
  <c r="D10" i="20"/>
  <c r="H11" i="20"/>
  <c r="D12" i="20"/>
  <c r="H13" i="20"/>
  <c r="D14" i="20"/>
  <c r="H15" i="20"/>
  <c r="D16" i="20"/>
  <c r="H17" i="20"/>
  <c r="D18" i="20"/>
  <c r="H19" i="20"/>
  <c r="D20" i="20"/>
  <c r="H21" i="20"/>
  <c r="D22" i="20"/>
  <c r="H23" i="20"/>
  <c r="D24" i="20"/>
  <c r="H25" i="20"/>
  <c r="D26" i="20"/>
  <c r="H27" i="20"/>
  <c r="F28" i="20"/>
  <c r="D29" i="20"/>
  <c r="B30" i="20"/>
  <c r="J30" i="20"/>
  <c r="W62" i="19"/>
  <c r="H31" i="20"/>
  <c r="F32" i="20"/>
  <c r="R70" i="19"/>
  <c r="S71" i="19"/>
  <c r="V74" i="19"/>
  <c r="O75" i="19"/>
  <c r="W75" i="19"/>
  <c r="S79" i="19"/>
  <c r="I5" i="20"/>
  <c r="E6" i="20"/>
  <c r="I7" i="20"/>
  <c r="E8" i="20"/>
  <c r="I9" i="20"/>
  <c r="E10" i="20"/>
  <c r="I11" i="20"/>
  <c r="E12" i="20"/>
  <c r="I13" i="20"/>
  <c r="E14" i="20"/>
  <c r="I15" i="20"/>
  <c r="E16" i="20"/>
  <c r="I17" i="20"/>
  <c r="E18" i="20"/>
  <c r="I19" i="20"/>
  <c r="E20" i="20"/>
  <c r="I21" i="20"/>
  <c r="E22" i="20"/>
  <c r="I23" i="20"/>
  <c r="E24" i="20"/>
  <c r="I25" i="20"/>
  <c r="E26" i="20"/>
  <c r="I27" i="20"/>
  <c r="V59" i="19"/>
  <c r="U59" i="19"/>
  <c r="S60" i="19"/>
  <c r="E29" i="20"/>
  <c r="R61" i="19"/>
  <c r="I31" i="20"/>
  <c r="V63" i="19"/>
  <c r="U63" i="19"/>
  <c r="S64" i="19"/>
  <c r="R69" i="19"/>
  <c r="S70" i="19"/>
  <c r="V73" i="19"/>
  <c r="O74" i="19"/>
  <c r="W74" i="19"/>
  <c r="S78" i="19"/>
  <c r="B5" i="20"/>
  <c r="J5" i="20"/>
  <c r="U37" i="19"/>
  <c r="F6" i="20"/>
  <c r="Q38" i="19"/>
  <c r="B7" i="20"/>
  <c r="J7" i="20"/>
  <c r="U39" i="19"/>
  <c r="F8" i="20"/>
  <c r="Q40" i="19"/>
  <c r="B9" i="20"/>
  <c r="J9" i="20"/>
  <c r="U41" i="19"/>
  <c r="F10" i="20"/>
  <c r="Q42" i="19"/>
  <c r="B11" i="20"/>
  <c r="J11" i="20"/>
  <c r="U43" i="19"/>
  <c r="F12" i="20"/>
  <c r="Q44" i="19"/>
  <c r="B13" i="20"/>
  <c r="J13" i="20"/>
  <c r="U45" i="19"/>
  <c r="F14" i="20"/>
  <c r="Q46" i="19"/>
  <c r="B15" i="20"/>
  <c r="J15" i="20"/>
  <c r="U47" i="19"/>
  <c r="F16" i="20"/>
  <c r="Q48" i="19"/>
  <c r="B17" i="20"/>
  <c r="J17" i="20"/>
  <c r="U49" i="19"/>
  <c r="F18" i="20"/>
  <c r="Q50" i="19"/>
  <c r="B19" i="20"/>
  <c r="J19" i="20"/>
  <c r="U51" i="19"/>
  <c r="F20" i="20"/>
  <c r="Q52" i="19"/>
  <c r="B21" i="20"/>
  <c r="J21" i="20"/>
  <c r="U53" i="19"/>
  <c r="F22" i="20"/>
  <c r="Q54" i="19"/>
  <c r="B23" i="20"/>
  <c r="J23" i="20"/>
  <c r="U55" i="19"/>
  <c r="F24" i="20"/>
  <c r="Q56" i="19"/>
  <c r="B25" i="20"/>
  <c r="J25" i="20"/>
  <c r="U57" i="19"/>
  <c r="F26" i="20"/>
  <c r="Q58" i="19"/>
  <c r="B27" i="20"/>
  <c r="J27" i="20"/>
  <c r="W59" i="19"/>
  <c r="H28" i="20"/>
  <c r="F29" i="20"/>
  <c r="Q61" i="19"/>
  <c r="D30" i="20"/>
  <c r="O62" i="19"/>
  <c r="B31" i="20"/>
  <c r="J31" i="20"/>
  <c r="W63" i="19"/>
  <c r="H32" i="20"/>
  <c r="S69" i="19"/>
  <c r="V72" i="19"/>
  <c r="O73" i="19"/>
  <c r="W73" i="19"/>
  <c r="S77" i="19"/>
  <c r="C28" i="20"/>
  <c r="G29" i="20"/>
  <c r="C30" i="20"/>
  <c r="G31" i="20"/>
  <c r="C32" i="20"/>
  <c r="O135" i="19"/>
  <c r="W135" i="19"/>
  <c r="V136" i="19"/>
  <c r="T138" i="19"/>
  <c r="S139" i="19"/>
  <c r="R142" i="19"/>
  <c r="S143" i="19"/>
  <c r="V146" i="19"/>
  <c r="O147" i="19"/>
  <c r="W147" i="19"/>
  <c r="R150" i="19"/>
  <c r="O136" i="19"/>
  <c r="W136" i="19"/>
  <c r="V137" i="19"/>
  <c r="T139" i="19"/>
  <c r="S140" i="19"/>
  <c r="R141" i="19"/>
  <c r="S142" i="19"/>
  <c r="V145" i="19"/>
  <c r="O146" i="19"/>
  <c r="W146" i="19"/>
  <c r="R149" i="19"/>
  <c r="Q134" i="19"/>
  <c r="P135" i="19"/>
  <c r="O137" i="19"/>
  <c r="W137" i="19"/>
  <c r="V138" i="19"/>
  <c r="T140" i="19"/>
  <c r="S141" i="19"/>
  <c r="V144" i="19"/>
  <c r="O145" i="19"/>
  <c r="W145" i="19"/>
  <c r="R148" i="19"/>
  <c r="S149" i="19"/>
  <c r="U119" i="19"/>
  <c r="Q120" i="19"/>
  <c r="U121" i="19"/>
  <c r="Q122" i="19"/>
  <c r="U123" i="19"/>
  <c r="Q124" i="19"/>
  <c r="U125" i="19"/>
  <c r="Q126" i="19"/>
  <c r="U127" i="19"/>
  <c r="Q128" i="19"/>
  <c r="U133" i="19"/>
  <c r="S134" i="19"/>
  <c r="O138" i="19"/>
  <c r="W138" i="19"/>
  <c r="V139" i="19"/>
  <c r="V143" i="19"/>
  <c r="O144" i="19"/>
  <c r="W144" i="19"/>
  <c r="R147" i="19"/>
  <c r="S148" i="19"/>
  <c r="V151" i="19"/>
  <c r="G28" i="20"/>
  <c r="C29" i="20"/>
  <c r="G30" i="20"/>
  <c r="C31" i="20"/>
  <c r="G32" i="20"/>
  <c r="V75" i="19"/>
  <c r="R76" i="19"/>
  <c r="V77" i="19"/>
  <c r="R78" i="19"/>
  <c r="V79" i="19"/>
  <c r="R80" i="19"/>
  <c r="V81" i="19"/>
  <c r="R82" i="19"/>
  <c r="V83" i="19"/>
  <c r="R84" i="19"/>
  <c r="V85" i="19"/>
  <c r="R86" i="19"/>
  <c r="V87" i="19"/>
  <c r="R88" i="19"/>
  <c r="V89" i="19"/>
  <c r="R90" i="19"/>
  <c r="V91" i="19"/>
  <c r="R92" i="19"/>
  <c r="V93" i="19"/>
  <c r="R94" i="19"/>
  <c r="V95" i="19"/>
  <c r="R96" i="19"/>
  <c r="V101" i="19"/>
  <c r="R102" i="19"/>
  <c r="V103" i="19"/>
  <c r="R104" i="19"/>
  <c r="V105" i="19"/>
  <c r="R106" i="19"/>
  <c r="V107" i="19"/>
  <c r="R108" i="19"/>
  <c r="V109" i="19"/>
  <c r="R110" i="19"/>
  <c r="V111" i="19"/>
  <c r="R112" i="19"/>
  <c r="V113" i="19"/>
  <c r="R114" i="19"/>
  <c r="V115" i="19"/>
  <c r="R116" i="19"/>
  <c r="V117" i="19"/>
  <c r="R118" i="19"/>
  <c r="V119" i="19"/>
  <c r="R120" i="19"/>
  <c r="V121" i="19"/>
  <c r="R122" i="19"/>
  <c r="V123" i="19"/>
  <c r="R124" i="19"/>
  <c r="V125" i="19"/>
  <c r="R126" i="19"/>
  <c r="V127" i="19"/>
  <c r="R128" i="19"/>
  <c r="V133" i="19"/>
  <c r="T134" i="19"/>
  <c r="S135" i="19"/>
  <c r="R135" i="19"/>
  <c r="P137" i="19"/>
  <c r="O139" i="19"/>
  <c r="W139" i="19"/>
  <c r="V140" i="19"/>
  <c r="V142" i="19"/>
  <c r="O143" i="19"/>
  <c r="W143" i="19"/>
  <c r="R146" i="19"/>
  <c r="S147" i="19"/>
  <c r="V150" i="19"/>
  <c r="S80" i="19"/>
  <c r="O81" i="19"/>
  <c r="W81" i="19"/>
  <c r="S82" i="19"/>
  <c r="O83" i="19"/>
  <c r="W83" i="19"/>
  <c r="S84" i="19"/>
  <c r="O85" i="19"/>
  <c r="W85" i="19"/>
  <c r="S86" i="19"/>
  <c r="O87" i="19"/>
  <c r="W87" i="19"/>
  <c r="S88" i="19"/>
  <c r="O89" i="19"/>
  <c r="W89" i="19"/>
  <c r="S90" i="19"/>
  <c r="O91" i="19"/>
  <c r="W91" i="19"/>
  <c r="S92" i="19"/>
  <c r="O93" i="19"/>
  <c r="W93" i="19"/>
  <c r="S94" i="19"/>
  <c r="O95" i="19"/>
  <c r="W95" i="19"/>
  <c r="S96" i="19"/>
  <c r="O101" i="19"/>
  <c r="W101" i="19"/>
  <c r="S102" i="19"/>
  <c r="O103" i="19"/>
  <c r="W103" i="19"/>
  <c r="S104" i="19"/>
  <c r="O105" i="19"/>
  <c r="W105" i="19"/>
  <c r="S106" i="19"/>
  <c r="O107" i="19"/>
  <c r="W107" i="19"/>
  <c r="S108" i="19"/>
  <c r="O109" i="19"/>
  <c r="W109" i="19"/>
  <c r="S110" i="19"/>
  <c r="O111" i="19"/>
  <c r="W111" i="19"/>
  <c r="S112" i="19"/>
  <c r="O113" i="19"/>
  <c r="W113" i="19"/>
  <c r="S114" i="19"/>
  <c r="O115" i="19"/>
  <c r="W115" i="19"/>
  <c r="S116" i="19"/>
  <c r="O117" i="19"/>
  <c r="W117" i="19"/>
  <c r="S118" i="19"/>
  <c r="O119" i="19"/>
  <c r="W119" i="19"/>
  <c r="S120" i="19"/>
  <c r="O121" i="19"/>
  <c r="W121" i="19"/>
  <c r="S122" i="19"/>
  <c r="O123" i="19"/>
  <c r="W123" i="19"/>
  <c r="S124" i="19"/>
  <c r="O125" i="19"/>
  <c r="S126" i="19"/>
  <c r="O127" i="19"/>
  <c r="T135" i="19"/>
  <c r="S136" i="19"/>
  <c r="O140" i="19"/>
  <c r="W140" i="19"/>
  <c r="V141" i="19"/>
  <c r="O142" i="19"/>
  <c r="W142" i="19"/>
  <c r="R145" i="19"/>
  <c r="S146" i="19"/>
  <c r="V149" i="19"/>
  <c r="V134" i="19"/>
  <c r="T136" i="19"/>
  <c r="S137" i="19"/>
  <c r="R137" i="19"/>
  <c r="P139" i="19"/>
  <c r="O141" i="19"/>
  <c r="W141" i="19"/>
  <c r="R144" i="19"/>
  <c r="S145" i="19"/>
  <c r="V148" i="19"/>
  <c r="O149" i="19"/>
  <c r="R152" i="19"/>
  <c r="U120" i="19"/>
  <c r="Q121" i="19"/>
  <c r="U122" i="19"/>
  <c r="Q123" i="19"/>
  <c r="U124" i="19"/>
  <c r="Q125" i="19"/>
  <c r="U126" i="19"/>
  <c r="Q127" i="19"/>
  <c r="U128" i="19"/>
  <c r="Q133" i="19"/>
  <c r="O134" i="19"/>
  <c r="W134" i="19"/>
  <c r="V135" i="19"/>
  <c r="T137" i="19"/>
  <c r="S138" i="19"/>
  <c r="R138" i="19"/>
  <c r="P140" i="19"/>
  <c r="R143" i="19"/>
  <c r="S144" i="19"/>
  <c r="V147" i="19"/>
  <c r="O148" i="19"/>
  <c r="W148" i="19"/>
  <c r="R151" i="19"/>
  <c r="T172" i="19"/>
  <c r="Q174" i="19"/>
  <c r="V176" i="19"/>
  <c r="U177" i="19"/>
  <c r="P180" i="19"/>
  <c r="U182" i="19"/>
  <c r="T183" i="19"/>
  <c r="T185" i="19"/>
  <c r="P188" i="19"/>
  <c r="U172" i="19"/>
  <c r="T173" i="19"/>
  <c r="W176" i="19"/>
  <c r="T178" i="19"/>
  <c r="Q180" i="19"/>
  <c r="V182" i="19"/>
  <c r="U183" i="19"/>
  <c r="P187" i="19"/>
  <c r="S189" i="19"/>
  <c r="V172" i="19"/>
  <c r="U173" i="19"/>
  <c r="P176" i="19"/>
  <c r="U178" i="19"/>
  <c r="T179" i="19"/>
  <c r="W182" i="19"/>
  <c r="T184" i="19"/>
  <c r="O186" i="19"/>
  <c r="W186" i="19"/>
  <c r="V153" i="19"/>
  <c r="R154" i="19"/>
  <c r="V155" i="19"/>
  <c r="R156" i="19"/>
  <c r="V157" i="19"/>
  <c r="R158" i="19"/>
  <c r="V159" i="19"/>
  <c r="R160" i="19"/>
  <c r="V165" i="19"/>
  <c r="R166" i="19"/>
  <c r="V167" i="19"/>
  <c r="R168" i="19"/>
  <c r="V169" i="19"/>
  <c r="S170" i="19"/>
  <c r="P171" i="19"/>
  <c r="W172" i="19"/>
  <c r="T174" i="19"/>
  <c r="Q175" i="19"/>
  <c r="Q176" i="19"/>
  <c r="O176" i="19"/>
  <c r="V178" i="19"/>
  <c r="U179" i="19"/>
  <c r="S179" i="19"/>
  <c r="P181" i="19"/>
  <c r="P182" i="19"/>
  <c r="P186" i="19"/>
  <c r="W149" i="19"/>
  <c r="S150" i="19"/>
  <c r="O151" i="19"/>
  <c r="W151" i="19"/>
  <c r="S152" i="19"/>
  <c r="O153" i="19"/>
  <c r="W153" i="19"/>
  <c r="S154" i="19"/>
  <c r="O155" i="19"/>
  <c r="W155" i="19"/>
  <c r="S156" i="19"/>
  <c r="O157" i="19"/>
  <c r="W157" i="19"/>
  <c r="S158" i="19"/>
  <c r="O159" i="19"/>
  <c r="W159" i="19"/>
  <c r="S160" i="19"/>
  <c r="O165" i="19"/>
  <c r="W165" i="19"/>
  <c r="S166" i="19"/>
  <c r="O167" i="19"/>
  <c r="W167" i="19"/>
  <c r="S168" i="19"/>
  <c r="O169" i="19"/>
  <c r="W169" i="19"/>
  <c r="T170" i="19"/>
  <c r="Q171" i="19"/>
  <c r="P172" i="19"/>
  <c r="U174" i="19"/>
  <c r="T175" i="19"/>
  <c r="R175" i="19"/>
  <c r="W178" i="19"/>
  <c r="T180" i="19"/>
  <c r="Q181" i="19"/>
  <c r="Q182" i="19"/>
  <c r="O182" i="19"/>
  <c r="P185" i="19"/>
  <c r="S187" i="19"/>
  <c r="T188" i="19"/>
  <c r="O190" i="19"/>
  <c r="W190" i="19"/>
  <c r="T171" i="19"/>
  <c r="Q172" i="19"/>
  <c r="V174" i="19"/>
  <c r="U175" i="19"/>
  <c r="P178" i="19"/>
  <c r="U180" i="19"/>
  <c r="T181" i="19"/>
  <c r="O184" i="19"/>
  <c r="W184" i="19"/>
  <c r="T187" i="19"/>
  <c r="V170" i="19"/>
  <c r="W174" i="19"/>
  <c r="T176" i="19"/>
  <c r="Q178" i="19"/>
  <c r="V180" i="19"/>
  <c r="U181" i="19"/>
  <c r="P184" i="19"/>
  <c r="Q185" i="19"/>
  <c r="P189" i="19"/>
  <c r="V152" i="19"/>
  <c r="R153" i="19"/>
  <c r="V154" i="19"/>
  <c r="R155" i="19"/>
  <c r="V156" i="19"/>
  <c r="R157" i="19"/>
  <c r="V158" i="19"/>
  <c r="R159" i="19"/>
  <c r="V160" i="19"/>
  <c r="R165" i="19"/>
  <c r="V166" i="19"/>
  <c r="R167" i="19"/>
  <c r="V168" i="19"/>
  <c r="R169" i="19"/>
  <c r="P170" i="19"/>
  <c r="W170" i="19"/>
  <c r="U171" i="19"/>
  <c r="P173" i="19"/>
  <c r="P174" i="19"/>
  <c r="U176" i="19"/>
  <c r="T177" i="19"/>
  <c r="R177" i="19"/>
  <c r="W180" i="19"/>
  <c r="T182" i="19"/>
  <c r="Q183" i="19"/>
  <c r="S185" i="19"/>
  <c r="T186" i="19"/>
  <c r="O188" i="19"/>
  <c r="W188" i="19"/>
  <c r="R218" i="19"/>
  <c r="W220" i="19"/>
  <c r="O229" i="19"/>
  <c r="W229" i="19"/>
  <c r="V230" i="19"/>
  <c r="T233" i="19"/>
  <c r="S218" i="19"/>
  <c r="V221" i="19"/>
  <c r="U221" i="19"/>
  <c r="R223" i="19"/>
  <c r="R224" i="19"/>
  <c r="W230" i="19"/>
  <c r="U231" i="19"/>
  <c r="T231" i="19"/>
  <c r="U233" i="19"/>
  <c r="P236" i="19"/>
  <c r="T218" i="19"/>
  <c r="O221" i="19"/>
  <c r="W221" i="19"/>
  <c r="V222" i="19"/>
  <c r="S224" i="19"/>
  <c r="V231" i="19"/>
  <c r="Q236" i="19"/>
  <c r="R219" i="19"/>
  <c r="R220" i="19"/>
  <c r="W222" i="19"/>
  <c r="T223" i="19"/>
  <c r="P234" i="19"/>
  <c r="T190" i="19"/>
  <c r="P191" i="19"/>
  <c r="T192" i="19"/>
  <c r="P197" i="19"/>
  <c r="X197" i="19"/>
  <c r="T198" i="19"/>
  <c r="P199" i="19"/>
  <c r="T200" i="19"/>
  <c r="P201" i="19"/>
  <c r="T202" i="19"/>
  <c r="P203" i="19"/>
  <c r="T204" i="19"/>
  <c r="P205" i="19"/>
  <c r="T206" i="19"/>
  <c r="P207" i="19"/>
  <c r="T208" i="19"/>
  <c r="P209" i="19"/>
  <c r="T210" i="19"/>
  <c r="P211" i="19"/>
  <c r="T212" i="19"/>
  <c r="P213" i="19"/>
  <c r="T214" i="19"/>
  <c r="P215" i="19"/>
  <c r="T216" i="19"/>
  <c r="P217" i="19"/>
  <c r="V218" i="19"/>
  <c r="S220" i="19"/>
  <c r="Q220" i="19"/>
  <c r="V223" i="19"/>
  <c r="R230" i="19"/>
  <c r="Q234" i="19"/>
  <c r="T237" i="19"/>
  <c r="W218" i="19"/>
  <c r="T219" i="19"/>
  <c r="O223" i="19"/>
  <c r="W223" i="19"/>
  <c r="V224" i="19"/>
  <c r="S229" i="19"/>
  <c r="S230" i="19"/>
  <c r="Q232" i="19"/>
  <c r="U237" i="19"/>
  <c r="V208" i="19"/>
  <c r="R209" i="19"/>
  <c r="V210" i="19"/>
  <c r="R211" i="19"/>
  <c r="V212" i="19"/>
  <c r="R213" i="19"/>
  <c r="V214" i="19"/>
  <c r="R215" i="19"/>
  <c r="V216" i="19"/>
  <c r="R217" i="19"/>
  <c r="V219" i="19"/>
  <c r="U219" i="19"/>
  <c r="R221" i="19"/>
  <c r="R222" i="19"/>
  <c r="P222" i="19"/>
  <c r="W224" i="19"/>
  <c r="T229" i="19"/>
  <c r="R232" i="19"/>
  <c r="P232" i="19"/>
  <c r="T235" i="19"/>
  <c r="S191" i="19"/>
  <c r="O192" i="19"/>
  <c r="W192" i="19"/>
  <c r="S197" i="19"/>
  <c r="O198" i="19"/>
  <c r="W198" i="19"/>
  <c r="S199" i="19"/>
  <c r="O200" i="19"/>
  <c r="W200" i="19"/>
  <c r="S201" i="19"/>
  <c r="O202" i="19"/>
  <c r="W202" i="19"/>
  <c r="S203" i="19"/>
  <c r="O204" i="19"/>
  <c r="W204" i="19"/>
  <c r="S205" i="19"/>
  <c r="O206" i="19"/>
  <c r="W206" i="19"/>
  <c r="S207" i="19"/>
  <c r="O208" i="19"/>
  <c r="W208" i="19"/>
  <c r="S209" i="19"/>
  <c r="O210" i="19"/>
  <c r="W210" i="19"/>
  <c r="S211" i="19"/>
  <c r="O212" i="19"/>
  <c r="W212" i="19"/>
  <c r="S213" i="19"/>
  <c r="O214" i="19"/>
  <c r="W214" i="19"/>
  <c r="S215" i="19"/>
  <c r="O216" i="19"/>
  <c r="W216" i="19"/>
  <c r="S217" i="19"/>
  <c r="O218" i="19"/>
  <c r="O219" i="19"/>
  <c r="W219" i="19"/>
  <c r="V220" i="19"/>
  <c r="S221" i="19"/>
  <c r="S222" i="19"/>
  <c r="Q222" i="19"/>
  <c r="V229" i="19"/>
  <c r="U229" i="19"/>
  <c r="R231" i="19"/>
  <c r="U235" i="19"/>
  <c r="P238" i="19"/>
  <c r="W254" i="19"/>
  <c r="T256" i="19"/>
  <c r="P254" i="19"/>
  <c r="U256" i="19"/>
  <c r="Q254" i="19"/>
  <c r="V256" i="19"/>
  <c r="T253" i="19"/>
  <c r="W256" i="19"/>
  <c r="U253" i="19"/>
  <c r="P256" i="19"/>
  <c r="T254" i="19"/>
  <c r="Q256" i="19"/>
  <c r="T239" i="19"/>
  <c r="P240" i="19"/>
  <c r="T241" i="19"/>
  <c r="P242" i="19"/>
  <c r="T243" i="19"/>
  <c r="P244" i="19"/>
  <c r="T245" i="19"/>
  <c r="P246" i="19"/>
  <c r="T247" i="19"/>
  <c r="P248" i="19"/>
  <c r="T249" i="19"/>
  <c r="P250" i="19"/>
  <c r="T251" i="19"/>
  <c r="P252" i="19"/>
  <c r="U254" i="19"/>
  <c r="T255" i="19"/>
  <c r="R255" i="19"/>
  <c r="Q238" i="19"/>
  <c r="U239" i="19"/>
  <c r="Q240" i="19"/>
  <c r="U241" i="19"/>
  <c r="Q242" i="19"/>
  <c r="U243" i="19"/>
  <c r="Q244" i="19"/>
  <c r="U245" i="19"/>
  <c r="Q246" i="19"/>
  <c r="U247" i="19"/>
  <c r="Q248" i="19"/>
  <c r="U249" i="19"/>
  <c r="Q250" i="19"/>
  <c r="U251" i="19"/>
  <c r="Q252" i="19"/>
  <c r="V254" i="19"/>
  <c r="U255" i="19"/>
  <c r="S255" i="19"/>
  <c r="Y145" i="19" l="1"/>
  <c r="L113" i="20"/>
  <c r="Y113" i="19"/>
  <c r="L81" i="20"/>
  <c r="Y77" i="19"/>
  <c r="L45" i="20"/>
  <c r="Y184" i="19"/>
  <c r="L152" i="20"/>
  <c r="Y160" i="19"/>
  <c r="L128" i="20"/>
  <c r="Y140" i="19"/>
  <c r="L108" i="20"/>
  <c r="Y116" i="19"/>
  <c r="L84" i="20"/>
  <c r="Y96" i="19"/>
  <c r="L64" i="20"/>
  <c r="Y80" i="19"/>
  <c r="L48" i="20"/>
  <c r="Y251" i="19"/>
  <c r="L219" i="20"/>
  <c r="L251" i="20"/>
  <c r="Y235" i="19"/>
  <c r="L203" i="20"/>
  <c r="L235" i="20"/>
  <c r="Y211" i="19"/>
  <c r="L179" i="20"/>
  <c r="Y191" i="19"/>
  <c r="L159" i="20"/>
  <c r="Y175" i="19"/>
  <c r="L143" i="20"/>
  <c r="Y147" i="19"/>
  <c r="L115" i="20"/>
  <c r="Y111" i="19"/>
  <c r="L79" i="20"/>
  <c r="Y75" i="19"/>
  <c r="L43" i="20"/>
  <c r="Y51" i="19"/>
  <c r="L19" i="20"/>
  <c r="Y214" i="19"/>
  <c r="L182" i="20"/>
  <c r="Y178" i="19"/>
  <c r="L146" i="20"/>
  <c r="Y158" i="19"/>
  <c r="L126" i="20"/>
  <c r="Y138" i="19"/>
  <c r="L106" i="20"/>
  <c r="Y114" i="19"/>
  <c r="L82" i="20"/>
  <c r="Y94" i="19"/>
  <c r="L62" i="20"/>
  <c r="Y78" i="19"/>
  <c r="L46" i="20"/>
  <c r="Y50" i="19"/>
  <c r="L18" i="20"/>
  <c r="Y249" i="19"/>
  <c r="L217" i="20"/>
  <c r="L249" i="20"/>
  <c r="Y233" i="19"/>
  <c r="L201" i="20"/>
  <c r="L233" i="20"/>
  <c r="Y209" i="19"/>
  <c r="L177" i="20"/>
  <c r="Y189" i="19"/>
  <c r="L157" i="20"/>
  <c r="Y173" i="19"/>
  <c r="L141" i="20"/>
  <c r="Y141" i="19"/>
  <c r="L109" i="20"/>
  <c r="Y109" i="19"/>
  <c r="L77" i="20"/>
  <c r="Y73" i="19"/>
  <c r="L41" i="20"/>
  <c r="Y49" i="19"/>
  <c r="L17" i="20"/>
  <c r="Y252" i="19"/>
  <c r="L220" i="20"/>
  <c r="L252" i="20"/>
  <c r="Y236" i="19"/>
  <c r="L204" i="20"/>
  <c r="L236" i="20"/>
  <c r="Y216" i="19"/>
  <c r="L184" i="20"/>
  <c r="Y180" i="19"/>
  <c r="L148" i="20"/>
  <c r="Y136" i="19"/>
  <c r="L104" i="20"/>
  <c r="Y76" i="19"/>
  <c r="L44" i="20"/>
  <c r="Y48" i="19"/>
  <c r="L16" i="20"/>
  <c r="Y143" i="19"/>
  <c r="L111" i="20"/>
  <c r="Y107" i="19"/>
  <c r="L75" i="20"/>
  <c r="Y71" i="19"/>
  <c r="L39" i="20"/>
  <c r="Y250" i="19"/>
  <c r="L250" i="20"/>
  <c r="L218" i="20"/>
  <c r="Y234" i="19"/>
  <c r="L234" i="20"/>
  <c r="L202" i="20"/>
  <c r="Y210" i="19"/>
  <c r="L178" i="20"/>
  <c r="Y134" i="19"/>
  <c r="L102" i="20"/>
  <c r="Y74" i="19"/>
  <c r="L42" i="20"/>
  <c r="Y137" i="19"/>
  <c r="L105" i="20"/>
  <c r="Y105" i="19"/>
  <c r="L73" i="20"/>
  <c r="Y69" i="19"/>
  <c r="L37" i="20"/>
  <c r="Y212" i="19"/>
  <c r="L180" i="20"/>
  <c r="Y156" i="19"/>
  <c r="L124" i="20"/>
  <c r="Y128" i="19"/>
  <c r="L96" i="20"/>
  <c r="Y112" i="19"/>
  <c r="L80" i="20"/>
  <c r="Y92" i="19"/>
  <c r="L60" i="20"/>
  <c r="Y72" i="19"/>
  <c r="L40" i="20"/>
  <c r="Y247" i="19"/>
  <c r="L247" i="20"/>
  <c r="L215" i="20"/>
  <c r="Y231" i="19"/>
  <c r="L231" i="20"/>
  <c r="L199" i="20"/>
  <c r="Y207" i="19"/>
  <c r="L175" i="20"/>
  <c r="Y187" i="19"/>
  <c r="L155" i="20"/>
  <c r="Y171" i="19"/>
  <c r="L139" i="20"/>
  <c r="Y139" i="19"/>
  <c r="L107" i="20"/>
  <c r="Y103" i="19"/>
  <c r="L71" i="20"/>
  <c r="Y63" i="19"/>
  <c r="L31" i="20"/>
  <c r="Y47" i="19"/>
  <c r="L15" i="20"/>
  <c r="Y206" i="19"/>
  <c r="L174" i="20"/>
  <c r="Y174" i="19"/>
  <c r="L142" i="20"/>
  <c r="Y154" i="19"/>
  <c r="L122" i="20"/>
  <c r="Y126" i="19"/>
  <c r="L94" i="20"/>
  <c r="Y110" i="19"/>
  <c r="L78" i="20"/>
  <c r="Y90" i="19"/>
  <c r="L58" i="20"/>
  <c r="Y70" i="19"/>
  <c r="L38" i="20"/>
  <c r="Y46" i="19"/>
  <c r="L14" i="20"/>
  <c r="Y245" i="19"/>
  <c r="L245" i="20"/>
  <c r="L213" i="20"/>
  <c r="Y229" i="19"/>
  <c r="L229" i="20"/>
  <c r="L197" i="20"/>
  <c r="Y205" i="19"/>
  <c r="L173" i="20"/>
  <c r="Y185" i="19"/>
  <c r="L153" i="20"/>
  <c r="Y169" i="19"/>
  <c r="L137" i="20"/>
  <c r="Y133" i="19"/>
  <c r="L101" i="20"/>
  <c r="Y101" i="19"/>
  <c r="L69" i="20"/>
  <c r="Y61" i="19"/>
  <c r="L29" i="20"/>
  <c r="Y45" i="19"/>
  <c r="L13" i="20"/>
  <c r="Y248" i="19"/>
  <c r="L248" i="20"/>
  <c r="L216" i="20"/>
  <c r="Y232" i="19"/>
  <c r="L232" i="20"/>
  <c r="L200" i="20"/>
  <c r="Y208" i="19"/>
  <c r="L176" i="20"/>
  <c r="Y176" i="19"/>
  <c r="L144" i="20"/>
  <c r="Y64" i="19"/>
  <c r="L32" i="20"/>
  <c r="Y44" i="19"/>
  <c r="L12" i="20"/>
  <c r="Y135" i="19"/>
  <c r="L103" i="20"/>
  <c r="Y95" i="19"/>
  <c r="L63" i="20"/>
  <c r="Y246" i="19"/>
  <c r="L214" i="20"/>
  <c r="L246" i="20"/>
  <c r="Y230" i="19"/>
  <c r="L198" i="20"/>
  <c r="L230" i="20"/>
  <c r="Y202" i="19"/>
  <c r="L170" i="20"/>
  <c r="Y62" i="19"/>
  <c r="L30" i="20"/>
  <c r="Y221" i="19"/>
  <c r="L189" i="20"/>
  <c r="Y165" i="19"/>
  <c r="L133" i="20"/>
  <c r="Y93" i="19"/>
  <c r="L61" i="20"/>
  <c r="Y204" i="19"/>
  <c r="L172" i="20"/>
  <c r="Y172" i="19"/>
  <c r="L140" i="20"/>
  <c r="Y152" i="19"/>
  <c r="L120" i="20"/>
  <c r="Y124" i="19"/>
  <c r="L92" i="20"/>
  <c r="Y108" i="19"/>
  <c r="L76" i="20"/>
  <c r="Y88" i="19"/>
  <c r="L56" i="20"/>
  <c r="Y60" i="19"/>
  <c r="L28" i="20"/>
  <c r="Y243" i="19"/>
  <c r="L211" i="20"/>
  <c r="L243" i="20"/>
  <c r="Y223" i="19"/>
  <c r="L191" i="20"/>
  <c r="Y203" i="19"/>
  <c r="L171" i="20"/>
  <c r="Y183" i="19"/>
  <c r="L151" i="20"/>
  <c r="Y167" i="19"/>
  <c r="L135" i="20"/>
  <c r="Y127" i="19"/>
  <c r="L95" i="20"/>
  <c r="Y91" i="19"/>
  <c r="L59" i="20"/>
  <c r="Y59" i="19"/>
  <c r="L27" i="20"/>
  <c r="Y43" i="19"/>
  <c r="L11" i="20"/>
  <c r="Y198" i="19"/>
  <c r="L166" i="20"/>
  <c r="Y170" i="19"/>
  <c r="L138" i="20"/>
  <c r="Y150" i="19"/>
  <c r="L118" i="20"/>
  <c r="Y122" i="19"/>
  <c r="L90" i="20"/>
  <c r="Y106" i="19"/>
  <c r="L74" i="20"/>
  <c r="Y86" i="19"/>
  <c r="L54" i="20"/>
  <c r="Y58" i="19"/>
  <c r="L26" i="20"/>
  <c r="Y42" i="19"/>
  <c r="L10" i="20"/>
  <c r="Y241" i="19"/>
  <c r="L209" i="20"/>
  <c r="L241" i="20"/>
  <c r="Y217" i="19"/>
  <c r="L185" i="20"/>
  <c r="Y201" i="19"/>
  <c r="L169" i="20"/>
  <c r="Y181" i="19"/>
  <c r="L149" i="20"/>
  <c r="Y157" i="19"/>
  <c r="L125" i="20"/>
  <c r="Y125" i="19"/>
  <c r="L93" i="20"/>
  <c r="Y89" i="19"/>
  <c r="L57" i="20"/>
  <c r="Y57" i="19"/>
  <c r="L25" i="20"/>
  <c r="Y41" i="19"/>
  <c r="L9" i="20"/>
  <c r="Y244" i="19"/>
  <c r="L212" i="20"/>
  <c r="L244" i="20"/>
  <c r="Y224" i="19"/>
  <c r="L192" i="20"/>
  <c r="Y200" i="19"/>
  <c r="L168" i="20"/>
  <c r="Y56" i="19"/>
  <c r="L24" i="20"/>
  <c r="Y40" i="19"/>
  <c r="L8" i="20"/>
  <c r="Y219" i="19"/>
  <c r="L187" i="20"/>
  <c r="Y159" i="19"/>
  <c r="L127" i="20"/>
  <c r="Y123" i="19"/>
  <c r="L91" i="20"/>
  <c r="Y87" i="19"/>
  <c r="L55" i="20"/>
  <c r="Y242" i="19"/>
  <c r="L242" i="20"/>
  <c r="L210" i="20"/>
  <c r="Y222" i="19"/>
  <c r="L190" i="20"/>
  <c r="Y190" i="19"/>
  <c r="L158" i="20"/>
  <c r="Y153" i="19"/>
  <c r="L121" i="20"/>
  <c r="Y121" i="19"/>
  <c r="L89" i="20"/>
  <c r="Y85" i="19"/>
  <c r="L53" i="20"/>
  <c r="Y192" i="19"/>
  <c r="L160" i="20"/>
  <c r="Y168" i="19"/>
  <c r="L136" i="20"/>
  <c r="Y148" i="19"/>
  <c r="L116" i="20"/>
  <c r="Y120" i="19"/>
  <c r="L88" i="20"/>
  <c r="Y104" i="19"/>
  <c r="L72" i="20"/>
  <c r="Y84" i="19"/>
  <c r="L52" i="20"/>
  <c r="Y255" i="19"/>
  <c r="L255" i="20"/>
  <c r="L223" i="20"/>
  <c r="Y239" i="19"/>
  <c r="L239" i="20"/>
  <c r="L207" i="20"/>
  <c r="Y215" i="19"/>
  <c r="L183" i="20"/>
  <c r="Y199" i="19"/>
  <c r="L167" i="20"/>
  <c r="Y179" i="19"/>
  <c r="L147" i="20"/>
  <c r="Y155" i="19"/>
  <c r="L123" i="20"/>
  <c r="Y119" i="19"/>
  <c r="L87" i="20"/>
  <c r="Y83" i="19"/>
  <c r="L51" i="20"/>
  <c r="Y55" i="19"/>
  <c r="L23" i="20"/>
  <c r="Y39" i="19"/>
  <c r="L7" i="20"/>
  <c r="Y186" i="19"/>
  <c r="L154" i="20"/>
  <c r="Y166" i="19"/>
  <c r="L134" i="20"/>
  <c r="Y146" i="19"/>
  <c r="L114" i="20"/>
  <c r="Y118" i="19"/>
  <c r="L86" i="20"/>
  <c r="Y102" i="19"/>
  <c r="L70" i="20"/>
  <c r="Y82" i="19"/>
  <c r="L50" i="20"/>
  <c r="Y54" i="19"/>
  <c r="L22" i="20"/>
  <c r="Y38" i="19"/>
  <c r="L6" i="20"/>
  <c r="Y253" i="19"/>
  <c r="L253" i="20"/>
  <c r="L221" i="20"/>
  <c r="Y237" i="19"/>
  <c r="L237" i="20"/>
  <c r="L205" i="20"/>
  <c r="Y213" i="19"/>
  <c r="L181" i="20"/>
  <c r="Y197" i="19"/>
  <c r="L165" i="20"/>
  <c r="Y177" i="19"/>
  <c r="L145" i="20"/>
  <c r="Y149" i="19"/>
  <c r="L117" i="20"/>
  <c r="Y117" i="19"/>
  <c r="L85" i="20"/>
  <c r="Y81" i="19"/>
  <c r="L49" i="20"/>
  <c r="Y53" i="19"/>
  <c r="L21" i="20"/>
  <c r="Y37" i="19"/>
  <c r="L5" i="20"/>
  <c r="Y256" i="19"/>
  <c r="L256" i="20"/>
  <c r="L224" i="20"/>
  <c r="Y240" i="19"/>
  <c r="L240" i="20"/>
  <c r="L208" i="20"/>
  <c r="Y220" i="19"/>
  <c r="L188" i="20"/>
  <c r="Y188" i="19"/>
  <c r="L156" i="20"/>
  <c r="Y144" i="19"/>
  <c r="L112" i="20"/>
  <c r="Y52" i="19"/>
  <c r="L20" i="20"/>
  <c r="Y151" i="19"/>
  <c r="L119" i="20"/>
  <c r="Y115" i="19"/>
  <c r="L83" i="20"/>
  <c r="Y79" i="19"/>
  <c r="L47" i="20"/>
  <c r="Y254" i="19"/>
  <c r="L222" i="20"/>
  <c r="L254" i="20"/>
  <c r="Y238" i="19"/>
  <c r="L206" i="20"/>
  <c r="L238" i="20"/>
  <c r="Y218" i="19"/>
  <c r="L186" i="20"/>
  <c r="Y182" i="19"/>
  <c r="L150" i="20"/>
  <c r="Y142" i="19"/>
  <c r="L110" i="20"/>
  <c r="EU61" i="3"/>
  <c r="IA61" i="3"/>
  <c r="CQ61" i="3"/>
  <c r="GY61" i="3"/>
  <c r="FW61" i="3"/>
  <c r="DS61" i="3"/>
  <c r="BI51" i="2" l="1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BI46" i="2"/>
  <c r="BN43" i="3" s="1"/>
  <c r="BN57" i="3" s="1"/>
  <c r="BH46" i="2"/>
  <c r="BM43" i="3" s="1"/>
  <c r="BM57" i="3" s="1"/>
  <c r="BG46" i="2"/>
  <c r="BL43" i="3" s="1"/>
  <c r="BL57" i="3" s="1"/>
  <c r="BF46" i="2"/>
  <c r="BK43" i="3" s="1"/>
  <c r="BK57" i="3" s="1"/>
  <c r="BE46" i="2"/>
  <c r="BJ43" i="3" s="1"/>
  <c r="BJ57" i="3" s="1"/>
  <c r="BD46" i="2"/>
  <c r="BI43" i="3" s="1"/>
  <c r="BI57" i="3" s="1"/>
  <c r="BC46" i="2"/>
  <c r="BH43" i="3" s="1"/>
  <c r="BH57" i="3" s="1"/>
  <c r="BB46" i="2"/>
  <c r="BG43" i="3" s="1"/>
  <c r="BG57" i="3" s="1"/>
  <c r="BA46" i="2"/>
  <c r="BF43" i="3" s="1"/>
  <c r="BF57" i="3" s="1"/>
  <c r="AZ46" i="2"/>
  <c r="BE43" i="3" s="1"/>
  <c r="BE57" i="3" s="1"/>
  <c r="AY46" i="2"/>
  <c r="BD43" i="3" s="1"/>
  <c r="BD57" i="3" s="1"/>
  <c r="AX46" i="2"/>
  <c r="BC43" i="3" s="1"/>
  <c r="BC57" i="3" s="1"/>
  <c r="AW46" i="2"/>
  <c r="BB43" i="3" s="1"/>
  <c r="BB57" i="3" s="1"/>
  <c r="AV46" i="2"/>
  <c r="BA43" i="3" s="1"/>
  <c r="BA57" i="3" s="1"/>
  <c r="AU46" i="2"/>
  <c r="AZ43" i="3" s="1"/>
  <c r="AZ57" i="3" s="1"/>
  <c r="AT46" i="2"/>
  <c r="AY43" i="3" s="1"/>
  <c r="AY57" i="3" s="1"/>
  <c r="AS46" i="2"/>
  <c r="AX43" i="3" s="1"/>
  <c r="AX57" i="3" s="1"/>
  <c r="AR46" i="2"/>
  <c r="AW43" i="3" s="1"/>
  <c r="AW57" i="3" s="1"/>
  <c r="AQ46" i="2"/>
  <c r="AV43" i="3" s="1"/>
  <c r="AV57" i="3" s="1"/>
  <c r="AP46" i="2"/>
  <c r="AU43" i="3" s="1"/>
  <c r="AU57" i="3" s="1"/>
  <c r="AO46" i="2"/>
  <c r="AT43" i="3" s="1"/>
  <c r="AT57" i="3" s="1"/>
  <c r="AN46" i="2"/>
  <c r="AS43" i="3" s="1"/>
  <c r="AS57" i="3" s="1"/>
  <c r="AM46" i="2"/>
  <c r="AR43" i="3" s="1"/>
  <c r="AR57" i="3" s="1"/>
  <c r="AL46" i="2"/>
  <c r="AQ43" i="3" s="1"/>
  <c r="AQ57" i="3" s="1"/>
  <c r="AK46" i="2"/>
  <c r="AP43" i="3" s="1"/>
  <c r="AP57" i="3" s="1"/>
  <c r="AJ46" i="2"/>
  <c r="AO43" i="3" s="1"/>
  <c r="AG46" i="2"/>
  <c r="AL43" i="3" s="1"/>
  <c r="AL57" i="3" s="1"/>
  <c r="AF46" i="2"/>
  <c r="AK43" i="3" s="1"/>
  <c r="AK57" i="3" s="1"/>
  <c r="AE46" i="2"/>
  <c r="AJ43" i="3" s="1"/>
  <c r="AJ57" i="3" s="1"/>
  <c r="AD46" i="2"/>
  <c r="AI43" i="3" s="1"/>
  <c r="AI57" i="3" s="1"/>
  <c r="AC46" i="2"/>
  <c r="AH43" i="3" s="1"/>
  <c r="AH57" i="3" s="1"/>
  <c r="AB46" i="2"/>
  <c r="AG43" i="3" s="1"/>
  <c r="AG57" i="3" s="1"/>
  <c r="AA46" i="2"/>
  <c r="AF43" i="3" s="1"/>
  <c r="AF57" i="3" s="1"/>
  <c r="Z46" i="2"/>
  <c r="AE43" i="3" s="1"/>
  <c r="AE57" i="3" s="1"/>
  <c r="Y46" i="2"/>
  <c r="AD43" i="3" s="1"/>
  <c r="AD57" i="3" s="1"/>
  <c r="X46" i="2"/>
  <c r="AC43" i="3" s="1"/>
  <c r="AC57" i="3" s="1"/>
  <c r="W46" i="2"/>
  <c r="AB43" i="3" s="1"/>
  <c r="AB57" i="3" s="1"/>
  <c r="V46" i="2"/>
  <c r="AA43" i="3" s="1"/>
  <c r="AA57" i="3" s="1"/>
  <c r="U46" i="2"/>
  <c r="Z43" i="3" s="1"/>
  <c r="Z57" i="3" s="1"/>
  <c r="T46" i="2"/>
  <c r="Y43" i="3" s="1"/>
  <c r="Y57" i="3" s="1"/>
  <c r="S46" i="2"/>
  <c r="X43" i="3" s="1"/>
  <c r="X57" i="3" s="1"/>
  <c r="R46" i="2"/>
  <c r="W43" i="3" s="1"/>
  <c r="W57" i="3" s="1"/>
  <c r="Q46" i="2"/>
  <c r="V43" i="3" s="1"/>
  <c r="V57" i="3" s="1"/>
  <c r="P46" i="2"/>
  <c r="U43" i="3" s="1"/>
  <c r="U57" i="3" s="1"/>
  <c r="O46" i="2"/>
  <c r="T43" i="3" s="1"/>
  <c r="T57" i="3" s="1"/>
  <c r="N46" i="2"/>
  <c r="S43" i="3" s="1"/>
  <c r="S57" i="3" s="1"/>
  <c r="M46" i="2"/>
  <c r="R43" i="3" s="1"/>
  <c r="R57" i="3" s="1"/>
  <c r="L46" i="2"/>
  <c r="Q43" i="3" s="1"/>
  <c r="Q57" i="3" s="1"/>
  <c r="K46" i="2"/>
  <c r="P43" i="3" s="1"/>
  <c r="P57" i="3" s="1"/>
  <c r="J46" i="2"/>
  <c r="O43" i="3" s="1"/>
  <c r="O57" i="3" s="1"/>
  <c r="I46" i="2"/>
  <c r="N43" i="3" s="1"/>
  <c r="N57" i="3" s="1"/>
  <c r="H46" i="2"/>
  <c r="M43" i="3" s="1"/>
  <c r="M57" i="3" s="1"/>
  <c r="G46" i="2"/>
  <c r="L43" i="3" s="1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AG43" i="2"/>
  <c r="AL40" i="3" s="1"/>
  <c r="AF43" i="2"/>
  <c r="AK40" i="3" s="1"/>
  <c r="AE43" i="2"/>
  <c r="AJ40" i="3" s="1"/>
  <c r="AD43" i="2"/>
  <c r="AI40" i="3" s="1"/>
  <c r="AC43" i="2"/>
  <c r="AH40" i="3" s="1"/>
  <c r="AB43" i="2"/>
  <c r="AG40" i="3" s="1"/>
  <c r="AA43" i="2"/>
  <c r="AF40" i="3" s="1"/>
  <c r="Z43" i="2"/>
  <c r="AE40" i="3" s="1"/>
  <c r="Y43" i="2"/>
  <c r="AD40" i="3" s="1"/>
  <c r="X43" i="2"/>
  <c r="AC40" i="3" s="1"/>
  <c r="W43" i="2"/>
  <c r="AB40" i="3" s="1"/>
  <c r="V43" i="2"/>
  <c r="AA40" i="3" s="1"/>
  <c r="U43" i="2"/>
  <c r="Z40" i="3" s="1"/>
  <c r="T43" i="2"/>
  <c r="Y40" i="3" s="1"/>
  <c r="S43" i="2"/>
  <c r="X40" i="3" s="1"/>
  <c r="R43" i="2"/>
  <c r="W40" i="3" s="1"/>
  <c r="Q43" i="2"/>
  <c r="V40" i="3" s="1"/>
  <c r="P43" i="2"/>
  <c r="U40" i="3" s="1"/>
  <c r="O43" i="2"/>
  <c r="T40" i="3" s="1"/>
  <c r="N43" i="2"/>
  <c r="S40" i="3" s="1"/>
  <c r="M43" i="2"/>
  <c r="R40" i="3" s="1"/>
  <c r="L43" i="2"/>
  <c r="Q40" i="3" s="1"/>
  <c r="K43" i="2"/>
  <c r="P40" i="3" s="1"/>
  <c r="J43" i="2"/>
  <c r="O40" i="3" s="1"/>
  <c r="I43" i="2"/>
  <c r="N40" i="3" s="1"/>
  <c r="H43" i="2"/>
  <c r="M40" i="3" s="1"/>
  <c r="AG42" i="2"/>
  <c r="AL39" i="3" s="1"/>
  <c r="AF42" i="2"/>
  <c r="AK39" i="3" s="1"/>
  <c r="AE42" i="2"/>
  <c r="AJ39" i="3" s="1"/>
  <c r="AD42" i="2"/>
  <c r="AI39" i="3" s="1"/>
  <c r="AC42" i="2"/>
  <c r="AH39" i="3" s="1"/>
  <c r="AB42" i="2"/>
  <c r="AG39" i="3" s="1"/>
  <c r="AA42" i="2"/>
  <c r="AF39" i="3" s="1"/>
  <c r="Z42" i="2"/>
  <c r="AE39" i="3" s="1"/>
  <c r="Y42" i="2"/>
  <c r="AD39" i="3" s="1"/>
  <c r="X42" i="2"/>
  <c r="AC39" i="3" s="1"/>
  <c r="W42" i="2"/>
  <c r="AB39" i="3" s="1"/>
  <c r="V42" i="2"/>
  <c r="AA39" i="3" s="1"/>
  <c r="U42" i="2"/>
  <c r="Z39" i="3" s="1"/>
  <c r="T42" i="2"/>
  <c r="Y39" i="3" s="1"/>
  <c r="S42" i="2"/>
  <c r="X39" i="3" s="1"/>
  <c r="R42" i="2"/>
  <c r="W39" i="3" s="1"/>
  <c r="Q42" i="2"/>
  <c r="V39" i="3" s="1"/>
  <c r="P42" i="2"/>
  <c r="U39" i="3" s="1"/>
  <c r="O42" i="2"/>
  <c r="T39" i="3" s="1"/>
  <c r="N42" i="2"/>
  <c r="S39" i="3" s="1"/>
  <c r="M42" i="2"/>
  <c r="R39" i="3" s="1"/>
  <c r="L42" i="2"/>
  <c r="Q39" i="3" s="1"/>
  <c r="K42" i="2"/>
  <c r="P39" i="3" s="1"/>
  <c r="J42" i="2"/>
  <c r="O39" i="3" s="1"/>
  <c r="I42" i="2"/>
  <c r="N39" i="3" s="1"/>
  <c r="H42" i="2"/>
  <c r="M39" i="3" s="1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AG40" i="2"/>
  <c r="AL36" i="3" s="1"/>
  <c r="AF40" i="2"/>
  <c r="AK36" i="3" s="1"/>
  <c r="AE40" i="2"/>
  <c r="AJ36" i="3" s="1"/>
  <c r="AD40" i="2"/>
  <c r="AI36" i="3" s="1"/>
  <c r="AC40" i="2"/>
  <c r="AH36" i="3" s="1"/>
  <c r="AB40" i="2"/>
  <c r="AG36" i="3" s="1"/>
  <c r="AA40" i="2"/>
  <c r="AF36" i="3" s="1"/>
  <c r="Z40" i="2"/>
  <c r="AE36" i="3" s="1"/>
  <c r="Y40" i="2"/>
  <c r="AD36" i="3" s="1"/>
  <c r="X40" i="2"/>
  <c r="AC36" i="3" s="1"/>
  <c r="W40" i="2"/>
  <c r="AB36" i="3" s="1"/>
  <c r="V40" i="2"/>
  <c r="AA36" i="3" s="1"/>
  <c r="U40" i="2"/>
  <c r="Z36" i="3" s="1"/>
  <c r="T40" i="2"/>
  <c r="Y36" i="3" s="1"/>
  <c r="S40" i="2"/>
  <c r="X36" i="3" s="1"/>
  <c r="R40" i="2"/>
  <c r="W36" i="3" s="1"/>
  <c r="Q40" i="2"/>
  <c r="V36" i="3" s="1"/>
  <c r="P40" i="2"/>
  <c r="U36" i="3" s="1"/>
  <c r="O40" i="2"/>
  <c r="T36" i="3" s="1"/>
  <c r="N40" i="2"/>
  <c r="S36" i="3" s="1"/>
  <c r="M40" i="2"/>
  <c r="R36" i="3" s="1"/>
  <c r="L40" i="2"/>
  <c r="Q36" i="3" s="1"/>
  <c r="K40" i="2"/>
  <c r="P36" i="3" s="1"/>
  <c r="J40" i="2"/>
  <c r="O36" i="3" s="1"/>
  <c r="I40" i="2"/>
  <c r="N36" i="3" s="1"/>
  <c r="H40" i="2"/>
  <c r="M36" i="3" s="1"/>
  <c r="L46" i="3" l="1"/>
  <c r="AM40" i="3"/>
  <c r="AM39" i="3"/>
  <c r="L57" i="3"/>
  <c r="AM43" i="3"/>
  <c r="AM36" i="3"/>
  <c r="AO57" i="3"/>
  <c r="BO43" i="3"/>
  <c r="T37" i="3"/>
  <c r="T55" i="3" s="1"/>
  <c r="T38" i="3"/>
  <c r="T58" i="3" s="1"/>
  <c r="M37" i="3"/>
  <c r="M38" i="3"/>
  <c r="U37" i="3"/>
  <c r="U55" i="3" s="1"/>
  <c r="U38" i="3"/>
  <c r="U58" i="3" s="1"/>
  <c r="AC37" i="3"/>
  <c r="AC55" i="3" s="1"/>
  <c r="AC38" i="3"/>
  <c r="AC58" i="3" s="1"/>
  <c r="AK37" i="3"/>
  <c r="AK55" i="3" s="1"/>
  <c r="AK38" i="3"/>
  <c r="AK58" i="3" s="1"/>
  <c r="N37" i="3"/>
  <c r="N55" i="3" s="1"/>
  <c r="N38" i="3"/>
  <c r="N58" i="3" s="1"/>
  <c r="V37" i="3"/>
  <c r="V55" i="3" s="1"/>
  <c r="V38" i="3"/>
  <c r="V58" i="3" s="1"/>
  <c r="AD37" i="3"/>
  <c r="AD55" i="3" s="1"/>
  <c r="AD38" i="3"/>
  <c r="AD58" i="3" s="1"/>
  <c r="AL37" i="3"/>
  <c r="AL55" i="3" s="1"/>
  <c r="AL38" i="3"/>
  <c r="AL58" i="3" s="1"/>
  <c r="O37" i="3"/>
  <c r="O55" i="3" s="1"/>
  <c r="O38" i="3"/>
  <c r="O58" i="3" s="1"/>
  <c r="W37" i="3"/>
  <c r="W55" i="3" s="1"/>
  <c r="W38" i="3"/>
  <c r="W58" i="3" s="1"/>
  <c r="AE37" i="3"/>
  <c r="AE55" i="3" s="1"/>
  <c r="AE38" i="3"/>
  <c r="AE58" i="3" s="1"/>
  <c r="AB37" i="3"/>
  <c r="AB55" i="3" s="1"/>
  <c r="AB38" i="3"/>
  <c r="AB58" i="3" s="1"/>
  <c r="P37" i="3"/>
  <c r="P55" i="3" s="1"/>
  <c r="P38" i="3"/>
  <c r="P58" i="3" s="1"/>
  <c r="X37" i="3"/>
  <c r="X55" i="3" s="1"/>
  <c r="X38" i="3"/>
  <c r="X58" i="3" s="1"/>
  <c r="AF37" i="3"/>
  <c r="AF55" i="3" s="1"/>
  <c r="AF38" i="3"/>
  <c r="AF58" i="3" s="1"/>
  <c r="Q37" i="3"/>
  <c r="Q55" i="3" s="1"/>
  <c r="Q38" i="3"/>
  <c r="Q58" i="3" s="1"/>
  <c r="Y37" i="3"/>
  <c r="Y55" i="3" s="1"/>
  <c r="Y38" i="3"/>
  <c r="Y58" i="3" s="1"/>
  <c r="AG37" i="3"/>
  <c r="AG55" i="3" s="1"/>
  <c r="AG38" i="3"/>
  <c r="AG58" i="3" s="1"/>
  <c r="R38" i="3"/>
  <c r="R58" i="3" s="1"/>
  <c r="R37" i="3"/>
  <c r="R55" i="3" s="1"/>
  <c r="Z38" i="3"/>
  <c r="Z58" i="3" s="1"/>
  <c r="Z37" i="3"/>
  <c r="Z55" i="3" s="1"/>
  <c r="AH38" i="3"/>
  <c r="AH58" i="3" s="1"/>
  <c r="AH37" i="3"/>
  <c r="AH55" i="3" s="1"/>
  <c r="AJ37" i="3"/>
  <c r="AJ55" i="3" s="1"/>
  <c r="AJ38" i="3"/>
  <c r="AJ58" i="3" s="1"/>
  <c r="S37" i="3"/>
  <c r="S55" i="3" s="1"/>
  <c r="S38" i="3"/>
  <c r="S58" i="3" s="1"/>
  <c r="AA37" i="3"/>
  <c r="AA55" i="3" s="1"/>
  <c r="AA38" i="3"/>
  <c r="AA58" i="3" s="1"/>
  <c r="AI37" i="3"/>
  <c r="AI55" i="3" s="1"/>
  <c r="AI38" i="3"/>
  <c r="AI58" i="3" s="1"/>
  <c r="BL46" i="3"/>
  <c r="BL47" i="3"/>
  <c r="BL48" i="3"/>
  <c r="BL45" i="3"/>
  <c r="BL52" i="3" s="1"/>
  <c r="V46" i="3"/>
  <c r="V47" i="3"/>
  <c r="V48" i="3"/>
  <c r="V45" i="3"/>
  <c r="V52" i="3" s="1"/>
  <c r="BM47" i="3"/>
  <c r="BM48" i="3"/>
  <c r="BM45" i="3"/>
  <c r="BM52" i="3" s="1"/>
  <c r="BM46" i="3"/>
  <c r="P46" i="3"/>
  <c r="P47" i="3"/>
  <c r="P48" i="3"/>
  <c r="P45" i="3"/>
  <c r="P52" i="3" s="1"/>
  <c r="X46" i="3"/>
  <c r="X47" i="3"/>
  <c r="X48" i="3"/>
  <c r="X45" i="3"/>
  <c r="X52" i="3" s="1"/>
  <c r="AF46" i="3"/>
  <c r="AF47" i="3"/>
  <c r="AF48" i="3"/>
  <c r="AF45" i="3"/>
  <c r="AF52" i="3" s="1"/>
  <c r="AP48" i="3"/>
  <c r="AP46" i="3"/>
  <c r="AP45" i="3"/>
  <c r="AP52" i="3" s="1"/>
  <c r="AP47" i="3"/>
  <c r="AX48" i="3"/>
  <c r="AX46" i="3"/>
  <c r="AX45" i="3"/>
  <c r="AX52" i="3" s="1"/>
  <c r="AX47" i="3"/>
  <c r="BF48" i="3"/>
  <c r="BF46" i="3"/>
  <c r="BF45" i="3"/>
  <c r="BF52" i="3" s="1"/>
  <c r="BF47" i="3"/>
  <c r="BN48" i="3"/>
  <c r="BN46" i="3"/>
  <c r="BN47" i="3"/>
  <c r="BN45" i="3"/>
  <c r="BN52" i="3" s="1"/>
  <c r="N46" i="3"/>
  <c r="N47" i="3"/>
  <c r="N48" i="3"/>
  <c r="N45" i="3"/>
  <c r="N52" i="3" s="1"/>
  <c r="AW47" i="3"/>
  <c r="AW48" i="3"/>
  <c r="AW45" i="3"/>
  <c r="AW52" i="3" s="1"/>
  <c r="AW46" i="3"/>
  <c r="Q47" i="3"/>
  <c r="Q48" i="3"/>
  <c r="Q45" i="3"/>
  <c r="Q52" i="3" s="1"/>
  <c r="Q46" i="3"/>
  <c r="Y47" i="3"/>
  <c r="Y48" i="3"/>
  <c r="Y46" i="3"/>
  <c r="Y45" i="3"/>
  <c r="Y52" i="3" s="1"/>
  <c r="AG47" i="3"/>
  <c r="AG48" i="3"/>
  <c r="AG46" i="3"/>
  <c r="AG45" i="3"/>
  <c r="AG52" i="3" s="1"/>
  <c r="AQ46" i="3"/>
  <c r="AQ47" i="3"/>
  <c r="AQ45" i="3"/>
  <c r="AQ52" i="3" s="1"/>
  <c r="AQ48" i="3"/>
  <c r="AY46" i="3"/>
  <c r="AY47" i="3"/>
  <c r="AY48" i="3"/>
  <c r="AY45" i="3"/>
  <c r="AY52" i="3" s="1"/>
  <c r="BG46" i="3"/>
  <c r="BG47" i="3"/>
  <c r="BG45" i="3"/>
  <c r="BG52" i="3" s="1"/>
  <c r="BG48" i="3"/>
  <c r="BD46" i="3"/>
  <c r="BD47" i="3"/>
  <c r="BD48" i="3"/>
  <c r="BD45" i="3"/>
  <c r="BD52" i="3" s="1"/>
  <c r="O46" i="3"/>
  <c r="O47" i="3"/>
  <c r="O48" i="3"/>
  <c r="O45" i="3"/>
  <c r="O52" i="3" s="1"/>
  <c r="R48" i="3"/>
  <c r="R46" i="3"/>
  <c r="R47" i="3"/>
  <c r="R45" i="3"/>
  <c r="R52" i="3" s="1"/>
  <c r="Z48" i="3"/>
  <c r="Z46" i="3"/>
  <c r="Z45" i="3"/>
  <c r="Z52" i="3" s="1"/>
  <c r="Z47" i="3"/>
  <c r="AH48" i="3"/>
  <c r="AH46" i="3"/>
  <c r="AH45" i="3"/>
  <c r="AH52" i="3" s="1"/>
  <c r="AH47" i="3"/>
  <c r="AR46" i="3"/>
  <c r="AR47" i="3"/>
  <c r="AR48" i="3"/>
  <c r="AR45" i="3"/>
  <c r="AR52" i="3" s="1"/>
  <c r="AZ46" i="3"/>
  <c r="AZ47" i="3"/>
  <c r="AZ48" i="3"/>
  <c r="AZ45" i="3"/>
  <c r="AZ52" i="3" s="1"/>
  <c r="BH46" i="3"/>
  <c r="BH47" i="3"/>
  <c r="BH48" i="3"/>
  <c r="BH45" i="3"/>
  <c r="BH52" i="3" s="1"/>
  <c r="AV46" i="3"/>
  <c r="AV47" i="3"/>
  <c r="AV48" i="3"/>
  <c r="AV45" i="3"/>
  <c r="AV52" i="3" s="1"/>
  <c r="AO47" i="3"/>
  <c r="AO48" i="3"/>
  <c r="AO45" i="3"/>
  <c r="AO46" i="3"/>
  <c r="S46" i="3"/>
  <c r="S47" i="3"/>
  <c r="S45" i="3"/>
  <c r="S52" i="3" s="1"/>
  <c r="S48" i="3"/>
  <c r="AA46" i="3"/>
  <c r="AA47" i="3"/>
  <c r="AA45" i="3"/>
  <c r="AA52" i="3" s="1"/>
  <c r="AA48" i="3"/>
  <c r="AI46" i="3"/>
  <c r="AI47" i="3"/>
  <c r="AI45" i="3"/>
  <c r="AI52" i="3" s="1"/>
  <c r="AI48" i="3"/>
  <c r="AS46" i="3"/>
  <c r="AS47" i="3"/>
  <c r="AS48" i="3"/>
  <c r="AS45" i="3"/>
  <c r="AS52" i="3" s="1"/>
  <c r="BA46" i="3"/>
  <c r="BA47" i="3"/>
  <c r="BA48" i="3"/>
  <c r="BA45" i="3"/>
  <c r="BA52" i="3" s="1"/>
  <c r="BI46" i="3"/>
  <c r="BI47" i="3"/>
  <c r="BI48" i="3"/>
  <c r="BI45" i="3"/>
  <c r="BI52" i="3" s="1"/>
  <c r="AD46" i="3"/>
  <c r="AD47" i="3"/>
  <c r="AD48" i="3"/>
  <c r="AD45" i="3"/>
  <c r="AD52" i="3" s="1"/>
  <c r="W46" i="3"/>
  <c r="W47" i="3"/>
  <c r="W48" i="3"/>
  <c r="W45" i="3"/>
  <c r="W52" i="3" s="1"/>
  <c r="BE47" i="3"/>
  <c r="BE48" i="3"/>
  <c r="BE45" i="3"/>
  <c r="BE52" i="3" s="1"/>
  <c r="BE46" i="3"/>
  <c r="L48" i="3"/>
  <c r="L47" i="3"/>
  <c r="L45" i="3"/>
  <c r="T46" i="3"/>
  <c r="T47" i="3"/>
  <c r="T48" i="3"/>
  <c r="T45" i="3"/>
  <c r="T52" i="3" s="1"/>
  <c r="AB46" i="3"/>
  <c r="AB47" i="3"/>
  <c r="AB48" i="3"/>
  <c r="AB45" i="3"/>
  <c r="AB52" i="3" s="1"/>
  <c r="AJ46" i="3"/>
  <c r="AJ47" i="3"/>
  <c r="AJ48" i="3"/>
  <c r="AJ45" i="3"/>
  <c r="AJ52" i="3" s="1"/>
  <c r="AT46" i="3"/>
  <c r="AT47" i="3"/>
  <c r="AT48" i="3"/>
  <c r="AT45" i="3"/>
  <c r="AT52" i="3" s="1"/>
  <c r="BB46" i="3"/>
  <c r="BB47" i="3"/>
  <c r="BB48" i="3"/>
  <c r="BB45" i="3"/>
  <c r="BB52" i="3" s="1"/>
  <c r="BJ46" i="3"/>
  <c r="BJ47" i="3"/>
  <c r="BJ48" i="3"/>
  <c r="BJ45" i="3"/>
  <c r="BJ52" i="3" s="1"/>
  <c r="AL46" i="3"/>
  <c r="AL47" i="3"/>
  <c r="AL48" i="3"/>
  <c r="AL45" i="3"/>
  <c r="AL52" i="3" s="1"/>
  <c r="AE46" i="3"/>
  <c r="AE47" i="3"/>
  <c r="AE48" i="3"/>
  <c r="AE45" i="3"/>
  <c r="AE52" i="3" s="1"/>
  <c r="M46" i="3"/>
  <c r="M47" i="3"/>
  <c r="M48" i="3"/>
  <c r="M45" i="3"/>
  <c r="M52" i="3" s="1"/>
  <c r="U46" i="3"/>
  <c r="U47" i="3"/>
  <c r="U48" i="3"/>
  <c r="U45" i="3"/>
  <c r="U52" i="3" s="1"/>
  <c r="AC46" i="3"/>
  <c r="AC47" i="3"/>
  <c r="AC48" i="3"/>
  <c r="AC45" i="3"/>
  <c r="AC52" i="3" s="1"/>
  <c r="AK46" i="3"/>
  <c r="AK47" i="3"/>
  <c r="AK48" i="3"/>
  <c r="AK45" i="3"/>
  <c r="AK52" i="3" s="1"/>
  <c r="AU46" i="3"/>
  <c r="AU47" i="3"/>
  <c r="AU48" i="3"/>
  <c r="AU45" i="3"/>
  <c r="AU52" i="3" s="1"/>
  <c r="BC46" i="3"/>
  <c r="BC47" i="3"/>
  <c r="BC48" i="3"/>
  <c r="BC45" i="3"/>
  <c r="BC52" i="3" s="1"/>
  <c r="BK46" i="3"/>
  <c r="BK47" i="3"/>
  <c r="BK48" i="3"/>
  <c r="BK45" i="3"/>
  <c r="BK52" i="3" s="1"/>
  <c r="M42" i="3"/>
  <c r="M41" i="3"/>
  <c r="BC41" i="3"/>
  <c r="BC42" i="3"/>
  <c r="N41" i="3"/>
  <c r="N42" i="3"/>
  <c r="V41" i="3"/>
  <c r="V42" i="3"/>
  <c r="AD41" i="3"/>
  <c r="AD42" i="3"/>
  <c r="AL41" i="3"/>
  <c r="AL42" i="3"/>
  <c r="AV42" i="3"/>
  <c r="AV41" i="3"/>
  <c r="BD42" i="3"/>
  <c r="BD41" i="3"/>
  <c r="BL42" i="3"/>
  <c r="BL41" i="3"/>
  <c r="AC42" i="3"/>
  <c r="AC41" i="3"/>
  <c r="O41" i="3"/>
  <c r="O42" i="3"/>
  <c r="W41" i="3"/>
  <c r="W42" i="3"/>
  <c r="AE41" i="3"/>
  <c r="AE42" i="3"/>
  <c r="AO42" i="3"/>
  <c r="AO41" i="3"/>
  <c r="AW42" i="3"/>
  <c r="AW41" i="3"/>
  <c r="BE42" i="3"/>
  <c r="BE41" i="3"/>
  <c r="BM42" i="3"/>
  <c r="BM41" i="3"/>
  <c r="AK42" i="3"/>
  <c r="AK41" i="3"/>
  <c r="P42" i="3"/>
  <c r="P41" i="3"/>
  <c r="X42" i="3"/>
  <c r="X41" i="3"/>
  <c r="AF42" i="3"/>
  <c r="AF41" i="3"/>
  <c r="AP42" i="3"/>
  <c r="AP41" i="3"/>
  <c r="AX42" i="3"/>
  <c r="AX41" i="3"/>
  <c r="BF42" i="3"/>
  <c r="BF41" i="3"/>
  <c r="BN42" i="3"/>
  <c r="BN41" i="3"/>
  <c r="Q42" i="3"/>
  <c r="Q41" i="3"/>
  <c r="Y42" i="3"/>
  <c r="Y41" i="3"/>
  <c r="AG42" i="3"/>
  <c r="AG41" i="3"/>
  <c r="AQ42" i="3"/>
  <c r="AQ41" i="3"/>
  <c r="AY42" i="3"/>
  <c r="AY41" i="3"/>
  <c r="BG42" i="3"/>
  <c r="BG41" i="3"/>
  <c r="U42" i="3"/>
  <c r="U41" i="3"/>
  <c r="R42" i="3"/>
  <c r="R41" i="3"/>
  <c r="Z42" i="3"/>
  <c r="Z41" i="3"/>
  <c r="AH42" i="3"/>
  <c r="AH41" i="3"/>
  <c r="AR42" i="3"/>
  <c r="AR41" i="3"/>
  <c r="AZ41" i="3"/>
  <c r="AZ42" i="3"/>
  <c r="BH41" i="3"/>
  <c r="BH42" i="3"/>
  <c r="AU42" i="3"/>
  <c r="AU41" i="3"/>
  <c r="S42" i="3"/>
  <c r="S41" i="3"/>
  <c r="AA42" i="3"/>
  <c r="AA41" i="3"/>
  <c r="AI42" i="3"/>
  <c r="AI41" i="3"/>
  <c r="AS42" i="3"/>
  <c r="AS41" i="3"/>
  <c r="BA42" i="3"/>
  <c r="BA41" i="3"/>
  <c r="BI42" i="3"/>
  <c r="BI41" i="3"/>
  <c r="BK41" i="3"/>
  <c r="BK42" i="3"/>
  <c r="L41" i="3"/>
  <c r="L42" i="3"/>
  <c r="T42" i="3"/>
  <c r="T41" i="3"/>
  <c r="AB42" i="3"/>
  <c r="AB41" i="3"/>
  <c r="AJ41" i="3"/>
  <c r="AJ42" i="3"/>
  <c r="AT42" i="3"/>
  <c r="AT41" i="3"/>
  <c r="BB41" i="3"/>
  <c r="BB42" i="3"/>
  <c r="BJ41" i="3"/>
  <c r="BJ42" i="3"/>
  <c r="BO57" i="3" l="1"/>
  <c r="H10" i="25" s="1"/>
  <c r="AM57" i="3"/>
  <c r="I10" i="25" s="1"/>
  <c r="L51" i="3"/>
  <c r="AY51" i="3"/>
  <c r="BI51" i="3"/>
  <c r="AQ51" i="3"/>
  <c r="BA51" i="3"/>
  <c r="AR51" i="3"/>
  <c r="BF51" i="3"/>
  <c r="BE51" i="3"/>
  <c r="BD51" i="3"/>
  <c r="AT51" i="3"/>
  <c r="AS51" i="3"/>
  <c r="AU51" i="3"/>
  <c r="BG51" i="3"/>
  <c r="AX51" i="3"/>
  <c r="BN51" i="3"/>
  <c r="BM51" i="3"/>
  <c r="BL51" i="3"/>
  <c r="AB51" i="3"/>
  <c r="AA51" i="3"/>
  <c r="R51" i="3"/>
  <c r="AF51" i="3"/>
  <c r="M51" i="3"/>
  <c r="T51" i="3"/>
  <c r="S51" i="3"/>
  <c r="U51" i="3"/>
  <c r="AG51" i="3"/>
  <c r="X51" i="3"/>
  <c r="AM42" i="3"/>
  <c r="AH51" i="3"/>
  <c r="Y51" i="3"/>
  <c r="AI51" i="3"/>
  <c r="Z51" i="3"/>
  <c r="BO42" i="3"/>
  <c r="AL51" i="3"/>
  <c r="BC51" i="3"/>
  <c r="AM41" i="3"/>
  <c r="O51" i="3"/>
  <c r="N51" i="3"/>
  <c r="M58" i="3"/>
  <c r="AM38" i="3"/>
  <c r="BO41" i="3"/>
  <c r="M55" i="3"/>
  <c r="AM37" i="3"/>
  <c r="AM46" i="3"/>
  <c r="AM47" i="25" s="1"/>
  <c r="BO46" i="3"/>
  <c r="AL47" i="25" s="1"/>
  <c r="L52" i="3"/>
  <c r="AM45" i="3"/>
  <c r="AM46" i="25" s="1"/>
  <c r="AO52" i="3"/>
  <c r="BO45" i="3"/>
  <c r="AL46" i="25" s="1"/>
  <c r="AM47" i="3"/>
  <c r="AM48" i="25" s="1"/>
  <c r="BO48" i="3"/>
  <c r="AL49" i="25" s="1"/>
  <c r="AM48" i="3"/>
  <c r="AM49" i="25" s="1"/>
  <c r="BO47" i="3"/>
  <c r="AL48" i="25" s="1"/>
  <c r="M59" i="3"/>
  <c r="BK59" i="3"/>
  <c r="AU59" i="3"/>
  <c r="AC59" i="3"/>
  <c r="AL59" i="3"/>
  <c r="BB59" i="3"/>
  <c r="O59" i="3"/>
  <c r="AF59" i="3"/>
  <c r="AF61" i="3" s="1"/>
  <c r="P59" i="3"/>
  <c r="AJ59" i="3"/>
  <c r="T59" i="3"/>
  <c r="AD59" i="3"/>
  <c r="BA59" i="3"/>
  <c r="AI59" i="3"/>
  <c r="S59" i="3"/>
  <c r="AV59" i="3"/>
  <c r="AZ59" i="3"/>
  <c r="BD59" i="3"/>
  <c r="N59" i="3"/>
  <c r="X59" i="3"/>
  <c r="AL61" i="3"/>
  <c r="AK59" i="3"/>
  <c r="W59" i="3"/>
  <c r="BH59" i="3"/>
  <c r="V59" i="3"/>
  <c r="U59" i="3"/>
  <c r="BJ59" i="3"/>
  <c r="AS59" i="3"/>
  <c r="BM59" i="3"/>
  <c r="BC59" i="3"/>
  <c r="AT59" i="3"/>
  <c r="BI59" i="3"/>
  <c r="AE59" i="3"/>
  <c r="AB59" i="3"/>
  <c r="AR59" i="3"/>
  <c r="AO59" i="3"/>
  <c r="AW59" i="3"/>
  <c r="Q59" i="3"/>
  <c r="AG59" i="3"/>
  <c r="L59" i="3"/>
  <c r="Y59" i="3"/>
  <c r="Z59" i="3"/>
  <c r="BN59" i="3"/>
  <c r="AX59" i="3"/>
  <c r="AA59" i="3"/>
  <c r="BG59" i="3"/>
  <c r="AQ59" i="3"/>
  <c r="BE59" i="3"/>
  <c r="AH59" i="3"/>
  <c r="R59" i="3"/>
  <c r="BF59" i="3"/>
  <c r="AP59" i="3"/>
  <c r="AY59" i="3"/>
  <c r="AY61" i="3" s="1"/>
  <c r="BL59" i="3"/>
  <c r="BB51" i="3"/>
  <c r="W51" i="3"/>
  <c r="V51" i="3"/>
  <c r="P51" i="3"/>
  <c r="AW51" i="3"/>
  <c r="AV51" i="3"/>
  <c r="GY65" i="3"/>
  <c r="GY67" i="3" s="1"/>
  <c r="EM65" i="3"/>
  <c r="EM67" i="3" s="1"/>
  <c r="CA65" i="3"/>
  <c r="CA67" i="3" s="1"/>
  <c r="O65" i="3"/>
  <c r="O67" i="3" s="1"/>
  <c r="GH65" i="3"/>
  <c r="GH67" i="3" s="1"/>
  <c r="DV65" i="3"/>
  <c r="DV67" i="3" s="1"/>
  <c r="BJ65" i="3"/>
  <c r="BJ67" i="3" s="1"/>
  <c r="GJ65" i="3"/>
  <c r="GJ67" i="3" s="1"/>
  <c r="GO65" i="3"/>
  <c r="GO67" i="3" s="1"/>
  <c r="EC65" i="3"/>
  <c r="EC67" i="3" s="1"/>
  <c r="BQ65" i="3"/>
  <c r="BQ67" i="3" s="1"/>
  <c r="GR65" i="3"/>
  <c r="GR67" i="3" s="1"/>
  <c r="GN65" i="3"/>
  <c r="GN67" i="3" s="1"/>
  <c r="EB65" i="3"/>
  <c r="EB67" i="3" s="1"/>
  <c r="BP65" i="3"/>
  <c r="BP67" i="3" s="1"/>
  <c r="GB65" i="3"/>
  <c r="GB67" i="3" s="1"/>
  <c r="GU65" i="3"/>
  <c r="GU67" i="3" s="1"/>
  <c r="EI65" i="3"/>
  <c r="EI67" i="3" s="1"/>
  <c r="BW65" i="3"/>
  <c r="BW67" i="3" s="1"/>
  <c r="EN65" i="3"/>
  <c r="EN67" i="3" s="1"/>
  <c r="GL65" i="3"/>
  <c r="GL67" i="3" s="1"/>
  <c r="DZ65" i="3"/>
  <c r="DZ67" i="3" s="1"/>
  <c r="BN65" i="3"/>
  <c r="BN67" i="3" s="1"/>
  <c r="GZ65" i="3"/>
  <c r="GZ67" i="3" s="1"/>
  <c r="HA65" i="3"/>
  <c r="HA67" i="3" s="1"/>
  <c r="EO65" i="3"/>
  <c r="EO67" i="3" s="1"/>
  <c r="CC65" i="3"/>
  <c r="CC67" i="3" s="1"/>
  <c r="Q65" i="3"/>
  <c r="Q67" i="3" s="1"/>
  <c r="BY65" i="3"/>
  <c r="BY67" i="3" s="1"/>
  <c r="EW65" i="3"/>
  <c r="EW67" i="3" s="1"/>
  <c r="GQ65" i="3"/>
  <c r="GQ67" i="3" s="1"/>
  <c r="EE65" i="3"/>
  <c r="EE67" i="3" s="1"/>
  <c r="BS65" i="3"/>
  <c r="BS67" i="3" s="1"/>
  <c r="EF65" i="3"/>
  <c r="EF67" i="3" s="1"/>
  <c r="FZ65" i="3"/>
  <c r="FZ67" i="3" s="1"/>
  <c r="DN65" i="3"/>
  <c r="DN67" i="3" s="1"/>
  <c r="BB65" i="3"/>
  <c r="BB67" i="3" s="1"/>
  <c r="EV65" i="3"/>
  <c r="EV67" i="3" s="1"/>
  <c r="GG65" i="3"/>
  <c r="GG67" i="3" s="1"/>
  <c r="DU65" i="3"/>
  <c r="DU67" i="3" s="1"/>
  <c r="BI65" i="3"/>
  <c r="BI67" i="3" s="1"/>
  <c r="DX65" i="3"/>
  <c r="DX67" i="3" s="1"/>
  <c r="GF65" i="3"/>
  <c r="GF67" i="3" s="1"/>
  <c r="DT65" i="3"/>
  <c r="DT67" i="3" s="1"/>
  <c r="BH65" i="3"/>
  <c r="BH67" i="3" s="1"/>
  <c r="FD65" i="3"/>
  <c r="FD67" i="3" s="1"/>
  <c r="GM65" i="3"/>
  <c r="GM67" i="3" s="1"/>
  <c r="EA65" i="3"/>
  <c r="EA67" i="3" s="1"/>
  <c r="BO65" i="3"/>
  <c r="BO67" i="3" s="1"/>
  <c r="BT65" i="3"/>
  <c r="BT67" i="3" s="1"/>
  <c r="GD65" i="3"/>
  <c r="GD67" i="3" s="1"/>
  <c r="DR65" i="3"/>
  <c r="DR67" i="3" s="1"/>
  <c r="BF65" i="3"/>
  <c r="BF67" i="3" s="1"/>
  <c r="FL65" i="3"/>
  <c r="FL67" i="3" s="1"/>
  <c r="GS65" i="3"/>
  <c r="GS67" i="3" s="1"/>
  <c r="EG65" i="3"/>
  <c r="EG67" i="3" s="1"/>
  <c r="BU65" i="3"/>
  <c r="BU67" i="3" s="1"/>
  <c r="HH65" i="3"/>
  <c r="HH67" i="3" s="1"/>
  <c r="M65" i="3"/>
  <c r="M67" i="3" s="1"/>
  <c r="GI65" i="3"/>
  <c r="GI67" i="3" s="1"/>
  <c r="DW65" i="3"/>
  <c r="DW67" i="3" s="1"/>
  <c r="BK65" i="3"/>
  <c r="BK67" i="3" s="1"/>
  <c r="BL65" i="3"/>
  <c r="BL67" i="3" s="1"/>
  <c r="FR65" i="3"/>
  <c r="FR67" i="3" s="1"/>
  <c r="DF65" i="3"/>
  <c r="DF67" i="3" s="1"/>
  <c r="AT65" i="3"/>
  <c r="AT67" i="3" s="1"/>
  <c r="CR65" i="3"/>
  <c r="CR67" i="3" s="1"/>
  <c r="FY65" i="3"/>
  <c r="FY67" i="3" s="1"/>
  <c r="DM65" i="3"/>
  <c r="DM67" i="3" s="1"/>
  <c r="BA65" i="3"/>
  <c r="BA67" i="3" s="1"/>
  <c r="CJ65" i="3"/>
  <c r="CJ67" i="3" s="1"/>
  <c r="FX65" i="3"/>
  <c r="FX67" i="3" s="1"/>
  <c r="DL65" i="3"/>
  <c r="DL67" i="3" s="1"/>
  <c r="AZ65" i="3"/>
  <c r="AZ67" i="3" s="1"/>
  <c r="CZ65" i="3"/>
  <c r="CZ67" i="3" s="1"/>
  <c r="GE65" i="3"/>
  <c r="GE67" i="3" s="1"/>
  <c r="DS65" i="3"/>
  <c r="DS67" i="3" s="1"/>
  <c r="BG65" i="3"/>
  <c r="BG67" i="3" s="1"/>
  <c r="P65" i="3"/>
  <c r="P67" i="3" s="1"/>
  <c r="FV65" i="3"/>
  <c r="FV67" i="3" s="1"/>
  <c r="DJ65" i="3"/>
  <c r="DJ67" i="3" s="1"/>
  <c r="AX65" i="3"/>
  <c r="AX67" i="3" s="1"/>
  <c r="DH65" i="3"/>
  <c r="DH67" i="3" s="1"/>
  <c r="GK65" i="3"/>
  <c r="GK67" i="3" s="1"/>
  <c r="DY65" i="3"/>
  <c r="DY67" i="3" s="1"/>
  <c r="BM65" i="3"/>
  <c r="BM67" i="3" s="1"/>
  <c r="FT65" i="3"/>
  <c r="FT67" i="3" s="1"/>
  <c r="HP65" i="3"/>
  <c r="HP67" i="3" s="1"/>
  <c r="GA65" i="3"/>
  <c r="GA67" i="3" s="1"/>
  <c r="DO65" i="3"/>
  <c r="DO67" i="3" s="1"/>
  <c r="BC65" i="3"/>
  <c r="BC67" i="3" s="1"/>
  <c r="HV65" i="3"/>
  <c r="HV67" i="3" s="1"/>
  <c r="FJ65" i="3"/>
  <c r="FJ67" i="3" s="1"/>
  <c r="CX65" i="3"/>
  <c r="CX67" i="3" s="1"/>
  <c r="AL65" i="3"/>
  <c r="AL67" i="3" s="1"/>
  <c r="AV65" i="3"/>
  <c r="AV67" i="3" s="1"/>
  <c r="FQ65" i="3"/>
  <c r="FQ67" i="3" s="1"/>
  <c r="DE65" i="3"/>
  <c r="DE67" i="3" s="1"/>
  <c r="AS65" i="3"/>
  <c r="AS67" i="3" s="1"/>
  <c r="AF65" i="3"/>
  <c r="AF67" i="3" s="1"/>
  <c r="FP65" i="3"/>
  <c r="FP67" i="3" s="1"/>
  <c r="DD65" i="3"/>
  <c r="DD67" i="3" s="1"/>
  <c r="AR65" i="3"/>
  <c r="AR67" i="3" s="1"/>
  <c r="AN65" i="3"/>
  <c r="AN67" i="3" s="1"/>
  <c r="FW65" i="3"/>
  <c r="FW67" i="3" s="1"/>
  <c r="DK65" i="3"/>
  <c r="DK67" i="3" s="1"/>
  <c r="AY65" i="3"/>
  <c r="AY67" i="3" s="1"/>
  <c r="HZ65" i="3"/>
  <c r="HZ67" i="3" s="1"/>
  <c r="FN65" i="3"/>
  <c r="FN67" i="3" s="1"/>
  <c r="DB65" i="3"/>
  <c r="DB67" i="3" s="1"/>
  <c r="AP65" i="3"/>
  <c r="AP67" i="3" s="1"/>
  <c r="BD65" i="3"/>
  <c r="BD67" i="3" s="1"/>
  <c r="GC65" i="3"/>
  <c r="GC67" i="3" s="1"/>
  <c r="DQ65" i="3"/>
  <c r="DQ67" i="3" s="1"/>
  <c r="BE65" i="3"/>
  <c r="BE67" i="3" s="1"/>
  <c r="DP65" i="3"/>
  <c r="DP67" i="3" s="1"/>
  <c r="BX65" i="3"/>
  <c r="BX67" i="3" s="1"/>
  <c r="FS65" i="3"/>
  <c r="FS67" i="3" s="1"/>
  <c r="DG65" i="3"/>
  <c r="DG67" i="3" s="1"/>
  <c r="AU65" i="3"/>
  <c r="AU67" i="3" s="1"/>
  <c r="HN65" i="3"/>
  <c r="HN67" i="3" s="1"/>
  <c r="FB65" i="3"/>
  <c r="FB67" i="3" s="1"/>
  <c r="CP65" i="3"/>
  <c r="CP67" i="3" s="1"/>
  <c r="AD65" i="3"/>
  <c r="AD67" i="3" s="1"/>
  <c r="HU65" i="3"/>
  <c r="HU67" i="3" s="1"/>
  <c r="FI65" i="3"/>
  <c r="FI67" i="3" s="1"/>
  <c r="CW65" i="3"/>
  <c r="CW67" i="3" s="1"/>
  <c r="AK65" i="3"/>
  <c r="AK67" i="3" s="1"/>
  <c r="HT65" i="3"/>
  <c r="HT67" i="3" s="1"/>
  <c r="FH65" i="3"/>
  <c r="FH67" i="3" s="1"/>
  <c r="CV65" i="3"/>
  <c r="CV67" i="3" s="1"/>
  <c r="AJ65" i="3"/>
  <c r="AJ67" i="3" s="1"/>
  <c r="IA65" i="3"/>
  <c r="IA67" i="3" s="1"/>
  <c r="FO65" i="3"/>
  <c r="FO67" i="3" s="1"/>
  <c r="DC65" i="3"/>
  <c r="DC67" i="3" s="1"/>
  <c r="AQ65" i="3"/>
  <c r="AQ67" i="3" s="1"/>
  <c r="HR65" i="3"/>
  <c r="HR67" i="3" s="1"/>
  <c r="FF65" i="3"/>
  <c r="FF67" i="3" s="1"/>
  <c r="CT65" i="3"/>
  <c r="CT67" i="3" s="1"/>
  <c r="AH65" i="3"/>
  <c r="AH67" i="3" s="1"/>
  <c r="FU65" i="3"/>
  <c r="FU67" i="3" s="1"/>
  <c r="DI65" i="3"/>
  <c r="DI67" i="3" s="1"/>
  <c r="AW65" i="3"/>
  <c r="AW67" i="3" s="1"/>
  <c r="CB65" i="3"/>
  <c r="CB67" i="3" s="1"/>
  <c r="HX65" i="3"/>
  <c r="HX67" i="3" s="1"/>
  <c r="BV65" i="3"/>
  <c r="BV67" i="3" s="1"/>
  <c r="Y65" i="3"/>
  <c r="Y67" i="3" s="1"/>
  <c r="HW65" i="3"/>
  <c r="HW67" i="3" s="1"/>
  <c r="FK65" i="3"/>
  <c r="FK67" i="3" s="1"/>
  <c r="CY65" i="3"/>
  <c r="CY67" i="3" s="1"/>
  <c r="AM65" i="3"/>
  <c r="AM67" i="3" s="1"/>
  <c r="HF65" i="3"/>
  <c r="HF67" i="3" s="1"/>
  <c r="ET65" i="3"/>
  <c r="ET67" i="3" s="1"/>
  <c r="CH65" i="3"/>
  <c r="CH67" i="3" s="1"/>
  <c r="V65" i="3"/>
  <c r="V67" i="3" s="1"/>
  <c r="HM65" i="3"/>
  <c r="HM67" i="3" s="1"/>
  <c r="FA65" i="3"/>
  <c r="FA67" i="3" s="1"/>
  <c r="CO65" i="3"/>
  <c r="CO67" i="3" s="1"/>
  <c r="AC65" i="3"/>
  <c r="AC67" i="3" s="1"/>
  <c r="HL65" i="3"/>
  <c r="HL67" i="3" s="1"/>
  <c r="EZ65" i="3"/>
  <c r="EZ67" i="3" s="1"/>
  <c r="CN65" i="3"/>
  <c r="CN67" i="3" s="1"/>
  <c r="AB65" i="3"/>
  <c r="AB67" i="3" s="1"/>
  <c r="HS65" i="3"/>
  <c r="HS67" i="3" s="1"/>
  <c r="FG65" i="3"/>
  <c r="FG67" i="3" s="1"/>
  <c r="CU65" i="3"/>
  <c r="CU67" i="3" s="1"/>
  <c r="AI65" i="3"/>
  <c r="AI67" i="3" s="1"/>
  <c r="HJ65" i="3"/>
  <c r="HJ67" i="3" s="1"/>
  <c r="EX65" i="3"/>
  <c r="EX67" i="3" s="1"/>
  <c r="CL65" i="3"/>
  <c r="CL67" i="3" s="1"/>
  <c r="Z65" i="3"/>
  <c r="Z67" i="3" s="1"/>
  <c r="HY65" i="3"/>
  <c r="HY67" i="3" s="1"/>
  <c r="FM65" i="3"/>
  <c r="FM67" i="3" s="1"/>
  <c r="DA65" i="3"/>
  <c r="DA67" i="3" s="1"/>
  <c r="AO65" i="3"/>
  <c r="AO67" i="3" s="1"/>
  <c r="X65" i="3"/>
  <c r="X67" i="3" s="1"/>
  <c r="BR65" i="3"/>
  <c r="BR67" i="3" s="1"/>
  <c r="GW65" i="3"/>
  <c r="GW67" i="3" s="1"/>
  <c r="GV65" i="3"/>
  <c r="GV67" i="3" s="1"/>
  <c r="HC65" i="3"/>
  <c r="HC67" i="3" s="1"/>
  <c r="CE65" i="3"/>
  <c r="CE67" i="3" s="1"/>
  <c r="GT65" i="3"/>
  <c r="GT67" i="3" s="1"/>
  <c r="L65" i="3"/>
  <c r="L67" i="3" s="1"/>
  <c r="HO65" i="3"/>
  <c r="HO67" i="3" s="1"/>
  <c r="FC65" i="3"/>
  <c r="FC67" i="3" s="1"/>
  <c r="CQ65" i="3"/>
  <c r="CQ67" i="3" s="1"/>
  <c r="AE65" i="3"/>
  <c r="AE67" i="3" s="1"/>
  <c r="GX65" i="3"/>
  <c r="GX67" i="3" s="1"/>
  <c r="EL65" i="3"/>
  <c r="EL67" i="3" s="1"/>
  <c r="BZ65" i="3"/>
  <c r="BZ67" i="3" s="1"/>
  <c r="N65" i="3"/>
  <c r="N67" i="3" s="1"/>
  <c r="HE65" i="3"/>
  <c r="HE67" i="3" s="1"/>
  <c r="ES65" i="3"/>
  <c r="ES67" i="3" s="1"/>
  <c r="CG65" i="3"/>
  <c r="CG67" i="3" s="1"/>
  <c r="U65" i="3"/>
  <c r="U67" i="3" s="1"/>
  <c r="HD65" i="3"/>
  <c r="HD67" i="3" s="1"/>
  <c r="ER65" i="3"/>
  <c r="ER67" i="3" s="1"/>
  <c r="CF65" i="3"/>
  <c r="CF67" i="3" s="1"/>
  <c r="T65" i="3"/>
  <c r="T67" i="3" s="1"/>
  <c r="HK65" i="3"/>
  <c r="HK67" i="3" s="1"/>
  <c r="EY65" i="3"/>
  <c r="EY67" i="3" s="1"/>
  <c r="CM65" i="3"/>
  <c r="CM67" i="3" s="1"/>
  <c r="AA65" i="3"/>
  <c r="AA67" i="3" s="1"/>
  <c r="HB65" i="3"/>
  <c r="HB67" i="3" s="1"/>
  <c r="EP65" i="3"/>
  <c r="EP67" i="3" s="1"/>
  <c r="CD65" i="3"/>
  <c r="CD67" i="3" s="1"/>
  <c r="R65" i="3"/>
  <c r="R67" i="3" s="1"/>
  <c r="HQ65" i="3"/>
  <c r="HQ67" i="3" s="1"/>
  <c r="FE65" i="3"/>
  <c r="FE67" i="3" s="1"/>
  <c r="CS65" i="3"/>
  <c r="CS67" i="3" s="1"/>
  <c r="AG65" i="3"/>
  <c r="AG67" i="3" s="1"/>
  <c r="ED65" i="3"/>
  <c r="ED67" i="3" s="1"/>
  <c r="EK65" i="3"/>
  <c r="EK67" i="3" s="1"/>
  <c r="EJ65" i="3"/>
  <c r="EJ67" i="3" s="1"/>
  <c r="EQ65" i="3"/>
  <c r="EQ67" i="3" s="1"/>
  <c r="S65" i="3"/>
  <c r="S67" i="3" s="1"/>
  <c r="EH65" i="3"/>
  <c r="EH67" i="3" s="1"/>
  <c r="HI65" i="3"/>
  <c r="HI67" i="3" s="1"/>
  <c r="HG65" i="3"/>
  <c r="HG67" i="3" s="1"/>
  <c r="EU65" i="3"/>
  <c r="EU67" i="3" s="1"/>
  <c r="CI65" i="3"/>
  <c r="CI67" i="3" s="1"/>
  <c r="W65" i="3"/>
  <c r="W67" i="3" s="1"/>
  <c r="GP65" i="3"/>
  <c r="GP67" i="3" s="1"/>
  <c r="CK65" i="3"/>
  <c r="CK67" i="3" s="1"/>
  <c r="Q51" i="3"/>
  <c r="AP51" i="3"/>
  <c r="AK51" i="3"/>
  <c r="AO51" i="3"/>
  <c r="AC51" i="3"/>
  <c r="AJ51" i="3"/>
  <c r="AJ61" i="3" s="1"/>
  <c r="BK51" i="3"/>
  <c r="BH51" i="3"/>
  <c r="BH61" i="3" s="1"/>
  <c r="BJ51" i="3"/>
  <c r="AZ51" i="3"/>
  <c r="AZ61" i="3" s="1"/>
  <c r="AE51" i="3"/>
  <c r="AE61" i="3" s="1"/>
  <c r="AD51" i="3"/>
  <c r="AK61" i="3" l="1"/>
  <c r="BK61" i="3"/>
  <c r="BF61" i="3"/>
  <c r="BN61" i="3"/>
  <c r="Q61" i="3"/>
  <c r="BA61" i="3"/>
  <c r="BO52" i="3"/>
  <c r="H5" i="25" s="1"/>
  <c r="AM52" i="3"/>
  <c r="I5" i="25" s="1"/>
  <c r="BO51" i="3"/>
  <c r="H4" i="25" s="1"/>
  <c r="AM51" i="3"/>
  <c r="I4" i="25" s="1"/>
  <c r="AM55" i="3"/>
  <c r="I8" i="25" s="1"/>
  <c r="AM58" i="3"/>
  <c r="I11" i="25" s="1"/>
  <c r="BG61" i="3"/>
  <c r="S61" i="3"/>
  <c r="AB61" i="3"/>
  <c r="AC61" i="3"/>
  <c r="AD61" i="3"/>
  <c r="U61" i="3"/>
  <c r="BD61" i="3"/>
  <c r="BL61" i="3"/>
  <c r="AS61" i="3"/>
  <c r="X61" i="3"/>
  <c r="T61" i="3"/>
  <c r="AP61" i="3"/>
  <c r="AQ61" i="3"/>
  <c r="BI61" i="3"/>
  <c r="AG61" i="3"/>
  <c r="AT61" i="3"/>
  <c r="AA61" i="3"/>
  <c r="BC61" i="3"/>
  <c r="AU61" i="3"/>
  <c r="AX61" i="3"/>
  <c r="BM61" i="3"/>
  <c r="AH61" i="3"/>
  <c r="AR61" i="3"/>
  <c r="BE61" i="3"/>
  <c r="Y61" i="3"/>
  <c r="M61" i="3"/>
  <c r="AI61" i="3"/>
  <c r="Z61" i="3"/>
  <c r="R61" i="3"/>
  <c r="O61" i="3"/>
  <c r="BJ61" i="3"/>
  <c r="N61" i="3"/>
  <c r="V61" i="3"/>
  <c r="BO59" i="3"/>
  <c r="AM59" i="3"/>
  <c r="I12" i="25" s="1"/>
  <c r="BB61" i="3"/>
  <c r="P61" i="3"/>
  <c r="W61" i="3"/>
  <c r="AV61" i="3"/>
  <c r="AW61" i="3"/>
  <c r="AO61" i="3"/>
  <c r="L61" i="3"/>
  <c r="BO61" i="3" l="1"/>
  <c r="H12" i="25"/>
  <c r="AM61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Eduardo Rodrigues Sanguinet</author>
  </authors>
  <commentList>
    <comment ref="K2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Eduardo Rodrigues Sanguinet:</t>
        </r>
        <r>
          <rPr>
            <sz val="9"/>
            <color indexed="81"/>
            <rFont val="Segoe UI"/>
            <family val="2"/>
          </rPr>
          <t xml:space="preserve">
Serviços e Indústria</t>
        </r>
      </text>
    </comment>
  </commentList>
</comments>
</file>

<file path=xl/sharedStrings.xml><?xml version="1.0" encoding="utf-8"?>
<sst xmlns="http://schemas.openxmlformats.org/spreadsheetml/2006/main" count="7096" uniqueCount="945">
  <si>
    <t>Soma de Total_2014</t>
  </si>
  <si>
    <t>Soma de Total_2013</t>
  </si>
  <si>
    <t>Soma de Total_2012</t>
  </si>
  <si>
    <t>Soma de Total_2011</t>
  </si>
  <si>
    <t>Soma de Total_2010</t>
  </si>
  <si>
    <t>Soma de Total_2009</t>
  </si>
  <si>
    <t>Soma de Total_2008</t>
  </si>
  <si>
    <t>Soma de Total_2007</t>
  </si>
  <si>
    <t>77.22-5</t>
  </si>
  <si>
    <t>Edição e edição integrada à impressão</t>
  </si>
  <si>
    <t>Serviços audiovisuais</t>
  </si>
  <si>
    <t>Telecomunicações</t>
  </si>
  <si>
    <t>Serviços técnico profissionais</t>
  </si>
  <si>
    <t>Atividades de ensino continuado</t>
  </si>
  <si>
    <t>Atividades culturais, recreativas e esportivas</t>
  </si>
  <si>
    <t>46.47-8</t>
  </si>
  <si>
    <t>47.56-3</t>
  </si>
  <si>
    <t>Artigos de escritório e de papelaria; papel, papelão e seus artefatos; livros, jornais e outras publicações</t>
  </si>
  <si>
    <t>Eletrodomésticos, equipamentos de áudio e vídeo, instrumentos musicais e acessórios</t>
  </si>
  <si>
    <t>Artigos culturais, recreativos e esportivos</t>
  </si>
  <si>
    <t>Outros produtos novos</t>
  </si>
  <si>
    <t>Fabricação de artigos de joalheria, bijuteria e semelhantes</t>
  </si>
  <si>
    <t>Fabricação de instrumentos musicais</t>
  </si>
  <si>
    <t>Audiovisual</t>
  </si>
  <si>
    <t>Música</t>
  </si>
  <si>
    <t>Entretenimento</t>
  </si>
  <si>
    <t>Agreg</t>
  </si>
  <si>
    <t>Pesquisa</t>
  </si>
  <si>
    <t>PAS</t>
  </si>
  <si>
    <t>PAC</t>
  </si>
  <si>
    <t>PIA</t>
  </si>
  <si>
    <t>AgregDenominação</t>
  </si>
  <si>
    <t>Aluguel de Fitas de Vídeo, Dvds e Similares</t>
  </si>
  <si>
    <t>Artes Cênicas, Espetáculos e Atividades Complementares</t>
  </si>
  <si>
    <t>Atividades de Bibliotecas e Arquivos</t>
  </si>
  <si>
    <t>Patrimônio</t>
  </si>
  <si>
    <t>Atividades de Exibição Cinematográfica</t>
  </si>
  <si>
    <t>Atividades de Gravação de Som e de Edição de Música</t>
  </si>
  <si>
    <t>Atividades de Jardins Botânicos, Zoológicos, Parques Nacionais, Reservas Ecológicas e áreas de Proteção Ambiental</t>
  </si>
  <si>
    <t>Atividades de Museus e de Exploração, Restauração Artística e Conservação de Lugares e Prédios Históricos e Atrações Similares</t>
  </si>
  <si>
    <t>Atividades de Organizações Associativas Ligadas à Cultura e à Arte</t>
  </si>
  <si>
    <t>Atividades de Pós-Produção Cinematográfica, de Vídeos e de Programas de Televisão</t>
  </si>
  <si>
    <t>Atividades de Produção Cinematográfica, de Vídeos e de Programas de Televisão</t>
  </si>
  <si>
    <t>Atividades de Rádio</t>
  </si>
  <si>
    <t>Atividades de Recreação e Lazer não Especificadas Anteriormente</t>
  </si>
  <si>
    <t>Atividades de Televisão Aberta</t>
  </si>
  <si>
    <t>Atividades Fotográficas e Similares</t>
  </si>
  <si>
    <t>Comércio Atacadista de Artigos de Escritório e de Papelaria</t>
  </si>
  <si>
    <t>Comércio</t>
  </si>
  <si>
    <t>Comércio Varejista de Discos, Cds, Dvds e Fitas</t>
  </si>
  <si>
    <t>Comércio Varejista de Jóias e Relógios</t>
  </si>
  <si>
    <t>Comércio Varejista de Livros, Jornais, Revistas e Papelaria</t>
  </si>
  <si>
    <t>Comércio Varejista Especializado de Instrumentos Musicais e Acessórios</t>
  </si>
  <si>
    <t>Criação Artística</t>
  </si>
  <si>
    <t>Design e Decoração de Interiores</t>
  </si>
  <si>
    <t>Distribuição Cinematográfica, de Vídeo e de Programas de Televisão</t>
  </si>
  <si>
    <t>Edição de Jornais</t>
  </si>
  <si>
    <t>Edição de Revistas</t>
  </si>
  <si>
    <t>Edição Integrada à Impressão de Jornais</t>
  </si>
  <si>
    <t>Edição Integrada à Impressão de Livros</t>
  </si>
  <si>
    <t>Edição Integrada à Impressão de Revistas</t>
  </si>
  <si>
    <t>Ensino de Arte e Cultura</t>
  </si>
  <si>
    <t>Ensino de Idiomas</t>
  </si>
  <si>
    <t>Fabricação de Bijuterias e Artefatos Semelhantes</t>
  </si>
  <si>
    <t>Fabricação de Instrumentos Musicais</t>
  </si>
  <si>
    <t>Gestão de Espaços para Artes Cênicas, Espetáculos e Outras Atividades Artísticas</t>
  </si>
  <si>
    <t>Lapidação de Gemas e Fabricação de Artefatos de Ourivesaria e Joalheria</t>
  </si>
  <si>
    <t>Operadoras de Televisão por Assinatura por Cabo</t>
  </si>
  <si>
    <t>Operadoras de Televisão por Assinatura por Microondas</t>
  </si>
  <si>
    <t>Operadoras de Televisão por Assinatura por Satélite</t>
  </si>
  <si>
    <t>Parques de Diversão e Parques Temáticos</t>
  </si>
  <si>
    <t>Programadoras e Atividades Relacionadas à Televisão por Assinatura</t>
  </si>
  <si>
    <t>Serviços de Arquitetura</t>
  </si>
  <si>
    <t>ClasseCNAE</t>
  </si>
  <si>
    <t>Classe CNAE (denominação)</t>
  </si>
  <si>
    <t>Edição de livros</t>
  </si>
  <si>
    <t>85.92-9; 85.93-7</t>
  </si>
  <si>
    <t>Ensino de Arte e Cultura; Ensino de Idiomas</t>
  </si>
  <si>
    <t>Tabelão de conversão - Agregação da pesquisa PAS, PAC, PIA para todas as classes CNAE da cultura (ABAIXO HÁ A AGREGAÇÃO COM AS CNAES CULTURAIS SOMENTE, UTILIZADA PARA O CÁLCULO DAS CONVERSÕES)</t>
  </si>
  <si>
    <t>Índices para correção monetária (valores a serem atualizados para dez/2014</t>
  </si>
  <si>
    <t>1P</t>
  </si>
  <si>
    <t>2P</t>
  </si>
  <si>
    <t>3P</t>
  </si>
  <si>
    <t>1G</t>
  </si>
  <si>
    <t>Total Geral</t>
  </si>
  <si>
    <t>Soma de Soma de Total_2014</t>
  </si>
  <si>
    <t>Soma de Soma de Total_2013</t>
  </si>
  <si>
    <t>Soma de Soma de Total_2012</t>
  </si>
  <si>
    <t>Soma de Soma de Total_2011</t>
  </si>
  <si>
    <t>Soma de Soma de Total_2010</t>
  </si>
  <si>
    <t>Soma de Soma de Total_2009</t>
  </si>
  <si>
    <t>Soma de Soma de Total_2008</t>
  </si>
  <si>
    <t>Soma de Soma de Total_2007</t>
  </si>
  <si>
    <t>Rótulos de Coluna</t>
  </si>
  <si>
    <t>Valores</t>
  </si>
  <si>
    <t>Total</t>
  </si>
  <si>
    <t>Abaixo, as tabelas dinamicas automaticas para "Tipo de Atuacao".</t>
  </si>
  <si>
    <t>Soma de 11 - Rondônia_2014</t>
  </si>
  <si>
    <t>Soma de 12 - Acre_2014</t>
  </si>
  <si>
    <t>Soma de 13 - Amazonas_2014</t>
  </si>
  <si>
    <t>Soma de 14 - Roraima_2014</t>
  </si>
  <si>
    <t>Soma de 15 - Pará_2014</t>
  </si>
  <si>
    <t>Soma de 16 - Amapá_2014</t>
  </si>
  <si>
    <t>Soma de 17 - Tocantins_2014</t>
  </si>
  <si>
    <t>Soma de 21 - Maranhão_2014</t>
  </si>
  <si>
    <t>Soma de 22 - Piauí_2014</t>
  </si>
  <si>
    <t>Soma de 23 - Ceará_2014</t>
  </si>
  <si>
    <t>Soma de 24 - Rio Grande do Norte_2014</t>
  </si>
  <si>
    <t>Soma de 25 - Paraíba_2014</t>
  </si>
  <si>
    <t>Soma de 26 - Pernambuco_2014</t>
  </si>
  <si>
    <t>Soma de 27 - Alagoas_2014</t>
  </si>
  <si>
    <t>Soma de 28 - Sergipe_2014</t>
  </si>
  <si>
    <t>Soma de 29 - Bahia_2014</t>
  </si>
  <si>
    <t>Soma de 31 - Minas Gerais_2014</t>
  </si>
  <si>
    <t>Soma de 32 - Espírito Santo_2014</t>
  </si>
  <si>
    <t>Soma de 33 - Rio de Janeiro_2014</t>
  </si>
  <si>
    <t>Soma de 35 - São Paulo_2014</t>
  </si>
  <si>
    <t>Soma de 41 - Paraná_2014</t>
  </si>
  <si>
    <t>Soma de 42 - Santa Catarina_2014</t>
  </si>
  <si>
    <t>Soma de 43 - Rio Grande do Sul_2014</t>
  </si>
  <si>
    <t>Soma de 50 - Mato Grosso do Sul_2014</t>
  </si>
  <si>
    <t>Soma de 51 - Mato Grosso_2014</t>
  </si>
  <si>
    <t>Soma de 52 - Goiás_2014</t>
  </si>
  <si>
    <t>Soma de 53 - Distrito Federal_2014</t>
  </si>
  <si>
    <t>Soma de 11 - Rondônia_2013</t>
  </si>
  <si>
    <t>Soma de 12 - Acre_2013</t>
  </si>
  <si>
    <t>Soma de 13 - Amazonas_2013</t>
  </si>
  <si>
    <t>Soma de 14 - Roraima_2013</t>
  </si>
  <si>
    <t>Soma de 15 - Pará_2013</t>
  </si>
  <si>
    <t>Soma de 16 - Amapá_2013</t>
  </si>
  <si>
    <t>Soma de 17 - Tocantins_2013</t>
  </si>
  <si>
    <t>Soma de 21 - Maranhão_2013</t>
  </si>
  <si>
    <t>Soma de 22 - Piauí_2013</t>
  </si>
  <si>
    <t>Soma de 23 - Ceará_2013</t>
  </si>
  <si>
    <t>Soma de 24 - Rio Grande do Norte_2013</t>
  </si>
  <si>
    <t>Soma de 25 - Paraíba_2013</t>
  </si>
  <si>
    <t>Soma de 26 - Pernambuco_2013</t>
  </si>
  <si>
    <t>Soma de 27 - Alagoas_2013</t>
  </si>
  <si>
    <t>Soma de 28 - Sergipe_2013</t>
  </si>
  <si>
    <t>Soma de 29 - Bahia_2013</t>
  </si>
  <si>
    <t>Soma de 31 - Minas Gerais_2013</t>
  </si>
  <si>
    <t>Soma de 32 - Espírito Santo_2013</t>
  </si>
  <si>
    <t>Soma de 33 - Rio de Janeiro_2013</t>
  </si>
  <si>
    <t>Soma de 35 - São Paulo_2013</t>
  </si>
  <si>
    <t>Soma de 41 - Paraná_2013</t>
  </si>
  <si>
    <t>Soma de 42 - Santa Catarina_2013</t>
  </si>
  <si>
    <t>Soma de 43 - Rio Grande do Sul_2013</t>
  </si>
  <si>
    <t>Soma de 50 - Mato Grosso do Sul_2013</t>
  </si>
  <si>
    <t>Soma de 51 - Mato Grosso_2013</t>
  </si>
  <si>
    <t>Soma de 52 - Goiás_2013</t>
  </si>
  <si>
    <t>Soma de 53 - Distrito Federal_2013</t>
  </si>
  <si>
    <t>Soma de 11 - Rondônia_2012</t>
  </si>
  <si>
    <t>Soma de 12 - Acre_2012</t>
  </si>
  <si>
    <t>Soma de 13 - Amazonas_2012</t>
  </si>
  <si>
    <t>Soma de 14 - Roraima_2012</t>
  </si>
  <si>
    <t>Soma de 15 - Pará_2012</t>
  </si>
  <si>
    <t>Soma de 16 - Amapá_2012</t>
  </si>
  <si>
    <t>Soma de 17 - Tocantins_2012</t>
  </si>
  <si>
    <t>Soma de 21 - Maranhão_2012</t>
  </si>
  <si>
    <t>Soma de 22 - Piauí_2012</t>
  </si>
  <si>
    <t>Soma de 23 - Ceará_2012</t>
  </si>
  <si>
    <t>Soma de 24 - Rio Grande do Norte_2012</t>
  </si>
  <si>
    <t>Soma de 25 - Paraíba_2012</t>
  </si>
  <si>
    <t>Soma de 26 - Pernambuco_2012</t>
  </si>
  <si>
    <t>Soma de 27 - Alagoas_2012</t>
  </si>
  <si>
    <t>Soma de 28 - Sergipe_2012</t>
  </si>
  <si>
    <t>Soma de 29 - Bahia_2012</t>
  </si>
  <si>
    <t>Soma de 31 - Minas Gerais_2012</t>
  </si>
  <si>
    <t>Soma de 32 - Espírito Santo_2012</t>
  </si>
  <si>
    <t>Soma de 33 - Rio de Janeiro_2012</t>
  </si>
  <si>
    <t>Soma de 35 - São Paulo_2012</t>
  </si>
  <si>
    <t>Soma de 41 - Paraná_2012</t>
  </si>
  <si>
    <t>Soma de 42 - Santa Catarina_2012</t>
  </si>
  <si>
    <t>Soma de 43 - Rio Grande do Sul_2012</t>
  </si>
  <si>
    <t>Soma de 50 - Mato Grosso do Sul_2012</t>
  </si>
  <si>
    <t>Soma de 51 - Mato Grosso_2012</t>
  </si>
  <si>
    <t>Soma de 52 - Goiás_2012</t>
  </si>
  <si>
    <t>Soma de 53 - Distrito Federal_2012</t>
  </si>
  <si>
    <t>Soma de 11 - Rondônia_2011</t>
  </si>
  <si>
    <t>Soma de 12 - Acre_2011</t>
  </si>
  <si>
    <t>Soma de 13 - Amazonas_2011</t>
  </si>
  <si>
    <t>Soma de 14 - Roraima_2011</t>
  </si>
  <si>
    <t>Soma de 15 - Pará_2011</t>
  </si>
  <si>
    <t>Soma de 16 - Amapá_2011</t>
  </si>
  <si>
    <t>Soma de 17 - Tocantins_2011</t>
  </si>
  <si>
    <t>Soma de 21 - Maranhão_2011</t>
  </si>
  <si>
    <t>Soma de 22 - Piauí_2011</t>
  </si>
  <si>
    <t>Soma de 23 - Ceará_2011</t>
  </si>
  <si>
    <t>Soma de 24 - Rio Grande do Norte_2011</t>
  </si>
  <si>
    <t>Soma de 25 - Paraíba_2011</t>
  </si>
  <si>
    <t>Soma de 26 - Pernambuco_2011</t>
  </si>
  <si>
    <t>Soma de 27 - Alagoas_2011</t>
  </si>
  <si>
    <t>Soma de 28 - Sergipe_2011</t>
  </si>
  <si>
    <t>Soma de 29 - Bahia_2011</t>
  </si>
  <si>
    <t>Soma de 31 - Minas Gerais_2011</t>
  </si>
  <si>
    <t>Soma de 32 - Espírito Santo_2011</t>
  </si>
  <si>
    <t>Soma de 33 - Rio de Janeiro_2011</t>
  </si>
  <si>
    <t>Soma de 35 - São Paulo_2011</t>
  </si>
  <si>
    <t>Soma de 41 - Paraná_2011</t>
  </si>
  <si>
    <t>Soma de 42 - Santa Catarina_2011</t>
  </si>
  <si>
    <t>Soma de 43 - Rio Grande do Sul_2011</t>
  </si>
  <si>
    <t>Soma de 50 - Mato Grosso do Sul_2011</t>
  </si>
  <si>
    <t>Soma de 51 - Mato Grosso_2011</t>
  </si>
  <si>
    <t>Soma de 52 - Goiás_2011</t>
  </si>
  <si>
    <t>Soma de 53 - Distrito Federal_2011</t>
  </si>
  <si>
    <t>Soma de 11 - Rondônia_2010</t>
  </si>
  <si>
    <t>Soma de 12 - Acre_2010</t>
  </si>
  <si>
    <t>Soma de 13 - Amazonas_2010</t>
  </si>
  <si>
    <t>Soma de 14 - Roraima_2010</t>
  </si>
  <si>
    <t>Soma de 15 - Pará_2010</t>
  </si>
  <si>
    <t>Soma de 16 - Amapá_2010</t>
  </si>
  <si>
    <t>Soma de 17 - Tocantins_2010</t>
  </si>
  <si>
    <t>Soma de 21 - Maranhão_2010</t>
  </si>
  <si>
    <t>Soma de 22 - Piauí_2010</t>
  </si>
  <si>
    <t>Soma de 23 - Ceará_2010</t>
  </si>
  <si>
    <t>Soma de 24 - Rio Grande do Norte_2010</t>
  </si>
  <si>
    <t>Soma de 25 - Paraíba_2010</t>
  </si>
  <si>
    <t>Soma de 26 - Pernambuco_2010</t>
  </si>
  <si>
    <t>Soma de 27 - Alagoas_2010</t>
  </si>
  <si>
    <t>Soma de 28 - Sergipe_2010</t>
  </si>
  <si>
    <t>Soma de 29 - Bahia_2010</t>
  </si>
  <si>
    <t>Soma de 31 - Minas Gerais_2010</t>
  </si>
  <si>
    <t>Soma de 32 - Espírito Santo_2010</t>
  </si>
  <si>
    <t>Soma de 33 - Rio de Janeiro_2010</t>
  </si>
  <si>
    <t>Soma de 35 - São Paulo_2010</t>
  </si>
  <si>
    <t>Soma de 41 - Paraná_2010</t>
  </si>
  <si>
    <t>Soma de 42 - Santa Catarina_2010</t>
  </si>
  <si>
    <t>Soma de 43 - Rio Grande do Sul_2010</t>
  </si>
  <si>
    <t>Soma de 50 - Mato Grosso do Sul_2010</t>
  </si>
  <si>
    <t>Soma de 51 - Mato Grosso_2010</t>
  </si>
  <si>
    <t>Soma de 52 - Goiás_2010</t>
  </si>
  <si>
    <t>Soma de 53 - Distrito Federal_2010</t>
  </si>
  <si>
    <t>Soma de 11 - Rondônia_2009</t>
  </si>
  <si>
    <t>Soma de 12 - Acre_2009</t>
  </si>
  <si>
    <t>Soma de 13 - Amazonas_2009</t>
  </si>
  <si>
    <t>Soma de 14 - Roraima_2009</t>
  </si>
  <si>
    <t>Soma de 15 - Pará_2009</t>
  </si>
  <si>
    <t>Soma de 16 - Amapá_2009</t>
  </si>
  <si>
    <t>Soma de 17 - Tocantins_2009</t>
  </si>
  <si>
    <t>Soma de 21 - Maranhão_2009</t>
  </si>
  <si>
    <t>Soma de 22 - Piauí_2009</t>
  </si>
  <si>
    <t>Soma de 23 - Ceará_2009</t>
  </si>
  <si>
    <t>Soma de 24 - Rio Grande do Norte_2009</t>
  </si>
  <si>
    <t>Soma de 25 - Paraíba_2009</t>
  </si>
  <si>
    <t>Soma de 26 - Pernambuco_2009</t>
  </si>
  <si>
    <t>Soma de 27 - Alagoas_2009</t>
  </si>
  <si>
    <t>Soma de 28 - Sergipe_2009</t>
  </si>
  <si>
    <t>Soma de 29 - Bahia_2009</t>
  </si>
  <si>
    <t>Soma de 31 - Minas Gerais_2009</t>
  </si>
  <si>
    <t>Soma de 32 - Espírito Santo_2009</t>
  </si>
  <si>
    <t>Soma de 33 - Rio de Janeiro_2009</t>
  </si>
  <si>
    <t>Soma de 35 - São Paulo_2009</t>
  </si>
  <si>
    <t>Soma de 41 - Paraná_2009</t>
  </si>
  <si>
    <t>Soma de 42 - Santa Catarina_2009</t>
  </si>
  <si>
    <t>Soma de 43 - Rio Grande do Sul_2009</t>
  </si>
  <si>
    <t>Soma de 50 - Mato Grosso do Sul_2009</t>
  </si>
  <si>
    <t>Soma de 51 - Mato Grosso_2009</t>
  </si>
  <si>
    <t>Soma de 52 - Goiás_2009</t>
  </si>
  <si>
    <t>Soma de 53 - Distrito Federal_2009</t>
  </si>
  <si>
    <t>Soma de 11 - Rondônia_2008</t>
  </si>
  <si>
    <t>Soma de 12 - Acre_2008</t>
  </si>
  <si>
    <t>Soma de 13 - Amazonas_2008</t>
  </si>
  <si>
    <t>Soma de 14 - Roraima_2008</t>
  </si>
  <si>
    <t>Soma de 15 - Pará_2008</t>
  </si>
  <si>
    <t>Soma de 16 - Amapá_2008</t>
  </si>
  <si>
    <t>Soma de 17 - Tocantins_2008</t>
  </si>
  <si>
    <t>Soma de 21 - Maranhão_2008</t>
  </si>
  <si>
    <t>Soma de 22 - Piauí_2008</t>
  </si>
  <si>
    <t>Soma de 23 - Ceará_2008</t>
  </si>
  <si>
    <t>Soma de 24 - Rio Grande do Norte_2008</t>
  </si>
  <si>
    <t>Soma de 25 - Paraíba_2008</t>
  </si>
  <si>
    <t>Soma de 26 - Pernambuco_2008</t>
  </si>
  <si>
    <t>Soma de 27 - Alagoas_2008</t>
  </si>
  <si>
    <t>Soma de 28 - Sergipe_2008</t>
  </si>
  <si>
    <t>Soma de 29 - Bahia_2008</t>
  </si>
  <si>
    <t>Soma de 31 - Minas Gerais_2008</t>
  </si>
  <si>
    <t>Soma de 32 - Espírito Santo_2008</t>
  </si>
  <si>
    <t>Soma de 33 - Rio de Janeiro_2008</t>
  </si>
  <si>
    <t>Soma de 35 - São Paulo_2008</t>
  </si>
  <si>
    <t>Soma de 41 - Paraná_2008</t>
  </si>
  <si>
    <t>Soma de 42 - Santa Catarina_2008</t>
  </si>
  <si>
    <t>Soma de 43 - Rio Grande do Sul_2008</t>
  </si>
  <si>
    <t>Soma de 50 - Mato Grosso do Sul_2008</t>
  </si>
  <si>
    <t>Soma de 51 - Mato Grosso_2008</t>
  </si>
  <si>
    <t>Soma de 52 - Goiás_2008</t>
  </si>
  <si>
    <t>Soma de 53 - Distrito Federal_2008</t>
  </si>
  <si>
    <t>Soma de 11 - Rondônia_2007</t>
  </si>
  <si>
    <t>Soma de 12 - Acre_2007</t>
  </si>
  <si>
    <t>Soma de 13 - Amazonas_2007</t>
  </si>
  <si>
    <t>Soma de 14 - Roraima_2007</t>
  </si>
  <si>
    <t>Soma de 15 - Pará_2007</t>
  </si>
  <si>
    <t>Soma de 16 - Amapá_2007</t>
  </si>
  <si>
    <t>Soma de 17 - Tocantins_2007</t>
  </si>
  <si>
    <t>Soma de 21 - Maranhão_2007</t>
  </si>
  <si>
    <t>Soma de 22 - Piauí_2007</t>
  </si>
  <si>
    <t>Soma de 23 - Ceará_2007</t>
  </si>
  <si>
    <t>Soma de 24 - Rio Grande do Norte_2007</t>
  </si>
  <si>
    <t>Soma de 25 - Paraíba_2007</t>
  </si>
  <si>
    <t>Soma de 26 - Pernambuco_2007</t>
  </si>
  <si>
    <t>Soma de 27 - Alagoas_2007</t>
  </si>
  <si>
    <t>Soma de 28 - Sergipe_2007</t>
  </si>
  <si>
    <t>Soma de 29 - Bahia_2007</t>
  </si>
  <si>
    <t>Soma de 31 - Minas Gerais_2007</t>
  </si>
  <si>
    <t>Soma de 32 - Espírito Santo_2007</t>
  </si>
  <si>
    <t>Soma de 33 - Rio de Janeiro_2007</t>
  </si>
  <si>
    <t>Soma de 35 - São Paulo_2007</t>
  </si>
  <si>
    <t>Soma de 41 - Paraná_2007</t>
  </si>
  <si>
    <t>Soma de 42 - Santa Catarina_2007</t>
  </si>
  <si>
    <t>Soma de 43 - Rio Grande do Sul_2007</t>
  </si>
  <si>
    <t>Soma de 50 - Mato Grosso do Sul_2007</t>
  </si>
  <si>
    <t>Soma de 51 - Mato Grosso_2007</t>
  </si>
  <si>
    <t>Soma de 52 - Goiás_2007</t>
  </si>
  <si>
    <t>Soma de 53 - Distrito Federal_2007</t>
  </si>
  <si>
    <t>Soma de Soma de 11 - Rondônia_2007</t>
  </si>
  <si>
    <t>Soma de Soma de 12 - Acre_2007</t>
  </si>
  <si>
    <t>Soma de Soma de 13 - Amazonas_2007</t>
  </si>
  <si>
    <t>Soma de Soma de 14 - Roraima_2007</t>
  </si>
  <si>
    <t>Soma de Soma de 15 - Pará_2007</t>
  </si>
  <si>
    <t>Soma de Soma de 16 - Amapá_2007</t>
  </si>
  <si>
    <t>Soma de Soma de 17 - Tocantins_2007</t>
  </si>
  <si>
    <t>Soma de Soma de 21 - Maranhão_2007</t>
  </si>
  <si>
    <t>Soma de Soma de 22 - Piauí_2007</t>
  </si>
  <si>
    <t>Soma de Soma de 23 - Ceará_2007</t>
  </si>
  <si>
    <t>Soma de Soma de 24 - Rio Grande do Norte_2007</t>
  </si>
  <si>
    <t>Soma de Soma de 25 - Paraíba_2007</t>
  </si>
  <si>
    <t>Soma de Soma de 26 - Pernambuco_2007</t>
  </si>
  <si>
    <t>Soma de Soma de 27 - Alagoas_2007</t>
  </si>
  <si>
    <t>Soma de Soma de 28 - Sergipe_2007</t>
  </si>
  <si>
    <t>Soma de Soma de 29 - Bahia_2007</t>
  </si>
  <si>
    <t>Soma de Soma de 31 - Minas Gerais_2007</t>
  </si>
  <si>
    <t>Soma de Soma de 32 - Espírito Santo_2007</t>
  </si>
  <si>
    <t>Soma de Soma de 33 - Rio de Janeiro_2007</t>
  </si>
  <si>
    <t>Soma de Soma de 35 - São Paulo_2007</t>
  </si>
  <si>
    <t>Soma de Soma de 41 - Paraná_2007</t>
  </si>
  <si>
    <t>Soma de Soma de 42 - Santa Catarina_2007</t>
  </si>
  <si>
    <t>Soma de Soma de 43 - Rio Grande do Sul_2007</t>
  </si>
  <si>
    <t>Soma de Soma de 50 - Mato Grosso do Sul_2007</t>
  </si>
  <si>
    <t>Soma de Soma de 51 - Mato Grosso_2007</t>
  </si>
  <si>
    <t>Soma de Soma de 52 - Goiás_2007</t>
  </si>
  <si>
    <t>Soma de Soma de 53 - Distrito Federal_2007</t>
  </si>
  <si>
    <t>Soma de Soma de 11 - Rondônia_2008</t>
  </si>
  <si>
    <t>Soma de Soma de 12 - Acre_2008</t>
  </si>
  <si>
    <t>Soma de Soma de 13 - Amazonas_2008</t>
  </si>
  <si>
    <t>Soma de Soma de 14 - Roraima_2008</t>
  </si>
  <si>
    <t>Soma de Soma de 15 - Pará_2008</t>
  </si>
  <si>
    <t>Soma de Soma de 16 - Amapá_2008</t>
  </si>
  <si>
    <t>Soma de Soma de 17 - Tocantins_2008</t>
  </si>
  <si>
    <t>Soma de Soma de 21 - Maranhão_2008</t>
  </si>
  <si>
    <t>Soma de Soma de 22 - Piauí_2008</t>
  </si>
  <si>
    <t>Soma de Soma de 23 - Ceará_2008</t>
  </si>
  <si>
    <t>Soma de Soma de 24 - Rio Grande do Norte_2008</t>
  </si>
  <si>
    <t>Soma de Soma de 25 - Paraíba_2008</t>
  </si>
  <si>
    <t>Soma de Soma de 26 - Pernambuco_2008</t>
  </si>
  <si>
    <t>Soma de Soma de 27 - Alagoas_2008</t>
  </si>
  <si>
    <t>Soma de Soma de 28 - Sergipe_2008</t>
  </si>
  <si>
    <t>Soma de Soma de 29 - Bahia_2008</t>
  </si>
  <si>
    <t>Soma de Soma de 31 - Minas Gerais_2008</t>
  </si>
  <si>
    <t>Soma de Soma de 32 - Espírito Santo_2008</t>
  </si>
  <si>
    <t>Soma de Soma de 33 - Rio de Janeiro_2008</t>
  </si>
  <si>
    <t>Soma de Soma de 35 - São Paulo_2008</t>
  </si>
  <si>
    <t>Soma de Soma de 41 - Paraná_2008</t>
  </si>
  <si>
    <t>Soma de Soma de 42 - Santa Catarina_2008</t>
  </si>
  <si>
    <t>Soma de Soma de 43 - Rio Grande do Sul_2008</t>
  </si>
  <si>
    <t>Soma de Soma de 50 - Mato Grosso do Sul_2008</t>
  </si>
  <si>
    <t>Soma de Soma de 51 - Mato Grosso_2008</t>
  </si>
  <si>
    <t>Soma de Soma de 52 - Goiás_2008</t>
  </si>
  <si>
    <t>Soma de Soma de 53 - Distrito Federal_2008</t>
  </si>
  <si>
    <t>Soma de Soma de 11 - Rondônia_2009</t>
  </si>
  <si>
    <t>Soma de Soma de 12 - Acre_2009</t>
  </si>
  <si>
    <t>Soma de Soma de 13 - Amazonas_2009</t>
  </si>
  <si>
    <t>Soma de Soma de 14 - Roraima_2009</t>
  </si>
  <si>
    <t>Soma de Soma de 15 - Pará_2009</t>
  </si>
  <si>
    <t>Soma de Soma de 16 - Amapá_2009</t>
  </si>
  <si>
    <t>Soma de Soma de 17 - Tocantins_2009</t>
  </si>
  <si>
    <t>Soma de Soma de 21 - Maranhão_2009</t>
  </si>
  <si>
    <t>Soma de Soma de 22 - Piauí_2009</t>
  </si>
  <si>
    <t>Soma de Soma de 23 - Ceará_2009</t>
  </si>
  <si>
    <t>Soma de Soma de 24 - Rio Grande do Norte_2009</t>
  </si>
  <si>
    <t>Soma de Soma de 25 - Paraíba_2009</t>
  </si>
  <si>
    <t>Soma de Soma de 26 - Pernambuco_2009</t>
  </si>
  <si>
    <t>Soma de Soma de 27 - Alagoas_2009</t>
  </si>
  <si>
    <t>Soma de Soma de 28 - Sergipe_2009</t>
  </si>
  <si>
    <t>Soma de Soma de 29 - Bahia_2009</t>
  </si>
  <si>
    <t>Soma de Soma de 31 - Minas Gerais_2009</t>
  </si>
  <si>
    <t>Soma de Soma de 32 - Espírito Santo_2009</t>
  </si>
  <si>
    <t>Soma de Soma de 33 - Rio de Janeiro_2009</t>
  </si>
  <si>
    <t>Soma de Soma de 35 - São Paulo_2009</t>
  </si>
  <si>
    <t>Soma de Soma de 41 - Paraná_2009</t>
  </si>
  <si>
    <t>Soma de Soma de 42 - Santa Catarina_2009</t>
  </si>
  <si>
    <t>Soma de Soma de 43 - Rio Grande do Sul_2009</t>
  </si>
  <si>
    <t>Soma de Soma de 50 - Mato Grosso do Sul_2009</t>
  </si>
  <si>
    <t>Soma de Soma de 51 - Mato Grosso_2009</t>
  </si>
  <si>
    <t>Soma de Soma de 52 - Goiás_2009</t>
  </si>
  <si>
    <t>Soma de Soma de 53 - Distrito Federal_2009</t>
  </si>
  <si>
    <t>Soma de Soma de 11 - Rondônia_2010</t>
  </si>
  <si>
    <t>Soma de Soma de 12 - Acre_2010</t>
  </si>
  <si>
    <t>Soma de Soma de 13 - Amazonas_2010</t>
  </si>
  <si>
    <t>Soma de Soma de 14 - Roraima_2010</t>
  </si>
  <si>
    <t>Soma de Soma de 15 - Pará_2010</t>
  </si>
  <si>
    <t>Soma de Soma de 16 - Amapá_2010</t>
  </si>
  <si>
    <t>Soma de Soma de 17 - Tocantins_2010</t>
  </si>
  <si>
    <t>Soma de Soma de 21 - Maranhão_2010</t>
  </si>
  <si>
    <t>Soma de Soma de 22 - Piauí_2010</t>
  </si>
  <si>
    <t>Soma de Soma de 23 - Ceará_2010</t>
  </si>
  <si>
    <t>Soma de Soma de 24 - Rio Grande do Norte_2010</t>
  </si>
  <si>
    <t>Soma de Soma de 25 - Paraíba_2010</t>
  </si>
  <si>
    <t>Soma de Soma de 26 - Pernambuco_2010</t>
  </si>
  <si>
    <t>Soma de Soma de 27 - Alagoas_2010</t>
  </si>
  <si>
    <t>Soma de Soma de 28 - Sergipe_2010</t>
  </si>
  <si>
    <t>Soma de Soma de 29 - Bahia_2010</t>
  </si>
  <si>
    <t>Soma de Soma de 31 - Minas Gerais_2010</t>
  </si>
  <si>
    <t>Soma de Soma de 32 - Espírito Santo_2010</t>
  </si>
  <si>
    <t>Soma de Soma de 33 - Rio de Janeiro_2010</t>
  </si>
  <si>
    <t>Soma de Soma de 35 - São Paulo_2010</t>
  </si>
  <si>
    <t>Soma de Soma de 41 - Paraná_2010</t>
  </si>
  <si>
    <t>Soma de Soma de 42 - Santa Catarina_2010</t>
  </si>
  <si>
    <t>Soma de Soma de 43 - Rio Grande do Sul_2010</t>
  </si>
  <si>
    <t>Soma de Soma de 50 - Mato Grosso do Sul_2010</t>
  </si>
  <si>
    <t>Soma de Soma de 51 - Mato Grosso_2010</t>
  </si>
  <si>
    <t>Soma de Soma de 52 - Goiás_2010</t>
  </si>
  <si>
    <t>Soma de Soma de 53 - Distrito Federal_2010</t>
  </si>
  <si>
    <t>Soma de Soma de 11 - Rondônia_2011</t>
  </si>
  <si>
    <t>Soma de Soma de 12 - Acre_2011</t>
  </si>
  <si>
    <t>Soma de Soma de 13 - Amazonas_2011</t>
  </si>
  <si>
    <t>Soma de Soma de 14 - Roraima_2011</t>
  </si>
  <si>
    <t>Soma de Soma de 15 - Pará_2011</t>
  </si>
  <si>
    <t>Soma de Soma de 16 - Amapá_2011</t>
  </si>
  <si>
    <t>Soma de Soma de 17 - Tocantins_2011</t>
  </si>
  <si>
    <t>Soma de Soma de 21 - Maranhão_2011</t>
  </si>
  <si>
    <t>Soma de Soma de 22 - Piauí_2011</t>
  </si>
  <si>
    <t>Soma de Soma de 23 - Ceará_2011</t>
  </si>
  <si>
    <t>Soma de Soma de 24 - Rio Grande do Norte_2011</t>
  </si>
  <si>
    <t>Soma de Soma de 25 - Paraíba_2011</t>
  </si>
  <si>
    <t>Soma de Soma de 26 - Pernambuco_2011</t>
  </si>
  <si>
    <t>Soma de Soma de 27 - Alagoas_2011</t>
  </si>
  <si>
    <t>Soma de Soma de 28 - Sergipe_2011</t>
  </si>
  <si>
    <t>Soma de Soma de 29 - Bahia_2011</t>
  </si>
  <si>
    <t>Soma de Soma de 31 - Minas Gerais_2011</t>
  </si>
  <si>
    <t>Soma de Soma de 32 - Espírito Santo_2011</t>
  </si>
  <si>
    <t>Soma de Soma de 33 - Rio de Janeiro_2011</t>
  </si>
  <si>
    <t>Soma de Soma de 35 - São Paulo_2011</t>
  </si>
  <si>
    <t>Soma de Soma de 41 - Paraná_2011</t>
  </si>
  <si>
    <t>Soma de Soma de 42 - Santa Catarina_2011</t>
  </si>
  <si>
    <t>Soma de Soma de 43 - Rio Grande do Sul_2011</t>
  </si>
  <si>
    <t>Soma de Soma de 50 - Mato Grosso do Sul_2011</t>
  </si>
  <si>
    <t>Soma de Soma de 51 - Mato Grosso_2011</t>
  </si>
  <si>
    <t>Soma de Soma de 52 - Goiás_2011</t>
  </si>
  <si>
    <t>Soma de Soma de 53 - Distrito Federal_2011</t>
  </si>
  <si>
    <t>Soma de Soma de 11 - Rondônia_2012</t>
  </si>
  <si>
    <t>Soma de Soma de 12 - Acre_2012</t>
  </si>
  <si>
    <t>Soma de Soma de 13 - Amazonas_2012</t>
  </si>
  <si>
    <t>Soma de Soma de 14 - Roraima_2012</t>
  </si>
  <si>
    <t>Soma de Soma de 15 - Pará_2012</t>
  </si>
  <si>
    <t>Soma de Soma de 16 - Amapá_2012</t>
  </si>
  <si>
    <t>Soma de Soma de 17 - Tocantins_2012</t>
  </si>
  <si>
    <t>Soma de Soma de 21 - Maranhão_2012</t>
  </si>
  <si>
    <t>Soma de Soma de 22 - Piauí_2012</t>
  </si>
  <si>
    <t>Soma de Soma de 23 - Ceará_2012</t>
  </si>
  <si>
    <t>Soma de Soma de 24 - Rio Grande do Norte_2012</t>
  </si>
  <si>
    <t>Soma de Soma de 25 - Paraíba_2012</t>
  </si>
  <si>
    <t>Soma de Soma de 26 - Pernambuco_2012</t>
  </si>
  <si>
    <t>Soma de Soma de 27 - Alagoas_2012</t>
  </si>
  <si>
    <t>Soma de Soma de 28 - Sergipe_2012</t>
  </si>
  <si>
    <t>Soma de Soma de 29 - Bahia_2012</t>
  </si>
  <si>
    <t>Soma de Soma de 31 - Minas Gerais_2012</t>
  </si>
  <si>
    <t>Soma de Soma de 32 - Espírito Santo_2012</t>
  </si>
  <si>
    <t>Soma de Soma de 33 - Rio de Janeiro_2012</t>
  </si>
  <si>
    <t>Soma de Soma de 35 - São Paulo_2012</t>
  </si>
  <si>
    <t>Soma de Soma de 41 - Paraná_2012</t>
  </si>
  <si>
    <t>Soma de Soma de 42 - Santa Catarina_2012</t>
  </si>
  <si>
    <t>Soma de Soma de 43 - Rio Grande do Sul_2012</t>
  </si>
  <si>
    <t>Soma de Soma de 50 - Mato Grosso do Sul_2012</t>
  </si>
  <si>
    <t>Soma de Soma de 51 - Mato Grosso_2012</t>
  </si>
  <si>
    <t>Soma de Soma de 52 - Goiás_2012</t>
  </si>
  <si>
    <t>Soma de Soma de 53 - Distrito Federal_2012</t>
  </si>
  <si>
    <t>Soma de Soma de 11 - Rondônia_2013</t>
  </si>
  <si>
    <t>Soma de Soma de 12 - Acre_2013</t>
  </si>
  <si>
    <t>Soma de Soma de 13 - Amazonas_2013</t>
  </si>
  <si>
    <t>Soma de Soma de 14 - Roraima_2013</t>
  </si>
  <si>
    <t>Soma de Soma de 15 - Pará_2013</t>
  </si>
  <si>
    <t>Soma de Soma de 16 - Amapá_2013</t>
  </si>
  <si>
    <t>Soma de Soma de 17 - Tocantins_2013</t>
  </si>
  <si>
    <t>Soma de Soma de 21 - Maranhão_2013</t>
  </si>
  <si>
    <t>Soma de Soma de 22 - Piauí_2013</t>
  </si>
  <si>
    <t>Soma de Soma de 23 - Ceará_2013</t>
  </si>
  <si>
    <t>Soma de Soma de 24 - Rio Grande do Norte_2013</t>
  </si>
  <si>
    <t>Soma de Soma de 25 - Paraíba_2013</t>
  </si>
  <si>
    <t>Soma de Soma de 26 - Pernambuco_2013</t>
  </si>
  <si>
    <t>Soma de Soma de 27 - Alagoas_2013</t>
  </si>
  <si>
    <t>Soma de Soma de 28 - Sergipe_2013</t>
  </si>
  <si>
    <t>Soma de Soma de 29 - Bahia_2013</t>
  </si>
  <si>
    <t>Soma de Soma de 31 - Minas Gerais_2013</t>
  </si>
  <si>
    <t>Soma de Soma de 32 - Espírito Santo_2013</t>
  </si>
  <si>
    <t>Soma de Soma de 33 - Rio de Janeiro_2013</t>
  </si>
  <si>
    <t>Soma de Soma de 35 - São Paulo_2013</t>
  </si>
  <si>
    <t>Soma de Soma de 41 - Paraná_2013</t>
  </si>
  <si>
    <t>Soma de Soma de 42 - Santa Catarina_2013</t>
  </si>
  <si>
    <t>Soma de Soma de 43 - Rio Grande do Sul_2013</t>
  </si>
  <si>
    <t>Soma de Soma de 50 - Mato Grosso do Sul_2013</t>
  </si>
  <si>
    <t>Soma de Soma de 51 - Mato Grosso_2013</t>
  </si>
  <si>
    <t>Soma de Soma de 52 - Goiás_2013</t>
  </si>
  <si>
    <t>Soma de Soma de 53 - Distrito Federal_2013</t>
  </si>
  <si>
    <t>Soma de Soma de 11 - Rondônia_2014</t>
  </si>
  <si>
    <t>Soma de Soma de 12 - Acre_2014</t>
  </si>
  <si>
    <t>Soma de Soma de 13 - Amazonas_2014</t>
  </si>
  <si>
    <t>Soma de Soma de 14 - Roraima_2014</t>
  </si>
  <si>
    <t>Soma de Soma de 15 - Pará_2014</t>
  </si>
  <si>
    <t>Soma de Soma de 16 - Amapá_2014</t>
  </si>
  <si>
    <t>Soma de Soma de 17 - Tocantins_2014</t>
  </si>
  <si>
    <t>Soma de Soma de 21 - Maranhão_2014</t>
  </si>
  <si>
    <t>Soma de Soma de 22 - Piauí_2014</t>
  </si>
  <si>
    <t>Soma de Soma de 23 - Ceará_2014</t>
  </si>
  <si>
    <t>Soma de Soma de 24 - Rio Grande do Norte_2014</t>
  </si>
  <si>
    <t>Soma de Soma de 25 - Paraíba_2014</t>
  </si>
  <si>
    <t>Soma de Soma de 26 - Pernambuco_2014</t>
  </si>
  <si>
    <t>Soma de Soma de 27 - Alagoas_2014</t>
  </si>
  <si>
    <t>Soma de Soma de 28 - Sergipe_2014</t>
  </si>
  <si>
    <t>Soma de Soma de 29 - Bahia_2014</t>
  </si>
  <si>
    <t>Soma de Soma de 31 - Minas Gerais_2014</t>
  </si>
  <si>
    <t>Soma de Soma de 32 - Espírito Santo_2014</t>
  </si>
  <si>
    <t>Soma de Soma de 33 - Rio de Janeiro_2014</t>
  </si>
  <si>
    <t>Soma de Soma de 35 - São Paulo_2014</t>
  </si>
  <si>
    <t>Soma de Soma de 41 - Paraná_2014</t>
  </si>
  <si>
    <t>Soma de Soma de 42 - Santa Catarina_2014</t>
  </si>
  <si>
    <t>Soma de Soma de 43 - Rio Grande do Sul_2014</t>
  </si>
  <si>
    <t>Soma de Soma de 50 - Mato Grosso do Sul_2014</t>
  </si>
  <si>
    <t>Soma de Soma de 51 - Mato Grosso_2014</t>
  </si>
  <si>
    <t>Soma de Soma de 52 - Goiás_2014</t>
  </si>
  <si>
    <t>Soma de Soma de 53 - Distrito Federal_2014</t>
  </si>
  <si>
    <t>11 - Rondônia</t>
  </si>
  <si>
    <t>12 - Acre</t>
  </si>
  <si>
    <t>13 - Amazonas</t>
  </si>
  <si>
    <t>14 - Roraima</t>
  </si>
  <si>
    <t>15 - Pará</t>
  </si>
  <si>
    <t>16 - Amapá</t>
  </si>
  <si>
    <t>17 - Tocantins</t>
  </si>
  <si>
    <t>21 - Maranhão</t>
  </si>
  <si>
    <t>22 - Piauí</t>
  </si>
  <si>
    <t>23 - Ceará</t>
  </si>
  <si>
    <t>24 - Rio Grande do Norte</t>
  </si>
  <si>
    <t>25 - Paraíba</t>
  </si>
  <si>
    <t>26 - Pernambuco</t>
  </si>
  <si>
    <t>27 - Alagoas</t>
  </si>
  <si>
    <t>28 - Sergipe</t>
  </si>
  <si>
    <t>29 - Bahia</t>
  </si>
  <si>
    <t>31 - Minas Gerais</t>
  </si>
  <si>
    <t>32 - Espírito Santo</t>
  </si>
  <si>
    <t>33 - Rio de Janeiro</t>
  </si>
  <si>
    <t>35 - São Paulo</t>
  </si>
  <si>
    <t>41 - Paraná</t>
  </si>
  <si>
    <t>42 - Santa Catarina</t>
  </si>
  <si>
    <t>43 - Rio Grande do Sul</t>
  </si>
  <si>
    <t>50 - Mato Grosso do Sul</t>
  </si>
  <si>
    <t>51 - Mato Grosso</t>
  </si>
  <si>
    <t>52 - Goiás</t>
  </si>
  <si>
    <t>53 - Distrito Federal</t>
  </si>
  <si>
    <t>11 - Rondônia_2014</t>
  </si>
  <si>
    <t>12 - Acre_2014</t>
  </si>
  <si>
    <t>13 - Amazonas_2014</t>
  </si>
  <si>
    <t>14 - Roraima_2014</t>
  </si>
  <si>
    <t>15 - Pará_2014</t>
  </si>
  <si>
    <t>16 - Amapá_2014</t>
  </si>
  <si>
    <t>17 - Tocantins_2014</t>
  </si>
  <si>
    <t>21 - Maranhão_2014</t>
  </si>
  <si>
    <t>22 - Piauí_2014</t>
  </si>
  <si>
    <t>23 - Ceará_2014</t>
  </si>
  <si>
    <t>24 - Rio Grande do Norte_2014</t>
  </si>
  <si>
    <t>25 - Paraíba_2014</t>
  </si>
  <si>
    <t>26 - Pernambuco_2014</t>
  </si>
  <si>
    <t>27 - Alagoas_2014</t>
  </si>
  <si>
    <t>28 - Sergipe_2014</t>
  </si>
  <si>
    <t>29 - Bahia_2014</t>
  </si>
  <si>
    <t>31 - Minas Gerais_2014</t>
  </si>
  <si>
    <t>32 - Espírito Santo_2014</t>
  </si>
  <si>
    <t>33 - Rio de Janeiro_2014</t>
  </si>
  <si>
    <t>35 - São Paulo_2014</t>
  </si>
  <si>
    <t>41 - Paraná_2014</t>
  </si>
  <si>
    <t>42 - Santa Catarina_2014</t>
  </si>
  <si>
    <t>43 - Rio Grande do Sul_2014</t>
  </si>
  <si>
    <t>50 - Mato Grosso do Sul_2014</t>
  </si>
  <si>
    <t>51 - Mato Grosso_2014</t>
  </si>
  <si>
    <t>52 - Goiás_2014</t>
  </si>
  <si>
    <t>53 - Distrito Federal_2014</t>
  </si>
  <si>
    <t>Total_2014</t>
  </si>
  <si>
    <t>11 - Rondônia_2013</t>
  </si>
  <si>
    <t>12 - Acre_2013</t>
  </si>
  <si>
    <t>13 - Amazonas_2013</t>
  </si>
  <si>
    <t>14 - Roraima_2013</t>
  </si>
  <si>
    <t>15 - Pará_2013</t>
  </si>
  <si>
    <t>16 - Amapá_2013</t>
  </si>
  <si>
    <t>17 - Tocantins_2013</t>
  </si>
  <si>
    <t>21 - Maranhão_2013</t>
  </si>
  <si>
    <t>22 - Piauí_2013</t>
  </si>
  <si>
    <t>23 - Ceará_2013</t>
  </si>
  <si>
    <t>24 - Rio Grande do Norte_2013</t>
  </si>
  <si>
    <t>25 - Paraíba_2013</t>
  </si>
  <si>
    <t>26 - Pernambuco_2013</t>
  </si>
  <si>
    <t>27 - Alagoas_2013</t>
  </si>
  <si>
    <t>28 - Sergipe_2013</t>
  </si>
  <si>
    <t>29 - Bahia_2013</t>
  </si>
  <si>
    <t>31 - Minas Gerais_2013</t>
  </si>
  <si>
    <t>32 - Espírito Santo_2013</t>
  </si>
  <si>
    <t>33 - Rio de Janeiro_2013</t>
  </si>
  <si>
    <t>35 - São Paulo_2013</t>
  </si>
  <si>
    <t>41 - Paraná_2013</t>
  </si>
  <si>
    <t>42 - Santa Catarina_2013</t>
  </si>
  <si>
    <t>43 - Rio Grande do Sul_2013</t>
  </si>
  <si>
    <t>50 - Mato Grosso do Sul_2013</t>
  </si>
  <si>
    <t>51 - Mato Grosso_2013</t>
  </si>
  <si>
    <t>52 - Goiás_2013</t>
  </si>
  <si>
    <t>53 - Distrito Federal_2013</t>
  </si>
  <si>
    <t>Total_2013</t>
  </si>
  <si>
    <t>11 - Rondônia_2012</t>
  </si>
  <si>
    <t>12 - Acre_2012</t>
  </si>
  <si>
    <t>13 - Amazonas_2012</t>
  </si>
  <si>
    <t>14 - Roraima_2012</t>
  </si>
  <si>
    <t>15 - Pará_2012</t>
  </si>
  <si>
    <t>16 - Amapá_2012</t>
  </si>
  <si>
    <t>17 - Tocantins_2012</t>
  </si>
  <si>
    <t>21 - Maranhão_2012</t>
  </si>
  <si>
    <t>22 - Piauí_2012</t>
  </si>
  <si>
    <t>23 - Ceará_2012</t>
  </si>
  <si>
    <t>24 - Rio Grande do Norte_2012</t>
  </si>
  <si>
    <t>25 - Paraíba_2012</t>
  </si>
  <si>
    <t>26 - Pernambuco_2012</t>
  </si>
  <si>
    <t>27 - Alagoas_2012</t>
  </si>
  <si>
    <t>28 - Sergipe_2012</t>
  </si>
  <si>
    <t>29 - Bahia_2012</t>
  </si>
  <si>
    <t>31 - Minas Gerais_2012</t>
  </si>
  <si>
    <t>32 - Espírito Santo_2012</t>
  </si>
  <si>
    <t>33 - Rio de Janeiro_2012</t>
  </si>
  <si>
    <t>35 - São Paulo_2012</t>
  </si>
  <si>
    <t>41 - Paraná_2012</t>
  </si>
  <si>
    <t>42 - Santa Catarina_2012</t>
  </si>
  <si>
    <t>43 - Rio Grande do Sul_2012</t>
  </si>
  <si>
    <t>50 - Mato Grosso do Sul_2012</t>
  </si>
  <si>
    <t>51 - Mato Grosso_2012</t>
  </si>
  <si>
    <t>52 - Goiás_2012</t>
  </si>
  <si>
    <t>53 - Distrito Federal_2012</t>
  </si>
  <si>
    <t>Total_2012</t>
  </si>
  <si>
    <t>11 - Rondônia_2011</t>
  </si>
  <si>
    <t>12 - Acre_2011</t>
  </si>
  <si>
    <t>13 - Amazonas_2011</t>
  </si>
  <si>
    <t>14 - Roraima_2011</t>
  </si>
  <si>
    <t>15 - Pará_2011</t>
  </si>
  <si>
    <t>16 - Amapá_2011</t>
  </si>
  <si>
    <t>17 - Tocantins_2011</t>
  </si>
  <si>
    <t>21 - Maranhão_2011</t>
  </si>
  <si>
    <t>22 - Piauí_2011</t>
  </si>
  <si>
    <t>23 - Ceará_2011</t>
  </si>
  <si>
    <t>24 - Rio Grande do Norte_2011</t>
  </si>
  <si>
    <t>25 - Paraíba_2011</t>
  </si>
  <si>
    <t>26 - Pernambuco_2011</t>
  </si>
  <si>
    <t>27 - Alagoas_2011</t>
  </si>
  <si>
    <t>28 - Sergipe_2011</t>
  </si>
  <si>
    <t>29 - Bahia_2011</t>
  </si>
  <si>
    <t>31 - Minas Gerais_2011</t>
  </si>
  <si>
    <t>32 - Espírito Santo_2011</t>
  </si>
  <si>
    <t>33 - Rio de Janeiro_2011</t>
  </si>
  <si>
    <t>35 - São Paulo_2011</t>
  </si>
  <si>
    <t>41 - Paraná_2011</t>
  </si>
  <si>
    <t>42 - Santa Catarina_2011</t>
  </si>
  <si>
    <t>43 - Rio Grande do Sul_2011</t>
  </si>
  <si>
    <t>50 - Mato Grosso do Sul_2011</t>
  </si>
  <si>
    <t>51 - Mato Grosso_2011</t>
  </si>
  <si>
    <t>52 - Goiás_2011</t>
  </si>
  <si>
    <t>53 - Distrito Federal_2011</t>
  </si>
  <si>
    <t>Total_2011</t>
  </si>
  <si>
    <t>11 - Rondônia_2010</t>
  </si>
  <si>
    <t>12 - Acre_2010</t>
  </si>
  <si>
    <t>13 - Amazonas_2010</t>
  </si>
  <si>
    <t>14 - Roraima_2010</t>
  </si>
  <si>
    <t>15 - Pará_2010</t>
  </si>
  <si>
    <t>16 - Amapá_2010</t>
  </si>
  <si>
    <t>17 - Tocantins_2010</t>
  </si>
  <si>
    <t>21 - Maranhão_2010</t>
  </si>
  <si>
    <t>22 - Piauí_2010</t>
  </si>
  <si>
    <t>23 - Ceará_2010</t>
  </si>
  <si>
    <t>24 - Rio Grande do Norte_2010</t>
  </si>
  <si>
    <t>25 - Paraíba_2010</t>
  </si>
  <si>
    <t>26 - Pernambuco_2010</t>
  </si>
  <si>
    <t>27 - Alagoas_2010</t>
  </si>
  <si>
    <t>28 - Sergipe_2010</t>
  </si>
  <si>
    <t>29 - Bahia_2010</t>
  </si>
  <si>
    <t>31 - Minas Gerais_2010</t>
  </si>
  <si>
    <t>32 - Espírito Santo_2010</t>
  </si>
  <si>
    <t>33 - Rio de Janeiro_2010</t>
  </si>
  <si>
    <t>35 - São Paulo_2010</t>
  </si>
  <si>
    <t>41 - Paraná_2010</t>
  </si>
  <si>
    <t>42 - Santa Catarina_2010</t>
  </si>
  <si>
    <t>43 - Rio Grande do Sul_2010</t>
  </si>
  <si>
    <t>50 - Mato Grosso do Sul_2010</t>
  </si>
  <si>
    <t>51 - Mato Grosso_2010</t>
  </si>
  <si>
    <t>52 - Goiás_2010</t>
  </si>
  <si>
    <t>53 - Distrito Federal_2010</t>
  </si>
  <si>
    <t>Total_2010</t>
  </si>
  <si>
    <t>11 - Rondônia_2009</t>
  </si>
  <si>
    <t>12 - Acre_2009</t>
  </si>
  <si>
    <t>13 - Amazonas_2009</t>
  </si>
  <si>
    <t>14 - Roraima_2009</t>
  </si>
  <si>
    <t>15 - Pará_2009</t>
  </si>
  <si>
    <t>16 - Amapá_2009</t>
  </si>
  <si>
    <t>17 - Tocantins_2009</t>
  </si>
  <si>
    <t>21 - Maranhão_2009</t>
  </si>
  <si>
    <t>22 - Piauí_2009</t>
  </si>
  <si>
    <t>23 - Ceará_2009</t>
  </si>
  <si>
    <t>24 - Rio Grande do Norte_2009</t>
  </si>
  <si>
    <t>25 - Paraíba_2009</t>
  </si>
  <si>
    <t>26 - Pernambuco_2009</t>
  </si>
  <si>
    <t>27 - Alagoas_2009</t>
  </si>
  <si>
    <t>28 - Sergipe_2009</t>
  </si>
  <si>
    <t>29 - Bahia_2009</t>
  </si>
  <si>
    <t>31 - Minas Gerais_2009</t>
  </si>
  <si>
    <t>32 - Espírito Santo_2009</t>
  </si>
  <si>
    <t>33 - Rio de Janeiro_2009</t>
  </si>
  <si>
    <t>35 - São Paulo_2009</t>
  </si>
  <si>
    <t>41 - Paraná_2009</t>
  </si>
  <si>
    <t>42 - Santa Catarina_2009</t>
  </si>
  <si>
    <t>43 - Rio Grande do Sul_2009</t>
  </si>
  <si>
    <t>50 - Mato Grosso do Sul_2009</t>
  </si>
  <si>
    <t>51 - Mato Grosso_2009</t>
  </si>
  <si>
    <t>52 - Goiás_2009</t>
  </si>
  <si>
    <t>53 - Distrito Federal_2009</t>
  </si>
  <si>
    <t>Total_2009</t>
  </si>
  <si>
    <t>11 - Rondônia_2008</t>
  </si>
  <si>
    <t>12 - Acre_2008</t>
  </si>
  <si>
    <t>13 - Amazonas_2008</t>
  </si>
  <si>
    <t>14 - Roraima_2008</t>
  </si>
  <si>
    <t>15 - Pará_2008</t>
  </si>
  <si>
    <t>16 - Amapá_2008</t>
  </si>
  <si>
    <t>17 - Tocantins_2008</t>
  </si>
  <si>
    <t>21 - Maranhão_2008</t>
  </si>
  <si>
    <t>22 - Piauí_2008</t>
  </si>
  <si>
    <t>23 - Ceará_2008</t>
  </si>
  <si>
    <t>24 - Rio Grande do Norte_2008</t>
  </si>
  <si>
    <t>25 - Paraíba_2008</t>
  </si>
  <si>
    <t>26 - Pernambuco_2008</t>
  </si>
  <si>
    <t>27 - Alagoas_2008</t>
  </si>
  <si>
    <t>28 - Sergipe_2008</t>
  </si>
  <si>
    <t>29 - Bahia_2008</t>
  </si>
  <si>
    <t>31 - Minas Gerais_2008</t>
  </si>
  <si>
    <t>32 - Espírito Santo_2008</t>
  </si>
  <si>
    <t>33 - Rio de Janeiro_2008</t>
  </si>
  <si>
    <t>35 - São Paulo_2008</t>
  </si>
  <si>
    <t>41 - Paraná_2008</t>
  </si>
  <si>
    <t>42 - Santa Catarina_2008</t>
  </si>
  <si>
    <t>43 - Rio Grande do Sul_2008</t>
  </si>
  <si>
    <t>50 - Mato Grosso do Sul_2008</t>
  </si>
  <si>
    <t>51 - Mato Grosso_2008</t>
  </si>
  <si>
    <t>52 - Goiás_2008</t>
  </si>
  <si>
    <t>53 - Distrito Federal_2008</t>
  </si>
  <si>
    <t>Total_2008</t>
  </si>
  <si>
    <t>11 - Rondônia_2007</t>
  </si>
  <si>
    <t>12 - Acre_2007</t>
  </si>
  <si>
    <t>13 - Amazonas_2007</t>
  </si>
  <si>
    <t>14 - Roraima_2007</t>
  </si>
  <si>
    <t>15 - Pará_2007</t>
  </si>
  <si>
    <t>16 - Amapá_2007</t>
  </si>
  <si>
    <t>17 - Tocantins_2007</t>
  </si>
  <si>
    <t>21 - Maranhão_2007</t>
  </si>
  <si>
    <t>22 - Piauí_2007</t>
  </si>
  <si>
    <t>23 - Ceará_2007</t>
  </si>
  <si>
    <t>24 - Rio Grande do Norte_2007</t>
  </si>
  <si>
    <t>25 - Paraíba_2007</t>
  </si>
  <si>
    <t>26 - Pernambuco_2007</t>
  </si>
  <si>
    <t>27 - Alagoas_2007</t>
  </si>
  <si>
    <t>28 - Sergipe_2007</t>
  </si>
  <si>
    <t>29 - Bahia_2007</t>
  </si>
  <si>
    <t>31 - Minas Gerais_2007</t>
  </si>
  <si>
    <t>32 - Espírito Santo_2007</t>
  </si>
  <si>
    <t>33 - Rio de Janeiro_2007</t>
  </si>
  <si>
    <t>35 - São Paulo_2007</t>
  </si>
  <si>
    <t>41 - Paraná_2007</t>
  </si>
  <si>
    <t>42 - Santa Catarina_2007</t>
  </si>
  <si>
    <t>43 - Rio Grande do Sul_2007</t>
  </si>
  <si>
    <t>50 - Mato Grosso do Sul_2007</t>
  </si>
  <si>
    <t>51 - Mato Grosso_2007</t>
  </si>
  <si>
    <t>52 - Goiás_2007</t>
  </si>
  <si>
    <t>53 - Distrito Federal_2007</t>
  </si>
  <si>
    <t>Total_2007</t>
  </si>
  <si>
    <t>Arquitetura e Design</t>
  </si>
  <si>
    <t>Comércio varejista de jóias e relógios</t>
  </si>
  <si>
    <t>Artes Cênicas e Espetáculos</t>
  </si>
  <si>
    <t>Atividades de organizações associativas ligadas à cultura e à arte</t>
  </si>
  <si>
    <t>Atividades de rádio</t>
  </si>
  <si>
    <t>Operadoras de televisão por assinatura por cabo</t>
  </si>
  <si>
    <t>Operadoras de televisão por assinatura por satélite</t>
  </si>
  <si>
    <t>Cultura Digital</t>
  </si>
  <si>
    <t>Editorial</t>
  </si>
  <si>
    <t>Edição de jornais</t>
  </si>
  <si>
    <t>Edição de revistas</t>
  </si>
  <si>
    <t>Educação e Criação em Artes</t>
  </si>
  <si>
    <t>Atividades fotográficas e similares</t>
  </si>
  <si>
    <t>Criação artística</t>
  </si>
  <si>
    <t>Comércio varejista especializado de instrumentos musicais e acessórios</t>
  </si>
  <si>
    <t>Publicidade</t>
  </si>
  <si>
    <t>Formato 2</t>
  </si>
  <si>
    <t>Livro e Análises</t>
  </si>
  <si>
    <t>Formato 3</t>
  </si>
  <si>
    <t>Formato 4</t>
  </si>
  <si>
    <t>Código CNAE</t>
  </si>
  <si>
    <t>Descrição CNAE 2.0</t>
  </si>
  <si>
    <t>Cadeias Gerais</t>
  </si>
  <si>
    <t>Lapidação, fab. Ourivesaria e Joalheria</t>
  </si>
  <si>
    <t>Fabricação de Bijuterias e Artefatos semelhantes</t>
  </si>
  <si>
    <t>Serviços arquitetura</t>
  </si>
  <si>
    <t>Desenho e decoração</t>
  </si>
  <si>
    <t>Artes cênicas, espetáculos, etc.</t>
  </si>
  <si>
    <t>Gestão espaço para espetáculos</t>
  </si>
  <si>
    <t>Produção cine, vídeos, programa TV</t>
  </si>
  <si>
    <t>Pós Produção cine, vídeos, programa TV</t>
  </si>
  <si>
    <t>Distribuição cine, vídeos, programas TV</t>
  </si>
  <si>
    <t>Exibições cinematográficas</t>
  </si>
  <si>
    <t>TV aberta</t>
  </si>
  <si>
    <t>TV por assinatura</t>
  </si>
  <si>
    <t>Operadoras de televisão por assinatura por micro-ondas</t>
  </si>
  <si>
    <t>Aluguel de fitas vídeo, DVD, etc.</t>
  </si>
  <si>
    <t>Portais, Provedores de Conteúdo e Outros Serviços de Informação na Internet</t>
  </si>
  <si>
    <t>Com. Var. Livros, jornais, papelaria.</t>
  </si>
  <si>
    <t>Com. Atac. Livros, jornais, papelaria.</t>
  </si>
  <si>
    <t>Edição integrada impressão livros</t>
  </si>
  <si>
    <t>Edição integrada impressão jornais</t>
  </si>
  <si>
    <t>Edição integrada impressão revistas</t>
  </si>
  <si>
    <t>Agências de Notícias</t>
  </si>
  <si>
    <t>Ensino de Arte Cultura</t>
  </si>
  <si>
    <t>Parques de Diversão e Parques Temáticas</t>
  </si>
  <si>
    <t>Atividades de Lazer não especificadas anteriormente</t>
  </si>
  <si>
    <t>Fabricação de Brinquedos e Jogos Recreativos</t>
  </si>
  <si>
    <t>Fab. Instrumentos musicais</t>
  </si>
  <si>
    <t>Com. Var. Discos, CDs, DVDs</t>
  </si>
  <si>
    <t>Gravação de som e edição música</t>
  </si>
  <si>
    <t>Bibliotecas e arquivos</t>
  </si>
  <si>
    <t>Museus, restaurações, prédios históricos</t>
  </si>
  <si>
    <t>Jardim botânico, zoo, parques e reservas ecológicas.</t>
  </si>
  <si>
    <t>Agências de Publicidade</t>
  </si>
  <si>
    <t>Agenciamento de Espaços para Publicidade, Exceto em Veículos de Comunicação</t>
  </si>
  <si>
    <t>Atividades de Publicidade Não Especificadas Anteriormente</t>
  </si>
  <si>
    <t>Serviços técnico-profissionais</t>
  </si>
  <si>
    <t>Tecnologia da Informação</t>
  </si>
  <si>
    <t>Agências de notícias e outros serviços de informação</t>
  </si>
  <si>
    <t>Artigos de escritório e de papelaria; papel, pape- lão e seus artefatos; livros, jornais e outras pu- blicações</t>
  </si>
  <si>
    <t>INDISPONÍVEL</t>
  </si>
  <si>
    <t>SCC</t>
  </si>
  <si>
    <t>Atuação</t>
  </si>
  <si>
    <t>Total UF</t>
  </si>
  <si>
    <t>Serviços Não-Financeiros</t>
  </si>
  <si>
    <t>Aluguéis não imobiliários e gestão de ativos intangíveis não financeiros</t>
  </si>
  <si>
    <t>Serviços arquitetura; Atividades fotográficas e similares; Desenho e decoração; Agências de Publicidade; Agenciamento de Espaços para Publicidade, Exceto em Veículos de Comunicação; tividades de Publicidade Não Especificadas Anteriormente</t>
  </si>
  <si>
    <t>7111; 7420; 74102; 7311; 7312; 7319</t>
  </si>
  <si>
    <t>Artes cênicas, espetáculos, etc.; Gestão espaço para espetáculos; Criação artística; Parques de Diversão e Parques Temáticas; Atividades de Lazer não especificadas anteriormente</t>
  </si>
  <si>
    <t>9001; 9003; 9002; 93212; 93298</t>
  </si>
  <si>
    <t>5911; 5912; 5913; 5914; 5920; 6010; 6021; 6022</t>
  </si>
  <si>
    <t>Produção cine, vídeos, programa TV; Pós Produção cine, vídeos, programa TV; Distribuição cine, vídeos, programas TV; Exibições cinematográficas; Atividades de rádio; TV aberta; TV por assinatura; gravação de som e edição música</t>
  </si>
  <si>
    <t>6141; 6142; 6143</t>
  </si>
  <si>
    <t>Operadoras de televisão por assinatura por cabo; Operadoras de televisão por assinatura por micro-ondas; Operadoras de televisão por assinatura por satélite</t>
  </si>
  <si>
    <t xml:space="preserve">
5811; 5812; 5813; 5821; 5822; 5823</t>
  </si>
  <si>
    <t>Edição de livros; Edição de jornais; Edição de revistas; Edição integrada impressão livros; Edição integrada impressão jornais; Edição integrada impressão revistas</t>
  </si>
  <si>
    <t>Agência de Notícias</t>
  </si>
  <si>
    <t>Classe CNAE CSC (denominação, separadas por ';')</t>
  </si>
  <si>
    <t>ClasseCNAE CSC</t>
  </si>
  <si>
    <t>47.61-0; 4762</t>
  </si>
  <si>
    <t>Com. Var. Livros, jornais, papelaria.; Com. Var. Discos, CDs, DVDs</t>
  </si>
  <si>
    <t xml:space="preserve">
Lapidação, fab. Ourivesaria e Joalheria; Fabricação de Bijuterias e Artefatos semelhantes</t>
  </si>
  <si>
    <t>3211; 3212</t>
  </si>
  <si>
    <t>Valor Adicionado, Receita ou Custo TOTAL para cada pesquisa IBGE</t>
  </si>
  <si>
    <t>Total da Pesquisa</t>
  </si>
  <si>
    <t>Pesquisa IBGE</t>
  </si>
  <si>
    <t>AgregPIA</t>
  </si>
  <si>
    <t>AgregPAS</t>
  </si>
  <si>
    <t>AgregPAC</t>
  </si>
  <si>
    <t>AgregOUT</t>
  </si>
  <si>
    <t>Setores</t>
  </si>
  <si>
    <t>Nome da Categoria</t>
  </si>
  <si>
    <t>CNAES na categoria</t>
  </si>
  <si>
    <t>47.53-9 e 47.56-3</t>
  </si>
  <si>
    <t>47.61-0, 47.62-8, 47.63-6</t>
  </si>
  <si>
    <t>47.83-1 e 47.89-0</t>
  </si>
  <si>
    <t>69.11-7, 69.20-6, 70.20-4, 71.11-1, 71.12-0, 71.19-7, 71.20-1, 73.11-4, 73.12-2, 73.19-0, 73.20-3, 74.10-2, 74.20-0 , 74.90-0</t>
  </si>
  <si>
    <t>90.01-9, 90.02-7, 90.03-5, 92.00-3, 93.11-5, 93.13-1, 93.19-1,
93.21-2, 93.29-8</t>
  </si>
  <si>
    <t>90.01-9, 90.02-7, 90.03-5, 92.00-3, 93.11-5, 93.13-1, 93.19-1, 93.21-2, 93.29-8</t>
  </si>
  <si>
    <t>60.10-1, 60.21-7, 60.22-5, 59.11-1, 59.12-0, 59.13-8, 59.14-6, 59.20-1</t>
  </si>
  <si>
    <t xml:space="preserve"> 61.10-8, 61.20-5, 61.30-2, 61.41-8, 61.42-6, 61.43-4, 61.90-6</t>
  </si>
  <si>
    <t>77.11-0, 77.19-5, 77.21-7, 77.22-5, 77.23-3, 77.29-2, 77.31-4, 77.32-2, 77.33-1, 77.39-0, 77.40-3</t>
  </si>
  <si>
    <t>62.01-5, 62.02-3, 62.03-1, 62.04-0, 62.09-1, 63.11-9, 63.19-4</t>
  </si>
  <si>
    <t>58.11-5, 58.12-3, 58.13-1, 58.19-1, 58.21-2, 58.22-1, 58.23-9, 58.29-8</t>
  </si>
  <si>
    <t>63.91-7, 63.99-2</t>
  </si>
  <si>
    <t>85.50-3, 85.91-1, 85.92-9, 85.93-7, 85.99-6</t>
  </si>
  <si>
    <t>32.1</t>
  </si>
  <si>
    <t>32.4</t>
  </si>
  <si>
    <t>32.2</t>
  </si>
  <si>
    <t>Abaixo, as tabelas dinamicas automaticas para "Classes CNAE"</t>
  </si>
  <si>
    <t>Abaixo, as tabelas dinamicas automaticas para "Setores Culturais e Criativos SCC".</t>
  </si>
  <si>
    <t>71.11-1</t>
  </si>
  <si>
    <t>74.20-0</t>
  </si>
  <si>
    <t>74.10-2</t>
  </si>
  <si>
    <t>73.11-4</t>
  </si>
  <si>
    <t>73.12-2</t>
  </si>
  <si>
    <t>73.19-0</t>
  </si>
  <si>
    <t>90.01-9</t>
  </si>
  <si>
    <t>90.03-5</t>
  </si>
  <si>
    <t>90.02-7</t>
  </si>
  <si>
    <t>93.21-2</t>
  </si>
  <si>
    <t>93.29-8</t>
  </si>
  <si>
    <t>59.11-1</t>
  </si>
  <si>
    <t>59.12-0</t>
  </si>
  <si>
    <t>59.13-8</t>
  </si>
  <si>
    <t>59.14-6</t>
  </si>
  <si>
    <t>60.10-1</t>
  </si>
  <si>
    <t>60.21-7</t>
  </si>
  <si>
    <t>60.22-5</t>
  </si>
  <si>
    <t>59.20-1</t>
  </si>
  <si>
    <t>61.41-8</t>
  </si>
  <si>
    <t>61.42-6</t>
  </si>
  <si>
    <t>61.43-4</t>
  </si>
  <si>
    <t>63.19-4</t>
  </si>
  <si>
    <t>58.11-5</t>
  </si>
  <si>
    <t>58.12-3</t>
  </si>
  <si>
    <t>58.13-1</t>
  </si>
  <si>
    <t>58.21-2</t>
  </si>
  <si>
    <t>58.22-1</t>
  </si>
  <si>
    <t>58.23-9</t>
  </si>
  <si>
    <t>63.91-7</t>
  </si>
  <si>
    <t>85.92-9</t>
  </si>
  <si>
    <t>85.93-7</t>
  </si>
  <si>
    <t>47.83-1</t>
  </si>
  <si>
    <t>47.61-0</t>
  </si>
  <si>
    <t>47.62-8</t>
  </si>
  <si>
    <t>32.11-6</t>
  </si>
  <si>
    <t>32.12-4</t>
  </si>
  <si>
    <t>32.40-0</t>
  </si>
  <si>
    <t>32.20-5</t>
  </si>
  <si>
    <t>94.93-6</t>
  </si>
  <si>
    <t>91.01-5</t>
  </si>
  <si>
    <t>91.02-3</t>
  </si>
  <si>
    <t>91.03-1</t>
  </si>
  <si>
    <t>Cultura</t>
  </si>
  <si>
    <t>Custo Total</t>
  </si>
  <si>
    <t>Valores Relativos</t>
  </si>
  <si>
    <t>Variação do Custo Total</t>
  </si>
  <si>
    <t>Custo Total - Comércio</t>
  </si>
  <si>
    <t>Variação do Custo Total - Comércio</t>
  </si>
  <si>
    <t>Custo Total - Serviços e Indústria</t>
  </si>
  <si>
    <t>Variação do Custo Total - Serviços e Indústria</t>
  </si>
  <si>
    <t>Custo Total - SCC</t>
  </si>
  <si>
    <t>Variação do Custo Total - SCC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</si>
</sst>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* #,##0.00_);_(* \(#,##0.00\);_(* &quot;-&quot;??_);_(@_)"/>
    <numFmt numFmtId="165" formatCode="_-* #,##0.00000_-;\-* #,##0.00000_-;_-* &quot;-&quot;??_-;_-@_-"/>
    <numFmt numFmtId="166" formatCode="_-* #,##0.0000_-;\-* #,##0.0000_-;_-* &quot;-&quot;??_-;_-@_-"/>
    <numFmt numFmtId="167" formatCode="_-* #,##0_-;\-* #,##0_-;_-* &quot;-&quot;??_-;_-@_-"/>
    <numFmt numFmtId="168" formatCode="_-* #,##0.000000_-;\-* #,##0.000000_-;_-* &quot;-&quot;??_-;_-@_-"/>
    <numFmt numFmtId="169" formatCode="_(* #,##0.00000000_);_(* \(#,##0.00000000\);_(* &quot;-&quot;??_);_(@_)"/>
    <numFmt numFmtId="170" formatCode="#,##0.00000000"/>
    <numFmt numFmtId="171" formatCode="0.0000000000000000"/>
    <numFmt numFmtId="172" formatCode="0.00000000"/>
  </numFmts>
  <fonts count="3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2.1"/>
      <color rgb="FF000000"/>
      <name val="Calibri"/>
      <family val="2"/>
    </font>
    <font>
      <sz val="12.1"/>
      <color rgb="FF000000"/>
      <name val="Calibri"/>
      <family val="2"/>
    </font>
    <font>
      <sz val="11"/>
      <color rgb="FF00610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0"/>
      <color rgb="FF006100"/>
      <name val="Calibri"/>
      <family val="2"/>
      <scheme val="minor"/>
    </font>
    <font>
      <b/>
      <sz val="9"/>
      <color rgb="FF000000"/>
      <name val="Calibri"/>
      <family val="2"/>
    </font>
    <font>
      <b/>
      <sz val="9"/>
      <color theme="1"/>
      <name val="Calibri"/>
      <family val="2"/>
      <scheme val="minor"/>
    </font>
    <font>
      <b/>
      <sz val="12"/>
      <color rgb="FF006100"/>
      <name val="Calibri"/>
      <family val="2"/>
      <scheme val="minor"/>
    </font>
    <font>
      <sz val="9"/>
      <color rgb="FF000000"/>
      <name val="Calibri"/>
      <family val="2"/>
    </font>
    <font>
      <sz val="9"/>
      <name val="Calibri"/>
      <family val="2"/>
      <scheme val="minor"/>
    </font>
    <font>
      <sz val="9"/>
      <name val="Calibri"/>
      <family val="2"/>
    </font>
    <font>
      <b/>
      <sz val="11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rgb="FFFF0000"/>
      <name val="Calibri"/>
      <family val="2"/>
    </font>
    <font>
      <b/>
      <sz val="10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b/>
      <sz val="11"/>
      <color rgb="FF0061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FCE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25">
    <xf numFmtId="0" fontId="0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9" fillId="7" borderId="0" applyNumberFormat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</cellStyleXfs>
  <cellXfs count="190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0" borderId="0" xfId="0" applyFont="1" applyAlignment="1">
      <alignment horizontal="left" vertical="top"/>
    </xf>
    <xf numFmtId="0" fontId="0" fillId="0" borderId="0" xfId="0" applyAlignment="1"/>
    <xf numFmtId="0" fontId="2" fillId="2" borderId="1" xfId="0" applyFont="1" applyFill="1" applyBorder="1" applyAlignment="1">
      <alignment vertical="center" wrapText="1"/>
    </xf>
    <xf numFmtId="0" fontId="1" fillId="0" borderId="0" xfId="0" applyFont="1"/>
    <xf numFmtId="0" fontId="0" fillId="0" borderId="0" xfId="0" applyAlignment="1">
      <alignment horizontal="left"/>
    </xf>
    <xf numFmtId="0" fontId="1" fillId="0" borderId="0" xfId="0" applyFont="1"/>
    <xf numFmtId="43" fontId="0" fillId="0" borderId="0" xfId="0" applyNumberFormat="1"/>
    <xf numFmtId="164" fontId="0" fillId="0" borderId="0" xfId="3" applyFont="1"/>
    <xf numFmtId="0" fontId="0" fillId="0" borderId="0" xfId="0"/>
    <xf numFmtId="0" fontId="0" fillId="0" borderId="1" xfId="0" applyBorder="1"/>
    <xf numFmtId="0" fontId="0" fillId="0" borderId="0" xfId="0" pivotButton="1"/>
    <xf numFmtId="0" fontId="0" fillId="0" borderId="0" xfId="0" applyAlignment="1">
      <alignment wrapText="1"/>
    </xf>
    <xf numFmtId="0" fontId="2" fillId="0" borderId="0" xfId="0" applyFont="1" applyAlignment="1">
      <alignment vertical="center"/>
    </xf>
    <xf numFmtId="166" fontId="0" fillId="0" borderId="0" xfId="1" applyNumberFormat="1" applyFont="1"/>
    <xf numFmtId="167" fontId="2" fillId="0" borderId="0" xfId="0" applyNumberFormat="1" applyFont="1"/>
    <xf numFmtId="0" fontId="2" fillId="0" borderId="0" xfId="8" applyNumberFormat="1" applyFont="1"/>
    <xf numFmtId="167" fontId="0" fillId="0" borderId="0" xfId="8" applyNumberFormat="1" applyFont="1"/>
    <xf numFmtId="168" fontId="0" fillId="0" borderId="0" xfId="1" applyNumberFormat="1" applyFont="1"/>
    <xf numFmtId="0" fontId="2" fillId="0" borderId="0" xfId="0" applyFont="1" applyAlignment="1">
      <alignment horizontal="center" vertical="center"/>
    </xf>
    <xf numFmtId="0" fontId="2" fillId="0" borderId="1" xfId="0" applyFont="1" applyBorder="1"/>
    <xf numFmtId="0" fontId="2" fillId="6" borderId="1" xfId="0" applyFont="1" applyFill="1" applyBorder="1" applyAlignment="1"/>
    <xf numFmtId="0" fontId="0" fillId="0" borderId="1" xfId="0" applyBorder="1" applyAlignment="1"/>
    <xf numFmtId="0" fontId="0" fillId="6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 applyFill="1" applyBorder="1"/>
    <xf numFmtId="0" fontId="12" fillId="7" borderId="1" xfId="9" applyFont="1" applyBorder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13" fillId="0" borderId="0" xfId="0" applyFont="1" applyAlignment="1">
      <alignment wrapText="1"/>
    </xf>
    <xf numFmtId="0" fontId="13" fillId="2" borderId="0" xfId="0" applyFont="1" applyFill="1" applyAlignment="1">
      <alignment wrapText="1"/>
    </xf>
    <xf numFmtId="0" fontId="14" fillId="0" borderId="1" xfId="0" applyFont="1" applyBorder="1" applyAlignment="1">
      <alignment vertical="center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vertical="center" wrapText="1"/>
    </xf>
    <xf numFmtId="0" fontId="14" fillId="0" borderId="1" xfId="0" applyFont="1" applyBorder="1" applyAlignment="1">
      <alignment vertical="center" wrapText="1"/>
    </xf>
    <xf numFmtId="0" fontId="13" fillId="0" borderId="0" xfId="0" applyFont="1"/>
    <xf numFmtId="0" fontId="13" fillId="0" borderId="1" xfId="0" applyFont="1" applyBorder="1" applyAlignment="1">
      <alignment horizontal="center" vertical="center" wrapText="1"/>
    </xf>
    <xf numFmtId="0" fontId="13" fillId="2" borderId="0" xfId="0" applyFont="1" applyFill="1"/>
    <xf numFmtId="0" fontId="13" fillId="0" borderId="1" xfId="0" applyFont="1" applyBorder="1" applyAlignment="1">
      <alignment vertical="center"/>
    </xf>
    <xf numFmtId="0" fontId="13" fillId="0" borderId="1" xfId="0" applyFont="1" applyBorder="1" applyAlignment="1">
      <alignment vertical="center" wrapText="1"/>
    </xf>
    <xf numFmtId="0" fontId="5" fillId="0" borderId="0" xfId="0" applyFont="1"/>
    <xf numFmtId="0" fontId="5" fillId="2" borderId="0" xfId="0" applyFont="1" applyFill="1"/>
    <xf numFmtId="0" fontId="13" fillId="0" borderId="0" xfId="0" applyFont="1" applyBorder="1" applyAlignment="1">
      <alignment vertical="center" wrapText="1"/>
    </xf>
    <xf numFmtId="0" fontId="13" fillId="0" borderId="1" xfId="0" applyFont="1" applyBorder="1" applyAlignment="1">
      <alignment horizontal="center" vertical="center"/>
    </xf>
    <xf numFmtId="0" fontId="12" fillId="7" borderId="1" xfId="9" applyFont="1" applyBorder="1" applyAlignment="1">
      <alignment vertical="center"/>
    </xf>
    <xf numFmtId="0" fontId="12" fillId="7" borderId="1" xfId="9" applyFont="1" applyBorder="1" applyAlignment="1">
      <alignment vertical="center" wrapText="1"/>
    </xf>
    <xf numFmtId="0" fontId="14" fillId="0" borderId="0" xfId="0" applyFont="1"/>
    <xf numFmtId="0" fontId="14" fillId="0" borderId="1" xfId="0" applyFont="1" applyBorder="1" applyAlignment="1">
      <alignment horizontal="center" vertical="center" wrapText="1"/>
    </xf>
    <xf numFmtId="0" fontId="14" fillId="2" borderId="0" xfId="0" applyFont="1" applyFill="1"/>
    <xf numFmtId="0" fontId="15" fillId="0" borderId="1" xfId="0" applyFont="1" applyBorder="1" applyAlignment="1">
      <alignment vertical="center"/>
    </xf>
    <xf numFmtId="0" fontId="6" fillId="0" borderId="0" xfId="0" applyFont="1"/>
    <xf numFmtId="0" fontId="6" fillId="2" borderId="0" xfId="0" applyFont="1" applyFill="1"/>
    <xf numFmtId="0" fontId="16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vertical="center" wrapText="1"/>
    </xf>
    <xf numFmtId="0" fontId="6" fillId="0" borderId="1" xfId="0" applyFont="1" applyBorder="1" applyAlignment="1">
      <alignment horizontal="center" vertical="center" wrapText="1"/>
    </xf>
    <xf numFmtId="0" fontId="13" fillId="0" borderId="0" xfId="0" applyFont="1" applyBorder="1" applyAlignment="1">
      <alignment vertical="center"/>
    </xf>
    <xf numFmtId="0" fontId="13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 wrapText="1"/>
    </xf>
    <xf numFmtId="0" fontId="13" fillId="0" borderId="0" xfId="0" applyFont="1" applyBorder="1"/>
    <xf numFmtId="0" fontId="18" fillId="7" borderId="0" xfId="9" applyFont="1" applyBorder="1" applyAlignment="1">
      <alignment horizontal="center" vertical="center"/>
    </xf>
    <xf numFmtId="0" fontId="18" fillId="7" borderId="0" xfId="9" applyFont="1" applyBorder="1" applyAlignment="1">
      <alignment horizontal="center" vertical="center" wrapText="1"/>
    </xf>
    <xf numFmtId="0" fontId="18" fillId="7" borderId="0" xfId="9" applyFont="1" applyBorder="1" applyAlignment="1">
      <alignment vertical="center"/>
    </xf>
    <xf numFmtId="0" fontId="15" fillId="0" borderId="0" xfId="0" applyFont="1" applyBorder="1" applyAlignment="1">
      <alignment horizontal="center" vertical="center"/>
    </xf>
    <xf numFmtId="0" fontId="14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 wrapText="1"/>
    </xf>
    <xf numFmtId="0" fontId="14" fillId="0" borderId="0" xfId="0" applyFont="1" applyBorder="1" applyAlignment="1">
      <alignment vertical="center" wrapText="1"/>
    </xf>
    <xf numFmtId="0" fontId="13" fillId="2" borderId="0" xfId="0" applyFont="1" applyFill="1" applyBorder="1"/>
    <xf numFmtId="0" fontId="13" fillId="0" borderId="0" xfId="0" applyFont="1" applyFill="1" applyBorder="1"/>
    <xf numFmtId="0" fontId="16" fillId="0" borderId="0" xfId="0" applyFont="1" applyBorder="1"/>
    <xf numFmtId="0" fontId="16" fillId="0" borderId="0" xfId="0" applyFont="1" applyBorder="1" applyAlignment="1">
      <alignment horizontal="center" vertical="center"/>
    </xf>
    <xf numFmtId="0" fontId="16" fillId="0" borderId="0" xfId="0" applyFont="1" applyBorder="1" applyAlignment="1">
      <alignment vertical="center" wrapText="1"/>
    </xf>
    <xf numFmtId="0" fontId="17" fillId="0" borderId="0" xfId="0" applyFont="1" applyBorder="1" applyAlignment="1">
      <alignment vertical="center"/>
    </xf>
    <xf numFmtId="0" fontId="16" fillId="0" borderId="0" xfId="0" applyFont="1" applyBorder="1" applyAlignment="1">
      <alignment vertical="center"/>
    </xf>
    <xf numFmtId="0" fontId="13" fillId="0" borderId="0" xfId="0" applyFont="1" applyBorder="1" applyAlignment="1"/>
    <xf numFmtId="0" fontId="18" fillId="7" borderId="0" xfId="9" applyFont="1" applyBorder="1" applyAlignment="1">
      <alignment vertical="center" wrapText="1"/>
    </xf>
    <xf numFmtId="0" fontId="18" fillId="7" borderId="0" xfId="9" applyFont="1" applyBorder="1"/>
    <xf numFmtId="0" fontId="15" fillId="0" borderId="0" xfId="0" applyFont="1" applyBorder="1" applyAlignment="1">
      <alignment vertical="center"/>
    </xf>
    <xf numFmtId="0" fontId="12" fillId="7" borderId="0" xfId="9" applyFont="1" applyBorder="1" applyAlignment="1">
      <alignment vertical="center"/>
    </xf>
    <xf numFmtId="0" fontId="12" fillId="7" borderId="0" xfId="9" applyFont="1" applyBorder="1" applyAlignment="1">
      <alignment horizontal="center" vertical="center"/>
    </xf>
    <xf numFmtId="0" fontId="12" fillId="7" borderId="0" xfId="9" applyFont="1" applyBorder="1"/>
    <xf numFmtId="0" fontId="19" fillId="0" borderId="1" xfId="0" applyFont="1" applyFill="1" applyBorder="1" applyAlignment="1"/>
    <xf numFmtId="0" fontId="20" fillId="0" borderId="1" xfId="0" applyFont="1" applyFill="1" applyBorder="1" applyAlignment="1">
      <alignment wrapText="1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wrapText="1"/>
    </xf>
    <xf numFmtId="0" fontId="10" fillId="8" borderId="1" xfId="0" applyFont="1" applyFill="1" applyBorder="1" applyAlignment="1">
      <alignment horizontal="left" vertical="center" wrapText="1"/>
    </xf>
    <xf numFmtId="0" fontId="22" fillId="8" borderId="1" xfId="0" applyFont="1" applyFill="1" applyBorder="1" applyAlignment="1">
      <alignment horizontal="left" vertical="center" wrapText="1"/>
    </xf>
    <xf numFmtId="0" fontId="21" fillId="7" borderId="1" xfId="9" applyFont="1" applyBorder="1" applyAlignment="1">
      <alignment horizontal="left"/>
    </xf>
    <xf numFmtId="0" fontId="2" fillId="2" borderId="1" xfId="0" applyFont="1" applyFill="1" applyBorder="1"/>
    <xf numFmtId="0" fontId="10" fillId="3" borderId="1" xfId="0" applyFont="1" applyFill="1" applyBorder="1" applyAlignment="1">
      <alignment horizontal="left" vertical="center" wrapText="1"/>
    </xf>
    <xf numFmtId="0" fontId="22" fillId="3" borderId="1" xfId="0" applyFont="1" applyFill="1" applyBorder="1" applyAlignment="1">
      <alignment horizontal="left" vertical="center" wrapText="1"/>
    </xf>
    <xf numFmtId="0" fontId="0" fillId="3" borderId="1" xfId="0" applyFill="1" applyBorder="1"/>
    <xf numFmtId="0" fontId="10" fillId="5" borderId="1" xfId="0" applyFont="1" applyFill="1" applyBorder="1" applyAlignment="1">
      <alignment horizontal="left" vertical="center" wrapText="1"/>
    </xf>
    <xf numFmtId="0" fontId="22" fillId="5" borderId="1" xfId="0" applyFont="1" applyFill="1" applyBorder="1" applyAlignment="1">
      <alignment horizontal="left" vertical="center" wrapText="1"/>
    </xf>
    <xf numFmtId="0" fontId="0" fillId="5" borderId="1" xfId="0" applyFill="1" applyBorder="1"/>
    <xf numFmtId="0" fontId="0" fillId="8" borderId="1" xfId="0" applyFill="1" applyBorder="1"/>
    <xf numFmtId="0" fontId="10" fillId="4" borderId="1" xfId="0" applyFont="1" applyFill="1" applyBorder="1" applyAlignment="1">
      <alignment horizontal="left" vertical="center" wrapText="1"/>
    </xf>
    <xf numFmtId="0" fontId="22" fillId="4" borderId="1" xfId="0" applyFont="1" applyFill="1" applyBorder="1" applyAlignment="1">
      <alignment horizontal="left" vertical="center" wrapText="1"/>
    </xf>
    <xf numFmtId="0" fontId="2" fillId="4" borderId="1" xfId="0" applyFont="1" applyFill="1" applyBorder="1"/>
    <xf numFmtId="0" fontId="0" fillId="4" borderId="1" xfId="0" applyFill="1" applyBorder="1"/>
    <xf numFmtId="0" fontId="2" fillId="0" borderId="1" xfId="0" applyFont="1" applyBorder="1" applyAlignment="1">
      <alignment wrapText="1"/>
    </xf>
    <xf numFmtId="0" fontId="0" fillId="0" borderId="1" xfId="0" applyFill="1" applyBorder="1" applyAlignment="1">
      <alignment wrapText="1"/>
    </xf>
    <xf numFmtId="0" fontId="21" fillId="0" borderId="0" xfId="9" applyFont="1" applyFill="1" applyBorder="1" applyAlignment="1">
      <alignment horizontal="left"/>
    </xf>
    <xf numFmtId="0" fontId="0" fillId="0" borderId="0" xfId="0" applyFill="1" applyBorder="1" applyAlignment="1"/>
    <xf numFmtId="0" fontId="0" fillId="0" borderId="4" xfId="0" applyBorder="1" applyAlignment="1"/>
    <xf numFmtId="0" fontId="2" fillId="0" borderId="1" xfId="0" applyFont="1" applyBorder="1" applyAlignment="1">
      <alignment vertical="center" wrapText="1"/>
    </xf>
    <xf numFmtId="0" fontId="19" fillId="0" borderId="1" xfId="0" applyFont="1" applyFill="1" applyBorder="1" applyAlignment="1">
      <alignment vertical="center" wrapText="1"/>
    </xf>
    <xf numFmtId="0" fontId="20" fillId="0" borderId="1" xfId="0" applyFont="1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23" fillId="4" borderId="1" xfId="0" applyFont="1" applyFill="1" applyBorder="1" applyAlignment="1">
      <alignment horizontal="left" vertical="center" wrapText="1"/>
    </xf>
    <xf numFmtId="0" fontId="24" fillId="4" borderId="1" xfId="0" applyFont="1" applyFill="1" applyBorder="1" applyAlignment="1">
      <alignment horizontal="left" vertical="center" wrapText="1"/>
    </xf>
    <xf numFmtId="0" fontId="11" fillId="0" borderId="0" xfId="0" applyFont="1" applyFill="1" applyBorder="1"/>
    <xf numFmtId="0" fontId="26" fillId="4" borderId="1" xfId="0" applyFont="1" applyFill="1" applyBorder="1" applyAlignment="1">
      <alignment horizontal="left" vertical="center" wrapText="1"/>
    </xf>
    <xf numFmtId="0" fontId="27" fillId="4" borderId="1" xfId="0" applyFont="1" applyFill="1" applyBorder="1" applyAlignment="1">
      <alignment horizontal="left" vertical="center" wrapText="1"/>
    </xf>
    <xf numFmtId="0" fontId="1" fillId="0" borderId="0" xfId="0" applyFont="1" applyFill="1" applyBorder="1"/>
    <xf numFmtId="0" fontId="26" fillId="3" borderId="1" xfId="0" applyFont="1" applyFill="1" applyBorder="1" applyAlignment="1">
      <alignment horizontal="left" vertical="center" wrapText="1"/>
    </xf>
    <xf numFmtId="0" fontId="27" fillId="3" borderId="1" xfId="0" applyFont="1" applyFill="1" applyBorder="1" applyAlignment="1">
      <alignment horizontal="left" vertical="center" wrapText="1"/>
    </xf>
    <xf numFmtId="0" fontId="26" fillId="5" borderId="1" xfId="0" applyFont="1" applyFill="1" applyBorder="1" applyAlignment="1">
      <alignment horizontal="left" vertical="center" wrapText="1"/>
    </xf>
    <xf numFmtId="0" fontId="27" fillId="5" borderId="1" xfId="0" applyFont="1" applyFill="1" applyBorder="1" applyAlignment="1">
      <alignment horizontal="left" vertical="center" wrapText="1"/>
    </xf>
    <xf numFmtId="0" fontId="9" fillId="7" borderId="0" xfId="9"/>
    <xf numFmtId="0" fontId="2" fillId="2" borderId="0" xfId="0" applyFont="1" applyFill="1"/>
    <xf numFmtId="0" fontId="2" fillId="0" borderId="0" xfId="0" applyFont="1"/>
    <xf numFmtId="169" fontId="0" fillId="8" borderId="1" xfId="3" applyNumberFormat="1" applyFont="1" applyFill="1" applyBorder="1"/>
    <xf numFmtId="0" fontId="0" fillId="3" borderId="1" xfId="0" applyFont="1" applyFill="1" applyBorder="1"/>
    <xf numFmtId="0" fontId="0" fillId="5" borderId="1" xfId="0" applyFont="1" applyFill="1" applyBorder="1"/>
    <xf numFmtId="0" fontId="14" fillId="0" borderId="3" xfId="0" applyFont="1" applyBorder="1" applyAlignment="1">
      <alignment vertical="center" wrapText="1"/>
    </xf>
    <xf numFmtId="0" fontId="14" fillId="0" borderId="1" xfId="0" applyFont="1" applyBorder="1" applyAlignment="1"/>
    <xf numFmtId="0" fontId="28" fillId="0" borderId="1" xfId="0" applyFont="1" applyBorder="1" applyAlignment="1">
      <alignment vertical="center"/>
    </xf>
    <xf numFmtId="0" fontId="14" fillId="0" borderId="3" xfId="0" applyFont="1" applyBorder="1" applyAlignment="1">
      <alignment vertical="center"/>
    </xf>
    <xf numFmtId="0" fontId="15" fillId="0" borderId="3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0" fillId="0" borderId="0" xfId="0"/>
    <xf numFmtId="170" fontId="0" fillId="0" borderId="0" xfId="0" applyNumberFormat="1"/>
    <xf numFmtId="170" fontId="2" fillId="0" borderId="0" xfId="0" applyNumberFormat="1" applyFont="1"/>
    <xf numFmtId="164" fontId="0" fillId="0" borderId="1" xfId="3" applyFont="1" applyBorder="1" applyAlignment="1"/>
    <xf numFmtId="170" fontId="0" fillId="8" borderId="0" xfId="0" applyNumberFormat="1" applyFill="1"/>
    <xf numFmtId="43" fontId="2" fillId="0" borderId="0" xfId="0" applyNumberFormat="1" applyFont="1"/>
    <xf numFmtId="0" fontId="0" fillId="2" borderId="0" xfId="0" applyFill="1"/>
    <xf numFmtId="170" fontId="0" fillId="4" borderId="1" xfId="0" applyNumberFormat="1" applyFont="1" applyFill="1" applyBorder="1"/>
    <xf numFmtId="170" fontId="0" fillId="3" borderId="1" xfId="0" applyNumberFormat="1" applyFont="1" applyFill="1" applyBorder="1"/>
    <xf numFmtId="170" fontId="0" fillId="5" borderId="1" xfId="0" applyNumberFormat="1" applyFont="1" applyFill="1" applyBorder="1"/>
    <xf numFmtId="172" fontId="0" fillId="8" borderId="1" xfId="3" applyNumberFormat="1" applyFont="1" applyFill="1" applyBorder="1"/>
    <xf numFmtId="164" fontId="2" fillId="4" borderId="1" xfId="3" applyFont="1" applyFill="1" applyBorder="1"/>
    <xf numFmtId="164" fontId="3" fillId="4" borderId="1" xfId="3" applyFont="1" applyFill="1" applyBorder="1"/>
    <xf numFmtId="164" fontId="25" fillId="4" borderId="1" xfId="3" applyFont="1" applyFill="1" applyBorder="1"/>
    <xf numFmtId="171" fontId="0" fillId="8" borderId="0" xfId="0" applyNumberFormat="1" applyFill="1"/>
    <xf numFmtId="172" fontId="0" fillId="8" borderId="0" xfId="0" applyNumberFormat="1" applyFill="1"/>
    <xf numFmtId="172" fontId="1" fillId="8" borderId="0" xfId="0" applyNumberFormat="1" applyFont="1" applyFill="1" applyAlignment="1">
      <alignment horizontal="center"/>
    </xf>
    <xf numFmtId="43" fontId="0" fillId="8" borderId="0" xfId="0" applyNumberFormat="1" applyFill="1"/>
    <xf numFmtId="0" fontId="0" fillId="8" borderId="0" xfId="0" applyFill="1"/>
    <xf numFmtId="164" fontId="13" fillId="0" borderId="0" xfId="0" applyNumberFormat="1" applyFont="1" applyBorder="1"/>
    <xf numFmtId="0" fontId="12" fillId="7" borderId="1" xfId="9" applyFont="1" applyBorder="1" applyAlignment="1">
      <alignment horizontal="center" vertical="center"/>
    </xf>
    <xf numFmtId="0" fontId="0" fillId="4" borderId="0" xfId="0" applyFill="1" applyBorder="1"/>
    <xf numFmtId="0" fontId="0" fillId="0" borderId="0" xfId="0" applyBorder="1"/>
    <xf numFmtId="0" fontId="2" fillId="0" borderId="0" xfId="0" applyFont="1" applyBorder="1"/>
    <xf numFmtId="0" fontId="7" fillId="0" borderId="0" xfId="0" applyFont="1" applyFill="1" applyBorder="1"/>
    <xf numFmtId="164" fontId="0" fillId="0" borderId="0" xfId="3" applyFont="1" applyBorder="1"/>
    <xf numFmtId="43" fontId="0" fillId="0" borderId="0" xfId="0" applyNumberFormat="1" applyBorder="1"/>
    <xf numFmtId="0" fontId="8" fillId="0" borderId="0" xfId="0" applyFont="1" applyFill="1" applyBorder="1" applyAlignment="1">
      <alignment horizontal="right"/>
    </xf>
    <xf numFmtId="0" fontId="8" fillId="0" borderId="0" xfId="0" applyFont="1" applyFill="1" applyBorder="1"/>
    <xf numFmtId="43" fontId="0" fillId="0" borderId="0" xfId="1" applyFont="1" applyBorder="1"/>
    <xf numFmtId="0" fontId="0" fillId="0" borderId="0" xfId="1" applyNumberFormat="1" applyFont="1" applyBorder="1"/>
    <xf numFmtId="165" fontId="0" fillId="0" borderId="0" xfId="1" applyNumberFormat="1" applyFont="1" applyBorder="1"/>
    <xf numFmtId="0" fontId="25" fillId="9" borderId="0" xfId="9" applyFont="1" applyFill="1" applyBorder="1"/>
    <xf numFmtId="0" fontId="31" fillId="9" borderId="0" xfId="9" applyFont="1" applyFill="1" applyBorder="1"/>
    <xf numFmtId="0" fontId="31" fillId="9" borderId="0" xfId="9" applyFont="1" applyFill="1"/>
    <xf numFmtId="0" fontId="2" fillId="9" borderId="0" xfId="0" applyFont="1" applyFill="1" applyBorder="1"/>
    <xf numFmtId="0" fontId="0" fillId="9" borderId="0" xfId="0" applyFill="1" applyBorder="1"/>
    <xf numFmtId="0" fontId="0" fillId="9" borderId="0" xfId="0" applyFill="1"/>
    <xf numFmtId="166" fontId="0" fillId="0" borderId="0" xfId="1" applyNumberFormat="1" applyFont="1" applyBorder="1"/>
    <xf numFmtId="0" fontId="25" fillId="9" borderId="0" xfId="9" applyFont="1" applyFill="1"/>
    <xf numFmtId="0" fontId="2" fillId="0" borderId="0" xfId="0" applyFont="1" applyBorder="1" applyAlignment="1">
      <alignment vertical="center"/>
    </xf>
    <xf numFmtId="167" fontId="0" fillId="0" borderId="0" xfId="8" applyNumberFormat="1" applyFont="1" applyBorder="1"/>
    <xf numFmtId="167" fontId="2" fillId="0" borderId="0" xfId="0" applyNumberFormat="1" applyFont="1" applyBorder="1"/>
    <xf numFmtId="0" fontId="2" fillId="0" borderId="0" xfId="8" applyNumberFormat="1" applyFont="1" applyBorder="1"/>
    <xf numFmtId="0" fontId="2" fillId="0" borderId="0" xfId="0" applyFont="1" applyFill="1" applyBorder="1"/>
    <xf numFmtId="0" fontId="2" fillId="9" borderId="0" xfId="0" applyFont="1" applyFill="1"/>
    <xf numFmtId="0" fontId="2" fillId="0" borderId="0" xfId="0" applyFont="1" applyAlignment="1">
      <alignment horizontal="left" vertical="center"/>
    </xf>
    <xf numFmtId="0" fontId="0" fillId="0" borderId="0" xfId="8" applyNumberFormat="1" applyFont="1" applyBorder="1"/>
    <xf numFmtId="0" fontId="2" fillId="0" borderId="0" xfId="0" applyFont="1" applyFill="1"/>
    <xf numFmtId="0" fontId="2" fillId="0" borderId="0" xfId="0" applyFont="1" applyFill="1" applyBorder="1" applyAlignment="1">
      <alignment vertical="center"/>
    </xf>
    <xf numFmtId="0" fontId="2" fillId="0" borderId="0" xfId="0" applyFont="1" applyFill="1" applyAlignment="1">
      <alignment vertical="center"/>
    </xf>
    <xf numFmtId="4" fontId="0" fillId="0" borderId="0" xfId="0" applyNumberFormat="1"/>
    <xf numFmtId="0" fontId="12" fillId="7" borderId="2" xfId="9" applyFont="1" applyBorder="1" applyAlignment="1">
      <alignment horizontal="center" vertical="center" wrapText="1"/>
    </xf>
    <xf numFmtId="0" fontId="12" fillId="7" borderId="0" xfId="9" applyFon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21" fillId="7" borderId="1" xfId="9" applyFont="1" applyBorder="1" applyAlignment="1">
      <alignment horizontal="left" vertical="top"/>
    </xf>
    <xf numFmtId="0" fontId="9" fillId="7" borderId="0" xfId="9" applyAlignment="1">
      <alignment horizontal="left" vertical="top"/>
    </xf>
  </cellXfs>
  <cellStyles count="25">
    <cellStyle name="Bom" xfId="9" builtinId="26"/>
    <cellStyle name="Moeda 2" xfId="2" xr:uid="{00000000-0005-0000-0000-000001000000}"/>
    <cellStyle name="Moeda 2 2" xfId="5" xr:uid="{00000000-0005-0000-0000-000002000000}"/>
    <cellStyle name="Moeda 2 2 2" xfId="18" xr:uid="{00000000-0005-0000-0000-000003000000}"/>
    <cellStyle name="Moeda 2 3" xfId="7" xr:uid="{00000000-0005-0000-0000-000004000000}"/>
    <cellStyle name="Moeda 2 3 2" xfId="20" xr:uid="{00000000-0005-0000-0000-000005000000}"/>
    <cellStyle name="Moeda 2 4" xfId="13" xr:uid="{00000000-0005-0000-0000-000006000000}"/>
    <cellStyle name="Moeda 2 4 2" xfId="24" xr:uid="{00000000-0005-0000-0000-000007000000}"/>
    <cellStyle name="Moeda 2 5" xfId="16" xr:uid="{00000000-0005-0000-0000-000008000000}"/>
    <cellStyle name="Moeda 3" xfId="11" xr:uid="{00000000-0005-0000-0000-000009000000}"/>
    <cellStyle name="Moeda 3 2" xfId="22" xr:uid="{00000000-0005-0000-0000-00000A000000}"/>
    <cellStyle name="Normal" xfId="0" builtinId="0"/>
    <cellStyle name="Porcentagem" xfId="8" builtinId="5"/>
    <cellStyle name="Vírgula" xfId="3" builtinId="3"/>
    <cellStyle name="Vírgula 2" xfId="1" xr:uid="{00000000-0005-0000-0000-00000E000000}"/>
    <cellStyle name="Vírgula 2 2" xfId="4" xr:uid="{00000000-0005-0000-0000-00000F000000}"/>
    <cellStyle name="Vírgula 2 2 2" xfId="17" xr:uid="{00000000-0005-0000-0000-000010000000}"/>
    <cellStyle name="Vírgula 2 3" xfId="6" xr:uid="{00000000-0005-0000-0000-000011000000}"/>
    <cellStyle name="Vírgula 2 3 2" xfId="19" xr:uid="{00000000-0005-0000-0000-000012000000}"/>
    <cellStyle name="Vírgula 2 4" xfId="12" xr:uid="{00000000-0005-0000-0000-000013000000}"/>
    <cellStyle name="Vírgula 2 4 2" xfId="23" xr:uid="{00000000-0005-0000-0000-000014000000}"/>
    <cellStyle name="Vírgula 2 5" xfId="15" xr:uid="{00000000-0005-0000-0000-000015000000}"/>
    <cellStyle name="Vírgula 3" xfId="10" xr:uid="{00000000-0005-0000-0000-000016000000}"/>
    <cellStyle name="Vírgula 3 2" xfId="21" xr:uid="{00000000-0005-0000-0000-000017000000}"/>
    <cellStyle name="Vírgula 4" xfId="14" xr:uid="{00000000-0005-0000-0000-000018000000}"/>
  </cellStyles>
  <dxfs count="49"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ualizacao/NECCULT-%202018%20-%20ATLAS%20-%20V06%20-%20Atualizacao%20(07%20FEV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onversões"/>
      <sheetName val="colagem"/>
      <sheetName val="OUTPUTs"/>
      <sheetName val="tab_dinamicas"/>
      <sheetName val="Formatos_Análises"/>
      <sheetName val="Total x Ano"/>
      <sheetName val="SCC x Atuacao = Comércio"/>
      <sheetName val="SCC x Atuacao = Serv. Indústria"/>
      <sheetName val="SCC x Ano"/>
    </sheetNames>
    <sheetDataSet>
      <sheetData sheetId="0"/>
      <sheetData sheetId="1"/>
      <sheetData sheetId="2"/>
      <sheetData sheetId="3"/>
      <sheetData sheetId="4"/>
      <sheetData sheetId="5">
        <row r="4">
          <cell r="B4">
            <v>6216006.098956761</v>
          </cell>
          <cell r="C4">
            <v>6392906.6179309124</v>
          </cell>
          <cell r="D4">
            <v>5818884.4250937235</v>
          </cell>
          <cell r="E4">
            <v>5911404.3987765983</v>
          </cell>
          <cell r="L4">
            <v>397696.54307054984</v>
          </cell>
          <cell r="M4">
            <v>358711.50249701191</v>
          </cell>
          <cell r="N4">
            <v>356504.22552153416</v>
          </cell>
          <cell r="O4">
            <v>345996.51352351648</v>
          </cell>
          <cell r="X4">
            <v>1101308.2987956014</v>
          </cell>
          <cell r="Y4">
            <v>924012.55050186475</v>
          </cell>
          <cell r="Z4">
            <v>764550.2102786412</v>
          </cell>
          <cell r="AA4">
            <v>783158.75640047423</v>
          </cell>
        </row>
        <row r="5">
          <cell r="B5">
            <v>3034881.4600838535</v>
          </cell>
          <cell r="C5">
            <v>2636502.2175436001</v>
          </cell>
          <cell r="D5">
            <v>2745137.2546758642</v>
          </cell>
          <cell r="E5">
            <v>2741617.3875330724</v>
          </cell>
          <cell r="L5">
            <v>144824.28778524153</v>
          </cell>
          <cell r="M5">
            <v>165065.1230731449</v>
          </cell>
          <cell r="N5">
            <v>173733.11278890399</v>
          </cell>
          <cell r="O5">
            <v>148238.52564663155</v>
          </cell>
          <cell r="X5">
            <v>1305288.6289867575</v>
          </cell>
          <cell r="Y5">
            <v>1255515.958652542</v>
          </cell>
          <cell r="Z5">
            <v>1106805.7318720894</v>
          </cell>
          <cell r="AA5">
            <v>1007023.9915453773</v>
          </cell>
        </row>
        <row r="6">
          <cell r="B6">
            <v>52938523.743006773</v>
          </cell>
          <cell r="C6">
            <v>50523878.911121726</v>
          </cell>
          <cell r="D6">
            <v>46864927.083867483</v>
          </cell>
          <cell r="E6">
            <v>46430143.895491391</v>
          </cell>
          <cell r="L6">
            <v>989231.40485715168</v>
          </cell>
          <cell r="M6">
            <v>937753.0695797368</v>
          </cell>
          <cell r="N6">
            <v>870715.56799756805</v>
          </cell>
          <cell r="O6">
            <v>825857.69901904615</v>
          </cell>
          <cell r="X6">
            <v>457162.1185024369</v>
          </cell>
          <cell r="Y6">
            <v>305432.31754217908</v>
          </cell>
          <cell r="Z6">
            <v>333263.17856962094</v>
          </cell>
          <cell r="AA6">
            <v>256675.1206322278</v>
          </cell>
        </row>
        <row r="7">
          <cell r="B7">
            <v>5048884.4559934773</v>
          </cell>
          <cell r="C7">
            <v>4920884.4304391472</v>
          </cell>
          <cell r="D7">
            <v>5667157.722256802</v>
          </cell>
          <cell r="E7">
            <v>6209484.0421793526</v>
          </cell>
          <cell r="L7">
            <v>131679.39347508471</v>
          </cell>
          <cell r="M7">
            <v>135517.54614397857</v>
          </cell>
          <cell r="N7">
            <v>135942.44175081095</v>
          </cell>
          <cell r="O7">
            <v>136585.61338667889</v>
          </cell>
          <cell r="X7">
            <v>6848524.9642634364</v>
          </cell>
          <cell r="Y7">
            <v>6607222.6297617182</v>
          </cell>
          <cell r="Z7">
            <v>5682881.9660736946</v>
          </cell>
          <cell r="AA7">
            <v>5574643.7295515817</v>
          </cell>
        </row>
        <row r="8">
          <cell r="B8">
            <v>30185151.762685884</v>
          </cell>
          <cell r="C8">
            <v>27046516.592285059</v>
          </cell>
          <cell r="D8">
            <v>25720178.812377017</v>
          </cell>
          <cell r="E8">
            <v>26122914.297564693</v>
          </cell>
          <cell r="L8">
            <v>1227749.4517081098</v>
          </cell>
          <cell r="M8">
            <v>1126276.4928536885</v>
          </cell>
          <cell r="N8">
            <v>1119855.1550332557</v>
          </cell>
          <cell r="O8">
            <v>1104459.1947476394</v>
          </cell>
          <cell r="X8">
            <v>753348.2211837928</v>
          </cell>
          <cell r="Y8">
            <v>710135.42559856607</v>
          </cell>
          <cell r="Z8">
            <v>726629.26937899832</v>
          </cell>
          <cell r="AA8">
            <v>766513.64570510725</v>
          </cell>
        </row>
        <row r="9">
          <cell r="B9">
            <v>2797857.5481118923</v>
          </cell>
          <cell r="C9">
            <v>2849455.1491054418</v>
          </cell>
          <cell r="D9">
            <v>2790488.9397756783</v>
          </cell>
          <cell r="E9">
            <v>2910902.8016274911</v>
          </cell>
          <cell r="L9">
            <v>99261.898943795211</v>
          </cell>
          <cell r="M9">
            <v>95616.696312818167</v>
          </cell>
          <cell r="N9">
            <v>95433.636242908295</v>
          </cell>
          <cell r="O9">
            <v>114779.2778305317</v>
          </cell>
          <cell r="X9">
            <v>5086388.9780313866</v>
          </cell>
          <cell r="Y9">
            <v>5646514.4214628246</v>
          </cell>
          <cell r="Z9">
            <v>5664698.6141419802</v>
          </cell>
          <cell r="AA9">
            <v>6303774.6053040903</v>
          </cell>
        </row>
        <row r="10">
          <cell r="B10">
            <v>3641034.992579028</v>
          </cell>
          <cell r="C10">
            <v>3730268.8768321676</v>
          </cell>
          <cell r="D10">
            <v>3749003.8731624428</v>
          </cell>
          <cell r="E10">
            <v>3357914.7662223601</v>
          </cell>
          <cell r="L10">
            <v>212864.54250579339</v>
          </cell>
          <cell r="M10">
            <v>211885.59359653297</v>
          </cell>
          <cell r="N10">
            <v>202367.96859058776</v>
          </cell>
          <cell r="O10">
            <v>217958.28156413071</v>
          </cell>
          <cell r="X10">
            <v>790472.87102199835</v>
          </cell>
          <cell r="Y10">
            <v>810531.09823486966</v>
          </cell>
          <cell r="Z10">
            <v>776229.12095787318</v>
          </cell>
          <cell r="AA10">
            <v>653063.58761552896</v>
          </cell>
        </row>
        <row r="11">
          <cell r="B11">
            <v>1535388.2009679633</v>
          </cell>
          <cell r="C11">
            <v>1383317.7769057113</v>
          </cell>
          <cell r="D11">
            <v>1267210.0093269215</v>
          </cell>
          <cell r="E11">
            <v>1271740.9230240108</v>
          </cell>
          <cell r="L11">
            <v>544490.10268281226</v>
          </cell>
          <cell r="M11">
            <v>527432.06542807119</v>
          </cell>
          <cell r="N11">
            <v>525253.02222325129</v>
          </cell>
          <cell r="O11">
            <v>537970.23268627014</v>
          </cell>
          <cell r="X11">
            <v>216201.28241656144</v>
          </cell>
          <cell r="Y11">
            <v>117876.2138992183</v>
          </cell>
          <cell r="Z11">
            <v>129737.27542924152</v>
          </cell>
          <cell r="AA11">
            <v>113521.21560152729</v>
          </cell>
        </row>
        <row r="12">
          <cell r="B12">
            <v>1165829.159807499</v>
          </cell>
          <cell r="C12">
            <v>1253090.6124047684</v>
          </cell>
          <cell r="D12">
            <v>1065512.9269924429</v>
          </cell>
          <cell r="E12">
            <v>2816292.4966727216</v>
          </cell>
          <cell r="L12">
            <v>402351.6154658572</v>
          </cell>
          <cell r="M12">
            <v>421002.71055637125</v>
          </cell>
          <cell r="N12">
            <v>416005.46190387709</v>
          </cell>
          <cell r="O12">
            <v>435830.6643490392</v>
          </cell>
          <cell r="X12">
            <v>15483.786364126367</v>
          </cell>
          <cell r="Y12">
            <v>21604.972287375109</v>
          </cell>
          <cell r="Z12">
            <v>24547.404174248131</v>
          </cell>
          <cell r="AA12">
            <v>256690.46797589591</v>
          </cell>
        </row>
        <row r="13">
          <cell r="B13">
            <v>12688262.163478617</v>
          </cell>
          <cell r="C13">
            <v>12963872.47682311</v>
          </cell>
          <cell r="D13">
            <v>12074209.849594673</v>
          </cell>
          <cell r="E13">
            <v>12644931.98056078</v>
          </cell>
          <cell r="L13">
            <v>2059388.2727478449</v>
          </cell>
          <cell r="M13">
            <v>2049636.9395842599</v>
          </cell>
          <cell r="N13">
            <v>2050516.6632238773</v>
          </cell>
          <cell r="O13">
            <v>2188324.2689291267</v>
          </cell>
          <cell r="X13">
            <v>522393.58290144987</v>
          </cell>
          <cell r="Y13">
            <v>533914.20946998207</v>
          </cell>
          <cell r="Z13">
            <v>585924.96608300204</v>
          </cell>
          <cell r="AA13">
            <v>551319.40277667425</v>
          </cell>
        </row>
        <row r="14">
          <cell r="L14">
            <v>928088.86640840303</v>
          </cell>
          <cell r="M14">
            <v>973685.58989874239</v>
          </cell>
          <cell r="N14">
            <v>933231.09712554421</v>
          </cell>
          <cell r="O14">
            <v>1156786.1838374666</v>
          </cell>
          <cell r="X14">
            <v>1040550.8147857751</v>
          </cell>
          <cell r="Y14">
            <v>1106122.6109097279</v>
          </cell>
          <cell r="Z14">
            <v>1117688.2849651554</v>
          </cell>
          <cell r="AA14">
            <v>922356.88755750831</v>
          </cell>
        </row>
        <row r="15">
          <cell r="L15">
            <v>621611.24118505919</v>
          </cell>
          <cell r="M15">
            <v>631270.47069129616</v>
          </cell>
          <cell r="N15">
            <v>553582.1511094122</v>
          </cell>
          <cell r="O15">
            <v>535447.8371095222</v>
          </cell>
          <cell r="X15">
            <v>2646472.2802078924</v>
          </cell>
          <cell r="Y15">
            <v>2590023.790604861</v>
          </cell>
          <cell r="Z15">
            <v>2364153.6736332914</v>
          </cell>
          <cell r="AA15">
            <v>2591673.1642958759</v>
          </cell>
        </row>
        <row r="16">
          <cell r="L16">
            <v>2278705.882952862</v>
          </cell>
          <cell r="M16">
            <v>2228420.8613147181</v>
          </cell>
          <cell r="N16">
            <v>1969493.6037179355</v>
          </cell>
          <cell r="O16">
            <v>2024971.0887001925</v>
          </cell>
          <cell r="X16">
            <v>387201.59619373729</v>
          </cell>
          <cell r="Y16">
            <v>414785.57871928782</v>
          </cell>
          <cell r="Z16">
            <v>388964.41753142362</v>
          </cell>
          <cell r="AA16">
            <v>358758.2347547324</v>
          </cell>
        </row>
        <row r="17">
          <cell r="L17">
            <v>356799.28171346581</v>
          </cell>
          <cell r="M17">
            <v>345426.09016353288</v>
          </cell>
          <cell r="N17">
            <v>363168.82646080077</v>
          </cell>
          <cell r="O17">
            <v>384001.28043970192</v>
          </cell>
          <cell r="X17">
            <v>609679.27618622745</v>
          </cell>
          <cell r="Y17">
            <v>642482.30404165282</v>
          </cell>
          <cell r="Z17">
            <v>622766.38045614294</v>
          </cell>
          <cell r="AA17">
            <v>586785.11986313039</v>
          </cell>
        </row>
        <row r="18">
          <cell r="L18">
            <v>464667.486627837</v>
          </cell>
          <cell r="M18">
            <v>456235.46472177992</v>
          </cell>
          <cell r="N18">
            <v>398167.44944228727</v>
          </cell>
          <cell r="O18">
            <v>399479.60701234546</v>
          </cell>
          <cell r="X18">
            <v>1918581.7452116346</v>
          </cell>
          <cell r="Y18">
            <v>1987373.8546078799</v>
          </cell>
          <cell r="Z18">
            <v>1998966.5364637824</v>
          </cell>
          <cell r="AA18">
            <v>2005780.5464077627</v>
          </cell>
        </row>
        <row r="19">
          <cell r="L19">
            <v>2347158.9031191049</v>
          </cell>
          <cell r="M19">
            <v>2184957.0405247989</v>
          </cell>
          <cell r="N19">
            <v>1930538.8383650538</v>
          </cell>
          <cell r="O19">
            <v>2215152.7968566557</v>
          </cell>
          <cell r="X19">
            <v>9068400.6398995854</v>
          </cell>
          <cell r="Y19">
            <v>8050045.1767955422</v>
          </cell>
          <cell r="Z19">
            <v>6341668.6158932112</v>
          </cell>
          <cell r="AA19">
            <v>8137133.4159101937</v>
          </cell>
        </row>
        <row r="20">
          <cell r="L20">
            <v>5828507.2961350288</v>
          </cell>
          <cell r="M20">
            <v>5545934.6832902785</v>
          </cell>
          <cell r="N20">
            <v>5285887.7274259934</v>
          </cell>
          <cell r="O20">
            <v>5502148.1158348806</v>
          </cell>
          <cell r="X20">
            <v>29195099.463267881</v>
          </cell>
          <cell r="Y20">
            <v>28385924.308851127</v>
          </cell>
          <cell r="Z20">
            <v>28363345.376983285</v>
          </cell>
          <cell r="AA20">
            <v>27831788.329271223</v>
          </cell>
        </row>
        <row r="21">
          <cell r="L21">
            <v>1347437.0629851113</v>
          </cell>
          <cell r="M21">
            <v>1213248.4693777168</v>
          </cell>
          <cell r="N21">
            <v>1162353.7701387405</v>
          </cell>
          <cell r="O21">
            <v>1214108.9602389501</v>
          </cell>
          <cell r="X21">
            <v>2173075.0265273065</v>
          </cell>
          <cell r="Y21">
            <v>2119374.9502784382</v>
          </cell>
          <cell r="Z21">
            <v>2406514.470369841</v>
          </cell>
          <cell r="AA21">
            <v>2105509.6696261344</v>
          </cell>
        </row>
        <row r="22">
          <cell r="L22">
            <v>22212567.041815877</v>
          </cell>
          <cell r="M22">
            <v>20688087.415276453</v>
          </cell>
          <cell r="N22">
            <v>20473526.777601093</v>
          </cell>
          <cell r="O22">
            <v>21276394.807241399</v>
          </cell>
          <cell r="X22">
            <v>716606.77634357137</v>
          </cell>
          <cell r="Y22">
            <v>633475.61167128058</v>
          </cell>
          <cell r="Z22">
            <v>511724.42278185714</v>
          </cell>
          <cell r="AA22">
            <v>496651.22818034911</v>
          </cell>
        </row>
        <row r="23">
          <cell r="L23">
            <v>54408188.771857753</v>
          </cell>
          <cell r="M23">
            <v>52417647.572415233</v>
          </cell>
          <cell r="N23">
            <v>47982873.995893769</v>
          </cell>
          <cell r="O23">
            <v>46799520.473348327</v>
          </cell>
          <cell r="X23">
            <v>1967763.6334557319</v>
          </cell>
          <cell r="Y23">
            <v>1953714.7791944267</v>
          </cell>
          <cell r="Z23">
            <v>2023133.5824191957</v>
          </cell>
          <cell r="AA23">
            <v>2233489.8859616187</v>
          </cell>
        </row>
        <row r="24">
          <cell r="L24">
            <v>5907609.7127225846</v>
          </cell>
          <cell r="M24">
            <v>5706956.5144680655</v>
          </cell>
          <cell r="N24">
            <v>5376624.6933078654</v>
          </cell>
          <cell r="O24">
            <v>5873161.3671276616</v>
          </cell>
          <cell r="X24">
            <v>49246.914573858514</v>
          </cell>
          <cell r="Y24">
            <v>17969.42030004942</v>
          </cell>
          <cell r="Z24">
            <v>5790.2199867630507</v>
          </cell>
          <cell r="AA24">
            <v>4809.1578682779755</v>
          </cell>
        </row>
        <row r="25">
          <cell r="L25">
            <v>2973335.8428089893</v>
          </cell>
          <cell r="M25">
            <v>2804351.7510022353</v>
          </cell>
          <cell r="N25">
            <v>2749738.1806790545</v>
          </cell>
          <cell r="O25">
            <v>2870498.2618895662</v>
          </cell>
          <cell r="X25">
            <v>4303008.6189431325</v>
          </cell>
          <cell r="Y25">
            <v>3860063.5740847965</v>
          </cell>
          <cell r="Z25">
            <v>1898759.3542397665</v>
          </cell>
          <cell r="AA25">
            <v>426828.38836831407</v>
          </cell>
        </row>
        <row r="26">
          <cell r="L26">
            <v>5346583.4683874827</v>
          </cell>
          <cell r="M26">
            <v>5229755.163820453</v>
          </cell>
          <cell r="N26">
            <v>4984156.2269380949</v>
          </cell>
          <cell r="O26">
            <v>4866382.1987616122</v>
          </cell>
          <cell r="X26">
            <v>619994.54853978509</v>
          </cell>
          <cell r="Y26">
            <v>502121.1736436662</v>
          </cell>
          <cell r="Z26">
            <v>450864.4558907749</v>
          </cell>
          <cell r="AA26">
            <v>147587.98316412591</v>
          </cell>
        </row>
        <row r="27">
          <cell r="L27">
            <v>721187.30493702809</v>
          </cell>
          <cell r="M27">
            <v>792253.9064689246</v>
          </cell>
          <cell r="N27">
            <v>778960.20226779871</v>
          </cell>
          <cell r="O27">
            <v>804959.13387443463</v>
          </cell>
          <cell r="X27">
            <v>5048884.4559934773</v>
          </cell>
          <cell r="Y27">
            <v>4920884.4304391472</v>
          </cell>
          <cell r="Z27">
            <v>5667157.722256802</v>
          </cell>
          <cell r="AA27">
            <v>6209484.0421793526</v>
          </cell>
        </row>
        <row r="28">
          <cell r="L28">
            <v>745628.53901943064</v>
          </cell>
          <cell r="M28">
            <v>698081.13379823579</v>
          </cell>
          <cell r="N28">
            <v>723836.76764616324</v>
          </cell>
          <cell r="O28">
            <v>777617.63484999025</v>
          </cell>
          <cell r="X28">
            <v>5135918.2061697664</v>
          </cell>
          <cell r="Y28">
            <v>4160728.7885017502</v>
          </cell>
          <cell r="Z28">
            <v>4201280.6087928433</v>
          </cell>
          <cell r="AA28">
            <v>5436833.6002463382</v>
          </cell>
        </row>
        <row r="29">
          <cell r="L29">
            <v>1806136.6022637889</v>
          </cell>
          <cell r="M29">
            <v>1711927.4874584707</v>
          </cell>
          <cell r="N29">
            <v>1720914.1546891523</v>
          </cell>
          <cell r="O29">
            <v>1771270.0633763743</v>
          </cell>
          <cell r="X29">
            <v>2800832.2324142354</v>
          </cell>
          <cell r="Y29">
            <v>2184535.2123890566</v>
          </cell>
          <cell r="Z29">
            <v>2395798.0257850555</v>
          </cell>
          <cell r="AA29">
            <v>1934111.4377775344</v>
          </cell>
        </row>
        <row r="30">
          <cell r="L30">
            <v>4748068.7674897015</v>
          </cell>
          <cell r="M30">
            <v>4043556.3070750865</v>
          </cell>
          <cell r="N30">
            <v>4429329.1790376995</v>
          </cell>
          <cell r="O30">
            <v>5889446.9074707851</v>
          </cell>
          <cell r="X30">
            <v>1173916.3749636137</v>
          </cell>
          <cell r="Y30">
            <v>948229.04528121394</v>
          </cell>
          <cell r="Z30">
            <v>993799.13783656573</v>
          </cell>
          <cell r="AA30">
            <v>1009214.0285986047</v>
          </cell>
        </row>
        <row r="31">
          <cell r="L31">
            <v>119251819.58567174</v>
          </cell>
          <cell r="M31">
            <v>113700693.66139165</v>
          </cell>
          <cell r="N31">
            <v>107762710.89712304</v>
          </cell>
          <cell r="O31">
            <v>110417346.98965247</v>
          </cell>
          <cell r="X31">
            <v>3250371.4237212911</v>
          </cell>
          <cell r="Y31">
            <v>3139200.7931255945</v>
          </cell>
          <cell r="Z31">
            <v>2677884.2680627154</v>
          </cell>
          <cell r="AA31">
            <v>2755257.9154998404</v>
          </cell>
        </row>
        <row r="32">
          <cell r="X32">
            <v>6144249.7667318853</v>
          </cell>
          <cell r="Y32">
            <v>5026355.7929625213</v>
          </cell>
          <cell r="Z32">
            <v>4108645.6938761408</v>
          </cell>
          <cell r="AA32">
            <v>3411137.3876827033</v>
          </cell>
        </row>
        <row r="33">
          <cell r="X33">
            <v>1596917.9824299971</v>
          </cell>
          <cell r="Y33">
            <v>1282010.8536388874</v>
          </cell>
          <cell r="Z33">
            <v>1067457.9695272136</v>
          </cell>
          <cell r="AA33">
            <v>478433.02368639386</v>
          </cell>
        </row>
        <row r="34">
          <cell r="X34">
            <v>276298.10821711208</v>
          </cell>
          <cell r="Y34">
            <v>289539.37642066291</v>
          </cell>
          <cell r="Z34">
            <v>222089.91859560329</v>
          </cell>
          <cell r="AA34">
            <v>273860.35496780067</v>
          </cell>
        </row>
        <row r="35">
          <cell r="X35">
            <v>216958.62796527342</v>
          </cell>
          <cell r="Y35">
            <v>232699.94430664965</v>
          </cell>
          <cell r="Z35">
            <v>264073.44496085431</v>
          </cell>
          <cell r="AA35">
            <v>260523.88444075309</v>
          </cell>
        </row>
        <row r="36">
          <cell r="X36">
            <v>1260126.5047957352</v>
          </cell>
          <cell r="Y36">
            <v>1339634.2738588753</v>
          </cell>
          <cell r="Z36">
            <v>1395062.3587684862</v>
          </cell>
          <cell r="AA36">
            <v>1386664.4576654648</v>
          </cell>
        </row>
        <row r="37">
          <cell r="X37">
            <v>1860929.4677273552</v>
          </cell>
          <cell r="Y37">
            <v>2036181.4354826966</v>
          </cell>
          <cell r="Z37">
            <v>2363225.048837855</v>
          </cell>
          <cell r="AA37">
            <v>2543445.7439722172</v>
          </cell>
        </row>
        <row r="38">
          <cell r="X38">
            <v>5627868.6680379836</v>
          </cell>
          <cell r="Y38">
            <v>5984130.7299653739</v>
          </cell>
          <cell r="Z38">
            <v>5800766.1899008835</v>
          </cell>
          <cell r="AA38">
            <v>6246819.5491054785</v>
          </cell>
        </row>
        <row r="39">
          <cell r="X39">
            <v>157732.02688061763</v>
          </cell>
          <cell r="Y39">
            <v>161811.3686277715</v>
          </cell>
          <cell r="Z39">
            <v>136412.41469328586</v>
          </cell>
          <cell r="AA39">
            <v>145589.79155625019</v>
          </cell>
        </row>
        <row r="40">
          <cell r="X40">
            <v>4178778.9999999991</v>
          </cell>
          <cell r="Y40">
            <v>4031785.9999999995</v>
          </cell>
          <cell r="Z40">
            <v>4252456.9999999991</v>
          </cell>
          <cell r="AA40">
            <v>4577246.9999999991</v>
          </cell>
        </row>
        <row r="41">
          <cell r="X41">
            <v>408640.14269666944</v>
          </cell>
          <cell r="Y41">
            <v>401952.94456402672</v>
          </cell>
          <cell r="Z41">
            <v>406053.67143887997</v>
          </cell>
          <cell r="AA41">
            <v>442916.01621312043</v>
          </cell>
        </row>
        <row r="42">
          <cell r="X42">
            <v>1888421.4888621694</v>
          </cell>
          <cell r="Y42">
            <v>2089903.0167484332</v>
          </cell>
          <cell r="Z42">
            <v>1569133.2594789604</v>
          </cell>
          <cell r="AA42">
            <v>1541358.7441069172</v>
          </cell>
        </row>
        <row r="43">
          <cell r="X43">
            <v>908184.72506919748</v>
          </cell>
          <cell r="Y43">
            <v>1037377.2976557391</v>
          </cell>
          <cell r="Z43">
            <v>788712.72792864591</v>
          </cell>
          <cell r="AA43">
            <v>786766.03366476158</v>
          </cell>
        </row>
        <row r="44">
          <cell r="X44">
            <v>2078090.5948918026</v>
          </cell>
          <cell r="Y44">
            <v>2090232.0564524578</v>
          </cell>
          <cell r="Z44">
            <v>2045390.6221142854</v>
          </cell>
          <cell r="AA44">
            <v>1884238.4758881775</v>
          </cell>
        </row>
        <row r="45">
          <cell r="X45">
            <v>252409.25504710479</v>
          </cell>
          <cell r="Y45">
            <v>186077.8520426325</v>
          </cell>
          <cell r="Z45">
            <v>213019.50041289866</v>
          </cell>
          <cell r="AA45">
            <v>186583.88707429112</v>
          </cell>
        </row>
        <row r="46">
          <cell r="X46">
            <v>2028207.306645294</v>
          </cell>
          <cell r="Y46">
            <v>1708094.9054095121</v>
          </cell>
          <cell r="Z46">
            <v>1839170.8582887494</v>
          </cell>
          <cell r="AA46">
            <v>1975032.5843160164</v>
          </cell>
        </row>
        <row r="47">
          <cell r="X47">
            <v>380619.51464929018</v>
          </cell>
          <cell r="Y47">
            <v>275139.81616745441</v>
          </cell>
          <cell r="Z47">
            <v>269943.56885005353</v>
          </cell>
          <cell r="AA47">
            <v>300181.09339945845</v>
          </cell>
        </row>
        <row r="48">
          <cell r="X48">
            <v>415471.28409989999</v>
          </cell>
          <cell r="Y48">
            <v>618370.48379807139</v>
          </cell>
          <cell r="Z48">
            <v>461294.24781115976</v>
          </cell>
          <cell r="AA48">
            <v>481678.61925406731</v>
          </cell>
        </row>
        <row r="49">
          <cell r="X49">
            <v>369738.36105830898</v>
          </cell>
          <cell r="Y49">
            <v>359580.31243924267</v>
          </cell>
          <cell r="Z49">
            <v>334275.11033122957</v>
          </cell>
          <cell r="AA49">
            <v>2034432.7840191957</v>
          </cell>
        </row>
      </sheetData>
      <sheetData sheetId="6">
        <row r="3">
          <cell r="B3">
            <v>397696.54307054984</v>
          </cell>
          <cell r="C3">
            <v>358711.50249701191</v>
          </cell>
          <cell r="D3">
            <v>356504.22552153416</v>
          </cell>
          <cell r="E3">
            <v>345996.51352351648</v>
          </cell>
        </row>
        <row r="4">
          <cell r="B4">
            <v>144824.28778524153</v>
          </cell>
          <cell r="C4">
            <v>165065.1230731449</v>
          </cell>
          <cell r="D4">
            <v>173733.11278890399</v>
          </cell>
          <cell r="E4">
            <v>148238.52564663155</v>
          </cell>
        </row>
        <row r="5">
          <cell r="B5">
            <v>989231.40485715168</v>
          </cell>
          <cell r="C5">
            <v>937753.0695797368</v>
          </cell>
          <cell r="D5">
            <v>870715.56799756805</v>
          </cell>
          <cell r="E5">
            <v>825857.69901904615</v>
          </cell>
        </row>
        <row r="6">
          <cell r="B6">
            <v>131679.39347508471</v>
          </cell>
          <cell r="C6">
            <v>135517.54614397857</v>
          </cell>
          <cell r="D6">
            <v>135942.44175081095</v>
          </cell>
          <cell r="E6">
            <v>136585.61338667889</v>
          </cell>
        </row>
        <row r="7">
          <cell r="B7">
            <v>1227749.4517081098</v>
          </cell>
          <cell r="C7">
            <v>1126276.4928536885</v>
          </cell>
          <cell r="D7">
            <v>1119855.1550332557</v>
          </cell>
          <cell r="E7">
            <v>1104459.1947476394</v>
          </cell>
        </row>
        <row r="8">
          <cell r="B8">
            <v>99261.898943795211</v>
          </cell>
          <cell r="C8">
            <v>95616.696312818167</v>
          </cell>
          <cell r="D8">
            <v>95433.636242908295</v>
          </cell>
          <cell r="E8">
            <v>114779.2778305317</v>
          </cell>
        </row>
        <row r="9">
          <cell r="B9">
            <v>212864.54250579339</v>
          </cell>
          <cell r="C9">
            <v>211885.59359653297</v>
          </cell>
          <cell r="D9">
            <v>202367.96859058776</v>
          </cell>
          <cell r="E9">
            <v>217958.28156413071</v>
          </cell>
        </row>
        <row r="10">
          <cell r="B10">
            <v>544490.10268281226</v>
          </cell>
          <cell r="C10">
            <v>527432.06542807119</v>
          </cell>
          <cell r="D10">
            <v>525253.02222325129</v>
          </cell>
          <cell r="E10">
            <v>537970.23268627014</v>
          </cell>
        </row>
        <row r="11">
          <cell r="B11">
            <v>402351.6154658572</v>
          </cell>
          <cell r="C11">
            <v>421002.71055637125</v>
          </cell>
          <cell r="D11">
            <v>416005.46190387709</v>
          </cell>
          <cell r="E11">
            <v>435830.6643490392</v>
          </cell>
        </row>
        <row r="12">
          <cell r="B12">
            <v>2059388.2727478449</v>
          </cell>
          <cell r="C12">
            <v>2049636.9395842599</v>
          </cell>
          <cell r="D12">
            <v>2050516.6632238773</v>
          </cell>
          <cell r="E12">
            <v>2188324.2689291267</v>
          </cell>
        </row>
        <row r="13">
          <cell r="B13">
            <v>928088.86640840303</v>
          </cell>
          <cell r="C13">
            <v>973685.58989874239</v>
          </cell>
          <cell r="D13">
            <v>933231.09712554421</v>
          </cell>
          <cell r="E13">
            <v>1156786.1838374666</v>
          </cell>
        </row>
        <row r="14">
          <cell r="B14">
            <v>621611.24118505919</v>
          </cell>
          <cell r="C14">
            <v>631270.47069129616</v>
          </cell>
          <cell r="D14">
            <v>553582.1511094122</v>
          </cell>
          <cell r="E14">
            <v>535447.8371095222</v>
          </cell>
        </row>
        <row r="15">
          <cell r="B15">
            <v>2278705.882952862</v>
          </cell>
          <cell r="C15">
            <v>2228420.8613147181</v>
          </cell>
          <cell r="D15">
            <v>1969493.6037179355</v>
          </cell>
          <cell r="E15">
            <v>2024971.0887001925</v>
          </cell>
        </row>
        <row r="16">
          <cell r="B16">
            <v>356799.28171346581</v>
          </cell>
          <cell r="C16">
            <v>345426.09016353288</v>
          </cell>
          <cell r="D16">
            <v>363168.82646080077</v>
          </cell>
          <cell r="E16">
            <v>384001.28043970192</v>
          </cell>
        </row>
        <row r="17">
          <cell r="B17">
            <v>464667.486627837</v>
          </cell>
          <cell r="C17">
            <v>456235.46472177992</v>
          </cell>
          <cell r="D17">
            <v>398167.44944228727</v>
          </cell>
          <cell r="E17">
            <v>399479.60701234546</v>
          </cell>
        </row>
        <row r="18">
          <cell r="B18">
            <v>2347158.9031191049</v>
          </cell>
          <cell r="C18">
            <v>2184957.0405247989</v>
          </cell>
          <cell r="D18">
            <v>1930538.8383650538</v>
          </cell>
          <cell r="E18">
            <v>2215152.7968566557</v>
          </cell>
        </row>
        <row r="19">
          <cell r="B19">
            <v>5828507.2961350288</v>
          </cell>
          <cell r="C19">
            <v>5545934.6832902785</v>
          </cell>
          <cell r="D19">
            <v>5285887.7274259934</v>
          </cell>
          <cell r="E19">
            <v>5502148.1158348806</v>
          </cell>
        </row>
        <row r="20">
          <cell r="B20">
            <v>1347437.0629851113</v>
          </cell>
          <cell r="C20">
            <v>1213248.4693777168</v>
          </cell>
          <cell r="D20">
            <v>1162353.7701387405</v>
          </cell>
          <cell r="E20">
            <v>1214108.9602389501</v>
          </cell>
        </row>
        <row r="21">
          <cell r="B21">
            <v>22212567.041815877</v>
          </cell>
          <cell r="C21">
            <v>20688087.415276453</v>
          </cell>
          <cell r="D21">
            <v>20473526.777601093</v>
          </cell>
          <cell r="E21">
            <v>21276394.807241399</v>
          </cell>
        </row>
        <row r="22">
          <cell r="B22">
            <v>54408188.771857753</v>
          </cell>
          <cell r="C22">
            <v>52417647.572415233</v>
          </cell>
          <cell r="D22">
            <v>47982873.995893769</v>
          </cell>
          <cell r="E22">
            <v>46799520.473348327</v>
          </cell>
        </row>
        <row r="23">
          <cell r="B23">
            <v>5907609.7127225846</v>
          </cell>
          <cell r="C23">
            <v>5706956.5144680655</v>
          </cell>
          <cell r="D23">
            <v>5376624.6933078654</v>
          </cell>
          <cell r="E23">
            <v>5873161.3671276616</v>
          </cell>
        </row>
        <row r="24">
          <cell r="B24">
            <v>2973335.8428089893</v>
          </cell>
          <cell r="C24">
            <v>2804351.7510022353</v>
          </cell>
          <cell r="D24">
            <v>2749738.1806790545</v>
          </cell>
          <cell r="E24">
            <v>2870498.2618895662</v>
          </cell>
        </row>
        <row r="25">
          <cell r="B25">
            <v>5346583.4683874827</v>
          </cell>
          <cell r="C25">
            <v>5229755.163820453</v>
          </cell>
          <cell r="D25">
            <v>4984156.2269380949</v>
          </cell>
          <cell r="E25">
            <v>4866382.1987616122</v>
          </cell>
        </row>
        <row r="26">
          <cell r="B26">
            <v>721187.30493702809</v>
          </cell>
          <cell r="C26">
            <v>792253.9064689246</v>
          </cell>
          <cell r="D26">
            <v>778960.20226779871</v>
          </cell>
          <cell r="E26">
            <v>804959.13387443463</v>
          </cell>
        </row>
        <row r="27">
          <cell r="B27">
            <v>745628.53901943064</v>
          </cell>
          <cell r="C27">
            <v>698081.13379823579</v>
          </cell>
          <cell r="D27">
            <v>723836.76764616324</v>
          </cell>
          <cell r="E27">
            <v>777617.63484999025</v>
          </cell>
        </row>
        <row r="28">
          <cell r="B28">
            <v>1806136.6022637889</v>
          </cell>
          <cell r="C28">
            <v>1711927.4874584707</v>
          </cell>
          <cell r="D28">
            <v>1720914.1546891523</v>
          </cell>
          <cell r="E28">
            <v>1771270.0633763743</v>
          </cell>
        </row>
        <row r="29">
          <cell r="B29">
            <v>4748068.7674897015</v>
          </cell>
          <cell r="C29">
            <v>4043556.3070750865</v>
          </cell>
          <cell r="D29">
            <v>4429329.1790376995</v>
          </cell>
          <cell r="E29">
            <v>5889446.9074707851</v>
          </cell>
        </row>
        <row r="30">
          <cell r="B30">
            <v>119251819.58567174</v>
          </cell>
          <cell r="C30">
            <v>113700693.66139165</v>
          </cell>
          <cell r="D30">
            <v>107762710.89712304</v>
          </cell>
          <cell r="E30">
            <v>110417346.98965247</v>
          </cell>
        </row>
      </sheetData>
      <sheetData sheetId="7">
        <row r="37">
          <cell r="B37">
            <v>16951.31485439702</v>
          </cell>
          <cell r="C37">
            <v>0</v>
          </cell>
          <cell r="D37">
            <v>0</v>
          </cell>
          <cell r="E37">
            <v>0</v>
          </cell>
          <cell r="F37">
            <v>36758.112906862385</v>
          </cell>
          <cell r="G37">
            <v>0</v>
          </cell>
          <cell r="H37">
            <v>0</v>
          </cell>
          <cell r="I37">
            <v>3915.1990595847019</v>
          </cell>
          <cell r="J37">
            <v>0</v>
          </cell>
          <cell r="K37">
            <v>0</v>
          </cell>
        </row>
        <row r="38">
          <cell r="B38">
            <v>3541.0804366807447</v>
          </cell>
          <cell r="C38">
            <v>0</v>
          </cell>
          <cell r="D38">
            <v>0</v>
          </cell>
          <cell r="E38">
            <v>0</v>
          </cell>
          <cell r="F38">
            <v>9943.2455413269745</v>
          </cell>
          <cell r="G38">
            <v>0</v>
          </cell>
          <cell r="H38">
            <v>0</v>
          </cell>
          <cell r="I38">
            <v>1305.2698018755668</v>
          </cell>
          <cell r="J38">
            <v>0</v>
          </cell>
          <cell r="K38">
            <v>0</v>
          </cell>
        </row>
        <row r="39">
          <cell r="B39">
            <v>25433.449566466148</v>
          </cell>
          <cell r="C39">
            <v>0</v>
          </cell>
          <cell r="D39">
            <v>0</v>
          </cell>
          <cell r="E39">
            <v>0</v>
          </cell>
          <cell r="F39">
            <v>120424.11783898155</v>
          </cell>
          <cell r="G39">
            <v>0</v>
          </cell>
          <cell r="H39">
            <v>0</v>
          </cell>
          <cell r="I39">
            <v>8030.0530515855962</v>
          </cell>
          <cell r="J39">
            <v>0</v>
          </cell>
          <cell r="K39">
            <v>0</v>
          </cell>
        </row>
        <row r="40">
          <cell r="B40">
            <v>1661.0886808862842</v>
          </cell>
          <cell r="C40">
            <v>0</v>
          </cell>
          <cell r="D40">
            <v>0</v>
          </cell>
          <cell r="E40">
            <v>0</v>
          </cell>
          <cell r="F40">
            <v>9127.9207960476197</v>
          </cell>
          <cell r="G40">
            <v>0</v>
          </cell>
          <cell r="H40">
            <v>0</v>
          </cell>
          <cell r="I40">
            <v>1562.6576058282276</v>
          </cell>
          <cell r="J40">
            <v>0</v>
          </cell>
          <cell r="K40">
            <v>0</v>
          </cell>
        </row>
        <row r="41">
          <cell r="B41">
            <v>21611.245643768088</v>
          </cell>
          <cell r="C41">
            <v>0</v>
          </cell>
          <cell r="D41">
            <v>0</v>
          </cell>
          <cell r="E41">
            <v>0</v>
          </cell>
          <cell r="F41">
            <v>101755.27575536193</v>
          </cell>
          <cell r="G41">
            <v>0</v>
          </cell>
          <cell r="H41">
            <v>0</v>
          </cell>
          <cell r="I41">
            <v>10066.981563735873</v>
          </cell>
          <cell r="J41">
            <v>0</v>
          </cell>
          <cell r="K41">
            <v>0</v>
          </cell>
        </row>
        <row r="42">
          <cell r="B42">
            <v>1404.95631079228</v>
          </cell>
          <cell r="C42">
            <v>0</v>
          </cell>
          <cell r="D42">
            <v>0</v>
          </cell>
          <cell r="E42">
            <v>0</v>
          </cell>
          <cell r="F42">
            <v>13048.088507248351</v>
          </cell>
          <cell r="G42">
            <v>0</v>
          </cell>
          <cell r="H42">
            <v>0</v>
          </cell>
          <cell r="I42">
            <v>113.96503905524324</v>
          </cell>
          <cell r="J42">
            <v>0</v>
          </cell>
          <cell r="K42">
            <v>0</v>
          </cell>
        </row>
        <row r="43">
          <cell r="B43">
            <v>2714.1390422109507</v>
          </cell>
          <cell r="C43">
            <v>0</v>
          </cell>
          <cell r="D43">
            <v>0</v>
          </cell>
          <cell r="E43">
            <v>0</v>
          </cell>
          <cell r="F43">
            <v>20339.129909995696</v>
          </cell>
          <cell r="G43">
            <v>0</v>
          </cell>
          <cell r="H43">
            <v>0</v>
          </cell>
          <cell r="I43">
            <v>2702.164187364875</v>
          </cell>
          <cell r="J43">
            <v>0</v>
          </cell>
          <cell r="K43">
            <v>0</v>
          </cell>
        </row>
        <row r="44">
          <cell r="B44">
            <v>19500.379263903858</v>
          </cell>
          <cell r="C44">
            <v>0</v>
          </cell>
          <cell r="D44">
            <v>0</v>
          </cell>
          <cell r="E44">
            <v>0</v>
          </cell>
          <cell r="F44">
            <v>76276.359428225391</v>
          </cell>
          <cell r="G44">
            <v>0</v>
          </cell>
          <cell r="H44">
            <v>0</v>
          </cell>
          <cell r="I44">
            <v>5156.75566618633</v>
          </cell>
          <cell r="J44">
            <v>0</v>
          </cell>
          <cell r="K44">
            <v>0</v>
          </cell>
        </row>
        <row r="45">
          <cell r="B45">
            <v>15413.566316313209</v>
          </cell>
          <cell r="C45">
            <v>0</v>
          </cell>
          <cell r="D45">
            <v>0</v>
          </cell>
          <cell r="E45">
            <v>0</v>
          </cell>
          <cell r="F45">
            <v>65389.389018095178</v>
          </cell>
          <cell r="G45">
            <v>0</v>
          </cell>
          <cell r="H45">
            <v>0</v>
          </cell>
          <cell r="I45">
            <v>6578.919037675063</v>
          </cell>
          <cell r="J45">
            <v>0</v>
          </cell>
          <cell r="K45">
            <v>0</v>
          </cell>
        </row>
        <row r="46">
          <cell r="B46">
            <v>32947.537206166729</v>
          </cell>
          <cell r="C46">
            <v>0</v>
          </cell>
          <cell r="D46">
            <v>0</v>
          </cell>
          <cell r="E46">
            <v>0</v>
          </cell>
          <cell r="F46">
            <v>278524.78466524917</v>
          </cell>
          <cell r="G46">
            <v>0</v>
          </cell>
          <cell r="H46">
            <v>0</v>
          </cell>
          <cell r="I46">
            <v>8601.5170244525143</v>
          </cell>
          <cell r="J46">
            <v>0</v>
          </cell>
          <cell r="K46">
            <v>0</v>
          </cell>
        </row>
        <row r="47">
          <cell r="B47">
            <v>12960.040642941391</v>
          </cell>
          <cell r="C47">
            <v>0</v>
          </cell>
          <cell r="D47">
            <v>0</v>
          </cell>
          <cell r="E47">
            <v>0</v>
          </cell>
          <cell r="F47">
            <v>65661.977647424312</v>
          </cell>
          <cell r="G47">
            <v>0</v>
          </cell>
          <cell r="H47">
            <v>0</v>
          </cell>
          <cell r="I47">
            <v>4201.6889328783682</v>
          </cell>
          <cell r="J47">
            <v>0</v>
          </cell>
          <cell r="K47">
            <v>0</v>
          </cell>
        </row>
        <row r="48">
          <cell r="B48">
            <v>16357.347202996578</v>
          </cell>
          <cell r="C48">
            <v>0</v>
          </cell>
          <cell r="D48">
            <v>0</v>
          </cell>
          <cell r="E48">
            <v>0</v>
          </cell>
          <cell r="F48">
            <v>61746.125304701258</v>
          </cell>
          <cell r="G48">
            <v>0</v>
          </cell>
          <cell r="H48">
            <v>0</v>
          </cell>
          <cell r="I48">
            <v>3991.489376715404</v>
          </cell>
          <cell r="J48">
            <v>0</v>
          </cell>
          <cell r="K48">
            <v>0</v>
          </cell>
        </row>
        <row r="49">
          <cell r="B49">
            <v>44578.870630462596</v>
          </cell>
          <cell r="C49">
            <v>0</v>
          </cell>
          <cell r="D49">
            <v>0</v>
          </cell>
          <cell r="E49">
            <v>0</v>
          </cell>
          <cell r="F49">
            <v>395380.22610180889</v>
          </cell>
          <cell r="G49">
            <v>0</v>
          </cell>
          <cell r="H49">
            <v>0</v>
          </cell>
          <cell r="I49">
            <v>12103.025021247071</v>
          </cell>
          <cell r="J49">
            <v>0</v>
          </cell>
          <cell r="K49">
            <v>0</v>
          </cell>
        </row>
        <row r="50">
          <cell r="B50">
            <v>7358.7893649251146</v>
          </cell>
          <cell r="C50">
            <v>0</v>
          </cell>
          <cell r="D50">
            <v>0</v>
          </cell>
          <cell r="E50">
            <v>0</v>
          </cell>
          <cell r="F50">
            <v>39238.899412924875</v>
          </cell>
          <cell r="G50">
            <v>0</v>
          </cell>
          <cell r="H50">
            <v>0</v>
          </cell>
          <cell r="I50">
            <v>2771.5905913235988</v>
          </cell>
          <cell r="J50">
            <v>0</v>
          </cell>
          <cell r="K50">
            <v>0</v>
          </cell>
        </row>
        <row r="51">
          <cell r="B51">
            <v>12677.843045630481</v>
          </cell>
          <cell r="C51">
            <v>0</v>
          </cell>
          <cell r="D51">
            <v>0</v>
          </cell>
          <cell r="E51">
            <v>0</v>
          </cell>
          <cell r="F51">
            <v>46016.664363165575</v>
          </cell>
          <cell r="G51">
            <v>0</v>
          </cell>
          <cell r="H51">
            <v>0</v>
          </cell>
          <cell r="I51">
            <v>978.07402286915726</v>
          </cell>
          <cell r="J51">
            <v>0</v>
          </cell>
          <cell r="K51">
            <v>0</v>
          </cell>
        </row>
        <row r="52">
          <cell r="B52">
            <v>42830.382547952293</v>
          </cell>
          <cell r="C52">
            <v>0</v>
          </cell>
          <cell r="D52">
            <v>0</v>
          </cell>
          <cell r="E52">
            <v>0</v>
          </cell>
          <cell r="F52">
            <v>324355.56732832384</v>
          </cell>
          <cell r="G52">
            <v>0</v>
          </cell>
          <cell r="H52">
            <v>0</v>
          </cell>
          <cell r="I52">
            <v>25558.700265923755</v>
          </cell>
          <cell r="J52">
            <v>0</v>
          </cell>
          <cell r="K52">
            <v>0</v>
          </cell>
        </row>
        <row r="53">
          <cell r="B53">
            <v>130212.93665962481</v>
          </cell>
          <cell r="C53">
            <v>0</v>
          </cell>
          <cell r="D53">
            <v>0</v>
          </cell>
          <cell r="E53">
            <v>0</v>
          </cell>
          <cell r="F53">
            <v>731386.88668974512</v>
          </cell>
          <cell r="G53">
            <v>0</v>
          </cell>
          <cell r="H53">
            <v>0</v>
          </cell>
          <cell r="I53">
            <v>65708.027462675294</v>
          </cell>
          <cell r="J53">
            <v>0</v>
          </cell>
          <cell r="K53">
            <v>0</v>
          </cell>
        </row>
        <row r="54">
          <cell r="B54">
            <v>34083.29603474911</v>
          </cell>
          <cell r="C54">
            <v>0</v>
          </cell>
          <cell r="D54">
            <v>0</v>
          </cell>
          <cell r="E54">
            <v>0</v>
          </cell>
          <cell r="F54">
            <v>154597.50156356092</v>
          </cell>
          <cell r="G54">
            <v>0</v>
          </cell>
          <cell r="H54">
            <v>0</v>
          </cell>
          <cell r="I54">
            <v>15786.41414934913</v>
          </cell>
          <cell r="J54">
            <v>0</v>
          </cell>
          <cell r="K54">
            <v>0</v>
          </cell>
        </row>
        <row r="55">
          <cell r="B55">
            <v>206801.09974236955</v>
          </cell>
          <cell r="C55">
            <v>0</v>
          </cell>
          <cell r="D55">
            <v>0</v>
          </cell>
          <cell r="E55">
            <v>0</v>
          </cell>
          <cell r="F55">
            <v>1084265.4579196186</v>
          </cell>
          <cell r="G55">
            <v>0</v>
          </cell>
          <cell r="H55">
            <v>0</v>
          </cell>
          <cell r="I55">
            <v>41580.69482159405</v>
          </cell>
          <cell r="J55">
            <v>0</v>
          </cell>
          <cell r="K55">
            <v>0</v>
          </cell>
        </row>
        <row r="56">
          <cell r="B56">
            <v>785404.99341627304</v>
          </cell>
          <cell r="C56">
            <v>0</v>
          </cell>
          <cell r="D56">
            <v>0</v>
          </cell>
          <cell r="E56">
            <v>0</v>
          </cell>
          <cell r="F56">
            <v>4338742.437443614</v>
          </cell>
          <cell r="G56">
            <v>0</v>
          </cell>
          <cell r="H56">
            <v>0</v>
          </cell>
          <cell r="I56">
            <v>193516.49804360396</v>
          </cell>
          <cell r="J56">
            <v>0</v>
          </cell>
          <cell r="K56">
            <v>0</v>
          </cell>
        </row>
        <row r="57">
          <cell r="B57">
            <v>191184.50954945819</v>
          </cell>
          <cell r="C57">
            <v>0</v>
          </cell>
          <cell r="D57">
            <v>0</v>
          </cell>
          <cell r="E57">
            <v>0</v>
          </cell>
          <cell r="F57">
            <v>660051.13655380753</v>
          </cell>
          <cell r="G57">
            <v>0</v>
          </cell>
          <cell r="H57">
            <v>0</v>
          </cell>
          <cell r="I57">
            <v>47984.093982032253</v>
          </cell>
          <cell r="J57">
            <v>0</v>
          </cell>
          <cell r="K57">
            <v>0</v>
          </cell>
        </row>
        <row r="58">
          <cell r="B58">
            <v>121846.06490627585</v>
          </cell>
          <cell r="C58">
            <v>0</v>
          </cell>
          <cell r="D58">
            <v>0</v>
          </cell>
          <cell r="E58">
            <v>0</v>
          </cell>
          <cell r="F58">
            <v>275625.50517551799</v>
          </cell>
          <cell r="G58">
            <v>0</v>
          </cell>
          <cell r="H58">
            <v>0</v>
          </cell>
          <cell r="I58">
            <v>16556.256593838101</v>
          </cell>
          <cell r="J58">
            <v>0</v>
          </cell>
          <cell r="K58">
            <v>0</v>
          </cell>
        </row>
        <row r="59">
          <cell r="B59">
            <v>152550.15320369016</v>
          </cell>
          <cell r="C59">
            <v>0</v>
          </cell>
          <cell r="D59">
            <v>0</v>
          </cell>
          <cell r="E59">
            <v>0</v>
          </cell>
          <cell r="F59">
            <v>541680.30662703607</v>
          </cell>
          <cell r="G59">
            <v>0</v>
          </cell>
          <cell r="H59">
            <v>0</v>
          </cell>
          <cell r="I59">
            <v>33321.041347425649</v>
          </cell>
          <cell r="J59">
            <v>0</v>
          </cell>
          <cell r="K59">
            <v>0</v>
          </cell>
        </row>
        <row r="60">
          <cell r="B60">
            <v>19959.648187910559</v>
          </cell>
          <cell r="C60">
            <v>0</v>
          </cell>
          <cell r="D60">
            <v>0</v>
          </cell>
          <cell r="E60">
            <v>0</v>
          </cell>
          <cell r="F60">
            <v>64475.684834193693</v>
          </cell>
          <cell r="G60">
            <v>0</v>
          </cell>
          <cell r="H60">
            <v>0</v>
          </cell>
          <cell r="I60">
            <v>5848.4704978473792</v>
          </cell>
          <cell r="J60">
            <v>0</v>
          </cell>
          <cell r="K60">
            <v>0</v>
          </cell>
        </row>
        <row r="61">
          <cell r="B61">
            <v>15711.145434037939</v>
          </cell>
          <cell r="C61">
            <v>0</v>
          </cell>
          <cell r="D61">
            <v>0</v>
          </cell>
          <cell r="E61">
            <v>0</v>
          </cell>
          <cell r="F61">
            <v>78198.724075591788</v>
          </cell>
          <cell r="G61">
            <v>0</v>
          </cell>
          <cell r="H61">
            <v>0</v>
          </cell>
          <cell r="I61">
            <v>5991.7653121943995</v>
          </cell>
          <cell r="J61">
            <v>0</v>
          </cell>
          <cell r="K61">
            <v>0</v>
          </cell>
        </row>
        <row r="62">
          <cell r="B62">
            <v>50606.965860621523</v>
          </cell>
          <cell r="C62">
            <v>0</v>
          </cell>
          <cell r="D62">
            <v>0</v>
          </cell>
          <cell r="E62">
            <v>0</v>
          </cell>
          <cell r="F62">
            <v>211142.53642726573</v>
          </cell>
          <cell r="G62">
            <v>0</v>
          </cell>
          <cell r="H62">
            <v>0</v>
          </cell>
          <cell r="I62">
            <v>25585.292184879654</v>
          </cell>
          <cell r="J62">
            <v>0</v>
          </cell>
          <cell r="K62">
            <v>0</v>
          </cell>
        </row>
        <row r="63">
          <cell r="B63">
            <v>49878.591731191875</v>
          </cell>
          <cell r="C63">
            <v>0</v>
          </cell>
          <cell r="D63">
            <v>0</v>
          </cell>
          <cell r="E63">
            <v>0</v>
          </cell>
          <cell r="F63">
            <v>211764.6681296805</v>
          </cell>
          <cell r="G63">
            <v>0</v>
          </cell>
          <cell r="H63">
            <v>0</v>
          </cell>
          <cell r="I63">
            <v>14247.708548056949</v>
          </cell>
          <cell r="J63">
            <v>0</v>
          </cell>
          <cell r="K63">
            <v>0</v>
          </cell>
        </row>
        <row r="64">
          <cell r="B64">
            <v>2036181.4354826966</v>
          </cell>
          <cell r="C64">
            <v>0</v>
          </cell>
          <cell r="D64">
            <v>0</v>
          </cell>
          <cell r="E64">
            <v>0</v>
          </cell>
          <cell r="F64">
            <v>10015916.729965372</v>
          </cell>
          <cell r="G64">
            <v>0</v>
          </cell>
          <cell r="H64">
            <v>0</v>
          </cell>
          <cell r="I64">
            <v>563764.31319179817</v>
          </cell>
          <cell r="J64">
            <v>0</v>
          </cell>
          <cell r="K64">
            <v>0</v>
          </cell>
        </row>
        <row r="69">
          <cell r="B69">
            <v>18548.829059292497</v>
          </cell>
          <cell r="C69">
            <v>0</v>
          </cell>
          <cell r="D69">
            <v>0</v>
          </cell>
          <cell r="E69">
            <v>0</v>
          </cell>
          <cell r="F69">
            <v>34592.018130067729</v>
          </cell>
          <cell r="G69">
            <v>0</v>
          </cell>
          <cell r="H69">
            <v>0</v>
          </cell>
          <cell r="I69">
            <v>3660.9227068202158</v>
          </cell>
          <cell r="J69">
            <v>0</v>
          </cell>
          <cell r="K69">
            <v>0</v>
          </cell>
        </row>
        <row r="70">
          <cell r="B70">
            <v>4374.3640421411137</v>
          </cell>
          <cell r="C70">
            <v>0</v>
          </cell>
          <cell r="D70">
            <v>0</v>
          </cell>
          <cell r="E70">
            <v>0</v>
          </cell>
          <cell r="F70">
            <v>8984.4434130562149</v>
          </cell>
          <cell r="G70">
            <v>0</v>
          </cell>
          <cell r="H70">
            <v>0</v>
          </cell>
          <cell r="I70">
            <v>1494.1159915679823</v>
          </cell>
          <cell r="J70">
            <v>0</v>
          </cell>
          <cell r="K70">
            <v>0</v>
          </cell>
        </row>
        <row r="71">
          <cell r="B71">
            <v>25507.765260317483</v>
          </cell>
          <cell r="C71">
            <v>0</v>
          </cell>
          <cell r="D71">
            <v>0</v>
          </cell>
          <cell r="E71">
            <v>0</v>
          </cell>
          <cell r="F71">
            <v>109218.50786975771</v>
          </cell>
          <cell r="G71">
            <v>0</v>
          </cell>
          <cell r="H71">
            <v>0</v>
          </cell>
          <cell r="I71">
            <v>9639.5581381667325</v>
          </cell>
          <cell r="J71">
            <v>0</v>
          </cell>
          <cell r="K71">
            <v>0</v>
          </cell>
        </row>
        <row r="72">
          <cell r="B72">
            <v>1935.7075997146474</v>
          </cell>
          <cell r="C72">
            <v>0</v>
          </cell>
          <cell r="D72">
            <v>0</v>
          </cell>
          <cell r="E72">
            <v>0</v>
          </cell>
          <cell r="F72">
            <v>8706.3531364014634</v>
          </cell>
          <cell r="G72">
            <v>0</v>
          </cell>
          <cell r="H72">
            <v>0</v>
          </cell>
          <cell r="I72">
            <v>1243.2138710583474</v>
          </cell>
          <cell r="J72">
            <v>0</v>
          </cell>
          <cell r="K72">
            <v>0</v>
          </cell>
        </row>
        <row r="73">
          <cell r="B73">
            <v>27837.641162331856</v>
          </cell>
          <cell r="C73">
            <v>0</v>
          </cell>
          <cell r="D73">
            <v>0</v>
          </cell>
          <cell r="E73">
            <v>0</v>
          </cell>
          <cell r="F73">
            <v>94415.269939453123</v>
          </cell>
          <cell r="G73">
            <v>0</v>
          </cell>
          <cell r="H73">
            <v>0</v>
          </cell>
          <cell r="I73">
            <v>8336.7158407441475</v>
          </cell>
          <cell r="J73">
            <v>0</v>
          </cell>
          <cell r="K73">
            <v>0</v>
          </cell>
        </row>
        <row r="74">
          <cell r="B74">
            <v>1382.2748081787367</v>
          </cell>
          <cell r="C74">
            <v>0</v>
          </cell>
          <cell r="D74">
            <v>0</v>
          </cell>
          <cell r="E74">
            <v>0</v>
          </cell>
          <cell r="F74">
            <v>12777.8595047902</v>
          </cell>
          <cell r="G74">
            <v>0</v>
          </cell>
          <cell r="H74">
            <v>0</v>
          </cell>
          <cell r="I74">
            <v>219.28928926129598</v>
          </cell>
          <cell r="J74">
            <v>0</v>
          </cell>
          <cell r="K74">
            <v>0</v>
          </cell>
        </row>
        <row r="75">
          <cell r="B75">
            <v>3440.0447266391629</v>
          </cell>
          <cell r="C75">
            <v>0</v>
          </cell>
          <cell r="D75">
            <v>0</v>
          </cell>
          <cell r="E75">
            <v>0</v>
          </cell>
          <cell r="F75">
            <v>20868.105260774821</v>
          </cell>
          <cell r="G75">
            <v>0</v>
          </cell>
          <cell r="H75">
            <v>0</v>
          </cell>
          <cell r="I75">
            <v>2163.5605906411702</v>
          </cell>
          <cell r="J75">
            <v>0</v>
          </cell>
          <cell r="K75">
            <v>0</v>
          </cell>
        </row>
        <row r="76">
          <cell r="B76">
            <v>21793.305059489241</v>
          </cell>
          <cell r="C76">
            <v>0</v>
          </cell>
          <cell r="D76">
            <v>0</v>
          </cell>
          <cell r="E76">
            <v>0</v>
          </cell>
          <cell r="F76">
            <v>76765.197486437755</v>
          </cell>
          <cell r="G76">
            <v>0</v>
          </cell>
          <cell r="H76">
            <v>0</v>
          </cell>
          <cell r="I76">
            <v>3883.7543846648659</v>
          </cell>
          <cell r="J76">
            <v>0</v>
          </cell>
          <cell r="K76">
            <v>0</v>
          </cell>
        </row>
        <row r="77">
          <cell r="B77">
            <v>15743.227688605053</v>
          </cell>
          <cell r="C77">
            <v>0</v>
          </cell>
          <cell r="D77">
            <v>0</v>
          </cell>
          <cell r="E77">
            <v>0</v>
          </cell>
          <cell r="F77">
            <v>66781.384234987083</v>
          </cell>
          <cell r="G77">
            <v>0</v>
          </cell>
          <cell r="H77">
            <v>0</v>
          </cell>
          <cell r="I77">
            <v>6189.0659044541408</v>
          </cell>
          <cell r="J77">
            <v>0</v>
          </cell>
          <cell r="K77">
            <v>0</v>
          </cell>
        </row>
        <row r="78">
          <cell r="B78">
            <v>41070.466812148385</v>
          </cell>
          <cell r="C78">
            <v>0</v>
          </cell>
          <cell r="D78">
            <v>0</v>
          </cell>
          <cell r="E78">
            <v>0</v>
          </cell>
          <cell r="F78">
            <v>306373.0288266078</v>
          </cell>
          <cell r="G78">
            <v>0</v>
          </cell>
          <cell r="H78">
            <v>0</v>
          </cell>
          <cell r="I78">
            <v>8662.4188327908596</v>
          </cell>
          <cell r="J78">
            <v>0</v>
          </cell>
          <cell r="K78">
            <v>0</v>
          </cell>
        </row>
        <row r="79">
          <cell r="B79">
            <v>14061.751799016576</v>
          </cell>
          <cell r="C79">
            <v>0</v>
          </cell>
          <cell r="D79">
            <v>0</v>
          </cell>
          <cell r="E79">
            <v>0</v>
          </cell>
          <cell r="F79">
            <v>68015.472574439715</v>
          </cell>
          <cell r="G79">
            <v>0</v>
          </cell>
          <cell r="H79">
            <v>0</v>
          </cell>
          <cell r="I79">
            <v>3608.6884344206846</v>
          </cell>
          <cell r="J79">
            <v>0</v>
          </cell>
          <cell r="K79">
            <v>0</v>
          </cell>
        </row>
        <row r="80">
          <cell r="B80">
            <v>19871.579823417353</v>
          </cell>
          <cell r="C80">
            <v>0</v>
          </cell>
          <cell r="D80">
            <v>0</v>
          </cell>
          <cell r="E80">
            <v>0</v>
          </cell>
          <cell r="F80">
            <v>66184.129656240199</v>
          </cell>
          <cell r="G80">
            <v>0</v>
          </cell>
          <cell r="H80">
            <v>0</v>
          </cell>
          <cell r="I80">
            <v>5113.1586511188489</v>
          </cell>
          <cell r="J80">
            <v>0</v>
          </cell>
          <cell r="K80">
            <v>0</v>
          </cell>
        </row>
        <row r="81">
          <cell r="B81">
            <v>54562.447744378485</v>
          </cell>
          <cell r="C81">
            <v>0</v>
          </cell>
          <cell r="D81">
            <v>0</v>
          </cell>
          <cell r="E81">
            <v>0</v>
          </cell>
          <cell r="F81">
            <v>240941.78341594781</v>
          </cell>
          <cell r="G81">
            <v>0</v>
          </cell>
          <cell r="H81">
            <v>0</v>
          </cell>
          <cell r="I81">
            <v>11107.323406579726</v>
          </cell>
          <cell r="J81">
            <v>0</v>
          </cell>
          <cell r="K81">
            <v>0</v>
          </cell>
        </row>
        <row r="82">
          <cell r="B82">
            <v>8932.0835678039566</v>
          </cell>
          <cell r="C82">
            <v>0</v>
          </cell>
          <cell r="D82">
            <v>0</v>
          </cell>
          <cell r="E82">
            <v>0</v>
          </cell>
          <cell r="F82">
            <v>44127.215758143044</v>
          </cell>
          <cell r="G82">
            <v>0</v>
          </cell>
          <cell r="H82">
            <v>0</v>
          </cell>
          <cell r="I82">
            <v>2289.7668810000387</v>
          </cell>
          <cell r="J82">
            <v>0</v>
          </cell>
          <cell r="K82">
            <v>0</v>
          </cell>
        </row>
        <row r="83">
          <cell r="B83">
            <v>14063.030406154105</v>
          </cell>
          <cell r="C83">
            <v>0</v>
          </cell>
          <cell r="D83">
            <v>0</v>
          </cell>
          <cell r="E83">
            <v>0</v>
          </cell>
          <cell r="F83">
            <v>37915.929718293788</v>
          </cell>
          <cell r="G83">
            <v>0</v>
          </cell>
          <cell r="H83">
            <v>0</v>
          </cell>
          <cell r="I83">
            <v>1164.0415213043646</v>
          </cell>
          <cell r="J83">
            <v>0</v>
          </cell>
          <cell r="K83">
            <v>0</v>
          </cell>
        </row>
        <row r="84">
          <cell r="B84">
            <v>48431.748013317214</v>
          </cell>
          <cell r="C84">
            <v>0</v>
          </cell>
          <cell r="D84">
            <v>0</v>
          </cell>
          <cell r="E84">
            <v>0</v>
          </cell>
          <cell r="F84">
            <v>291166.6825190637</v>
          </cell>
          <cell r="G84">
            <v>0</v>
          </cell>
          <cell r="H84">
            <v>0</v>
          </cell>
          <cell r="I84">
            <v>22353.848271872368</v>
          </cell>
          <cell r="J84">
            <v>0</v>
          </cell>
          <cell r="K84">
            <v>0</v>
          </cell>
        </row>
        <row r="85">
          <cell r="B85">
            <v>153871.98985640399</v>
          </cell>
          <cell r="C85">
            <v>0</v>
          </cell>
          <cell r="D85">
            <v>0</v>
          </cell>
          <cell r="E85">
            <v>0</v>
          </cell>
          <cell r="F85">
            <v>743053.29103201034</v>
          </cell>
          <cell r="G85">
            <v>0</v>
          </cell>
          <cell r="H85">
            <v>0</v>
          </cell>
          <cell r="I85">
            <v>65766.367332317575</v>
          </cell>
          <cell r="J85">
            <v>0</v>
          </cell>
          <cell r="K85">
            <v>0</v>
          </cell>
        </row>
        <row r="86">
          <cell r="B86">
            <v>37448.581507359107</v>
          </cell>
          <cell r="C86">
            <v>0</v>
          </cell>
          <cell r="D86">
            <v>0</v>
          </cell>
          <cell r="E86">
            <v>0</v>
          </cell>
          <cell r="F86">
            <v>152306.14757599775</v>
          </cell>
          <cell r="G86">
            <v>0</v>
          </cell>
          <cell r="H86">
            <v>0</v>
          </cell>
          <cell r="I86">
            <v>16191.503470608865</v>
          </cell>
          <cell r="J86">
            <v>0</v>
          </cell>
          <cell r="K86">
            <v>0</v>
          </cell>
        </row>
        <row r="87">
          <cell r="B87">
            <v>233251.56103412659</v>
          </cell>
          <cell r="C87">
            <v>0</v>
          </cell>
          <cell r="D87">
            <v>0</v>
          </cell>
          <cell r="E87">
            <v>0</v>
          </cell>
          <cell r="F87">
            <v>1116540.7397263374</v>
          </cell>
          <cell r="G87">
            <v>0</v>
          </cell>
          <cell r="H87">
            <v>0</v>
          </cell>
          <cell r="I87">
            <v>41277.838574019785</v>
          </cell>
          <cell r="J87">
            <v>0</v>
          </cell>
          <cell r="K87">
            <v>0</v>
          </cell>
        </row>
        <row r="88">
          <cell r="B88">
            <v>911071.04770120943</v>
          </cell>
          <cell r="C88">
            <v>0</v>
          </cell>
          <cell r="D88">
            <v>0</v>
          </cell>
          <cell r="E88">
            <v>0</v>
          </cell>
          <cell r="F88">
            <v>4463607.4734876379</v>
          </cell>
          <cell r="G88">
            <v>0</v>
          </cell>
          <cell r="H88">
            <v>0</v>
          </cell>
          <cell r="I88">
            <v>180087.13565298927</v>
          </cell>
          <cell r="J88">
            <v>0</v>
          </cell>
          <cell r="K88">
            <v>0</v>
          </cell>
        </row>
        <row r="89">
          <cell r="B89">
            <v>215909.81761059689</v>
          </cell>
          <cell r="C89">
            <v>0</v>
          </cell>
          <cell r="D89">
            <v>0</v>
          </cell>
          <cell r="E89">
            <v>0</v>
          </cell>
          <cell r="F89">
            <v>649538.97466784227</v>
          </cell>
          <cell r="G89">
            <v>0</v>
          </cell>
          <cell r="H89">
            <v>0</v>
          </cell>
          <cell r="I89">
            <v>51307.021797811292</v>
          </cell>
          <cell r="J89">
            <v>0</v>
          </cell>
          <cell r="K89">
            <v>0</v>
          </cell>
        </row>
        <row r="90">
          <cell r="B90">
            <v>146461.68482174855</v>
          </cell>
          <cell r="C90">
            <v>0</v>
          </cell>
          <cell r="D90">
            <v>0</v>
          </cell>
          <cell r="E90">
            <v>0</v>
          </cell>
          <cell r="F90">
            <v>282370.87482594856</v>
          </cell>
          <cell r="G90">
            <v>0</v>
          </cell>
          <cell r="H90">
            <v>0</v>
          </cell>
          <cell r="I90">
            <v>17467.205850027789</v>
          </cell>
          <cell r="J90">
            <v>0</v>
          </cell>
          <cell r="K90">
            <v>0</v>
          </cell>
        </row>
        <row r="91">
          <cell r="B91">
            <v>178709.20513120305</v>
          </cell>
          <cell r="C91">
            <v>0</v>
          </cell>
          <cell r="D91">
            <v>0</v>
          </cell>
          <cell r="E91">
            <v>0</v>
          </cell>
          <cell r="F91">
            <v>609390.49720874161</v>
          </cell>
          <cell r="G91">
            <v>0</v>
          </cell>
          <cell r="H91">
            <v>0</v>
          </cell>
          <cell r="I91">
            <v>28343.010755093877</v>
          </cell>
          <cell r="J91">
            <v>0</v>
          </cell>
          <cell r="K91">
            <v>0</v>
          </cell>
        </row>
        <row r="92">
          <cell r="B92">
            <v>21738.585140265321</v>
          </cell>
          <cell r="C92">
            <v>0</v>
          </cell>
          <cell r="D92">
            <v>0</v>
          </cell>
          <cell r="E92">
            <v>0</v>
          </cell>
          <cell r="F92">
            <v>55251.996116054506</v>
          </cell>
          <cell r="G92">
            <v>0</v>
          </cell>
          <cell r="H92">
            <v>0</v>
          </cell>
          <cell r="I92">
            <v>5686.9044507165536</v>
          </cell>
          <cell r="J92">
            <v>0</v>
          </cell>
          <cell r="K92">
            <v>0</v>
          </cell>
        </row>
        <row r="93">
          <cell r="B93">
            <v>16942.49574790692</v>
          </cell>
          <cell r="C93">
            <v>0</v>
          </cell>
          <cell r="D93">
            <v>0</v>
          </cell>
          <cell r="E93">
            <v>0</v>
          </cell>
          <cell r="F93">
            <v>74181.121331204937</v>
          </cell>
          <cell r="G93">
            <v>0</v>
          </cell>
          <cell r="H93">
            <v>0</v>
          </cell>
          <cell r="I93">
            <v>6309.6695376609305</v>
          </cell>
          <cell r="J93">
            <v>0</v>
          </cell>
          <cell r="K93">
            <v>0</v>
          </cell>
        </row>
        <row r="94">
          <cell r="B94">
            <v>65662.001256812597</v>
          </cell>
          <cell r="C94">
            <v>0</v>
          </cell>
          <cell r="D94">
            <v>0</v>
          </cell>
          <cell r="E94">
            <v>0</v>
          </cell>
          <cell r="F94">
            <v>209294.53141733061</v>
          </cell>
          <cell r="G94">
            <v>0</v>
          </cell>
          <cell r="H94">
            <v>0</v>
          </cell>
          <cell r="I94">
            <v>24654.16310363403</v>
          </cell>
          <cell r="J94">
            <v>0</v>
          </cell>
          <cell r="K94">
            <v>0</v>
          </cell>
        </row>
        <row r="95">
          <cell r="B95">
            <v>60601.811457275653</v>
          </cell>
          <cell r="C95">
            <v>0</v>
          </cell>
          <cell r="D95">
            <v>0</v>
          </cell>
          <cell r="E95">
            <v>0</v>
          </cell>
          <cell r="F95">
            <v>209854.16106731538</v>
          </cell>
          <cell r="G95">
            <v>0</v>
          </cell>
          <cell r="H95">
            <v>0</v>
          </cell>
          <cell r="I95">
            <v>14245.822890819958</v>
          </cell>
          <cell r="J95">
            <v>0</v>
          </cell>
          <cell r="K95">
            <v>0</v>
          </cell>
        </row>
        <row r="96">
          <cell r="B96">
            <v>2363225.048837855</v>
          </cell>
          <cell r="C96">
            <v>0</v>
          </cell>
          <cell r="D96">
            <v>0</v>
          </cell>
          <cell r="E96">
            <v>0</v>
          </cell>
          <cell r="F96">
            <v>10053223.189900886</v>
          </cell>
          <cell r="G96">
            <v>0</v>
          </cell>
          <cell r="H96">
            <v>0</v>
          </cell>
          <cell r="I96">
            <v>542466.08613216574</v>
          </cell>
          <cell r="J96">
            <v>0</v>
          </cell>
          <cell r="K96">
            <v>0</v>
          </cell>
        </row>
      </sheetData>
      <sheetData sheetId="8">
        <row r="37">
          <cell r="B37">
            <v>4244.2701432277918</v>
          </cell>
          <cell r="C37">
            <v>2741.6254988880855</v>
          </cell>
          <cell r="D37">
            <v>239023.24502775664</v>
          </cell>
          <cell r="E37">
            <v>791.53571315711815</v>
          </cell>
          <cell r="F37">
            <v>23809.62918347005</v>
          </cell>
          <cell r="G37">
            <v>10480.692728661357</v>
          </cell>
          <cell r="H37">
            <v>4927.1905288525923</v>
          </cell>
          <cell r="I37">
            <v>1611.2396669370767</v>
          </cell>
          <cell r="J37">
            <v>986.29750355802662</v>
          </cell>
          <cell r="K37">
            <v>12471.149681659093</v>
          </cell>
        </row>
        <row r="38">
          <cell r="B38">
            <v>470.79115698022173</v>
          </cell>
          <cell r="C38">
            <v>2012.0256650358353</v>
          </cell>
          <cell r="D38">
            <v>73388.491278381174</v>
          </cell>
          <cell r="E38">
            <v>131.62623949358104</v>
          </cell>
          <cell r="F38">
            <v>14130.252761944566</v>
          </cell>
          <cell r="G38">
            <v>1904.6644199039658</v>
          </cell>
          <cell r="H38">
            <v>909.55712848674932</v>
          </cell>
          <cell r="I38">
            <v>0</v>
          </cell>
          <cell r="J38">
            <v>50826.071144689944</v>
          </cell>
          <cell r="K38">
            <v>6502.0474983455788</v>
          </cell>
        </row>
        <row r="39">
          <cell r="B39">
            <v>120918.35505614938</v>
          </cell>
          <cell r="C39">
            <v>56627.479166721547</v>
          </cell>
          <cell r="D39">
            <v>420565.21195767517</v>
          </cell>
          <cell r="E39">
            <v>7347.2282505906214</v>
          </cell>
          <cell r="F39">
            <v>82845.59979349612</v>
          </cell>
          <cell r="G39">
            <v>15996.722283253121</v>
          </cell>
          <cell r="H39">
            <v>26522.250949938356</v>
          </cell>
          <cell r="I39">
            <v>1994.4479715436564</v>
          </cell>
          <cell r="J39">
            <v>0</v>
          </cell>
          <cell r="K39">
            <v>51048.153693335757</v>
          </cell>
        </row>
        <row r="40">
          <cell r="B40">
            <v>417.60387325846148</v>
          </cell>
          <cell r="C40">
            <v>8967.5215150097938</v>
          </cell>
          <cell r="D40">
            <v>91843.955071819539</v>
          </cell>
          <cell r="E40">
            <v>50.415046790848294</v>
          </cell>
          <cell r="F40">
            <v>8474.6926382733163</v>
          </cell>
          <cell r="G40">
            <v>3765.1537517419474</v>
          </cell>
          <cell r="H40">
            <v>4801.7130577845555</v>
          </cell>
          <cell r="I40">
            <v>1688.5927810441351</v>
          </cell>
          <cell r="J40">
            <v>871.64284222790013</v>
          </cell>
          <cell r="K40">
            <v>2284.5884832659226</v>
          </cell>
        </row>
        <row r="41">
          <cell r="B41">
            <v>25971.861829286427</v>
          </cell>
          <cell r="C41">
            <v>26358.075433506994</v>
          </cell>
          <cell r="D41">
            <v>471526.52305027167</v>
          </cell>
          <cell r="E41">
            <v>9318.9779175281237</v>
          </cell>
          <cell r="F41">
            <v>129625.0824463535</v>
          </cell>
          <cell r="G41">
            <v>42894.008945958383</v>
          </cell>
          <cell r="H41">
            <v>61269.726434478747</v>
          </cell>
          <cell r="I41">
            <v>9218.4732155396541</v>
          </cell>
          <cell r="J41">
            <v>148083.47998013991</v>
          </cell>
          <cell r="K41">
            <v>68576.780637759046</v>
          </cell>
        </row>
        <row r="42">
          <cell r="B42">
            <v>1072.2066209938203</v>
          </cell>
          <cell r="C42">
            <v>83.169055171775597</v>
          </cell>
          <cell r="D42">
            <v>72130.613160908106</v>
          </cell>
          <cell r="E42">
            <v>194.32708944836071</v>
          </cell>
          <cell r="F42">
            <v>1124.8462369591416</v>
          </cell>
          <cell r="G42">
            <v>2862.2329766449225</v>
          </cell>
          <cell r="H42">
            <v>1651.1557115544756</v>
          </cell>
          <cell r="I42">
            <v>0</v>
          </cell>
          <cell r="J42">
            <v>354.58278504524515</v>
          </cell>
          <cell r="K42">
            <v>1576.5528189964584</v>
          </cell>
        </row>
        <row r="43">
          <cell r="B43">
            <v>2952.2523282955108</v>
          </cell>
          <cell r="C43">
            <v>6693.3251145033191</v>
          </cell>
          <cell r="D43">
            <v>132238.79445108975</v>
          </cell>
          <cell r="E43">
            <v>1979.8063351540027</v>
          </cell>
          <cell r="F43">
            <v>19242.080501944689</v>
          </cell>
          <cell r="G43">
            <v>7708.3278664908248</v>
          </cell>
          <cell r="H43">
            <v>2288.8562731603688</v>
          </cell>
          <cell r="I43">
            <v>700.11536200599699</v>
          </cell>
          <cell r="J43">
            <v>348.00727908788753</v>
          </cell>
          <cell r="K43">
            <v>11978.594945229126</v>
          </cell>
        </row>
        <row r="44">
          <cell r="B44">
            <v>9046.6440066745126</v>
          </cell>
          <cell r="C44">
            <v>6856.8876001690751</v>
          </cell>
          <cell r="D44">
            <v>318882.1969087465</v>
          </cell>
          <cell r="E44">
            <v>5840.3580217038216</v>
          </cell>
          <cell r="F44">
            <v>21796.205176213312</v>
          </cell>
          <cell r="G44">
            <v>15439.359655655135</v>
          </cell>
          <cell r="H44">
            <v>11393.969460346681</v>
          </cell>
          <cell r="I44">
            <v>461.51249642685366</v>
          </cell>
          <cell r="J44">
            <v>4256.6372970340408</v>
          </cell>
          <cell r="K44">
            <v>32524.800446785666</v>
          </cell>
        </row>
        <row r="45">
          <cell r="B45">
            <v>7019.7145610296684</v>
          </cell>
          <cell r="C45">
            <v>36222.752682161692</v>
          </cell>
          <cell r="D45">
            <v>193839.74671774663</v>
          </cell>
          <cell r="E45">
            <v>13865.067681357847</v>
          </cell>
          <cell r="F45">
            <v>29458.705297271088</v>
          </cell>
          <cell r="G45">
            <v>8584.1714431486926</v>
          </cell>
          <cell r="H45">
            <v>8283.3091020675274</v>
          </cell>
          <cell r="I45">
            <v>1004.3534489152546</v>
          </cell>
          <cell r="J45">
            <v>7938.6046792584921</v>
          </cell>
          <cell r="K45">
            <v>27404.410571330867</v>
          </cell>
        </row>
        <row r="46">
          <cell r="B46">
            <v>89330.446647009478</v>
          </cell>
          <cell r="C46">
            <v>175211.0221766562</v>
          </cell>
          <cell r="D46">
            <v>852655.38869332266</v>
          </cell>
          <cell r="E46">
            <v>23755.106573155565</v>
          </cell>
          <cell r="F46">
            <v>247582.7129885483</v>
          </cell>
          <cell r="G46">
            <v>34787.97310456643</v>
          </cell>
          <cell r="H46">
            <v>110756.59161477187</v>
          </cell>
          <cell r="I46">
            <v>25260.573895588645</v>
          </cell>
          <cell r="J46">
            <v>1807.5713290852368</v>
          </cell>
          <cell r="K46">
            <v>168415.71366568713</v>
          </cell>
        </row>
        <row r="47">
          <cell r="B47">
            <v>22200.456647350027</v>
          </cell>
          <cell r="C47">
            <v>14237.802735258745</v>
          </cell>
          <cell r="D47">
            <v>704634.8589410492</v>
          </cell>
          <cell r="E47">
            <v>5553.5674448478258</v>
          </cell>
          <cell r="F47">
            <v>38986.014099865439</v>
          </cell>
          <cell r="G47">
            <v>17305.322486085912</v>
          </cell>
          <cell r="H47">
            <v>14808.200106511524</v>
          </cell>
          <cell r="I47">
            <v>813.08095216087213</v>
          </cell>
          <cell r="J47">
            <v>6368.533207307647</v>
          </cell>
          <cell r="K47">
            <v>65954.046055061204</v>
          </cell>
        </row>
        <row r="48">
          <cell r="B48">
            <v>3103.8378862597679</v>
          </cell>
          <cell r="C48">
            <v>19497.87071550321</v>
          </cell>
          <cell r="D48">
            <v>359667.60182482487</v>
          </cell>
          <cell r="E48">
            <v>10363.954081191172</v>
          </cell>
          <cell r="F48">
            <v>51279.896153562513</v>
          </cell>
          <cell r="G48">
            <v>19717.741911712899</v>
          </cell>
          <cell r="H48">
            <v>9318.846964464763</v>
          </cell>
          <cell r="I48">
            <v>1146.8732319774283</v>
          </cell>
          <cell r="J48">
            <v>0</v>
          </cell>
          <cell r="K48">
            <v>75078.886037386401</v>
          </cell>
        </row>
        <row r="49">
          <cell r="B49">
            <v>47297.322070699811</v>
          </cell>
          <cell r="C49">
            <v>54545.671016265202</v>
          </cell>
          <cell r="D49">
            <v>858607.81851396977</v>
          </cell>
          <cell r="E49">
            <v>15160.042322785392</v>
          </cell>
          <cell r="F49">
            <v>443609.33291881374</v>
          </cell>
          <cell r="G49">
            <v>50026.860135137351</v>
          </cell>
          <cell r="H49">
            <v>50161.519860100205</v>
          </cell>
          <cell r="I49">
            <v>6019.0939395016312</v>
          </cell>
          <cell r="J49">
            <v>13331.447278552267</v>
          </cell>
          <cell r="K49">
            <v>237599.63150537427</v>
          </cell>
        </row>
        <row r="50">
          <cell r="B50">
            <v>10798.311957707519</v>
          </cell>
          <cell r="C50">
            <v>4082.3268299838446</v>
          </cell>
          <cell r="D50">
            <v>179351.25795185668</v>
          </cell>
          <cell r="E50">
            <v>4742.7995371365632</v>
          </cell>
          <cell r="F50">
            <v>38127.870963173453</v>
          </cell>
          <cell r="G50">
            <v>14840.863667873276</v>
          </cell>
          <cell r="H50">
            <v>15011.12310706756</v>
          </cell>
          <cell r="I50">
            <v>727.56087671998102</v>
          </cell>
          <cell r="J50">
            <v>398.47886635488743</v>
          </cell>
          <cell r="K50">
            <v>27976.217036485537</v>
          </cell>
        </row>
        <row r="51">
          <cell r="B51">
            <v>51111.976560692128</v>
          </cell>
          <cell r="C51">
            <v>8430.9063518238872</v>
          </cell>
          <cell r="D51">
            <v>202557.97579052942</v>
          </cell>
          <cell r="E51">
            <v>11058.187035346264</v>
          </cell>
          <cell r="F51">
            <v>47747.825685130716</v>
          </cell>
          <cell r="G51">
            <v>14118.518968146069</v>
          </cell>
          <cell r="H51">
            <v>21092.060442498514</v>
          </cell>
          <cell r="I51">
            <v>494.88389184226708</v>
          </cell>
          <cell r="J51">
            <v>274.55942702775974</v>
          </cell>
          <cell r="K51">
            <v>39675.989137077646</v>
          </cell>
        </row>
        <row r="52">
          <cell r="B52">
            <v>68286.574641272178</v>
          </cell>
          <cell r="C52">
            <v>90743.54258302378</v>
          </cell>
          <cell r="D52">
            <v>1080618.4446636336</v>
          </cell>
          <cell r="E52">
            <v>25155.301427524115</v>
          </cell>
          <cell r="F52">
            <v>98569.543840314611</v>
          </cell>
          <cell r="G52">
            <v>84309.192246628343</v>
          </cell>
          <cell r="H52">
            <v>34019.739377822749</v>
          </cell>
          <cell r="I52">
            <v>4560.5357356364611</v>
          </cell>
          <cell r="J52">
            <v>19741.587961405927</v>
          </cell>
          <cell r="K52">
            <v>286207.9279053373</v>
          </cell>
        </row>
        <row r="53">
          <cell r="B53">
            <v>243250.36592226874</v>
          </cell>
          <cell r="C53">
            <v>238503.33396692644</v>
          </cell>
          <cell r="D53">
            <v>2071321.5334036411</v>
          </cell>
          <cell r="E53">
            <v>92695.323291711335</v>
          </cell>
          <cell r="F53">
            <v>837977.16864349309</v>
          </cell>
          <cell r="G53">
            <v>216749.82497989706</v>
          </cell>
          <cell r="H53">
            <v>204055.77457637893</v>
          </cell>
          <cell r="I53">
            <v>28453.535006407408</v>
          </cell>
          <cell r="J53">
            <v>94399.745231600391</v>
          </cell>
          <cell r="K53">
            <v>591220.2274559082</v>
          </cell>
        </row>
        <row r="54">
          <cell r="B54">
            <v>12825.894192178235</v>
          </cell>
          <cell r="C54">
            <v>15292.72623879158</v>
          </cell>
          <cell r="D54">
            <v>519704.42769277311</v>
          </cell>
          <cell r="E54">
            <v>10531.906080591491</v>
          </cell>
          <cell r="F54">
            <v>276586.80800450308</v>
          </cell>
          <cell r="G54">
            <v>39728.241698844686</v>
          </cell>
          <cell r="H54">
            <v>23256.664594374452</v>
          </cell>
          <cell r="I54">
            <v>10723.74832386498</v>
          </cell>
          <cell r="J54">
            <v>1990.5874413489846</v>
          </cell>
          <cell r="K54">
            <v>98140.253362787102</v>
          </cell>
        </row>
        <row r="55">
          <cell r="B55">
            <v>325130.97187375318</v>
          </cell>
          <cell r="C55">
            <v>355906.15366631874</v>
          </cell>
          <cell r="D55">
            <v>14101993.859692659</v>
          </cell>
          <cell r="E55">
            <v>480752.89510790276</v>
          </cell>
          <cell r="F55">
            <v>2133684.2929517282</v>
          </cell>
          <cell r="G55">
            <v>372056.33815452241</v>
          </cell>
          <cell r="H55">
            <v>237086.83142631527</v>
          </cell>
          <cell r="I55">
            <v>267635.66263918823</v>
          </cell>
          <cell r="J55">
            <v>349505.09234319057</v>
          </cell>
          <cell r="K55">
            <v>731688.06493729714</v>
          </cell>
        </row>
        <row r="56">
          <cell r="B56">
            <v>2253457.2866942366</v>
          </cell>
          <cell r="C56">
            <v>1050703.7376214829</v>
          </cell>
          <cell r="D56">
            <v>18825777.068918664</v>
          </cell>
          <cell r="E56">
            <v>3726176.1518518594</v>
          </cell>
          <cell r="F56">
            <v>8921797.4332241472</v>
          </cell>
          <cell r="G56">
            <v>1193004.794265639</v>
          </cell>
          <cell r="H56">
            <v>2002127.7714013492</v>
          </cell>
          <cell r="I56">
            <v>329569.82536811224</v>
          </cell>
          <cell r="J56">
            <v>344618.9368946334</v>
          </cell>
          <cell r="K56">
            <v>8452750.6372716241</v>
          </cell>
        </row>
        <row r="57">
          <cell r="B57">
            <v>169528.78167186715</v>
          </cell>
          <cell r="C57">
            <v>179455.94751037535</v>
          </cell>
          <cell r="D57">
            <v>1841591.1181870289</v>
          </cell>
          <cell r="E57">
            <v>107983.06291773374</v>
          </cell>
          <cell r="F57">
            <v>1428295.5073899426</v>
          </cell>
          <cell r="G57">
            <v>158721.25830246351</v>
          </cell>
          <cell r="H57">
            <v>255816.27489028775</v>
          </cell>
          <cell r="I57">
            <v>41375.424600475715</v>
          </cell>
          <cell r="J57">
            <v>94668.100055161776</v>
          </cell>
          <cell r="K57">
            <v>530301.29885743116</v>
          </cell>
        </row>
        <row r="58">
          <cell r="B58">
            <v>87672.809242426636</v>
          </cell>
          <cell r="C58">
            <v>62683.929480550229</v>
          </cell>
          <cell r="D58">
            <v>1097712.5163539071</v>
          </cell>
          <cell r="E58">
            <v>124143.23951164927</v>
          </cell>
          <cell r="F58">
            <v>334042.4571800757</v>
          </cell>
          <cell r="G58">
            <v>147322.05346111249</v>
          </cell>
          <cell r="H58">
            <v>236111.26398128388</v>
          </cell>
          <cell r="I58">
            <v>13384.876605655147</v>
          </cell>
          <cell r="J58">
            <v>3651.0295351135192</v>
          </cell>
          <cell r="K58">
            <v>283599.74897482945</v>
          </cell>
        </row>
        <row r="59">
          <cell r="B59">
            <v>616124.95466320205</v>
          </cell>
          <cell r="C59">
            <v>86269.902161927486</v>
          </cell>
          <cell r="D59">
            <v>1693141.5397309894</v>
          </cell>
          <cell r="E59">
            <v>155153.78915952245</v>
          </cell>
          <cell r="F59">
            <v>996903.22558739351</v>
          </cell>
          <cell r="G59">
            <v>172973.40024179814</v>
          </cell>
          <cell r="H59">
            <v>177741.38494281223</v>
          </cell>
          <cell r="I59">
            <v>37335.575238497324</v>
          </cell>
          <cell r="J59">
            <v>69345.131971970972</v>
          </cell>
          <cell r="K59">
            <v>497214.75894418871</v>
          </cell>
        </row>
        <row r="60">
          <cell r="B60">
            <v>11897.21286775282</v>
          </cell>
          <cell r="C60">
            <v>29397.196624769425</v>
          </cell>
          <cell r="D60">
            <v>380622.17547925835</v>
          </cell>
          <cell r="E60">
            <v>4658.916919852395</v>
          </cell>
          <cell r="F60">
            <v>58624.282093712231</v>
          </cell>
          <cell r="G60">
            <v>19995.492876605058</v>
          </cell>
          <cell r="H60">
            <v>97791.367174222687</v>
          </cell>
          <cell r="I60">
            <v>4324.2425186149221</v>
          </cell>
          <cell r="J60">
            <v>7383.7725530694324</v>
          </cell>
          <cell r="K60">
            <v>87275.443841115703</v>
          </cell>
        </row>
        <row r="61">
          <cell r="B61">
            <v>16356.350704735365</v>
          </cell>
          <cell r="C61">
            <v>15314.596775374703</v>
          </cell>
          <cell r="D61">
            <v>384860.12249980168</v>
          </cell>
          <cell r="E61">
            <v>19086.147319721094</v>
          </cell>
          <cell r="F61">
            <v>20364.973606600495</v>
          </cell>
          <cell r="G61">
            <v>24467.514741081905</v>
          </cell>
          <cell r="H61">
            <v>18271.270301751803</v>
          </cell>
          <cell r="I61">
            <v>18493.567679906184</v>
          </cell>
          <cell r="J61">
            <v>700.56292173259544</v>
          </cell>
          <cell r="K61">
            <v>80264.392425705955</v>
          </cell>
        </row>
        <row r="62">
          <cell r="B62">
            <v>129944.41159831561</v>
          </cell>
          <cell r="C62">
            <v>51862.609303022582</v>
          </cell>
          <cell r="D62">
            <v>733093.05540776299</v>
          </cell>
          <cell r="E62">
            <v>34261.466547480748</v>
          </cell>
          <cell r="F62">
            <v>178474.03695467138</v>
          </cell>
          <cell r="G62">
            <v>49417.056802480831</v>
          </cell>
          <cell r="H62">
            <v>66372.195887529611</v>
          </cell>
          <cell r="I62">
            <v>7695.1227215259178</v>
          </cell>
          <cell r="J62">
            <v>6203.3886425386627</v>
          </cell>
          <cell r="K62">
            <v>167269.34912037558</v>
          </cell>
        </row>
        <row r="63">
          <cell r="B63">
            <v>26293.517030592982</v>
          </cell>
          <cell r="C63">
            <v>37800.080054377868</v>
          </cell>
          <cell r="D63">
            <v>2622529.3697516597</v>
          </cell>
          <cell r="E63">
            <v>30133.231013911536</v>
          </cell>
          <cell r="F63">
            <v>547439.38599808537</v>
          </cell>
          <cell r="G63">
            <v>110277.3669893882</v>
          </cell>
          <cell r="H63">
            <v>34422.267535954328</v>
          </cell>
          <cell r="I63">
            <v>4860.5455458250535</v>
          </cell>
          <cell r="J63">
            <v>25036.763233633119</v>
          </cell>
          <cell r="K63">
            <v>328872.81151272915</v>
          </cell>
        </row>
        <row r="64">
          <cell r="B64">
            <v>4356725.1824482158</v>
          </cell>
          <cell r="C64">
            <v>2636502.2175436001</v>
          </cell>
          <cell r="D64">
            <v>50523878.911121719</v>
          </cell>
          <cell r="E64">
            <v>4920884.4304391472</v>
          </cell>
          <cell r="F64">
            <v>17030599.862319689</v>
          </cell>
          <cell r="G64">
            <v>2849455.1491054422</v>
          </cell>
          <cell r="H64">
            <v>3730268.8768321676</v>
          </cell>
          <cell r="I64">
            <v>819553.46371391322</v>
          </cell>
          <cell r="J64">
            <v>1253090.6124047686</v>
          </cell>
          <cell r="K64">
            <v>12963872.476823112</v>
          </cell>
        </row>
        <row r="69">
          <cell r="B69">
            <v>3572.0429928986387</v>
          </cell>
          <cell r="C69">
            <v>2760.1257545119724</v>
          </cell>
          <cell r="D69">
            <v>237441.68972894218</v>
          </cell>
          <cell r="E69">
            <v>1027.7015340891037</v>
          </cell>
          <cell r="F69">
            <v>22006.630084050095</v>
          </cell>
          <cell r="G69">
            <v>10106.241334751408</v>
          </cell>
          <cell r="H69">
            <v>4857.8534290501257</v>
          </cell>
          <cell r="I69">
            <v>1042.355745897265</v>
          </cell>
          <cell r="J69">
            <v>2593.6736174233592</v>
          </cell>
          <cell r="K69">
            <v>14294.141403739632</v>
          </cell>
        </row>
        <row r="70">
          <cell r="B70">
            <v>2886.5835204633058</v>
          </cell>
          <cell r="C70">
            <v>7164.2169580532473</v>
          </cell>
          <cell r="D70">
            <v>69565.174619815312</v>
          </cell>
          <cell r="E70">
            <v>0</v>
          </cell>
          <cell r="F70">
            <v>11975.759712896417</v>
          </cell>
          <cell r="G70">
            <v>1772.8746727983432</v>
          </cell>
          <cell r="H70">
            <v>901.80781408603093</v>
          </cell>
          <cell r="I70">
            <v>0</v>
          </cell>
          <cell r="J70">
            <v>48030.748072527633</v>
          </cell>
          <cell r="K70">
            <v>16583.023971498398</v>
          </cell>
        </row>
        <row r="71">
          <cell r="B71">
            <v>87923.841005376977</v>
          </cell>
          <cell r="C71">
            <v>64679.51261647608</v>
          </cell>
          <cell r="D71">
            <v>396459.24482694233</v>
          </cell>
          <cell r="E71">
            <v>15453.068511349227</v>
          </cell>
          <cell r="F71">
            <v>70935.528845353736</v>
          </cell>
          <cell r="G71">
            <v>17025.484083267984</v>
          </cell>
          <cell r="H71">
            <v>24525.855540422079</v>
          </cell>
          <cell r="I71">
            <v>1596.5154902552083</v>
          </cell>
          <cell r="J71">
            <v>0</v>
          </cell>
          <cell r="K71">
            <v>47750.685809882416</v>
          </cell>
        </row>
        <row r="72">
          <cell r="B72">
            <v>322.08730134850873</v>
          </cell>
          <cell r="C72">
            <v>9462.4674401197753</v>
          </cell>
          <cell r="D72">
            <v>97985.073384030591</v>
          </cell>
          <cell r="E72">
            <v>0</v>
          </cell>
          <cell r="F72">
            <v>7387.666498931213</v>
          </cell>
          <cell r="G72">
            <v>3437.1676092219204</v>
          </cell>
          <cell r="H72">
            <v>3003.0007134854804</v>
          </cell>
          <cell r="I72">
            <v>0</v>
          </cell>
          <cell r="J72">
            <v>632.09563191354744</v>
          </cell>
          <cell r="K72">
            <v>1827.6085645854655</v>
          </cell>
        </row>
        <row r="73">
          <cell r="B73">
            <v>21702.606682415717</v>
          </cell>
          <cell r="C73">
            <v>22463.029045015937</v>
          </cell>
          <cell r="D73">
            <v>496341.96569987421</v>
          </cell>
          <cell r="E73">
            <v>9219.3898577761247</v>
          </cell>
          <cell r="F73">
            <v>122013.76948942883</v>
          </cell>
          <cell r="G73">
            <v>45233.915720999532</v>
          </cell>
          <cell r="H73">
            <v>58929.170241808984</v>
          </cell>
          <cell r="I73">
            <v>4250.9767535171886</v>
          </cell>
          <cell r="J73">
            <v>135134.77952495622</v>
          </cell>
          <cell r="K73">
            <v>73975.925074933693</v>
          </cell>
        </row>
        <row r="74">
          <cell r="B74">
            <v>702.33254194162441</v>
          </cell>
          <cell r="C74">
            <v>47.670837020845731</v>
          </cell>
          <cell r="D74">
            <v>72740.973849645408</v>
          </cell>
          <cell r="E74">
            <v>53.485569763313684</v>
          </cell>
          <cell r="F74">
            <v>172.58767699515809</v>
          </cell>
          <cell r="G74">
            <v>3116.9243443063328</v>
          </cell>
          <cell r="H74">
            <v>1370.3162636029492</v>
          </cell>
          <cell r="I74">
            <v>0</v>
          </cell>
          <cell r="J74">
            <v>354.82014349210846</v>
          </cell>
          <cell r="K74">
            <v>2495.1014139103236</v>
          </cell>
        </row>
        <row r="75">
          <cell r="B75">
            <v>1078.9143239806751</v>
          </cell>
          <cell r="C75">
            <v>4425.4664502035266</v>
          </cell>
          <cell r="D75">
            <v>126283.75986091106</v>
          </cell>
          <cell r="E75">
            <v>2533.6959206308566</v>
          </cell>
          <cell r="F75">
            <v>18901.126732908837</v>
          </cell>
          <cell r="G75">
            <v>7310.076513800218</v>
          </cell>
          <cell r="H75">
            <v>2268.1775184666244</v>
          </cell>
          <cell r="I75">
            <v>178.19256086289039</v>
          </cell>
          <cell r="J75">
            <v>286.46598518760936</v>
          </cell>
          <cell r="K75">
            <v>12630.382145580303</v>
          </cell>
        </row>
        <row r="76">
          <cell r="B76">
            <v>6741.3710517159616</v>
          </cell>
          <cell r="C76">
            <v>9949.9148072081043</v>
          </cell>
          <cell r="D76">
            <v>309164.50512885279</v>
          </cell>
          <cell r="E76">
            <v>6900.7042151423002</v>
          </cell>
          <cell r="F76">
            <v>26185.43472676145</v>
          </cell>
          <cell r="G76">
            <v>13860.885283651432</v>
          </cell>
          <cell r="H76">
            <v>11502.606909632294</v>
          </cell>
          <cell r="I76">
            <v>1835.9895556896824</v>
          </cell>
          <cell r="J76">
            <v>7133.4945338081752</v>
          </cell>
          <cell r="K76">
            <v>29535.859080197264</v>
          </cell>
        </row>
        <row r="77">
          <cell r="B77">
            <v>6623.3133162906452</v>
          </cell>
          <cell r="C77">
            <v>40740.974847768914</v>
          </cell>
          <cell r="D77">
            <v>185831.11287837158</v>
          </cell>
          <cell r="E77">
            <v>13821.691277140237</v>
          </cell>
          <cell r="F77">
            <v>23484.978818021162</v>
          </cell>
          <cell r="G77">
            <v>8615.1842905463</v>
          </cell>
          <cell r="H77">
            <v>8801.9100988509508</v>
          </cell>
          <cell r="I77">
            <v>705.75503134077223</v>
          </cell>
          <cell r="J77">
            <v>8910.1379811977968</v>
          </cell>
          <cell r="K77">
            <v>29756.725536302445</v>
          </cell>
        </row>
        <row r="78">
          <cell r="B78">
            <v>70698.861531622751</v>
          </cell>
          <cell r="C78">
            <v>157396.83314233524</v>
          </cell>
          <cell r="D78">
            <v>835789.51986419049</v>
          </cell>
          <cell r="E78">
            <v>50018.88686163177</v>
          </cell>
          <cell r="F78">
            <v>234913.00058299882</v>
          </cell>
          <cell r="G78">
            <v>32104.161730762189</v>
          </cell>
          <cell r="H78">
            <v>123752.14694108849</v>
          </cell>
          <cell r="I78">
            <v>24592.052394299724</v>
          </cell>
          <cell r="J78">
            <v>2343.6524236416735</v>
          </cell>
          <cell r="K78">
            <v>162801.63327975894</v>
          </cell>
        </row>
        <row r="79">
          <cell r="B79">
            <v>12527.244926793337</v>
          </cell>
          <cell r="C79">
            <v>14752.700741381481</v>
          </cell>
          <cell r="D79">
            <v>674060.83842548169</v>
          </cell>
          <cell r="E79">
            <v>4449.1974061699757</v>
          </cell>
          <cell r="F79">
            <v>23230.62565529866</v>
          </cell>
          <cell r="G79">
            <v>28085.205115310189</v>
          </cell>
          <cell r="H79">
            <v>17042.819622357223</v>
          </cell>
          <cell r="I79">
            <v>637.07248656610079</v>
          </cell>
          <cell r="J79">
            <v>6803.8843438648582</v>
          </cell>
          <cell r="K79">
            <v>65955.595594443788</v>
          </cell>
        </row>
        <row r="80">
          <cell r="B80">
            <v>3385.2854836476581</v>
          </cell>
          <cell r="C80">
            <v>18756.297678461284</v>
          </cell>
          <cell r="D80">
            <v>331735.18389688706</v>
          </cell>
          <cell r="E80">
            <v>12289.038586659857</v>
          </cell>
          <cell r="F80">
            <v>9682.0485455946309</v>
          </cell>
          <cell r="G80">
            <v>21050.984021769887</v>
          </cell>
          <cell r="H80">
            <v>11120.309368052438</v>
          </cell>
          <cell r="I80">
            <v>1051.821301482543</v>
          </cell>
          <cell r="J80">
            <v>0</v>
          </cell>
          <cell r="K80">
            <v>53342.314096080336</v>
          </cell>
        </row>
        <row r="81">
          <cell r="B81">
            <v>44781.954066007544</v>
          </cell>
          <cell r="C81">
            <v>57313.307998908116</v>
          </cell>
          <cell r="D81">
            <v>786390.51623833226</v>
          </cell>
          <cell r="E81">
            <v>20507.126063287389</v>
          </cell>
          <cell r="F81">
            <v>409447.18137600849</v>
          </cell>
          <cell r="G81">
            <v>45499.609930303472</v>
          </cell>
          <cell r="H81">
            <v>62652.042494773959</v>
          </cell>
          <cell r="I81">
            <v>6200.4760765171504</v>
          </cell>
          <cell r="J81">
            <v>5276.7598279311369</v>
          </cell>
          <cell r="K81">
            <v>224813.0750789601</v>
          </cell>
        </row>
        <row r="82">
          <cell r="B82">
            <v>10431.605594047109</v>
          </cell>
          <cell r="C82">
            <v>4284.8721920079079</v>
          </cell>
          <cell r="D82">
            <v>188658.24474768457</v>
          </cell>
          <cell r="E82">
            <v>8930.77498769056</v>
          </cell>
          <cell r="F82">
            <v>39031.087572172873</v>
          </cell>
          <cell r="G82">
            <v>14120.683227508649</v>
          </cell>
          <cell r="H82">
            <v>17496.03862327752</v>
          </cell>
          <cell r="I82">
            <v>241.01394821989322</v>
          </cell>
          <cell r="J82">
            <v>222.51038813400547</v>
          </cell>
          <cell r="K82">
            <v>24402.928973110756</v>
          </cell>
        </row>
        <row r="83">
          <cell r="B83">
            <v>38070.095403529944</v>
          </cell>
          <cell r="C83">
            <v>4340.4525818098082</v>
          </cell>
          <cell r="D83">
            <v>188305.63454605229</v>
          </cell>
          <cell r="E83">
            <v>10713.976462975985</v>
          </cell>
          <cell r="F83">
            <v>38406.594236037563</v>
          </cell>
          <cell r="G83">
            <v>12111.910596877817</v>
          </cell>
          <cell r="H83">
            <v>18130.16393119832</v>
          </cell>
          <cell r="I83">
            <v>372.2486580827034</v>
          </cell>
          <cell r="J83">
            <v>145.72106329742724</v>
          </cell>
          <cell r="K83">
            <v>34427.650316673215</v>
          </cell>
        </row>
        <row r="84">
          <cell r="B84">
            <v>51477.433640202711</v>
          </cell>
          <cell r="C84">
            <v>108450.6272582151</v>
          </cell>
          <cell r="D84">
            <v>781076.22044663015</v>
          </cell>
          <cell r="E84">
            <v>52586.75418192667</v>
          </cell>
          <cell r="F84">
            <v>158659.38679567582</v>
          </cell>
          <cell r="G84">
            <v>88598.489024468669</v>
          </cell>
          <cell r="H84">
            <v>29201.557757028248</v>
          </cell>
          <cell r="I84">
            <v>4599.7849847526468</v>
          </cell>
          <cell r="J84">
            <v>18265.290282848957</v>
          </cell>
          <cell r="K84">
            <v>275671.01518905151</v>
          </cell>
        </row>
        <row r="85">
          <cell r="B85">
            <v>181425.67253857994</v>
          </cell>
          <cell r="C85">
            <v>196073.51828327411</v>
          </cell>
          <cell r="D85">
            <v>1976938.8629434328</v>
          </cell>
          <cell r="E85">
            <v>159348.09670385972</v>
          </cell>
          <cell r="F85">
            <v>666580.05780063849</v>
          </cell>
          <cell r="G85">
            <v>208482.7073714619</v>
          </cell>
          <cell r="H85">
            <v>206051.96711179643</v>
          </cell>
          <cell r="I85">
            <v>33949.077476901715</v>
          </cell>
          <cell r="J85">
            <v>112944.65088595959</v>
          </cell>
          <cell r="K85">
            <v>581401.46808935795</v>
          </cell>
        </row>
        <row r="86">
          <cell r="B86">
            <v>12105.665320144852</v>
          </cell>
          <cell r="C86">
            <v>12902.641734977085</v>
          </cell>
          <cell r="D86">
            <v>498655.53096356895</v>
          </cell>
          <cell r="E86">
            <v>14243.777474332997</v>
          </cell>
          <cell r="F86">
            <v>245940.34324662364</v>
          </cell>
          <cell r="G86">
            <v>35921.899148909317</v>
          </cell>
          <cell r="H86">
            <v>20613.702603597678</v>
          </cell>
          <cell r="I86">
            <v>13461.395023574965</v>
          </cell>
          <cell r="J86">
            <v>7712.4545128805157</v>
          </cell>
          <cell r="K86">
            <v>94850.127556164865</v>
          </cell>
        </row>
        <row r="87">
          <cell r="B87">
            <v>255117.44107525604</v>
          </cell>
          <cell r="C87">
            <v>342748.87919483916</v>
          </cell>
          <cell r="D87">
            <v>14351684.45484061</v>
          </cell>
          <cell r="E87">
            <v>458245.14060517674</v>
          </cell>
          <cell r="F87">
            <v>1875350.2949705829</v>
          </cell>
          <cell r="G87">
            <v>359310.7578262717</v>
          </cell>
          <cell r="H87">
            <v>233471.88761236667</v>
          </cell>
          <cell r="I87">
            <v>180285.28575979156</v>
          </cell>
          <cell r="J87">
            <v>337316.4912043048</v>
          </cell>
          <cell r="K87">
            <v>688926.00517741195</v>
          </cell>
        </row>
        <row r="88">
          <cell r="B88">
            <v>1827773.9188512638</v>
          </cell>
          <cell r="C88">
            <v>1206941.1613026152</v>
          </cell>
          <cell r="D88">
            <v>15388070.165558601</v>
          </cell>
          <cell r="E88">
            <v>4183593.8519573533</v>
          </cell>
          <cell r="F88">
            <v>8366601.2060957877</v>
          </cell>
          <cell r="G88">
            <v>1156293.6244428519</v>
          </cell>
          <cell r="H88">
            <v>1975493.6587598345</v>
          </cell>
          <cell r="I88">
            <v>329537.34817210073</v>
          </cell>
          <cell r="J88">
            <v>181583.81573133825</v>
          </cell>
          <cell r="K88">
            <v>7812219.5881801844</v>
          </cell>
        </row>
        <row r="89">
          <cell r="B89">
            <v>130233.88022144974</v>
          </cell>
          <cell r="C89">
            <v>173935.86965826151</v>
          </cell>
          <cell r="D89">
            <v>1714558.2584276474</v>
          </cell>
          <cell r="E89">
            <v>156880.43348542519</v>
          </cell>
          <cell r="F89">
            <v>1291780.4023044249</v>
          </cell>
          <cell r="G89">
            <v>157190.53442946292</v>
          </cell>
          <cell r="H89">
            <v>248835.36923101393</v>
          </cell>
          <cell r="I89">
            <v>29253.517589790798</v>
          </cell>
          <cell r="J89">
            <v>83981.596113416337</v>
          </cell>
          <cell r="K89">
            <v>473219.01777072239</v>
          </cell>
        </row>
        <row r="90">
          <cell r="B90">
            <v>78701.27887325034</v>
          </cell>
          <cell r="C90">
            <v>56404.032286386282</v>
          </cell>
          <cell r="D90">
            <v>942490.75107132294</v>
          </cell>
          <cell r="E90">
            <v>188083.34749306549</v>
          </cell>
          <cell r="F90">
            <v>374793.05703555222</v>
          </cell>
          <cell r="G90">
            <v>149654.97677821643</v>
          </cell>
          <cell r="H90">
            <v>236997.91141869433</v>
          </cell>
          <cell r="I90">
            <v>14379.872685638926</v>
          </cell>
          <cell r="J90">
            <v>3436.3243307752164</v>
          </cell>
          <cell r="K90">
            <v>258496.86320842721</v>
          </cell>
        </row>
        <row r="91">
          <cell r="B91">
            <v>473501.60460369551</v>
          </cell>
          <cell r="C91">
            <v>83004.402519645198</v>
          </cell>
          <cell r="D91">
            <v>1613929.6669416055</v>
          </cell>
          <cell r="E91">
            <v>166009.22324039359</v>
          </cell>
          <cell r="F91">
            <v>913340.54896080913</v>
          </cell>
          <cell r="G91">
            <v>169468.20504347247</v>
          </cell>
          <cell r="H91">
            <v>182044.23811007041</v>
          </cell>
          <cell r="I91">
            <v>32142.47034539028</v>
          </cell>
          <cell r="J91">
            <v>70892.916616396862</v>
          </cell>
          <cell r="K91">
            <v>463380.23746157822</v>
          </cell>
        </row>
        <row r="92">
          <cell r="B92">
            <v>11593.432675455593</v>
          </cell>
          <cell r="C92">
            <v>31944.18251947403</v>
          </cell>
          <cell r="D92">
            <v>367416.50181222172</v>
          </cell>
          <cell r="E92">
            <v>9276.7529886428692</v>
          </cell>
          <cell r="F92">
            <v>48854.844552244023</v>
          </cell>
          <cell r="G92">
            <v>17241.433700299291</v>
          </cell>
          <cell r="H92">
            <v>118627.30739578907</v>
          </cell>
          <cell r="I92">
            <v>6003.8230779955638</v>
          </cell>
          <cell r="J92">
            <v>1537.4512359590913</v>
          </cell>
          <cell r="K92">
            <v>83786.986602681136</v>
          </cell>
        </row>
        <row r="93">
          <cell r="B93">
            <v>13716.933712426031</v>
          </cell>
          <cell r="C93">
            <v>12486.656313117221</v>
          </cell>
          <cell r="D93">
            <v>392310.57947521016</v>
          </cell>
          <cell r="E93">
            <v>18812.809385179891</v>
          </cell>
          <cell r="F93">
            <v>20153.044984323427</v>
          </cell>
          <cell r="G93">
            <v>26899.734840091725</v>
          </cell>
          <cell r="H93">
            <v>19506.856640848448</v>
          </cell>
          <cell r="I93">
            <v>26772.522144039889</v>
          </cell>
          <cell r="J93">
            <v>778.69339474786</v>
          </cell>
          <cell r="K93">
            <v>94965.650139405683</v>
          </cell>
        </row>
        <row r="94">
          <cell r="B94">
            <v>91308.541569342153</v>
          </cell>
          <cell r="C94">
            <v>57354.940167890345</v>
          </cell>
          <cell r="D94">
            <v>738676.51407303428</v>
          </cell>
          <cell r="E94">
            <v>42293.674333138952</v>
          </cell>
          <cell r="F94">
            <v>161678.77737918837</v>
          </cell>
          <cell r="G94">
            <v>48999.779013354208</v>
          </cell>
          <cell r="H94">
            <v>74379.561969998977</v>
          </cell>
          <cell r="I94">
            <v>7184.5023314452692</v>
          </cell>
          <cell r="J94">
            <v>5647.5736049502166</v>
          </cell>
          <cell r="K94">
            <v>193779.59446903216</v>
          </cell>
        </row>
        <row r="95">
          <cell r="B95">
            <v>17255.433432721078</v>
          </cell>
          <cell r="C95">
            <v>44352.500345886445</v>
          </cell>
          <cell r="D95">
            <v>3102366.1396175697</v>
          </cell>
          <cell r="E95">
            <v>61865.123154000321</v>
          </cell>
          <cell r="F95">
            <v>485449.6377968273</v>
          </cell>
          <cell r="G95">
            <v>108975.48968094192</v>
          </cell>
          <cell r="H95">
            <v>37425.635041250622</v>
          </cell>
          <cell r="I95">
            <v>4469.8536006023814</v>
          </cell>
          <cell r="J95">
            <v>23546.925541489694</v>
          </cell>
          <cell r="K95">
            <v>258920.64541099849</v>
          </cell>
        </row>
        <row r="96">
          <cell r="B96">
            <v>3455659.3762558689</v>
          </cell>
          <cell r="C96">
            <v>2745137.2546758642</v>
          </cell>
          <cell r="D96">
            <v>46864927.083867475</v>
          </cell>
          <cell r="E96">
            <v>5667157.722256802</v>
          </cell>
          <cell r="F96">
            <v>15666955.622476136</v>
          </cell>
          <cell r="G96">
            <v>2790488.9397756783</v>
          </cell>
          <cell r="H96">
            <v>3749003.8731624433</v>
          </cell>
          <cell r="I96">
            <v>724743.92319475568</v>
          </cell>
          <cell r="J96">
            <v>1065512.9269924429</v>
          </cell>
          <cell r="K96">
            <v>12074209.849594673</v>
          </cell>
        </row>
      </sheetData>
      <sheetData sheetId="9">
        <row r="5">
          <cell r="B5">
            <v>18419.547643273756</v>
          </cell>
          <cell r="C5">
            <v>2572.9831763522543</v>
          </cell>
          <cell r="D5">
            <v>258010.95474858177</v>
          </cell>
          <cell r="E5">
            <v>465.51440285393437</v>
          </cell>
          <cell r="F5">
            <v>82131.770464165398</v>
          </cell>
          <cell r="G5">
            <v>8977.9003323234865</v>
          </cell>
          <cell r="H5">
            <v>8604.2456283154261</v>
          </cell>
          <cell r="I5">
            <v>4756.0434809213502</v>
          </cell>
          <cell r="J5">
            <v>1072.4686539562726</v>
          </cell>
          <cell r="K5">
            <v>12685.114539806194</v>
          </cell>
        </row>
        <row r="6">
          <cell r="B6">
            <v>8260.0628834177878</v>
          </cell>
          <cell r="C6">
            <v>2552.0494831054561</v>
          </cell>
          <cell r="D6">
            <v>79435.413699794357</v>
          </cell>
          <cell r="E6">
            <v>0</v>
          </cell>
          <cell r="F6">
            <v>19174.743223318623</v>
          </cell>
          <cell r="G6">
            <v>2228.0860660795461</v>
          </cell>
          <cell r="H6">
            <v>911.85990146048175</v>
          </cell>
          <cell r="I6">
            <v>3154.527137147862</v>
          </cell>
          <cell r="J6">
            <v>23981.23570271656</v>
          </cell>
          <cell r="K6">
            <v>5126.3096882008576</v>
          </cell>
        </row>
        <row r="7">
          <cell r="B7">
            <v>112194.04506250824</v>
          </cell>
          <cell r="C7">
            <v>73522.788832052378</v>
          </cell>
          <cell r="D7">
            <v>480519.71004950901</v>
          </cell>
          <cell r="E7">
            <v>2663.7698541423374</v>
          </cell>
          <cell r="F7">
            <v>204833.97673865547</v>
          </cell>
          <cell r="G7">
            <v>12106.173910854446</v>
          </cell>
          <cell r="H7">
            <v>33911.735663555512</v>
          </cell>
          <cell r="I7">
            <v>18587.523567450418</v>
          </cell>
          <cell r="J7">
            <v>0</v>
          </cell>
          <cell r="K7">
            <v>50891.681178423736</v>
          </cell>
        </row>
        <row r="8">
          <cell r="B8">
            <v>2568.3803370782698</v>
          </cell>
          <cell r="C8">
            <v>137.44666410212395</v>
          </cell>
          <cell r="D8">
            <v>92271.222331692072</v>
          </cell>
          <cell r="E8">
            <v>0</v>
          </cell>
          <cell r="F8">
            <v>18323.744335710395</v>
          </cell>
          <cell r="G8">
            <v>4008.687101477477</v>
          </cell>
          <cell r="H8">
            <v>5639.6036009613226</v>
          </cell>
          <cell r="I8">
            <v>2589.5387468793429</v>
          </cell>
          <cell r="J8">
            <v>809.61654482792744</v>
          </cell>
          <cell r="K8">
            <v>5331.1538123557821</v>
          </cell>
        </row>
        <row r="9">
          <cell r="B9">
            <v>41885.096006632419</v>
          </cell>
          <cell r="C9">
            <v>41600.606335713899</v>
          </cell>
          <cell r="D9">
            <v>507925.74464224791</v>
          </cell>
          <cell r="E9">
            <v>10589.662498053494</v>
          </cell>
          <cell r="F9">
            <v>257821.51868067341</v>
          </cell>
          <cell r="G9">
            <v>42159.324967248685</v>
          </cell>
          <cell r="H9">
            <v>64822.623095447714</v>
          </cell>
          <cell r="I9">
            <v>21713.689454409796</v>
          </cell>
          <cell r="J9">
            <v>162745.84674560005</v>
          </cell>
          <cell r="K9">
            <v>76485.339282082423</v>
          </cell>
        </row>
        <row r="10">
          <cell r="B10">
            <v>1956.781393254819</v>
          </cell>
          <cell r="C10">
            <v>616.9406796075308</v>
          </cell>
          <cell r="D10">
            <v>74612.7791394589</v>
          </cell>
          <cell r="E10">
            <v>406.65505315059534</v>
          </cell>
          <cell r="F10">
            <v>12755.92359627983</v>
          </cell>
          <cell r="G10">
            <v>3292.158434130657</v>
          </cell>
          <cell r="H10">
            <v>1675.2859279694947</v>
          </cell>
          <cell r="I10">
            <v>106.4026351919307</v>
          </cell>
          <cell r="J10">
            <v>408.6486980911385</v>
          </cell>
          <cell r="K10">
            <v>3430.3233866603091</v>
          </cell>
        </row>
        <row r="11">
          <cell r="B11">
            <v>6281.7290528160001</v>
          </cell>
          <cell r="C11">
            <v>1464.3669707150998</v>
          </cell>
          <cell r="D11">
            <v>135660.81767121464</v>
          </cell>
          <cell r="E11">
            <v>1829.380521959733</v>
          </cell>
          <cell r="F11">
            <v>40082.832219488126</v>
          </cell>
          <cell r="G11">
            <v>7344.3290465994314</v>
          </cell>
          <cell r="H11">
            <v>3291.6979758638577</v>
          </cell>
          <cell r="I11">
            <v>2961.4709134454583</v>
          </cell>
          <cell r="J11">
            <v>95.839354136282211</v>
          </cell>
          <cell r="K11">
            <v>13852.078779554739</v>
          </cell>
        </row>
        <row r="12">
          <cell r="B12">
            <v>27224.457945564489</v>
          </cell>
          <cell r="C12">
            <v>7447.226168407431</v>
          </cell>
          <cell r="D12">
            <v>323363.63679613621</v>
          </cell>
          <cell r="E12">
            <v>5233.3797294390915</v>
          </cell>
          <cell r="F12">
            <v>107008.36945018126</v>
          </cell>
          <cell r="G12">
            <v>15600.469967741292</v>
          </cell>
          <cell r="H12">
            <v>14583.767115701152</v>
          </cell>
          <cell r="I12">
            <v>8589.6627981720867</v>
          </cell>
          <cell r="J12">
            <v>4858.7684115711572</v>
          </cell>
          <cell r="K12">
            <v>30580.364299897981</v>
          </cell>
        </row>
        <row r="13">
          <cell r="B13">
            <v>22093.611827540521</v>
          </cell>
          <cell r="C13">
            <v>38291.320324895481</v>
          </cell>
          <cell r="D13">
            <v>204414.92325838393</v>
          </cell>
          <cell r="E13">
            <v>12674.021244058498</v>
          </cell>
          <cell r="F13">
            <v>73325.179278160605</v>
          </cell>
          <cell r="G13">
            <v>8239.0552317045585</v>
          </cell>
          <cell r="H13">
            <v>8064.7258146454715</v>
          </cell>
          <cell r="I13">
            <v>5941.8652983330794</v>
          </cell>
          <cell r="J13">
            <v>387.46832354065475</v>
          </cell>
          <cell r="K13">
            <v>28919.444864594439</v>
          </cell>
        </row>
        <row r="14">
          <cell r="B14">
            <v>112686.91533249666</v>
          </cell>
          <cell r="C14">
            <v>170859.15118932378</v>
          </cell>
          <cell r="D14">
            <v>839683.68709559448</v>
          </cell>
          <cell r="E14">
            <v>18166.310025669274</v>
          </cell>
          <cell r="F14">
            <v>589642.42602638039</v>
          </cell>
          <cell r="G14">
            <v>32291.23426214997</v>
          </cell>
          <cell r="H14">
            <v>110677.57242075531</v>
          </cell>
          <cell r="I14">
            <v>29044.223133224074</v>
          </cell>
          <cell r="J14">
            <v>639.49606686101379</v>
          </cell>
          <cell r="K14">
            <v>155697.25719538977</v>
          </cell>
        </row>
        <row r="15">
          <cell r="B15">
            <v>41050.75957020362</v>
          </cell>
          <cell r="C15">
            <v>13950.349805826019</v>
          </cell>
          <cell r="D15">
            <v>648212.19145721791</v>
          </cell>
          <cell r="E15">
            <v>6997.5744450900938</v>
          </cell>
          <cell r="F15">
            <v>110193.57531033485</v>
          </cell>
          <cell r="G15">
            <v>16180.311692260946</v>
          </cell>
          <cell r="H15">
            <v>14907.570448376717</v>
          </cell>
          <cell r="I15">
            <v>6001.5780408503506</v>
          </cell>
          <cell r="J15">
            <v>6447.5628937202255</v>
          </cell>
          <cell r="K15">
            <v>64147.392744522156</v>
          </cell>
        </row>
        <row r="16">
          <cell r="B16">
            <v>22017.587006987469</v>
          </cell>
          <cell r="C16">
            <v>19937.246102319146</v>
          </cell>
          <cell r="D16">
            <v>384181.47233758442</v>
          </cell>
          <cell r="E16">
            <v>12916.872799311046</v>
          </cell>
          <cell r="F16">
            <v>99649.875949157708</v>
          </cell>
          <cell r="G16">
            <v>16971.067601925053</v>
          </cell>
          <cell r="H16">
            <v>8685.0447634065931</v>
          </cell>
          <cell r="I16">
            <v>7000.1557345570918</v>
          </cell>
          <cell r="J16">
            <v>0</v>
          </cell>
          <cell r="K16">
            <v>50251.91888981071</v>
          </cell>
        </row>
        <row r="17">
          <cell r="B17">
            <v>81441.06083997825</v>
          </cell>
          <cell r="C17">
            <v>51730.439007878536</v>
          </cell>
          <cell r="D17">
            <v>848647.02483830089</v>
          </cell>
          <cell r="E17">
            <v>16471.883668074086</v>
          </cell>
          <cell r="F17">
            <v>899235.43105841323</v>
          </cell>
          <cell r="G17">
            <v>50667.377255279469</v>
          </cell>
          <cell r="H17">
            <v>46502.153929651686</v>
          </cell>
          <cell r="I17">
            <v>24748.528394620796</v>
          </cell>
          <cell r="J17">
            <v>11034.882594258623</v>
          </cell>
          <cell r="K17">
            <v>248227.10136640631</v>
          </cell>
        </row>
        <row r="18">
          <cell r="B18">
            <v>14763.878790868421</v>
          </cell>
          <cell r="C18">
            <v>6457.6441186011998</v>
          </cell>
          <cell r="D18">
            <v>191422.18199954325</v>
          </cell>
          <cell r="E18">
            <v>6395.0962900074701</v>
          </cell>
          <cell r="F18">
            <v>80880.052689242249</v>
          </cell>
          <cell r="G18">
            <v>14737.785206416718</v>
          </cell>
          <cell r="H18">
            <v>12538.991898896911</v>
          </cell>
          <cell r="I18">
            <v>4236.7055032599146</v>
          </cell>
          <cell r="J18">
            <v>282.03685308132117</v>
          </cell>
          <cell r="K18">
            <v>25084.908363548326</v>
          </cell>
        </row>
        <row r="19">
          <cell r="B19">
            <v>55285.350934179645</v>
          </cell>
          <cell r="C19">
            <v>5504.6451887688891</v>
          </cell>
          <cell r="D19">
            <v>219969.34269006396</v>
          </cell>
          <cell r="E19">
            <v>13368.030716701689</v>
          </cell>
          <cell r="F19">
            <v>101978.59669093507</v>
          </cell>
          <cell r="G19">
            <v>13633.086339775189</v>
          </cell>
          <cell r="H19">
            <v>20737.746660444529</v>
          </cell>
          <cell r="I19">
            <v>1565.8321436937076</v>
          </cell>
          <cell r="J19">
            <v>945.09496175462868</v>
          </cell>
          <cell r="K19">
            <v>31679.760301519695</v>
          </cell>
        </row>
        <row r="20">
          <cell r="B20">
            <v>97313.076932317272</v>
          </cell>
          <cell r="C20">
            <v>109170.32917273647</v>
          </cell>
          <cell r="D20">
            <v>1147209.5565563317</v>
          </cell>
          <cell r="E20">
            <v>26381.14670572535</v>
          </cell>
          <cell r="F20">
            <v>529191.08869989472</v>
          </cell>
          <cell r="G20">
            <v>72601.913301087101</v>
          </cell>
          <cell r="H20">
            <v>39342.071916492823</v>
          </cell>
          <cell r="I20">
            <v>41437.228360350811</v>
          </cell>
          <cell r="J20">
            <v>22069.319328951075</v>
          </cell>
          <cell r="K20">
            <v>262443.17214521737</v>
          </cell>
        </row>
        <row r="21">
          <cell r="B21">
            <v>385197.25573993113</v>
          </cell>
          <cell r="C21">
            <v>254608.1027682893</v>
          </cell>
          <cell r="D21">
            <v>2241767.1277659032</v>
          </cell>
          <cell r="E21">
            <v>74669.020073078675</v>
          </cell>
          <cell r="F21">
            <v>1726550.9946350106</v>
          </cell>
          <cell r="G21">
            <v>214435.45357899839</v>
          </cell>
          <cell r="H21">
            <v>204066.6685720731</v>
          </cell>
          <cell r="I21">
            <v>99088.895834305935</v>
          </cell>
          <cell r="J21">
            <v>110038.16613258093</v>
          </cell>
          <cell r="K21">
            <v>518085.61103485757</v>
          </cell>
        </row>
        <row r="22">
          <cell r="B22">
            <v>51473.529684155656</v>
          </cell>
          <cell r="C22">
            <v>12729.913218609789</v>
          </cell>
          <cell r="D22">
            <v>591322.06799317035</v>
          </cell>
          <cell r="E22">
            <v>7087.3829843944904</v>
          </cell>
          <cell r="F22">
            <v>482040.55023137847</v>
          </cell>
          <cell r="G22">
            <v>42412.619518587075</v>
          </cell>
          <cell r="H22">
            <v>35347.252552019825</v>
          </cell>
          <cell r="I22">
            <v>31338.22930903787</v>
          </cell>
          <cell r="J22">
            <v>1860.8485804812813</v>
          </cell>
          <cell r="K22">
            <v>91824.668913276371</v>
          </cell>
        </row>
        <row r="23">
          <cell r="B23">
            <v>703447.80569764192</v>
          </cell>
          <cell r="C23">
            <v>388441.64262856473</v>
          </cell>
          <cell r="D23">
            <v>15122610.808421882</v>
          </cell>
          <cell r="E23">
            <v>445012.75518781837</v>
          </cell>
          <cell r="F23">
            <v>3346530.0225048466</v>
          </cell>
          <cell r="G23">
            <v>377505.22097337223</v>
          </cell>
          <cell r="H23">
            <v>200323.95477116393</v>
          </cell>
          <cell r="I23">
            <v>324460.54713976069</v>
          </cell>
          <cell r="J23">
            <v>378734.19799127692</v>
          </cell>
          <cell r="K23">
            <v>925500.08649954875</v>
          </cell>
        </row>
        <row r="24">
          <cell r="B24">
            <v>2896693.3789139809</v>
          </cell>
          <cell r="C24">
            <v>1352628.8350404676</v>
          </cell>
          <cell r="D24">
            <v>18627574.877040822</v>
          </cell>
          <cell r="E24">
            <v>3923462.6181962863</v>
          </cell>
          <cell r="F24">
            <v>15363331.478153029</v>
          </cell>
          <cell r="G24">
            <v>1179577.8457147595</v>
          </cell>
          <cell r="H24">
            <v>2008132.9765484782</v>
          </cell>
          <cell r="I24">
            <v>598183.20173484168</v>
          </cell>
          <cell r="J24">
            <v>192637.47148873308</v>
          </cell>
          <cell r="K24">
            <v>8265966.0890263487</v>
          </cell>
        </row>
        <row r="25">
          <cell r="B25">
            <v>353498.73671342491</v>
          </cell>
          <cell r="C25">
            <v>170868.28898989916</v>
          </cell>
          <cell r="D25">
            <v>2010164.7493053437</v>
          </cell>
          <cell r="E25">
            <v>106216.64752668144</v>
          </cell>
          <cell r="F25">
            <v>2207452.103187684</v>
          </cell>
          <cell r="G25">
            <v>160282.80571274756</v>
          </cell>
          <cell r="H25">
            <v>241601.95513802045</v>
          </cell>
          <cell r="I25">
            <v>91325.127215972956</v>
          </cell>
          <cell r="J25">
            <v>105925.64442998185</v>
          </cell>
          <cell r="K25">
            <v>460273.65450283</v>
          </cell>
        </row>
        <row r="26">
          <cell r="B26">
            <v>188200.09277774271</v>
          </cell>
          <cell r="C26">
            <v>70619.574072401956</v>
          </cell>
          <cell r="D26">
            <v>1215812.5059972149</v>
          </cell>
          <cell r="E26">
            <v>140634.39474529814</v>
          </cell>
          <cell r="F26">
            <v>655586.73619289557</v>
          </cell>
          <cell r="G26">
            <v>141573.14985247538</v>
          </cell>
          <cell r="H26">
            <v>227143.91788033681</v>
          </cell>
          <cell r="I26">
            <v>35330.524465171846</v>
          </cell>
          <cell r="J26">
            <v>3134.9229650139778</v>
          </cell>
          <cell r="K26">
            <v>295300.02386043855</v>
          </cell>
        </row>
        <row r="27">
          <cell r="B27">
            <v>674664.5529245222</v>
          </cell>
          <cell r="C27">
            <v>90336.908146039932</v>
          </cell>
          <cell r="D27">
            <v>1915369.7120638997</v>
          </cell>
          <cell r="E27">
            <v>133124.96245805727</v>
          </cell>
          <cell r="F27">
            <v>1635864.8478465818</v>
          </cell>
          <cell r="G27">
            <v>174263.42416498775</v>
          </cell>
          <cell r="H27">
            <v>143377.78109627866</v>
          </cell>
          <cell r="I27">
            <v>78559.02745414614</v>
          </cell>
          <cell r="J27">
            <v>68962.138869814982</v>
          </cell>
          <cell r="K27">
            <v>432060.113363154</v>
          </cell>
        </row>
        <row r="28">
          <cell r="B28">
            <v>30969.005537195946</v>
          </cell>
          <cell r="C28">
            <v>23517.630373936707</v>
          </cell>
          <cell r="D28">
            <v>330898.34088066843</v>
          </cell>
          <cell r="E28">
            <v>8095.5418081971075</v>
          </cell>
          <cell r="F28">
            <v>133573.0973889126</v>
          </cell>
          <cell r="G28">
            <v>19877.327578069926</v>
          </cell>
          <cell r="H28">
            <v>74107.749770799433</v>
          </cell>
          <cell r="I28">
            <v>10135.790017302676</v>
          </cell>
          <cell r="J28">
            <v>8701.4755398022007</v>
          </cell>
          <cell r="K28">
            <v>81311.346042143094</v>
          </cell>
        </row>
        <row r="29">
          <cell r="B29">
            <v>26231.057947283694</v>
          </cell>
          <cell r="C29">
            <v>12106.979956056126</v>
          </cell>
          <cell r="D29">
            <v>439762.99692816596</v>
          </cell>
          <cell r="E29">
            <v>11775.841101411843</v>
          </cell>
          <cell r="F29">
            <v>120654.14792134962</v>
          </cell>
          <cell r="G29">
            <v>24792.182521767121</v>
          </cell>
          <cell r="H29">
            <v>14898.092035150949</v>
          </cell>
          <cell r="I29">
            <v>27675.458886465072</v>
          </cell>
          <cell r="J29">
            <v>176.43767397842015</v>
          </cell>
          <cell r="K29">
            <v>67555.344047801773</v>
          </cell>
        </row>
        <row r="30">
          <cell r="B30">
            <v>161004.29174173818</v>
          </cell>
          <cell r="C30">
            <v>53464.729351570735</v>
          </cell>
          <cell r="D30">
            <v>857666.53332477214</v>
          </cell>
          <cell r="E30">
            <v>35243.462480719441</v>
          </cell>
          <cell r="F30">
            <v>395765.2579760722</v>
          </cell>
          <cell r="G30">
            <v>46732.070946691412</v>
          </cell>
          <cell r="H30">
            <v>60664.896611925229</v>
          </cell>
          <cell r="I30">
            <v>36783.076120617901</v>
          </cell>
          <cell r="J30">
            <v>19470.589530715482</v>
          </cell>
          <cell r="K30">
            <v>139341.69417896663</v>
          </cell>
        </row>
        <row r="31">
          <cell r="B31">
            <v>79184.049720025563</v>
          </cell>
          <cell r="C31">
            <v>59743.32231761227</v>
          </cell>
          <cell r="D31">
            <v>3150033.3639732734</v>
          </cell>
          <cell r="E31">
            <v>29002.531477297707</v>
          </cell>
          <cell r="F31">
            <v>891573.42223713093</v>
          </cell>
          <cell r="G31">
            <v>95366.486832381954</v>
          </cell>
          <cell r="H31">
            <v>36473.050840836251</v>
          </cell>
          <cell r="I31">
            <v>20073.347447832275</v>
          </cell>
          <cell r="J31">
            <v>40408.981472053114</v>
          </cell>
          <cell r="K31">
            <v>346210.21117125725</v>
          </cell>
        </row>
        <row r="32">
          <cell r="B32">
            <v>6216006.098956761</v>
          </cell>
          <cell r="C32">
            <v>3034881.4600838535</v>
          </cell>
          <cell r="D32">
            <v>52938523.743006773</v>
          </cell>
          <cell r="E32">
            <v>5048884.4559934773</v>
          </cell>
          <cell r="F32">
            <v>30185151.762685884</v>
          </cell>
          <cell r="G32">
            <v>2797857.5481118923</v>
          </cell>
          <cell r="H32">
            <v>3641034.992579028</v>
          </cell>
          <cell r="I32">
            <v>1535388.2009679633</v>
          </cell>
          <cell r="J32">
            <v>1165829.159807499</v>
          </cell>
          <cell r="K32">
            <v>12688262.163478617</v>
          </cell>
        </row>
        <row r="37">
          <cell r="B37">
            <v>21195.58499762481</v>
          </cell>
          <cell r="C37">
            <v>2741.6254988880855</v>
          </cell>
          <cell r="D37">
            <v>239023.24502775664</v>
          </cell>
          <cell r="E37">
            <v>791.53571315711815</v>
          </cell>
          <cell r="F37">
            <v>60567.742090332438</v>
          </cell>
          <cell r="G37">
            <v>10480.692728661357</v>
          </cell>
          <cell r="H37">
            <v>4927.1905288525923</v>
          </cell>
          <cell r="I37">
            <v>5526.4387265217792</v>
          </cell>
          <cell r="J37">
            <v>986.29750355802662</v>
          </cell>
          <cell r="K37">
            <v>12471.149681659093</v>
          </cell>
        </row>
        <row r="38">
          <cell r="B38">
            <v>4011.8715936609665</v>
          </cell>
          <cell r="C38">
            <v>2012.0256650358353</v>
          </cell>
          <cell r="D38">
            <v>73388.491278381174</v>
          </cell>
          <cell r="E38">
            <v>131.62623949358104</v>
          </cell>
          <cell r="F38">
            <v>24073.498303271539</v>
          </cell>
          <cell r="G38">
            <v>1904.6644199039658</v>
          </cell>
          <cell r="H38">
            <v>909.55712848674932</v>
          </cell>
          <cell r="I38">
            <v>1305.2698018755668</v>
          </cell>
          <cell r="J38">
            <v>50826.071144689944</v>
          </cell>
          <cell r="K38">
            <v>6502.0474983455788</v>
          </cell>
        </row>
        <row r="39">
          <cell r="B39">
            <v>146351.80462261551</v>
          </cell>
          <cell r="C39">
            <v>56627.479166721547</v>
          </cell>
          <cell r="D39">
            <v>420565.21195767517</v>
          </cell>
          <cell r="E39">
            <v>7347.2282505906214</v>
          </cell>
          <cell r="F39">
            <v>203269.71763247767</v>
          </cell>
          <cell r="G39">
            <v>15996.722283253121</v>
          </cell>
          <cell r="H39">
            <v>26522.250949938356</v>
          </cell>
          <cell r="I39">
            <v>10024.501023129253</v>
          </cell>
          <cell r="J39">
            <v>0</v>
          </cell>
          <cell r="K39">
            <v>51048.153693335757</v>
          </cell>
        </row>
        <row r="40">
          <cell r="B40">
            <v>2078.6925541447458</v>
          </cell>
          <cell r="C40">
            <v>8967.5215150097938</v>
          </cell>
          <cell r="D40">
            <v>91843.955071819539</v>
          </cell>
          <cell r="E40">
            <v>50.415046790848294</v>
          </cell>
          <cell r="F40">
            <v>17602.613434320938</v>
          </cell>
          <cell r="G40">
            <v>3765.1537517419474</v>
          </cell>
          <cell r="H40">
            <v>4801.7130577845555</v>
          </cell>
          <cell r="I40">
            <v>3251.2503868723625</v>
          </cell>
          <cell r="J40">
            <v>871.64284222790013</v>
          </cell>
          <cell r="K40">
            <v>2284.5884832659226</v>
          </cell>
        </row>
        <row r="41">
          <cell r="B41">
            <v>47583.107473054515</v>
          </cell>
          <cell r="C41">
            <v>26358.075433506994</v>
          </cell>
          <cell r="D41">
            <v>471526.52305027167</v>
          </cell>
          <cell r="E41">
            <v>9318.9779175281237</v>
          </cell>
          <cell r="F41">
            <v>231380.35820171545</v>
          </cell>
          <cell r="G41">
            <v>42894.008945958383</v>
          </cell>
          <cell r="H41">
            <v>61269.726434478747</v>
          </cell>
          <cell r="I41">
            <v>19285.454779275526</v>
          </cell>
          <cell r="J41">
            <v>148083.47998013991</v>
          </cell>
          <cell r="K41">
            <v>68576.780637759046</v>
          </cell>
        </row>
        <row r="42">
          <cell r="B42">
            <v>2477.1629317861002</v>
          </cell>
          <cell r="C42">
            <v>83.169055171775597</v>
          </cell>
          <cell r="D42">
            <v>72130.613160908106</v>
          </cell>
          <cell r="E42">
            <v>194.32708944836071</v>
          </cell>
          <cell r="F42">
            <v>14172.934744207492</v>
          </cell>
          <cell r="G42">
            <v>2862.2329766449225</v>
          </cell>
          <cell r="H42">
            <v>1651.1557115544756</v>
          </cell>
          <cell r="I42">
            <v>113.96503905524324</v>
          </cell>
          <cell r="J42">
            <v>354.58278504524515</v>
          </cell>
          <cell r="K42">
            <v>1576.5528189964584</v>
          </cell>
        </row>
        <row r="43">
          <cell r="B43">
            <v>5666.3913705064615</v>
          </cell>
          <cell r="C43">
            <v>6693.3251145033191</v>
          </cell>
          <cell r="D43">
            <v>132238.79445108975</v>
          </cell>
          <cell r="E43">
            <v>1979.8063351540027</v>
          </cell>
          <cell r="F43">
            <v>39581.210411940381</v>
          </cell>
          <cell r="G43">
            <v>7708.3278664908248</v>
          </cell>
          <cell r="H43">
            <v>2288.8562731603688</v>
          </cell>
          <cell r="I43">
            <v>3402.2795493708722</v>
          </cell>
          <cell r="J43">
            <v>348.00727908788753</v>
          </cell>
          <cell r="K43">
            <v>11978.594945229126</v>
          </cell>
        </row>
        <row r="44">
          <cell r="B44">
            <v>28547.023270578371</v>
          </cell>
          <cell r="C44">
            <v>6856.8876001690751</v>
          </cell>
          <cell r="D44">
            <v>318882.1969087465</v>
          </cell>
          <cell r="E44">
            <v>5840.3580217038216</v>
          </cell>
          <cell r="F44">
            <v>98072.56460443871</v>
          </cell>
          <cell r="G44">
            <v>15439.359655655135</v>
          </cell>
          <cell r="H44">
            <v>11393.969460346681</v>
          </cell>
          <cell r="I44">
            <v>5618.2681626131834</v>
          </cell>
          <cell r="J44">
            <v>4256.6372970340408</v>
          </cell>
          <cell r="K44">
            <v>32524.800446785666</v>
          </cell>
        </row>
        <row r="45">
          <cell r="B45">
            <v>22433.280877342877</v>
          </cell>
          <cell r="C45">
            <v>36222.752682161692</v>
          </cell>
          <cell r="D45">
            <v>193839.74671774663</v>
          </cell>
          <cell r="E45">
            <v>13865.067681357847</v>
          </cell>
          <cell r="F45">
            <v>94848.094315366267</v>
          </cell>
          <cell r="G45">
            <v>8584.1714431486926</v>
          </cell>
          <cell r="H45">
            <v>8283.3091020675274</v>
          </cell>
          <cell r="I45">
            <v>7583.2724865903183</v>
          </cell>
          <cell r="J45">
            <v>7938.6046792584921</v>
          </cell>
          <cell r="K45">
            <v>27404.410571330867</v>
          </cell>
        </row>
        <row r="46">
          <cell r="B46">
            <v>122277.98385317619</v>
          </cell>
          <cell r="C46">
            <v>175211.0221766562</v>
          </cell>
          <cell r="D46">
            <v>852655.38869332266</v>
          </cell>
          <cell r="E46">
            <v>23755.106573155565</v>
          </cell>
          <cell r="F46">
            <v>526107.4976537975</v>
          </cell>
          <cell r="G46">
            <v>34787.97310456643</v>
          </cell>
          <cell r="H46">
            <v>110756.59161477187</v>
          </cell>
          <cell r="I46">
            <v>33862.090920041162</v>
          </cell>
          <cell r="J46">
            <v>1807.5713290852368</v>
          </cell>
          <cell r="K46">
            <v>168415.71366568713</v>
          </cell>
        </row>
        <row r="47">
          <cell r="B47">
            <v>35160.497290291416</v>
          </cell>
          <cell r="C47">
            <v>14237.802735258745</v>
          </cell>
          <cell r="D47">
            <v>704634.8589410492</v>
          </cell>
          <cell r="E47">
            <v>5553.5674448478258</v>
          </cell>
          <cell r="F47">
            <v>104647.99174728975</v>
          </cell>
          <cell r="G47">
            <v>17305.322486085912</v>
          </cell>
          <cell r="H47">
            <v>14808.200106511524</v>
          </cell>
          <cell r="I47">
            <v>5014.7698850392408</v>
          </cell>
          <cell r="J47">
            <v>6368.533207307647</v>
          </cell>
          <cell r="K47">
            <v>65954.046055061204</v>
          </cell>
        </row>
        <row r="48">
          <cell r="B48">
            <v>19461.185089256345</v>
          </cell>
          <cell r="C48">
            <v>19497.87071550321</v>
          </cell>
          <cell r="D48">
            <v>359667.60182482487</v>
          </cell>
          <cell r="E48">
            <v>10363.954081191172</v>
          </cell>
          <cell r="F48">
            <v>113026.02145826376</v>
          </cell>
          <cell r="G48">
            <v>19717.741911712899</v>
          </cell>
          <cell r="H48">
            <v>9318.846964464763</v>
          </cell>
          <cell r="I48">
            <v>5138.3626086928325</v>
          </cell>
          <cell r="J48">
            <v>0</v>
          </cell>
          <cell r="K48">
            <v>75078.886037386401</v>
          </cell>
        </row>
        <row r="49">
          <cell r="B49">
            <v>91876.192701162407</v>
          </cell>
          <cell r="C49">
            <v>54545.671016265202</v>
          </cell>
          <cell r="D49">
            <v>858607.81851396977</v>
          </cell>
          <cell r="E49">
            <v>15160.042322785392</v>
          </cell>
          <cell r="F49">
            <v>838989.55902062263</v>
          </cell>
          <cell r="G49">
            <v>50026.860135137351</v>
          </cell>
          <cell r="H49">
            <v>50161.519860100205</v>
          </cell>
          <cell r="I49">
            <v>18122.118960748703</v>
          </cell>
          <cell r="J49">
            <v>13331.447278552267</v>
          </cell>
          <cell r="K49">
            <v>237599.63150537427</v>
          </cell>
        </row>
        <row r="50">
          <cell r="B50">
            <v>18157.101322632632</v>
          </cell>
          <cell r="C50">
            <v>4082.3268299838446</v>
          </cell>
          <cell r="D50">
            <v>179351.25795185668</v>
          </cell>
          <cell r="E50">
            <v>4742.7995371365632</v>
          </cell>
          <cell r="F50">
            <v>77366.770376098328</v>
          </cell>
          <cell r="G50">
            <v>14840.863667873276</v>
          </cell>
          <cell r="H50">
            <v>15011.12310706756</v>
          </cell>
          <cell r="I50">
            <v>3499.1514680435798</v>
          </cell>
          <cell r="J50">
            <v>398.47886635488743</v>
          </cell>
          <cell r="K50">
            <v>27976.217036485537</v>
          </cell>
        </row>
        <row r="51">
          <cell r="B51">
            <v>63789.819606322606</v>
          </cell>
          <cell r="C51">
            <v>8430.9063518238872</v>
          </cell>
          <cell r="D51">
            <v>202557.97579052942</v>
          </cell>
          <cell r="E51">
            <v>11058.187035346264</v>
          </cell>
          <cell r="F51">
            <v>93764.490048296298</v>
          </cell>
          <cell r="G51">
            <v>14118.518968146069</v>
          </cell>
          <cell r="H51">
            <v>21092.060442498514</v>
          </cell>
          <cell r="I51">
            <v>1472.9579147114243</v>
          </cell>
          <cell r="J51">
            <v>274.55942702775974</v>
          </cell>
          <cell r="K51">
            <v>39675.989137077646</v>
          </cell>
        </row>
        <row r="52">
          <cell r="B52">
            <v>111116.95718922447</v>
          </cell>
          <cell r="C52">
            <v>90743.54258302378</v>
          </cell>
          <cell r="D52">
            <v>1080618.4446636336</v>
          </cell>
          <cell r="E52">
            <v>25155.301427524115</v>
          </cell>
          <cell r="F52">
            <v>422925.11116863845</v>
          </cell>
          <cell r="G52">
            <v>84309.192246628343</v>
          </cell>
          <cell r="H52">
            <v>34019.739377822749</v>
          </cell>
          <cell r="I52">
            <v>30119.236001560217</v>
          </cell>
          <cell r="J52">
            <v>19741.587961405927</v>
          </cell>
          <cell r="K52">
            <v>286207.9279053373</v>
          </cell>
        </row>
        <row r="53">
          <cell r="B53">
            <v>373463.30258189357</v>
          </cell>
          <cell r="C53">
            <v>238503.33396692644</v>
          </cell>
          <cell r="D53">
            <v>2071321.5334036411</v>
          </cell>
          <cell r="E53">
            <v>92695.323291711335</v>
          </cell>
          <cell r="F53">
            <v>1569364.0553332381</v>
          </cell>
          <cell r="G53">
            <v>216749.82497989706</v>
          </cell>
          <cell r="H53">
            <v>204055.77457637893</v>
          </cell>
          <cell r="I53">
            <v>94161.56246908271</v>
          </cell>
          <cell r="J53">
            <v>94399.745231600391</v>
          </cell>
          <cell r="K53">
            <v>591220.2274559082</v>
          </cell>
        </row>
        <row r="54">
          <cell r="B54">
            <v>46909.190226927349</v>
          </cell>
          <cell r="C54">
            <v>15292.72623879158</v>
          </cell>
          <cell r="D54">
            <v>519704.42769277311</v>
          </cell>
          <cell r="E54">
            <v>10531.906080591491</v>
          </cell>
          <cell r="F54">
            <v>431184.30956806394</v>
          </cell>
          <cell r="G54">
            <v>39728.241698844686</v>
          </cell>
          <cell r="H54">
            <v>23256.664594374452</v>
          </cell>
          <cell r="I54">
            <v>26510.162473214114</v>
          </cell>
          <cell r="J54">
            <v>1990.5874413489846</v>
          </cell>
          <cell r="K54">
            <v>98140.253362787102</v>
          </cell>
        </row>
        <row r="55">
          <cell r="B55">
            <v>531932.07161612273</v>
          </cell>
          <cell r="C55">
            <v>355906.15366631874</v>
          </cell>
          <cell r="D55">
            <v>14101993.859692659</v>
          </cell>
          <cell r="E55">
            <v>480752.89510790276</v>
          </cell>
          <cell r="F55">
            <v>3217949.7508713463</v>
          </cell>
          <cell r="G55">
            <v>372056.33815452241</v>
          </cell>
          <cell r="H55">
            <v>237086.83142631527</v>
          </cell>
          <cell r="I55">
            <v>309216.35746078228</v>
          </cell>
          <cell r="J55">
            <v>349505.09234319057</v>
          </cell>
          <cell r="K55">
            <v>731688.06493729714</v>
          </cell>
        </row>
        <row r="56">
          <cell r="B56">
            <v>3038862.2801105091</v>
          </cell>
          <cell r="C56">
            <v>1050703.7376214829</v>
          </cell>
          <cell r="D56">
            <v>18825777.068918664</v>
          </cell>
          <cell r="E56">
            <v>3726176.1518518594</v>
          </cell>
          <cell r="F56">
            <v>13260539.870667759</v>
          </cell>
          <cell r="G56">
            <v>1193004.794265639</v>
          </cell>
          <cell r="H56">
            <v>2002127.7714013492</v>
          </cell>
          <cell r="I56">
            <v>523086.32341171621</v>
          </cell>
          <cell r="J56">
            <v>344618.9368946334</v>
          </cell>
          <cell r="K56">
            <v>8452750.6372716241</v>
          </cell>
        </row>
        <row r="57">
          <cell r="B57">
            <v>360713.29122132529</v>
          </cell>
          <cell r="C57">
            <v>179455.94751037535</v>
          </cell>
          <cell r="D57">
            <v>1841591.1181870289</v>
          </cell>
          <cell r="E57">
            <v>107983.06291773374</v>
          </cell>
          <cell r="F57">
            <v>2088346.6439437503</v>
          </cell>
          <cell r="G57">
            <v>158721.25830246351</v>
          </cell>
          <cell r="H57">
            <v>255816.27489028775</v>
          </cell>
          <cell r="I57">
            <v>89359.518582507953</v>
          </cell>
          <cell r="J57">
            <v>94668.100055161776</v>
          </cell>
          <cell r="K57">
            <v>530301.29885743116</v>
          </cell>
        </row>
        <row r="58">
          <cell r="B58">
            <v>209518.87414870248</v>
          </cell>
          <cell r="C58">
            <v>62683.929480550229</v>
          </cell>
          <cell r="D58">
            <v>1097712.5163539071</v>
          </cell>
          <cell r="E58">
            <v>124143.23951164927</v>
          </cell>
          <cell r="F58">
            <v>609667.96235559369</v>
          </cell>
          <cell r="G58">
            <v>147322.05346111249</v>
          </cell>
          <cell r="H58">
            <v>236111.26398128388</v>
          </cell>
          <cell r="I58">
            <v>29941.133199493248</v>
          </cell>
          <cell r="J58">
            <v>3651.0295351135192</v>
          </cell>
          <cell r="K58">
            <v>283599.74897482945</v>
          </cell>
        </row>
        <row r="59">
          <cell r="B59">
            <v>768675.10786689224</v>
          </cell>
          <cell r="C59">
            <v>86269.902161927486</v>
          </cell>
          <cell r="D59">
            <v>1693141.5397309894</v>
          </cell>
          <cell r="E59">
            <v>155153.78915952245</v>
          </cell>
          <cell r="F59">
            <v>1538583.5322144295</v>
          </cell>
          <cell r="G59">
            <v>172973.40024179814</v>
          </cell>
          <cell r="H59">
            <v>177741.38494281223</v>
          </cell>
          <cell r="I59">
            <v>70656.61658592298</v>
          </cell>
          <cell r="J59">
            <v>69345.131971970972</v>
          </cell>
          <cell r="K59">
            <v>497214.75894418871</v>
          </cell>
        </row>
        <row r="60">
          <cell r="B60">
            <v>31856.861055663383</v>
          </cell>
          <cell r="C60">
            <v>29397.196624769425</v>
          </cell>
          <cell r="D60">
            <v>380622.17547925835</v>
          </cell>
          <cell r="E60">
            <v>4658.916919852395</v>
          </cell>
          <cell r="F60">
            <v>123099.96692790593</v>
          </cell>
          <cell r="G60">
            <v>19995.492876605058</v>
          </cell>
          <cell r="H60">
            <v>97791.367174222687</v>
          </cell>
          <cell r="I60">
            <v>10172.713016462301</v>
          </cell>
          <cell r="J60">
            <v>7383.7725530694324</v>
          </cell>
          <cell r="K60">
            <v>87275.443841115703</v>
          </cell>
        </row>
        <row r="61">
          <cell r="B61">
            <v>32067.496138773302</v>
          </cell>
          <cell r="C61">
            <v>15314.596775374703</v>
          </cell>
          <cell r="D61">
            <v>384860.12249980168</v>
          </cell>
          <cell r="E61">
            <v>19086.147319721094</v>
          </cell>
          <cell r="F61">
            <v>98563.697682192287</v>
          </cell>
          <cell r="G61">
            <v>24467.514741081905</v>
          </cell>
          <cell r="H61">
            <v>18271.270301751803</v>
          </cell>
          <cell r="I61">
            <v>24485.332992100582</v>
          </cell>
          <cell r="J61">
            <v>700.56292173259544</v>
          </cell>
          <cell r="K61">
            <v>80264.392425705955</v>
          </cell>
        </row>
        <row r="62">
          <cell r="B62">
            <v>180551.37745893712</v>
          </cell>
          <cell r="C62">
            <v>51862.609303022582</v>
          </cell>
          <cell r="D62">
            <v>733093.05540776299</v>
          </cell>
          <cell r="E62">
            <v>34261.466547480748</v>
          </cell>
          <cell r="F62">
            <v>389616.57338193711</v>
          </cell>
          <cell r="G62">
            <v>49417.056802480831</v>
          </cell>
          <cell r="H62">
            <v>66372.195887529611</v>
          </cell>
          <cell r="I62">
            <v>33280.414906405575</v>
          </cell>
          <cell r="J62">
            <v>6203.3886425386627</v>
          </cell>
          <cell r="K62">
            <v>167269.34912037558</v>
          </cell>
        </row>
        <row r="63">
          <cell r="B63">
            <v>76172.108761784853</v>
          </cell>
          <cell r="C63">
            <v>37800.080054377868</v>
          </cell>
          <cell r="D63">
            <v>2622529.3697516597</v>
          </cell>
          <cell r="E63">
            <v>30133.231013911536</v>
          </cell>
          <cell r="F63">
            <v>759204.05412776582</v>
          </cell>
          <cell r="G63">
            <v>110277.3669893882</v>
          </cell>
          <cell r="H63">
            <v>34422.267535954328</v>
          </cell>
          <cell r="I63">
            <v>19108.254093882002</v>
          </cell>
          <cell r="J63">
            <v>25036.763233633119</v>
          </cell>
          <cell r="K63">
            <v>328872.81151272915</v>
          </cell>
        </row>
        <row r="64">
          <cell r="B64">
            <v>6392906.6179309124</v>
          </cell>
          <cell r="C64">
            <v>2636502.2175436001</v>
          </cell>
          <cell r="D64">
            <v>50523878.911121726</v>
          </cell>
          <cell r="E64">
            <v>4920884.4304391472</v>
          </cell>
          <cell r="F64">
            <v>27046516.592285059</v>
          </cell>
          <cell r="G64">
            <v>2849455.1491054418</v>
          </cell>
          <cell r="H64">
            <v>3730268.8768321676</v>
          </cell>
          <cell r="I64">
            <v>1383317.7769057113</v>
          </cell>
          <cell r="J64">
            <v>1253090.6124047684</v>
          </cell>
          <cell r="K64">
            <v>12963872.47682311</v>
          </cell>
        </row>
        <row r="69">
          <cell r="B69">
            <v>22120.872052191135</v>
          </cell>
          <cell r="C69">
            <v>2760.1257545119724</v>
          </cell>
          <cell r="D69">
            <v>237441.68972894218</v>
          </cell>
          <cell r="E69">
            <v>1027.7015340891037</v>
          </cell>
          <cell r="F69">
            <v>56598.64821411782</v>
          </cell>
          <cell r="G69">
            <v>10106.241334751408</v>
          </cell>
          <cell r="H69">
            <v>4857.8534290501257</v>
          </cell>
          <cell r="I69">
            <v>4703.2784527174808</v>
          </cell>
          <cell r="J69">
            <v>2593.6736174233592</v>
          </cell>
          <cell r="K69">
            <v>14294.141403739632</v>
          </cell>
        </row>
        <row r="70">
          <cell r="B70">
            <v>7260.9475626044186</v>
          </cell>
          <cell r="C70">
            <v>7164.2169580532473</v>
          </cell>
          <cell r="D70">
            <v>69565.174619815312</v>
          </cell>
          <cell r="E70">
            <v>0</v>
          </cell>
          <cell r="F70">
            <v>20960.203125952634</v>
          </cell>
          <cell r="G70">
            <v>1772.8746727983432</v>
          </cell>
          <cell r="H70">
            <v>901.80781408603093</v>
          </cell>
          <cell r="I70">
            <v>1494.1159915679823</v>
          </cell>
          <cell r="J70">
            <v>48030.748072527633</v>
          </cell>
          <cell r="K70">
            <v>16583.023971498398</v>
          </cell>
        </row>
        <row r="71">
          <cell r="B71">
            <v>113431.60626569446</v>
          </cell>
          <cell r="C71">
            <v>64679.51261647608</v>
          </cell>
          <cell r="D71">
            <v>396459.24482694233</v>
          </cell>
          <cell r="E71">
            <v>15453.068511349227</v>
          </cell>
          <cell r="F71">
            <v>180154.03671511146</v>
          </cell>
          <cell r="G71">
            <v>17025.484083267984</v>
          </cell>
          <cell r="H71">
            <v>24525.855540422079</v>
          </cell>
          <cell r="I71">
            <v>11236.07362842194</v>
          </cell>
          <cell r="J71">
            <v>0</v>
          </cell>
          <cell r="K71">
            <v>47750.685809882416</v>
          </cell>
        </row>
        <row r="72">
          <cell r="B72">
            <v>2257.794901063156</v>
          </cell>
          <cell r="C72">
            <v>9462.4674401197753</v>
          </cell>
          <cell r="D72">
            <v>97985.073384030591</v>
          </cell>
          <cell r="E72">
            <v>0</v>
          </cell>
          <cell r="F72">
            <v>16094.019635332676</v>
          </cell>
          <cell r="G72">
            <v>3437.1676092219204</v>
          </cell>
          <cell r="H72">
            <v>3003.0007134854804</v>
          </cell>
          <cell r="I72">
            <v>1243.2138710583474</v>
          </cell>
          <cell r="J72">
            <v>632.09563191354744</v>
          </cell>
          <cell r="K72">
            <v>1827.6085645854655</v>
          </cell>
        </row>
        <row r="73">
          <cell r="B73">
            <v>49540.247844747581</v>
          </cell>
          <cell r="C73">
            <v>22463.029045015937</v>
          </cell>
          <cell r="D73">
            <v>496341.96569987421</v>
          </cell>
          <cell r="E73">
            <v>9219.3898577761247</v>
          </cell>
          <cell r="F73">
            <v>216429.03942888195</v>
          </cell>
          <cell r="G73">
            <v>45233.915720999532</v>
          </cell>
          <cell r="H73">
            <v>58929.170241808984</v>
          </cell>
          <cell r="I73">
            <v>12587.692594261336</v>
          </cell>
          <cell r="J73">
            <v>135134.77952495622</v>
          </cell>
          <cell r="K73">
            <v>73975.925074933693</v>
          </cell>
        </row>
        <row r="74">
          <cell r="B74">
            <v>2084.6073501203614</v>
          </cell>
          <cell r="C74">
            <v>47.670837020845731</v>
          </cell>
          <cell r="D74">
            <v>72740.973849645408</v>
          </cell>
          <cell r="E74">
            <v>53.485569763313684</v>
          </cell>
          <cell r="F74">
            <v>12950.447181785357</v>
          </cell>
          <cell r="G74">
            <v>3116.9243443063328</v>
          </cell>
          <cell r="H74">
            <v>1370.3162636029492</v>
          </cell>
          <cell r="I74">
            <v>219.28928926129598</v>
          </cell>
          <cell r="J74">
            <v>354.82014349210846</v>
          </cell>
          <cell r="K74">
            <v>2495.1014139103236</v>
          </cell>
        </row>
        <row r="75">
          <cell r="B75">
            <v>4518.9590506198374</v>
          </cell>
          <cell r="C75">
            <v>4425.4664502035266</v>
          </cell>
          <cell r="D75">
            <v>126283.75986091106</v>
          </cell>
          <cell r="E75">
            <v>2533.6959206308566</v>
          </cell>
          <cell r="F75">
            <v>39769.231993683657</v>
          </cell>
          <cell r="G75">
            <v>7310.076513800218</v>
          </cell>
          <cell r="H75">
            <v>2268.1775184666244</v>
          </cell>
          <cell r="I75">
            <v>2341.753151504061</v>
          </cell>
          <cell r="J75">
            <v>286.46598518760936</v>
          </cell>
          <cell r="K75">
            <v>12630.382145580303</v>
          </cell>
        </row>
        <row r="76">
          <cell r="B76">
            <v>28534.676111205205</v>
          </cell>
          <cell r="C76">
            <v>9949.9148072081043</v>
          </cell>
          <cell r="D76">
            <v>309164.50512885279</v>
          </cell>
          <cell r="E76">
            <v>6900.7042151423002</v>
          </cell>
          <cell r="F76">
            <v>102950.63221319921</v>
          </cell>
          <cell r="G76">
            <v>13860.885283651432</v>
          </cell>
          <cell r="H76">
            <v>11502.606909632294</v>
          </cell>
          <cell r="I76">
            <v>5719.7439403545486</v>
          </cell>
          <cell r="J76">
            <v>7133.4945338081752</v>
          </cell>
          <cell r="K76">
            <v>29535.859080197264</v>
          </cell>
        </row>
        <row r="77">
          <cell r="B77">
            <v>22366.541004895698</v>
          </cell>
          <cell r="C77">
            <v>40740.974847768914</v>
          </cell>
          <cell r="D77">
            <v>185831.11287837158</v>
          </cell>
          <cell r="E77">
            <v>13821.691277140237</v>
          </cell>
          <cell r="F77">
            <v>90266.363053008245</v>
          </cell>
          <cell r="G77">
            <v>8615.1842905463</v>
          </cell>
          <cell r="H77">
            <v>8801.9100988509508</v>
          </cell>
          <cell r="I77">
            <v>6894.8209357949127</v>
          </cell>
          <cell r="J77">
            <v>8910.1379811977968</v>
          </cell>
          <cell r="K77">
            <v>29756.725536302445</v>
          </cell>
        </row>
        <row r="78">
          <cell r="B78">
            <v>111769.32834377114</v>
          </cell>
          <cell r="C78">
            <v>157396.83314233524</v>
          </cell>
          <cell r="D78">
            <v>835789.51986419049</v>
          </cell>
          <cell r="E78">
            <v>50018.88686163177</v>
          </cell>
          <cell r="F78">
            <v>541286.02940960671</v>
          </cell>
          <cell r="G78">
            <v>32104.161730762189</v>
          </cell>
          <cell r="H78">
            <v>123752.14694108849</v>
          </cell>
          <cell r="I78">
            <v>33254.471227090587</v>
          </cell>
          <cell r="J78">
            <v>2343.6524236416735</v>
          </cell>
          <cell r="K78">
            <v>162801.63327975894</v>
          </cell>
        </row>
        <row r="79">
          <cell r="B79">
            <v>26588.996725809917</v>
          </cell>
          <cell r="C79">
            <v>14752.700741381481</v>
          </cell>
          <cell r="D79">
            <v>674060.83842548169</v>
          </cell>
          <cell r="E79">
            <v>4449.1974061699757</v>
          </cell>
          <cell r="F79">
            <v>91246.09822973836</v>
          </cell>
          <cell r="G79">
            <v>28085.205115310189</v>
          </cell>
          <cell r="H79">
            <v>17042.819622357223</v>
          </cell>
          <cell r="I79">
            <v>4245.760920986786</v>
          </cell>
          <cell r="J79">
            <v>6803.8843438648582</v>
          </cell>
          <cell r="K79">
            <v>65955.595594443788</v>
          </cell>
        </row>
        <row r="80">
          <cell r="B80">
            <v>23256.865307065007</v>
          </cell>
          <cell r="C80">
            <v>18756.297678461284</v>
          </cell>
          <cell r="D80">
            <v>331735.18389688706</v>
          </cell>
          <cell r="E80">
            <v>12289.038586659857</v>
          </cell>
          <cell r="F80">
            <v>75866.178201834817</v>
          </cell>
          <cell r="G80">
            <v>21050.984021769887</v>
          </cell>
          <cell r="H80">
            <v>11120.309368052438</v>
          </cell>
          <cell r="I80">
            <v>6164.9799526013921</v>
          </cell>
          <cell r="J80">
            <v>0</v>
          </cell>
          <cell r="K80">
            <v>53342.314096080336</v>
          </cell>
        </row>
        <row r="81">
          <cell r="B81">
            <v>99344.401810386044</v>
          </cell>
          <cell r="C81">
            <v>57313.307998908116</v>
          </cell>
          <cell r="D81">
            <v>786390.51623833226</v>
          </cell>
          <cell r="E81">
            <v>20507.126063287389</v>
          </cell>
          <cell r="F81">
            <v>650388.96479195624</v>
          </cell>
          <cell r="G81">
            <v>45499.609930303472</v>
          </cell>
          <cell r="H81">
            <v>62652.042494773959</v>
          </cell>
          <cell r="I81">
            <v>17307.799483096878</v>
          </cell>
          <cell r="J81">
            <v>5276.7598279311369</v>
          </cell>
          <cell r="K81">
            <v>224813.0750789601</v>
          </cell>
        </row>
        <row r="82">
          <cell r="B82">
            <v>19363.689161851067</v>
          </cell>
          <cell r="C82">
            <v>4284.8721920079079</v>
          </cell>
          <cell r="D82">
            <v>188658.24474768457</v>
          </cell>
          <cell r="E82">
            <v>8930.77498769056</v>
          </cell>
          <cell r="F82">
            <v>83158.303330315932</v>
          </cell>
          <cell r="G82">
            <v>14120.683227508649</v>
          </cell>
          <cell r="H82">
            <v>17496.03862327752</v>
          </cell>
          <cell r="I82">
            <v>2530.780829219932</v>
          </cell>
          <cell r="J82">
            <v>222.51038813400547</v>
          </cell>
          <cell r="K82">
            <v>24402.928973110756</v>
          </cell>
        </row>
        <row r="83">
          <cell r="B83">
            <v>52133.125809684047</v>
          </cell>
          <cell r="C83">
            <v>4340.4525818098082</v>
          </cell>
          <cell r="D83">
            <v>188305.63454605229</v>
          </cell>
          <cell r="E83">
            <v>10713.976462975985</v>
          </cell>
          <cell r="F83">
            <v>76322.523954331351</v>
          </cell>
          <cell r="G83">
            <v>12111.910596877817</v>
          </cell>
          <cell r="H83">
            <v>18130.16393119832</v>
          </cell>
          <cell r="I83">
            <v>1536.2901793870681</v>
          </cell>
          <cell r="J83">
            <v>145.72106329742724</v>
          </cell>
          <cell r="K83">
            <v>34427.650316673215</v>
          </cell>
        </row>
        <row r="84">
          <cell r="B84">
            <v>99909.181653519932</v>
          </cell>
          <cell r="C84">
            <v>108450.6272582151</v>
          </cell>
          <cell r="D84">
            <v>781076.22044663015</v>
          </cell>
          <cell r="E84">
            <v>52586.75418192667</v>
          </cell>
          <cell r="F84">
            <v>449826.06931473955</v>
          </cell>
          <cell r="G84">
            <v>88598.489024468669</v>
          </cell>
          <cell r="H84">
            <v>29201.557757028248</v>
          </cell>
          <cell r="I84">
            <v>26953.633256625017</v>
          </cell>
          <cell r="J84">
            <v>18265.290282848957</v>
          </cell>
          <cell r="K84">
            <v>275671.01518905151</v>
          </cell>
        </row>
        <row r="85">
          <cell r="B85">
            <v>335297.66239498393</v>
          </cell>
          <cell r="C85">
            <v>196073.51828327411</v>
          </cell>
          <cell r="D85">
            <v>1976938.8629434328</v>
          </cell>
          <cell r="E85">
            <v>159348.09670385972</v>
          </cell>
          <cell r="F85">
            <v>1409633.3488326489</v>
          </cell>
          <cell r="G85">
            <v>208482.7073714619</v>
          </cell>
          <cell r="H85">
            <v>206051.96711179643</v>
          </cell>
          <cell r="I85">
            <v>99715.444809219291</v>
          </cell>
          <cell r="J85">
            <v>112944.65088595959</v>
          </cell>
          <cell r="K85">
            <v>581401.46808935795</v>
          </cell>
        </row>
        <row r="86">
          <cell r="B86">
            <v>49554.246827503957</v>
          </cell>
          <cell r="C86">
            <v>12902.641734977085</v>
          </cell>
          <cell r="D86">
            <v>498655.53096356895</v>
          </cell>
          <cell r="E86">
            <v>14243.777474332997</v>
          </cell>
          <cell r="F86">
            <v>398246.49082262139</v>
          </cell>
          <cell r="G86">
            <v>35921.899148909317</v>
          </cell>
          <cell r="H86">
            <v>20613.702603597678</v>
          </cell>
          <cell r="I86">
            <v>29652.898494183828</v>
          </cell>
          <cell r="J86">
            <v>7712.4545128805157</v>
          </cell>
          <cell r="K86">
            <v>94850.127556164865</v>
          </cell>
        </row>
        <row r="87">
          <cell r="B87">
            <v>488369.00210938265</v>
          </cell>
          <cell r="C87">
            <v>342748.87919483916</v>
          </cell>
          <cell r="D87">
            <v>14351684.45484061</v>
          </cell>
          <cell r="E87">
            <v>458245.14060517674</v>
          </cell>
          <cell r="F87">
            <v>2991891.0346969203</v>
          </cell>
          <cell r="G87">
            <v>359310.7578262717</v>
          </cell>
          <cell r="H87">
            <v>233471.88761236667</v>
          </cell>
          <cell r="I87">
            <v>221563.12433381134</v>
          </cell>
          <cell r="J87">
            <v>337316.4912043048</v>
          </cell>
          <cell r="K87">
            <v>688926.00517741195</v>
          </cell>
        </row>
        <row r="88">
          <cell r="B88">
            <v>2738844.9665524731</v>
          </cell>
          <cell r="C88">
            <v>1206941.1613026152</v>
          </cell>
          <cell r="D88">
            <v>15388070.165558601</v>
          </cell>
          <cell r="E88">
            <v>4183593.8519573533</v>
          </cell>
          <cell r="F88">
            <v>12830208.679583425</v>
          </cell>
          <cell r="G88">
            <v>1156293.6244428519</v>
          </cell>
          <cell r="H88">
            <v>1975493.6587598345</v>
          </cell>
          <cell r="I88">
            <v>509624.48382509005</v>
          </cell>
          <cell r="J88">
            <v>181583.81573133825</v>
          </cell>
          <cell r="K88">
            <v>7812219.5881801844</v>
          </cell>
        </row>
        <row r="89">
          <cell r="B89">
            <v>346143.69783204666</v>
          </cell>
          <cell r="C89">
            <v>173935.86965826151</v>
          </cell>
          <cell r="D89">
            <v>1714558.2584276474</v>
          </cell>
          <cell r="E89">
            <v>156880.43348542519</v>
          </cell>
          <cell r="F89">
            <v>1941319.3769722672</v>
          </cell>
          <cell r="G89">
            <v>157190.53442946292</v>
          </cell>
          <cell r="H89">
            <v>248835.36923101393</v>
          </cell>
          <cell r="I89">
            <v>80560.539387602083</v>
          </cell>
          <cell r="J89">
            <v>83981.596113416337</v>
          </cell>
          <cell r="K89">
            <v>473219.01777072239</v>
          </cell>
        </row>
        <row r="90">
          <cell r="B90">
            <v>225162.96369499891</v>
          </cell>
          <cell r="C90">
            <v>56404.032286386282</v>
          </cell>
          <cell r="D90">
            <v>942490.75107132294</v>
          </cell>
          <cell r="E90">
            <v>188083.34749306549</v>
          </cell>
          <cell r="F90">
            <v>657163.93186150072</v>
          </cell>
          <cell r="G90">
            <v>149654.97677821643</v>
          </cell>
          <cell r="H90">
            <v>236997.91141869433</v>
          </cell>
          <cell r="I90">
            <v>31847.078535666718</v>
          </cell>
          <cell r="J90">
            <v>3436.3243307752164</v>
          </cell>
          <cell r="K90">
            <v>258496.86320842721</v>
          </cell>
        </row>
        <row r="91">
          <cell r="B91">
            <v>652210.80973489862</v>
          </cell>
          <cell r="C91">
            <v>83004.402519645198</v>
          </cell>
          <cell r="D91">
            <v>1613929.6669416055</v>
          </cell>
          <cell r="E91">
            <v>166009.22324039359</v>
          </cell>
          <cell r="F91">
            <v>1522731.0461695509</v>
          </cell>
          <cell r="G91">
            <v>169468.20504347247</v>
          </cell>
          <cell r="H91">
            <v>182044.23811007041</v>
          </cell>
          <cell r="I91">
            <v>60485.481100484154</v>
          </cell>
          <cell r="J91">
            <v>70892.916616396862</v>
          </cell>
          <cell r="K91">
            <v>463380.23746157822</v>
          </cell>
        </row>
        <row r="92">
          <cell r="B92">
            <v>33332.017815720916</v>
          </cell>
          <cell r="C92">
            <v>31944.18251947403</v>
          </cell>
          <cell r="D92">
            <v>367416.50181222172</v>
          </cell>
          <cell r="E92">
            <v>9276.7529886428692</v>
          </cell>
          <cell r="F92">
            <v>104106.84066829852</v>
          </cell>
          <cell r="G92">
            <v>17241.433700299291</v>
          </cell>
          <cell r="H92">
            <v>118627.30739578907</v>
          </cell>
          <cell r="I92">
            <v>11690.727528712117</v>
          </cell>
          <cell r="J92">
            <v>1537.4512359590913</v>
          </cell>
          <cell r="K92">
            <v>83786.986602681136</v>
          </cell>
        </row>
        <row r="93">
          <cell r="B93">
            <v>30659.429460332951</v>
          </cell>
          <cell r="C93">
            <v>12486.656313117221</v>
          </cell>
          <cell r="D93">
            <v>392310.57947521016</v>
          </cell>
          <cell r="E93">
            <v>18812.809385179891</v>
          </cell>
          <cell r="F93">
            <v>94334.16631552836</v>
          </cell>
          <cell r="G93">
            <v>26899.734840091725</v>
          </cell>
          <cell r="H93">
            <v>19506.856640848448</v>
          </cell>
          <cell r="I93">
            <v>33082.191681700817</v>
          </cell>
          <cell r="J93">
            <v>778.69339474786</v>
          </cell>
          <cell r="K93">
            <v>94965.650139405683</v>
          </cell>
        </row>
        <row r="94">
          <cell r="B94">
            <v>156970.54282615473</v>
          </cell>
          <cell r="C94">
            <v>57354.940167890345</v>
          </cell>
          <cell r="D94">
            <v>738676.51407303428</v>
          </cell>
          <cell r="E94">
            <v>42293.674333138952</v>
          </cell>
          <cell r="F94">
            <v>370973.30879651901</v>
          </cell>
          <cell r="G94">
            <v>48999.779013354208</v>
          </cell>
          <cell r="H94">
            <v>74379.561969998977</v>
          </cell>
          <cell r="I94">
            <v>31838.6654350793</v>
          </cell>
          <cell r="J94">
            <v>5647.5736049502166</v>
          </cell>
          <cell r="K94">
            <v>193779.59446903216</v>
          </cell>
        </row>
        <row r="95">
          <cell r="B95">
            <v>77857.244889996728</v>
          </cell>
          <cell r="C95">
            <v>44352.500345886445</v>
          </cell>
          <cell r="D95">
            <v>3102366.1396175697</v>
          </cell>
          <cell r="E95">
            <v>61865.123154000321</v>
          </cell>
          <cell r="F95">
            <v>695303.79886414274</v>
          </cell>
          <cell r="G95">
            <v>108975.48968094192</v>
          </cell>
          <cell r="H95">
            <v>37425.635041250622</v>
          </cell>
          <cell r="I95">
            <v>18715.676491422339</v>
          </cell>
          <cell r="J95">
            <v>23546.925541489694</v>
          </cell>
          <cell r="K95">
            <v>258920.64541099849</v>
          </cell>
        </row>
        <row r="96">
          <cell r="B96">
            <v>5818884.4250937235</v>
          </cell>
          <cell r="C96">
            <v>2745137.2546758642</v>
          </cell>
          <cell r="D96">
            <v>46864927.083867483</v>
          </cell>
          <cell r="E96">
            <v>5667157.722256802</v>
          </cell>
          <cell r="F96">
            <v>25720178.812377017</v>
          </cell>
          <cell r="G96">
            <v>2790488.9397756783</v>
          </cell>
          <cell r="H96">
            <v>3749003.8731624428</v>
          </cell>
          <cell r="I96">
            <v>1267210.0093269215</v>
          </cell>
          <cell r="J96">
            <v>1065512.9269924429</v>
          </cell>
          <cell r="K96">
            <v>12074209.849594673</v>
          </cell>
        </row>
        <row r="101">
          <cell r="B101">
            <v>23027.905666822622</v>
          </cell>
          <cell r="C101">
            <v>2809.6981912058113</v>
          </cell>
          <cell r="D101">
            <v>213141.91188341769</v>
          </cell>
          <cell r="E101">
            <v>2252.724077632402</v>
          </cell>
          <cell r="F101">
            <v>64844.087162030599</v>
          </cell>
          <cell r="G101">
            <v>10030.322578397894</v>
          </cell>
          <cell r="H101">
            <v>6385.2908492456518</v>
          </cell>
          <cell r="I101">
            <v>5339.1642260797762</v>
          </cell>
          <cell r="J101">
            <v>2744.9043730130688</v>
          </cell>
          <cell r="K101">
            <v>15420.504515670989</v>
          </cell>
        </row>
        <row r="102">
          <cell r="B102">
            <v>6893.5909107252737</v>
          </cell>
          <cell r="C102">
            <v>587.38326537003059</v>
          </cell>
          <cell r="D102">
            <v>67002.653046525898</v>
          </cell>
          <cell r="E102">
            <v>0</v>
          </cell>
          <cell r="F102">
            <v>21680.648131344431</v>
          </cell>
          <cell r="G102">
            <v>1887.3754570938502</v>
          </cell>
          <cell r="H102">
            <v>821.76305892502808</v>
          </cell>
          <cell r="I102">
            <v>2177.7193109302548</v>
          </cell>
          <cell r="J102">
            <v>35551.906862128541</v>
          </cell>
          <cell r="K102">
            <v>11635.485603588217</v>
          </cell>
        </row>
        <row r="103">
          <cell r="B103">
            <v>131185.82832792099</v>
          </cell>
          <cell r="C103">
            <v>58261.190846106649</v>
          </cell>
          <cell r="D103">
            <v>364539.02868904977</v>
          </cell>
          <cell r="E103">
            <v>17414.376729261476</v>
          </cell>
          <cell r="F103">
            <v>169032.81359456899</v>
          </cell>
          <cell r="G103">
            <v>17538.957691586173</v>
          </cell>
          <cell r="H103">
            <v>19064.419367275645</v>
          </cell>
          <cell r="I103">
            <v>13080.339923851343</v>
          </cell>
          <cell r="J103">
            <v>1205.4207238056456</v>
          </cell>
          <cell r="K103">
            <v>34535.323125619412</v>
          </cell>
        </row>
        <row r="104">
          <cell r="B104">
            <v>1945.2757892018972</v>
          </cell>
          <cell r="C104">
            <v>9175.7402936703074</v>
          </cell>
          <cell r="D104">
            <v>96686.33379270033</v>
          </cell>
          <cell r="E104">
            <v>290.15348431267381</v>
          </cell>
          <cell r="F104">
            <v>16620.638917226381</v>
          </cell>
          <cell r="G104">
            <v>3919.8853476793524</v>
          </cell>
          <cell r="H104">
            <v>3363.8082213067396</v>
          </cell>
          <cell r="I104">
            <v>1245.5141454052748</v>
          </cell>
          <cell r="J104">
            <v>811.51779767338883</v>
          </cell>
          <cell r="K104">
            <v>2526.745597502535</v>
          </cell>
        </row>
        <row r="105">
          <cell r="B105">
            <v>46688.350230028729</v>
          </cell>
          <cell r="C105">
            <v>47133.503195411264</v>
          </cell>
          <cell r="D105">
            <v>505596.06252994336</v>
          </cell>
          <cell r="E105">
            <v>11919.722703715612</v>
          </cell>
          <cell r="F105">
            <v>216559.14955624528</v>
          </cell>
          <cell r="G105">
            <v>42020.679150023265</v>
          </cell>
          <cell r="H105">
            <v>18007.282630903625</v>
          </cell>
          <cell r="I105">
            <v>15018.516494487405</v>
          </cell>
          <cell r="J105">
            <v>139368.64727056952</v>
          </cell>
          <cell r="K105">
            <v>62147.280986311365</v>
          </cell>
        </row>
        <row r="106">
          <cell r="B106">
            <v>1513.2290813858606</v>
          </cell>
          <cell r="C106">
            <v>56.554543238983484</v>
          </cell>
          <cell r="D106">
            <v>67566.062178084743</v>
          </cell>
          <cell r="E106">
            <v>593.07358531468572</v>
          </cell>
          <cell r="F106">
            <v>15517.298867361911</v>
          </cell>
          <cell r="G106">
            <v>3076.7779910336853</v>
          </cell>
          <cell r="H106">
            <v>1757.9605138322813</v>
          </cell>
          <cell r="I106">
            <v>387.12487030432021</v>
          </cell>
          <cell r="J106">
            <v>363.97793062370812</v>
          </cell>
          <cell r="K106">
            <v>23947.218269351528</v>
          </cell>
        </row>
        <row r="107">
          <cell r="B107">
            <v>4829.8657848898656</v>
          </cell>
          <cell r="C107">
            <v>6615.6497242312207</v>
          </cell>
          <cell r="D107">
            <v>134085.42608153788</v>
          </cell>
          <cell r="E107">
            <v>1824.927714245815</v>
          </cell>
          <cell r="F107">
            <v>46307.462357771634</v>
          </cell>
          <cell r="G107">
            <v>8556.1067035853503</v>
          </cell>
          <cell r="H107">
            <v>2198.7202345712712</v>
          </cell>
          <cell r="I107">
            <v>1754.5801441262388</v>
          </cell>
          <cell r="J107">
            <v>317.0689936736843</v>
          </cell>
          <cell r="K107">
            <v>11468.473825497746</v>
          </cell>
        </row>
        <row r="108">
          <cell r="B108">
            <v>35507.353913019506</v>
          </cell>
          <cell r="C108">
            <v>10626.878172744287</v>
          </cell>
          <cell r="D108">
            <v>312706.8040106275</v>
          </cell>
          <cell r="E108">
            <v>8027.9049653467855</v>
          </cell>
          <cell r="F108">
            <v>105457.86560151499</v>
          </cell>
          <cell r="G108">
            <v>14827.98650018475</v>
          </cell>
          <cell r="H108">
            <v>10308.815582709143</v>
          </cell>
          <cell r="I108">
            <v>4011.7116188412365</v>
          </cell>
          <cell r="J108">
            <v>8573.8274966632416</v>
          </cell>
          <cell r="K108">
            <v>27921.084824618672</v>
          </cell>
        </row>
        <row r="109">
          <cell r="B109">
            <v>27850.259442248273</v>
          </cell>
          <cell r="C109">
            <v>43426.189333656737</v>
          </cell>
          <cell r="D109">
            <v>191485.01350269417</v>
          </cell>
          <cell r="E109">
            <v>12612.926593681035</v>
          </cell>
          <cell r="F109">
            <v>94889.117591901333</v>
          </cell>
          <cell r="G109">
            <v>10056.069050393078</v>
          </cell>
          <cell r="H109">
            <v>14884.47407500507</v>
          </cell>
          <cell r="I109">
            <v>6057.1012491128695</v>
          </cell>
          <cell r="J109">
            <v>6403.866391964646</v>
          </cell>
          <cell r="K109">
            <v>28165.647118381974</v>
          </cell>
        </row>
        <row r="110">
          <cell r="B110">
            <v>100114.67704683176</v>
          </cell>
          <cell r="C110">
            <v>140675.52087957363</v>
          </cell>
          <cell r="D110">
            <v>883202.9763206098</v>
          </cell>
          <cell r="E110">
            <v>41377.764256392198</v>
          </cell>
          <cell r="F110">
            <v>673282.34292010637</v>
          </cell>
          <cell r="G110">
            <v>29880.737201758231</v>
          </cell>
          <cell r="H110">
            <v>108963.33452944235</v>
          </cell>
          <cell r="I110">
            <v>34905.436466603293</v>
          </cell>
          <cell r="J110">
            <v>4139.6024303598024</v>
          </cell>
          <cell r="K110">
            <v>171781.87687744963</v>
          </cell>
        </row>
        <row r="111">
          <cell r="B111">
            <v>27104.008613950857</v>
          </cell>
          <cell r="C111">
            <v>14391.854344330619</v>
          </cell>
          <cell r="D111">
            <v>867815.35514167172</v>
          </cell>
          <cell r="E111">
            <v>4635.4846878729204</v>
          </cell>
          <cell r="F111">
            <v>101056.84603333354</v>
          </cell>
          <cell r="G111">
            <v>27286.319194437754</v>
          </cell>
          <cell r="H111">
            <v>13822.451274484885</v>
          </cell>
          <cell r="I111">
            <v>3884.4939092870277</v>
          </cell>
          <cell r="J111">
            <v>7125.6073866964098</v>
          </cell>
          <cell r="K111">
            <v>89663.76325140112</v>
          </cell>
        </row>
        <row r="112">
          <cell r="B112">
            <v>26335.42232675858</v>
          </cell>
          <cell r="C112">
            <v>22559.414967035998</v>
          </cell>
          <cell r="D112">
            <v>310274.82267949311</v>
          </cell>
          <cell r="E112">
            <v>14593.936970048839</v>
          </cell>
          <cell r="F112">
            <v>87171.944103384245</v>
          </cell>
          <cell r="G112">
            <v>18429.521525110998</v>
          </cell>
          <cell r="H112">
            <v>8247.0024620386976</v>
          </cell>
          <cell r="I112">
            <v>5766.6352109065165</v>
          </cell>
          <cell r="J112">
            <v>273.70887901104442</v>
          </cell>
          <cell r="K112">
            <v>41795.427985734168</v>
          </cell>
        </row>
        <row r="113">
          <cell r="B113">
            <v>91690.385938164822</v>
          </cell>
          <cell r="C113">
            <v>55497.005900047894</v>
          </cell>
          <cell r="D113">
            <v>788364.32264737331</v>
          </cell>
          <cell r="E113">
            <v>20625.483953348423</v>
          </cell>
          <cell r="F113">
            <v>687705.60679662589</v>
          </cell>
          <cell r="G113">
            <v>47381.819901597933</v>
          </cell>
          <cell r="H113">
            <v>52264.876153429417</v>
          </cell>
          <cell r="I113">
            <v>18113.211754335585</v>
          </cell>
          <cell r="J113">
            <v>5391.8903135521969</v>
          </cell>
          <cell r="K113">
            <v>257936.48534171682</v>
          </cell>
        </row>
        <row r="114">
          <cell r="B114">
            <v>16488.815911348051</v>
          </cell>
          <cell r="C114">
            <v>3976.4852596281589</v>
          </cell>
          <cell r="D114">
            <v>205855.2587722207</v>
          </cell>
          <cell r="E114">
            <v>14870.83428087072</v>
          </cell>
          <cell r="F114">
            <v>82730.79850539437</v>
          </cell>
          <cell r="G114">
            <v>17237.19391027882</v>
          </cell>
          <cell r="H114">
            <v>14821.065419578532</v>
          </cell>
          <cell r="I114">
            <v>2844.2307851159817</v>
          </cell>
          <cell r="J114">
            <v>198.08013840780728</v>
          </cell>
          <cell r="K114">
            <v>24978.517456858775</v>
          </cell>
        </row>
        <row r="115">
          <cell r="B115">
            <v>52629.85205564541</v>
          </cell>
          <cell r="C115">
            <v>4018.0769439194028</v>
          </cell>
          <cell r="D115">
            <v>183290.71891201206</v>
          </cell>
          <cell r="E115">
            <v>9739.2486709760269</v>
          </cell>
          <cell r="F115">
            <v>78417.128976047941</v>
          </cell>
          <cell r="G115">
            <v>11190.461001644042</v>
          </cell>
          <cell r="H115">
            <v>15879.438770988681</v>
          </cell>
          <cell r="I115">
            <v>1691.1789386165703</v>
          </cell>
          <cell r="J115">
            <v>156.52417869667511</v>
          </cell>
          <cell r="K115">
            <v>42466.978563798657</v>
          </cell>
        </row>
        <row r="116">
          <cell r="B116">
            <v>91169.286735477624</v>
          </cell>
          <cell r="C116">
            <v>97981.113589567452</v>
          </cell>
          <cell r="D116">
            <v>1006634.8039915846</v>
          </cell>
          <cell r="E116">
            <v>59759.151147579454</v>
          </cell>
          <cell r="F116">
            <v>503590.8851604138</v>
          </cell>
          <cell r="G116">
            <v>65778.59894826253</v>
          </cell>
          <cell r="H116">
            <v>28263.966413572653</v>
          </cell>
          <cell r="I116">
            <v>31540.858330929492</v>
          </cell>
          <cell r="J116">
            <v>25319.131414166903</v>
          </cell>
          <cell r="K116">
            <v>305115.00112510135</v>
          </cell>
        </row>
        <row r="117">
          <cell r="B117">
            <v>352396.98022532021</v>
          </cell>
          <cell r="C117">
            <v>188061.17153930018</v>
          </cell>
          <cell r="D117">
            <v>1960902.8691163808</v>
          </cell>
          <cell r="E117">
            <v>186423.43378724277</v>
          </cell>
          <cell r="F117">
            <v>1553134.4839657741</v>
          </cell>
          <cell r="G117">
            <v>204934.59781920596</v>
          </cell>
          <cell r="H117">
            <v>193203.46806593132</v>
          </cell>
          <cell r="I117">
            <v>102652.66492802108</v>
          </cell>
          <cell r="J117">
            <v>108324.03261501898</v>
          </cell>
          <cell r="K117">
            <v>652114.41377268499</v>
          </cell>
        </row>
        <row r="118">
          <cell r="B118">
            <v>58886.312951529144</v>
          </cell>
          <cell r="C118">
            <v>13851.916211471902</v>
          </cell>
          <cell r="D118">
            <v>503108.22518086166</v>
          </cell>
          <cell r="E118">
            <v>16073.648583532986</v>
          </cell>
          <cell r="F118">
            <v>427217.91665462346</v>
          </cell>
          <cell r="G118">
            <v>35404.577719778208</v>
          </cell>
          <cell r="H118">
            <v>19317.645965984422</v>
          </cell>
          <cell r="I118">
            <v>31514.941467540055</v>
          </cell>
          <cell r="J118">
            <v>13927.720663079301</v>
          </cell>
          <cell r="K118">
            <v>94806.054840548793</v>
          </cell>
        </row>
        <row r="119">
          <cell r="B119">
            <v>508269.28303787898</v>
          </cell>
          <cell r="C119">
            <v>304501.08735912287</v>
          </cell>
          <cell r="D119">
            <v>14772519.514814217</v>
          </cell>
          <cell r="E119">
            <v>734191.44215878635</v>
          </cell>
          <cell r="F119">
            <v>3108015.8800059785</v>
          </cell>
          <cell r="G119">
            <v>360962.15821825532</v>
          </cell>
          <cell r="H119">
            <v>189757.18410905832</v>
          </cell>
          <cell r="I119">
            <v>254482.92922882811</v>
          </cell>
          <cell r="J119">
            <v>337766.53537384403</v>
          </cell>
          <cell r="K119">
            <v>705928.79293542798</v>
          </cell>
        </row>
        <row r="120">
          <cell r="B120">
            <v>2708564.407832237</v>
          </cell>
          <cell r="C120">
            <v>1277260.1937849401</v>
          </cell>
          <cell r="D120">
            <v>14207163.385494368</v>
          </cell>
          <cell r="E120">
            <v>4277428.9274077462</v>
          </cell>
          <cell r="F120">
            <v>12417147.592652809</v>
          </cell>
          <cell r="G120">
            <v>1340192.5419144239</v>
          </cell>
          <cell r="H120">
            <v>1814558.7004876777</v>
          </cell>
          <cell r="I120">
            <v>464242.62774442189</v>
          </cell>
          <cell r="J120">
            <v>214998.36737598828</v>
          </cell>
          <cell r="K120">
            <v>8077963.7286537122</v>
          </cell>
        </row>
        <row r="121">
          <cell r="B121">
            <v>352259.32372935099</v>
          </cell>
          <cell r="C121">
            <v>178571.98762213081</v>
          </cell>
          <cell r="D121">
            <v>1880633.2448513091</v>
          </cell>
          <cell r="E121">
            <v>273099.84320400422</v>
          </cell>
          <cell r="F121">
            <v>2093205.7356572403</v>
          </cell>
          <cell r="G121">
            <v>172565.19670770387</v>
          </cell>
          <cell r="H121">
            <v>219877.00665493892</v>
          </cell>
          <cell r="I121">
            <v>81242.857335597524</v>
          </cell>
          <cell r="J121">
            <v>88027.080067441595</v>
          </cell>
          <cell r="K121">
            <v>533679.09129794419</v>
          </cell>
        </row>
        <row r="122">
          <cell r="B122">
            <v>239283.57644768042</v>
          </cell>
          <cell r="C122">
            <v>52734.729631041882</v>
          </cell>
          <cell r="D122">
            <v>962289.33537965955</v>
          </cell>
          <cell r="E122">
            <v>179814.66575091568</v>
          </cell>
          <cell r="F122">
            <v>717916.27784561983</v>
          </cell>
          <cell r="G122">
            <v>143869.40013727226</v>
          </cell>
          <cell r="H122">
            <v>234029.68601729776</v>
          </cell>
          <cell r="I122">
            <v>44476.595369560659</v>
          </cell>
          <cell r="J122">
            <v>4123.0544286998902</v>
          </cell>
          <cell r="K122">
            <v>291960.94088181853</v>
          </cell>
        </row>
        <row r="123">
          <cell r="B123">
            <v>701488.16762588266</v>
          </cell>
          <cell r="C123">
            <v>67699.36158927223</v>
          </cell>
          <cell r="D123">
            <v>1494435.6725399855</v>
          </cell>
          <cell r="E123">
            <v>175158.17110679718</v>
          </cell>
          <cell r="F123">
            <v>1569625.4199541206</v>
          </cell>
          <cell r="G123">
            <v>163657.46879337076</v>
          </cell>
          <cell r="H123">
            <v>161035.7772926584</v>
          </cell>
          <cell r="I123">
            <v>58320.248377040632</v>
          </cell>
          <cell r="J123">
            <v>19431.35641996119</v>
          </cell>
          <cell r="K123">
            <v>455530.555062523</v>
          </cell>
        </row>
        <row r="124">
          <cell r="B124">
            <v>36246.798464321284</v>
          </cell>
          <cell r="C124">
            <v>26272.013151733998</v>
          </cell>
          <cell r="D124">
            <v>363311.75582152692</v>
          </cell>
          <cell r="E124">
            <v>6471.9659425971058</v>
          </cell>
          <cell r="F124">
            <v>134779.98309108024</v>
          </cell>
          <cell r="G124">
            <v>20340.556287461699</v>
          </cell>
          <cell r="H124">
            <v>100848.04899043823</v>
          </cell>
          <cell r="I124">
            <v>10579.998369739133</v>
          </cell>
          <cell r="J124">
            <v>771.60660243113875</v>
          </cell>
          <cell r="K124">
            <v>105336.40715310487</v>
          </cell>
        </row>
        <row r="125">
          <cell r="B125">
            <v>37699.119538079809</v>
          </cell>
          <cell r="C125">
            <v>11477.681670365382</v>
          </cell>
          <cell r="D125">
            <v>405915.43564434955</v>
          </cell>
          <cell r="E125">
            <v>21345.607205539451</v>
          </cell>
          <cell r="F125">
            <v>103304.90371679602</v>
          </cell>
          <cell r="G125">
            <v>28624.117819529576</v>
          </cell>
          <cell r="H125">
            <v>18102.447381434416</v>
          </cell>
          <cell r="I125">
            <v>23234.739612601399</v>
          </cell>
          <cell r="J125">
            <v>1704.7125463199566</v>
          </cell>
          <cell r="K125">
            <v>126208.86971497477</v>
          </cell>
        </row>
        <row r="126">
          <cell r="B126">
            <v>158527.49348194664</v>
          </cell>
          <cell r="C126">
            <v>59118.1258820363</v>
          </cell>
          <cell r="D126">
            <v>746538.94740375329</v>
          </cell>
          <cell r="E126">
            <v>54011.692267541177</v>
          </cell>
          <cell r="F126">
            <v>391270.65523918107</v>
          </cell>
          <cell r="G126">
            <v>51891.557475745678</v>
          </cell>
          <cell r="H126">
            <v>56757.562620983685</v>
          </cell>
          <cell r="I126">
            <v>34751.199877313295</v>
          </cell>
          <cell r="J126">
            <v>2067.8185973796562</v>
          </cell>
          <cell r="K126">
            <v>216335.01053049354</v>
          </cell>
        </row>
        <row r="127">
          <cell r="B127">
            <v>72808.827667950653</v>
          </cell>
          <cell r="C127">
            <v>44276.859641918389</v>
          </cell>
          <cell r="D127">
            <v>2935077.9550654339</v>
          </cell>
          <cell r="E127">
            <v>64926.930944050095</v>
          </cell>
          <cell r="F127">
            <v>642430.81450620166</v>
          </cell>
          <cell r="G127">
            <v>59361.816581676147</v>
          </cell>
          <cell r="H127">
            <v>31372.569078647393</v>
          </cell>
          <cell r="I127">
            <v>18424.303334414028</v>
          </cell>
          <cell r="J127">
            <v>1787204.5294015512</v>
          </cell>
          <cell r="K127">
            <v>233562.30124894204</v>
          </cell>
        </row>
        <row r="128">
          <cell r="B128">
            <v>5911404.3987765983</v>
          </cell>
          <cell r="C128">
            <v>2741617.3875330724</v>
          </cell>
          <cell r="D128">
            <v>46430143.895491391</v>
          </cell>
          <cell r="E128">
            <v>6209484.0421793526</v>
          </cell>
          <cell r="F128">
            <v>26122914.297564693</v>
          </cell>
          <cell r="G128">
            <v>2910902.8016274911</v>
          </cell>
          <cell r="H128">
            <v>3357914.7662223601</v>
          </cell>
          <cell r="I128">
            <v>1271740.9230240108</v>
          </cell>
          <cell r="J128">
            <v>2816292.4966727216</v>
          </cell>
          <cell r="K128">
            <v>12644931.98056078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uardo Rodrigues Sanguinet" refreshedDate="42808.600720949071" createdVersion="5" refreshedVersion="5" minRefreshableVersion="3" recordCount="40" xr:uid="{00000000-000A-0000-FFFF-FFFF14000000}">
  <cacheSource type="worksheet">
    <worksheetSource ref="A3:HW43" sheet="OUTPUTs"/>
  </cacheSource>
  <cacheFields count="231">
    <cacheField name="PesquisaOrigem" numFmtId="0">
      <sharedItems/>
    </cacheField>
    <cacheField name="Classe" numFmtId="0">
      <sharedItems/>
    </cacheField>
    <cacheField name="Denominação na pesquisa" numFmtId="0">
      <sharedItems/>
    </cacheField>
    <cacheField name="ClasseCNAE" numFmtId="0">
      <sharedItems count="40">
        <s v="Lapidação de Gemas e Fabricação de Artefatos de Ourivesaria e Joalheria"/>
        <s v="Fabricação de Bijuterias e Artefatos Semelhantes"/>
        <s v="Fabricação de Instrumentos Musicais"/>
        <s v="Comércio Atacadista de Artigos de Escritório e de Papelaria"/>
        <s v="Comércio Varejista Especializado de Instrumentos Musicais e Acessórios"/>
        <s v="Comércio Varejista de Livros, Jornais, Revistas e Papelaria"/>
        <s v="Comércio Varejista de Discos, Cds, Dvds e Fitas"/>
        <s v="Comércio Varejista de Jóias e Relógios"/>
        <s v="Edição de livros"/>
        <s v="Edição de Jornais"/>
        <s v="Edição de Revistas"/>
        <s v="Edição Integrada à Impressão de Livros"/>
        <s v="Edição Integrada à Impressão de Jornais"/>
        <s v="Edição Integrada à Impressão de Revistas"/>
        <s v="Atividades de Produção Cinematográfica, de Vídeos e de Programas de Televisão"/>
        <s v="Atividades de Pós-Produção Cinematográfica, de Vídeos e de Programas de Televisão"/>
        <s v="Distribuição Cinematográfica, de Vídeo e de Programas de Televisão"/>
        <s v="Atividades de Exibição Cinematográfica"/>
        <s v="Atividades de Gravação de Som e de Edição de Música"/>
        <s v="Atividades de Rádio"/>
        <s v="Atividades de Televisão Aberta"/>
        <s v="Programadoras e Atividades Relacionadas à Televisão por Assinatura"/>
        <s v="Operadoras de Televisão por Assinatura por Cabo"/>
        <s v="Operadoras de Televisão por Assinatura por Microondas"/>
        <s v="Operadoras de Televisão por Assinatura por Satélite"/>
        <s v="Serviços de Arquitetura"/>
        <s v="Design e Decoração de Interiores"/>
        <s v="Atividades Fotográficas e Similares"/>
        <s v="Aluguel de Fitas de Vídeo, Dvds e Similares"/>
        <s v="Ensino de Arte e Cultura"/>
        <s v="Ensino de Idiomas"/>
        <s v="Artes Cênicas, Espetáculos e Atividades Complementares"/>
        <s v="Criação Artística"/>
        <s v="Gestão de Espaços para Artes Cênicas, Espetáculos e Outras Atividades Artísticas"/>
        <s v="Atividades de Bibliotecas e Arquivos"/>
        <s v="Atividades de Museus e de Exploração, Restauração Artística e Conservação de Lugares e Prédios Históricos e Atrações Similares"/>
        <s v="Atividades de Jardins Botânicos, Zoológicos, Parques Nacionais, Reservas Ecológicas e áreas de Proteção Ambiental"/>
        <s v="Parques de Diversão e Parques Temáticos"/>
        <s v="Atividades de Recreação e Lazer não Especificadas Anteriormente"/>
        <s v="Atividades de Organizações Associativas Ligadas à Cultura e à Arte"/>
      </sharedItems>
    </cacheField>
    <cacheField name="Atividade Cultural" numFmtId="0">
      <sharedItems count="1">
        <s v="Sim"/>
      </sharedItems>
    </cacheField>
    <cacheField name="Cadeia Geral" numFmtId="0">
      <sharedItems count="10">
        <s v="Design"/>
        <s v="Música"/>
        <s v="Editoração"/>
        <s v="Audiovisual"/>
        <s v="Arquitetura"/>
        <s v="Artes"/>
        <s v="Formação"/>
        <s v="Gestão"/>
        <s v="Patrimônio"/>
        <s v="Entretenimento"/>
      </sharedItems>
    </cacheField>
    <cacheField name="Tipo de atuação" numFmtId="0">
      <sharedItems count="2">
        <s v="Serviço Não-Financeiro"/>
        <s v="Comércio"/>
      </sharedItems>
    </cacheField>
    <cacheField name="Soma de 11 - Rondônia_2014" numFmtId="0">
      <sharedItems containsSemiMixedTypes="0" containsString="0" containsNumber="1" containsInteger="1" minValue="0" maxValue="0"/>
    </cacheField>
    <cacheField name="Soma de 12 - Acre_2014" numFmtId="0">
      <sharedItems containsSemiMixedTypes="0" containsString="0" containsNumber="1" containsInteger="1" minValue="0" maxValue="0"/>
    </cacheField>
    <cacheField name="Soma de 13 - Amazonas_2014" numFmtId="0">
      <sharedItems containsSemiMixedTypes="0" containsString="0" containsNumber="1" containsInteger="1" minValue="0" maxValue="0"/>
    </cacheField>
    <cacheField name="Soma de 14 - Roraima_2014" numFmtId="0">
      <sharedItems containsSemiMixedTypes="0" containsString="0" containsNumber="1" containsInteger="1" minValue="0" maxValue="0"/>
    </cacheField>
    <cacheField name="Soma de 15 - Pará_2014" numFmtId="0">
      <sharedItems containsSemiMixedTypes="0" containsString="0" containsNumber="1" containsInteger="1" minValue="0" maxValue="0"/>
    </cacheField>
    <cacheField name="Soma de 16 - Amapá_2014" numFmtId="0">
      <sharedItems containsSemiMixedTypes="0" containsString="0" containsNumber="1" containsInteger="1" minValue="0" maxValue="0"/>
    </cacheField>
    <cacheField name="Soma de 17 - Tocantins_2014" numFmtId="0">
      <sharedItems containsSemiMixedTypes="0" containsString="0" containsNumber="1" containsInteger="1" minValue="0" maxValue="0"/>
    </cacheField>
    <cacheField name="Soma de 21 - Maranhão_2014" numFmtId="0">
      <sharedItems containsSemiMixedTypes="0" containsString="0" containsNumber="1" containsInteger="1" minValue="0" maxValue="0"/>
    </cacheField>
    <cacheField name="Soma de 22 - Piauí_2014" numFmtId="0">
      <sharedItems containsSemiMixedTypes="0" containsString="0" containsNumber="1" containsInteger="1" minValue="0" maxValue="0"/>
    </cacheField>
    <cacheField name="Soma de 23 - Ceará_2014" numFmtId="0">
      <sharedItems containsSemiMixedTypes="0" containsString="0" containsNumber="1" containsInteger="1" minValue="0" maxValue="0"/>
    </cacheField>
    <cacheField name="Soma de 24 - Rio Grande do Norte_2014" numFmtId="0">
      <sharedItems containsSemiMixedTypes="0" containsString="0" containsNumber="1" containsInteger="1" minValue="0" maxValue="0"/>
    </cacheField>
    <cacheField name="Soma de 25 - Paraíba_2014" numFmtId="0">
      <sharedItems containsSemiMixedTypes="0" containsString="0" containsNumber="1" containsInteger="1" minValue="0" maxValue="0"/>
    </cacheField>
    <cacheField name="Soma de 26 - Pernambuco_2014" numFmtId="0">
      <sharedItems containsSemiMixedTypes="0" containsString="0" containsNumber="1" containsInteger="1" minValue="0" maxValue="0"/>
    </cacheField>
    <cacheField name="Soma de 27 - Alagoas_2014" numFmtId="0">
      <sharedItems containsSemiMixedTypes="0" containsString="0" containsNumber="1" containsInteger="1" minValue="0" maxValue="0"/>
    </cacheField>
    <cacheField name="Soma de 28 - Sergipe_2014" numFmtId="0">
      <sharedItems containsSemiMixedTypes="0" containsString="0" containsNumber="1" containsInteger="1" minValue="0" maxValue="0"/>
    </cacheField>
    <cacheField name="Soma de 29 - Bahia_2014" numFmtId="0">
      <sharedItems containsSemiMixedTypes="0" containsString="0" containsNumber="1" containsInteger="1" minValue="0" maxValue="0"/>
    </cacheField>
    <cacheField name="Soma de 31 - Minas Gerais_2014" numFmtId="0">
      <sharedItems containsSemiMixedTypes="0" containsString="0" containsNumber="1" containsInteger="1" minValue="0" maxValue="0"/>
    </cacheField>
    <cacheField name="Soma de 32 - Espírito Santo_2014" numFmtId="0">
      <sharedItems containsSemiMixedTypes="0" containsString="0" containsNumber="1" containsInteger="1" minValue="0" maxValue="0"/>
    </cacheField>
    <cacheField name="Soma de 33 - Rio de Janeiro_2014" numFmtId="0">
      <sharedItems containsSemiMixedTypes="0" containsString="0" containsNumber="1" containsInteger="1" minValue="0" maxValue="0"/>
    </cacheField>
    <cacheField name="Soma de 35 - São Paulo_2014" numFmtId="0">
      <sharedItems containsSemiMixedTypes="0" containsString="0" containsNumber="1" containsInteger="1" minValue="0" maxValue="0"/>
    </cacheField>
    <cacheField name="Soma de 41 - Paraná_2014" numFmtId="0">
      <sharedItems containsSemiMixedTypes="0" containsString="0" containsNumber="1" containsInteger="1" minValue="0" maxValue="0"/>
    </cacheField>
    <cacheField name="Soma de 42 - Santa Catarina_2014" numFmtId="0">
      <sharedItems containsSemiMixedTypes="0" containsString="0" containsNumber="1" containsInteger="1" minValue="0" maxValue="0"/>
    </cacheField>
    <cacheField name="Soma de 43 - Rio Grande do Sul_2014" numFmtId="0">
      <sharedItems containsSemiMixedTypes="0" containsString="0" containsNumber="1" containsInteger="1" minValue="0" maxValue="0"/>
    </cacheField>
    <cacheField name="Soma de 50 - Mato Grosso do Sul_2014" numFmtId="0">
      <sharedItems containsSemiMixedTypes="0" containsString="0" containsNumber="1" containsInteger="1" minValue="0" maxValue="0"/>
    </cacheField>
    <cacheField name="Soma de 51 - Mato Grosso_2014" numFmtId="0">
      <sharedItems containsSemiMixedTypes="0" containsString="0" containsNumber="1" containsInteger="1" minValue="0" maxValue="0"/>
    </cacheField>
    <cacheField name="Soma de 52 - Goiás_2014" numFmtId="0">
      <sharedItems containsSemiMixedTypes="0" containsString="0" containsNumber="1" containsInteger="1" minValue="0" maxValue="0"/>
    </cacheField>
    <cacheField name="Soma de 53 - Distrito Federal_2014" numFmtId="0">
      <sharedItems containsSemiMixedTypes="0" containsString="0" containsNumber="1" containsInteger="1" minValue="0" maxValue="0"/>
    </cacheField>
    <cacheField name="Soma de Total_2014" numFmtId="0">
      <sharedItems containsSemiMixedTypes="0" containsString="0" containsNumber="1" containsInteger="1" minValue="0" maxValue="0"/>
    </cacheField>
    <cacheField name="Soma de 11 - Rondônia_2013" numFmtId="0">
      <sharedItems containsSemiMixedTypes="0" containsString="0" containsNumber="1" containsInteger="1" minValue="0" maxValue="0"/>
    </cacheField>
    <cacheField name="Soma de 12 - Acre_2013" numFmtId="0">
      <sharedItems containsSemiMixedTypes="0" containsString="0" containsNumber="1" containsInteger="1" minValue="0" maxValue="0"/>
    </cacheField>
    <cacheField name="Soma de 13 - Amazonas_2013" numFmtId="0">
      <sharedItems containsSemiMixedTypes="0" containsString="0" containsNumber="1" containsInteger="1" minValue="0" maxValue="0"/>
    </cacheField>
    <cacheField name="Soma de 14 - Roraima_2013" numFmtId="0">
      <sharedItems containsSemiMixedTypes="0" containsString="0" containsNumber="1" containsInteger="1" minValue="0" maxValue="0"/>
    </cacheField>
    <cacheField name="Soma de 15 - Pará_2013" numFmtId="0">
      <sharedItems containsSemiMixedTypes="0" containsString="0" containsNumber="1" containsInteger="1" minValue="0" maxValue="0"/>
    </cacheField>
    <cacheField name="Soma de 16 - Amapá_2013" numFmtId="0">
      <sharedItems containsSemiMixedTypes="0" containsString="0" containsNumber="1" containsInteger="1" minValue="0" maxValue="0"/>
    </cacheField>
    <cacheField name="Soma de 17 - Tocantins_2013" numFmtId="0">
      <sharedItems containsSemiMixedTypes="0" containsString="0" containsNumber="1" containsInteger="1" minValue="0" maxValue="0"/>
    </cacheField>
    <cacheField name="Soma de 21 - Maranhão_2013" numFmtId="0">
      <sharedItems containsSemiMixedTypes="0" containsString="0" containsNumber="1" containsInteger="1" minValue="0" maxValue="0"/>
    </cacheField>
    <cacheField name="Soma de 22 - Piauí_2013" numFmtId="0">
      <sharedItems containsSemiMixedTypes="0" containsString="0" containsNumber="1" containsInteger="1" minValue="0" maxValue="0"/>
    </cacheField>
    <cacheField name="Soma de 23 - Ceará_2013" numFmtId="0">
      <sharedItems containsSemiMixedTypes="0" containsString="0" containsNumber="1" containsInteger="1" minValue="0" maxValue="0"/>
    </cacheField>
    <cacheField name="Soma de 24 - Rio Grande do Norte_2013" numFmtId="0">
      <sharedItems containsSemiMixedTypes="0" containsString="0" containsNumber="1" containsInteger="1" minValue="0" maxValue="0"/>
    </cacheField>
    <cacheField name="Soma de 25 - Paraíba_2013" numFmtId="0">
      <sharedItems containsSemiMixedTypes="0" containsString="0" containsNumber="1" containsInteger="1" minValue="0" maxValue="0"/>
    </cacheField>
    <cacheField name="Soma de 26 - Pernambuco_2013" numFmtId="0">
      <sharedItems containsSemiMixedTypes="0" containsString="0" containsNumber="1" containsInteger="1" minValue="0" maxValue="0"/>
    </cacheField>
    <cacheField name="Soma de 27 - Alagoas_2013" numFmtId="0">
      <sharedItems containsSemiMixedTypes="0" containsString="0" containsNumber="1" containsInteger="1" minValue="0" maxValue="0"/>
    </cacheField>
    <cacheField name="Soma de 28 - Sergipe_2013" numFmtId="0">
      <sharedItems containsSemiMixedTypes="0" containsString="0" containsNumber="1" containsInteger="1" minValue="0" maxValue="0"/>
    </cacheField>
    <cacheField name="Soma de 29 - Bahia_2013" numFmtId="0">
      <sharedItems containsSemiMixedTypes="0" containsString="0" containsNumber="1" containsInteger="1" minValue="0" maxValue="0"/>
    </cacheField>
    <cacheField name="Soma de 31 - Minas Gerais_2013" numFmtId="0">
      <sharedItems containsSemiMixedTypes="0" containsString="0" containsNumber="1" containsInteger="1" minValue="0" maxValue="0"/>
    </cacheField>
    <cacheField name="Soma de 32 - Espírito Santo_2013" numFmtId="0">
      <sharedItems containsSemiMixedTypes="0" containsString="0" containsNumber="1" containsInteger="1" minValue="0" maxValue="0"/>
    </cacheField>
    <cacheField name="Soma de 33 - Rio de Janeiro_2013" numFmtId="0">
      <sharedItems containsSemiMixedTypes="0" containsString="0" containsNumber="1" containsInteger="1" minValue="0" maxValue="0"/>
    </cacheField>
    <cacheField name="Soma de 35 - São Paulo_2013" numFmtId="0">
      <sharedItems containsSemiMixedTypes="0" containsString="0" containsNumber="1" containsInteger="1" minValue="0" maxValue="0"/>
    </cacheField>
    <cacheField name="Soma de 41 - Paraná_2013" numFmtId="0">
      <sharedItems containsSemiMixedTypes="0" containsString="0" containsNumber="1" containsInteger="1" minValue="0" maxValue="0"/>
    </cacheField>
    <cacheField name="Soma de 42 - Santa Catarina_2013" numFmtId="0">
      <sharedItems containsSemiMixedTypes="0" containsString="0" containsNumber="1" containsInteger="1" minValue="0" maxValue="0"/>
    </cacheField>
    <cacheField name="Soma de 43 - Rio Grande do Sul_2013" numFmtId="0">
      <sharedItems containsSemiMixedTypes="0" containsString="0" containsNumber="1" containsInteger="1" minValue="0" maxValue="0"/>
    </cacheField>
    <cacheField name="Soma de 50 - Mato Grosso do Sul_2013" numFmtId="0">
      <sharedItems containsSemiMixedTypes="0" containsString="0" containsNumber="1" containsInteger="1" minValue="0" maxValue="0"/>
    </cacheField>
    <cacheField name="Soma de 51 - Mato Grosso_2013" numFmtId="0">
      <sharedItems containsSemiMixedTypes="0" containsString="0" containsNumber="1" containsInteger="1" minValue="0" maxValue="0"/>
    </cacheField>
    <cacheField name="Soma de 52 - Goiás_2013" numFmtId="0">
      <sharedItems containsSemiMixedTypes="0" containsString="0" containsNumber="1" containsInteger="1" minValue="0" maxValue="0"/>
    </cacheField>
    <cacheField name="Soma de 53 - Distrito Federal_2013" numFmtId="0">
      <sharedItems containsSemiMixedTypes="0" containsString="0" containsNumber="1" containsInteger="1" minValue="0" maxValue="0"/>
    </cacheField>
    <cacheField name="Soma de Total_2013" numFmtId="0">
      <sharedItems containsSemiMixedTypes="0" containsString="0" containsNumber="1" containsInteger="1" minValue="0" maxValue="0"/>
    </cacheField>
    <cacheField name="Soma de 11 - Rondônia_2012" numFmtId="0">
      <sharedItems containsSemiMixedTypes="0" containsString="0" containsNumber="1" containsInteger="1" minValue="0" maxValue="0"/>
    </cacheField>
    <cacheField name="Soma de 12 - Acre_2012" numFmtId="0">
      <sharedItems containsSemiMixedTypes="0" containsString="0" containsNumber="1" containsInteger="1" minValue="0" maxValue="0"/>
    </cacheField>
    <cacheField name="Soma de 13 - Amazonas_2012" numFmtId="0">
      <sharedItems containsSemiMixedTypes="0" containsString="0" containsNumber="1" containsInteger="1" minValue="0" maxValue="0"/>
    </cacheField>
    <cacheField name="Soma de 14 - Roraima_2012" numFmtId="0">
      <sharedItems containsSemiMixedTypes="0" containsString="0" containsNumber="1" containsInteger="1" minValue="0" maxValue="0"/>
    </cacheField>
    <cacheField name="Soma de 15 - Pará_2012" numFmtId="0">
      <sharedItems containsSemiMixedTypes="0" containsString="0" containsNumber="1" containsInteger="1" minValue="0" maxValue="0"/>
    </cacheField>
    <cacheField name="Soma de 16 - Amapá_2012" numFmtId="0">
      <sharedItems containsSemiMixedTypes="0" containsString="0" containsNumber="1" containsInteger="1" minValue="0" maxValue="0"/>
    </cacheField>
    <cacheField name="Soma de 17 - Tocantins_2012" numFmtId="0">
      <sharedItems containsSemiMixedTypes="0" containsString="0" containsNumber="1" containsInteger="1" minValue="0" maxValue="0"/>
    </cacheField>
    <cacheField name="Soma de 21 - Maranhão_2012" numFmtId="0">
      <sharedItems containsSemiMixedTypes="0" containsString="0" containsNumber="1" containsInteger="1" minValue="0" maxValue="0"/>
    </cacheField>
    <cacheField name="Soma de 22 - Piauí_2012" numFmtId="0">
      <sharedItems containsSemiMixedTypes="0" containsString="0" containsNumber="1" containsInteger="1" minValue="0" maxValue="0"/>
    </cacheField>
    <cacheField name="Soma de 23 - Ceará_2012" numFmtId="0">
      <sharedItems containsSemiMixedTypes="0" containsString="0" containsNumber="1" containsInteger="1" minValue="0" maxValue="0"/>
    </cacheField>
    <cacheField name="Soma de 24 - Rio Grande do Norte_2012" numFmtId="0">
      <sharedItems containsSemiMixedTypes="0" containsString="0" containsNumber="1" containsInteger="1" minValue="0" maxValue="0"/>
    </cacheField>
    <cacheField name="Soma de 25 - Paraíba_2012" numFmtId="0">
      <sharedItems containsSemiMixedTypes="0" containsString="0" containsNumber="1" containsInteger="1" minValue="0" maxValue="0"/>
    </cacheField>
    <cacheField name="Soma de 26 - Pernambuco_2012" numFmtId="0">
      <sharedItems containsSemiMixedTypes="0" containsString="0" containsNumber="1" containsInteger="1" minValue="0" maxValue="0"/>
    </cacheField>
    <cacheField name="Soma de 27 - Alagoas_2012" numFmtId="0">
      <sharedItems containsSemiMixedTypes="0" containsString="0" containsNumber="1" containsInteger="1" minValue="0" maxValue="0"/>
    </cacheField>
    <cacheField name="Soma de 28 - Sergipe_2012" numFmtId="0">
      <sharedItems containsSemiMixedTypes="0" containsString="0" containsNumber="1" containsInteger="1" minValue="0" maxValue="0"/>
    </cacheField>
    <cacheField name="Soma de 29 - Bahia_2012" numFmtId="0">
      <sharedItems containsSemiMixedTypes="0" containsString="0" containsNumber="1" containsInteger="1" minValue="0" maxValue="0"/>
    </cacheField>
    <cacheField name="Soma de 31 - Minas Gerais_2012" numFmtId="0">
      <sharedItems containsSemiMixedTypes="0" containsString="0" containsNumber="1" containsInteger="1" minValue="0" maxValue="0"/>
    </cacheField>
    <cacheField name="Soma de 32 - Espírito Santo_2012" numFmtId="0">
      <sharedItems containsSemiMixedTypes="0" containsString="0" containsNumber="1" containsInteger="1" minValue="0" maxValue="0"/>
    </cacheField>
    <cacheField name="Soma de 33 - Rio de Janeiro_2012" numFmtId="0">
      <sharedItems containsSemiMixedTypes="0" containsString="0" containsNumber="1" containsInteger="1" minValue="0" maxValue="0"/>
    </cacheField>
    <cacheField name="Soma de 35 - São Paulo_2012" numFmtId="0">
      <sharedItems containsSemiMixedTypes="0" containsString="0" containsNumber="1" containsInteger="1" minValue="0" maxValue="0"/>
    </cacheField>
    <cacheField name="Soma de 41 - Paraná_2012" numFmtId="0">
      <sharedItems containsSemiMixedTypes="0" containsString="0" containsNumber="1" containsInteger="1" minValue="0" maxValue="0"/>
    </cacheField>
    <cacheField name="Soma de 42 - Santa Catarina_2012" numFmtId="0">
      <sharedItems containsSemiMixedTypes="0" containsString="0" containsNumber="1" containsInteger="1" minValue="0" maxValue="0"/>
    </cacheField>
    <cacheField name="Soma de 43 - Rio Grande do Sul_2012" numFmtId="0">
      <sharedItems containsSemiMixedTypes="0" containsString="0" containsNumber="1" containsInteger="1" minValue="0" maxValue="0"/>
    </cacheField>
    <cacheField name="Soma de 50 - Mato Grosso do Sul_2012" numFmtId="0">
      <sharedItems containsSemiMixedTypes="0" containsString="0" containsNumber="1" containsInteger="1" minValue="0" maxValue="0"/>
    </cacheField>
    <cacheField name="Soma de 51 - Mato Grosso_2012" numFmtId="0">
      <sharedItems containsSemiMixedTypes="0" containsString="0" containsNumber="1" containsInteger="1" minValue="0" maxValue="0"/>
    </cacheField>
    <cacheField name="Soma de 52 - Goiás_2012" numFmtId="0">
      <sharedItems containsSemiMixedTypes="0" containsString="0" containsNumber="1" containsInteger="1" minValue="0" maxValue="0"/>
    </cacheField>
    <cacheField name="Soma de 53 - Distrito Federal_2012" numFmtId="0">
      <sharedItems containsSemiMixedTypes="0" containsString="0" containsNumber="1" containsInteger="1" minValue="0" maxValue="0"/>
    </cacheField>
    <cacheField name="Soma de Total_2012" numFmtId="0">
      <sharedItems containsSemiMixedTypes="0" containsString="0" containsNumber="1" containsInteger="1" minValue="0" maxValue="0"/>
    </cacheField>
    <cacheField name="Soma de 11 - Rondônia_2011" numFmtId="0">
      <sharedItems containsSemiMixedTypes="0" containsString="0" containsNumber="1" containsInteger="1" minValue="0" maxValue="0"/>
    </cacheField>
    <cacheField name="Soma de 12 - Acre_2011" numFmtId="0">
      <sharedItems containsSemiMixedTypes="0" containsString="0" containsNumber="1" containsInteger="1" minValue="0" maxValue="0"/>
    </cacheField>
    <cacheField name="Soma de 13 - Amazonas_2011" numFmtId="0">
      <sharedItems containsSemiMixedTypes="0" containsString="0" containsNumber="1" containsInteger="1" minValue="0" maxValue="0"/>
    </cacheField>
    <cacheField name="Soma de 14 - Roraima_2011" numFmtId="0">
      <sharedItems containsSemiMixedTypes="0" containsString="0" containsNumber="1" containsInteger="1" minValue="0" maxValue="0"/>
    </cacheField>
    <cacheField name="Soma de 15 - Pará_2011" numFmtId="0">
      <sharedItems containsSemiMixedTypes="0" containsString="0" containsNumber="1" containsInteger="1" minValue="0" maxValue="0"/>
    </cacheField>
    <cacheField name="Soma de 16 - Amapá_2011" numFmtId="0">
      <sharedItems containsSemiMixedTypes="0" containsString="0" containsNumber="1" containsInteger="1" minValue="0" maxValue="0"/>
    </cacheField>
    <cacheField name="Soma de 17 - Tocantins_2011" numFmtId="0">
      <sharedItems containsSemiMixedTypes="0" containsString="0" containsNumber="1" containsInteger="1" minValue="0" maxValue="0"/>
    </cacheField>
    <cacheField name="Soma de 21 - Maranhão_2011" numFmtId="0">
      <sharedItems containsSemiMixedTypes="0" containsString="0" containsNumber="1" containsInteger="1" minValue="0" maxValue="0"/>
    </cacheField>
    <cacheField name="Soma de 22 - Piauí_2011" numFmtId="0">
      <sharedItems containsSemiMixedTypes="0" containsString="0" containsNumber="1" containsInteger="1" minValue="0" maxValue="0"/>
    </cacheField>
    <cacheField name="Soma de 23 - Ceará_2011" numFmtId="0">
      <sharedItems containsSemiMixedTypes="0" containsString="0" containsNumber="1" containsInteger="1" minValue="0" maxValue="0"/>
    </cacheField>
    <cacheField name="Soma de 24 - Rio Grande do Norte_2011" numFmtId="0">
      <sharedItems containsSemiMixedTypes="0" containsString="0" containsNumber="1" containsInteger="1" minValue="0" maxValue="0"/>
    </cacheField>
    <cacheField name="Soma de 25 - Paraíba_2011" numFmtId="0">
      <sharedItems containsSemiMixedTypes="0" containsString="0" containsNumber="1" containsInteger="1" minValue="0" maxValue="0"/>
    </cacheField>
    <cacheField name="Soma de 26 - Pernambuco_2011" numFmtId="0">
      <sharedItems containsSemiMixedTypes="0" containsString="0" containsNumber="1" containsInteger="1" minValue="0" maxValue="0"/>
    </cacheField>
    <cacheField name="Soma de 27 - Alagoas_2011" numFmtId="0">
      <sharedItems containsSemiMixedTypes="0" containsString="0" containsNumber="1" containsInteger="1" minValue="0" maxValue="0"/>
    </cacheField>
    <cacheField name="Soma de 28 - Sergipe_2011" numFmtId="0">
      <sharedItems containsSemiMixedTypes="0" containsString="0" containsNumber="1" containsInteger="1" minValue="0" maxValue="0"/>
    </cacheField>
    <cacheField name="Soma de 29 - Bahia_2011" numFmtId="0">
      <sharedItems containsSemiMixedTypes="0" containsString="0" containsNumber="1" containsInteger="1" minValue="0" maxValue="0"/>
    </cacheField>
    <cacheField name="Soma de 31 - Minas Gerais_2011" numFmtId="0">
      <sharedItems containsSemiMixedTypes="0" containsString="0" containsNumber="1" containsInteger="1" minValue="0" maxValue="0"/>
    </cacheField>
    <cacheField name="Soma de 32 - Espírito Santo_2011" numFmtId="0">
      <sharedItems containsSemiMixedTypes="0" containsString="0" containsNumber="1" containsInteger="1" minValue="0" maxValue="0"/>
    </cacheField>
    <cacheField name="Soma de 33 - Rio de Janeiro_2011" numFmtId="0">
      <sharedItems containsSemiMixedTypes="0" containsString="0" containsNumber="1" containsInteger="1" minValue="0" maxValue="0"/>
    </cacheField>
    <cacheField name="Soma de 35 - São Paulo_2011" numFmtId="0">
      <sharedItems containsSemiMixedTypes="0" containsString="0" containsNumber="1" containsInteger="1" minValue="0" maxValue="0"/>
    </cacheField>
    <cacheField name="Soma de 41 - Paraná_2011" numFmtId="0">
      <sharedItems containsSemiMixedTypes="0" containsString="0" containsNumber="1" containsInteger="1" minValue="0" maxValue="0"/>
    </cacheField>
    <cacheField name="Soma de 42 - Santa Catarina_2011" numFmtId="0">
      <sharedItems containsSemiMixedTypes="0" containsString="0" containsNumber="1" containsInteger="1" minValue="0" maxValue="0"/>
    </cacheField>
    <cacheField name="Soma de 43 - Rio Grande do Sul_2011" numFmtId="0">
      <sharedItems containsSemiMixedTypes="0" containsString="0" containsNumber="1" containsInteger="1" minValue="0" maxValue="0"/>
    </cacheField>
    <cacheField name="Soma de 50 - Mato Grosso do Sul_2011" numFmtId="0">
      <sharedItems containsSemiMixedTypes="0" containsString="0" containsNumber="1" containsInteger="1" minValue="0" maxValue="0"/>
    </cacheField>
    <cacheField name="Soma de 51 - Mato Grosso_2011" numFmtId="0">
      <sharedItems containsSemiMixedTypes="0" containsString="0" containsNumber="1" containsInteger="1" minValue="0" maxValue="0"/>
    </cacheField>
    <cacheField name="Soma de 52 - Goiás_2011" numFmtId="0">
      <sharedItems containsSemiMixedTypes="0" containsString="0" containsNumber="1" containsInteger="1" minValue="0" maxValue="0"/>
    </cacheField>
    <cacheField name="Soma de 53 - Distrito Federal_2011" numFmtId="0">
      <sharedItems containsSemiMixedTypes="0" containsString="0" containsNumber="1" containsInteger="1" minValue="0" maxValue="0"/>
    </cacheField>
    <cacheField name="Soma de Total_2011" numFmtId="0">
      <sharedItems containsSemiMixedTypes="0" containsString="0" containsNumber="1" containsInteger="1" minValue="0" maxValue="0"/>
    </cacheField>
    <cacheField name="Soma de 11 - Rondônia_2010" numFmtId="0">
      <sharedItems containsSemiMixedTypes="0" containsString="0" containsNumber="1" containsInteger="1" minValue="0" maxValue="0"/>
    </cacheField>
    <cacheField name="Soma de 12 - Acre_2010" numFmtId="0">
      <sharedItems containsSemiMixedTypes="0" containsString="0" containsNumber="1" containsInteger="1" minValue="0" maxValue="0"/>
    </cacheField>
    <cacheField name="Soma de 13 - Amazonas_2010" numFmtId="0">
      <sharedItems containsSemiMixedTypes="0" containsString="0" containsNumber="1" containsInteger="1" minValue="0" maxValue="0"/>
    </cacheField>
    <cacheField name="Soma de 14 - Roraima_2010" numFmtId="0">
      <sharedItems containsSemiMixedTypes="0" containsString="0" containsNumber="1" containsInteger="1" minValue="0" maxValue="0"/>
    </cacheField>
    <cacheField name="Soma de 15 - Pará_2010" numFmtId="0">
      <sharedItems containsSemiMixedTypes="0" containsString="0" containsNumber="1" containsInteger="1" minValue="0" maxValue="0"/>
    </cacheField>
    <cacheField name="Soma de 16 - Amapá_2010" numFmtId="0">
      <sharedItems containsSemiMixedTypes="0" containsString="0" containsNumber="1" containsInteger="1" minValue="0" maxValue="0"/>
    </cacheField>
    <cacheField name="Soma de 17 - Tocantins_2010" numFmtId="0">
      <sharedItems containsSemiMixedTypes="0" containsString="0" containsNumber="1" containsInteger="1" minValue="0" maxValue="0"/>
    </cacheField>
    <cacheField name="Soma de 21 - Maranhão_2010" numFmtId="0">
      <sharedItems containsSemiMixedTypes="0" containsString="0" containsNumber="1" containsInteger="1" minValue="0" maxValue="0"/>
    </cacheField>
    <cacheField name="Soma de 22 - Piauí_2010" numFmtId="0">
      <sharedItems containsSemiMixedTypes="0" containsString="0" containsNumber="1" containsInteger="1" minValue="0" maxValue="0"/>
    </cacheField>
    <cacheField name="Soma de 23 - Ceará_2010" numFmtId="0">
      <sharedItems containsSemiMixedTypes="0" containsString="0" containsNumber="1" containsInteger="1" minValue="0" maxValue="0"/>
    </cacheField>
    <cacheField name="Soma de 24 - Rio Grande do Norte_2010" numFmtId="0">
      <sharedItems containsSemiMixedTypes="0" containsString="0" containsNumber="1" containsInteger="1" minValue="0" maxValue="0"/>
    </cacheField>
    <cacheField name="Soma de 25 - Paraíba_2010" numFmtId="0">
      <sharedItems containsSemiMixedTypes="0" containsString="0" containsNumber="1" containsInteger="1" minValue="0" maxValue="0"/>
    </cacheField>
    <cacheField name="Soma de 26 - Pernambuco_2010" numFmtId="0">
      <sharedItems containsSemiMixedTypes="0" containsString="0" containsNumber="1" containsInteger="1" minValue="0" maxValue="0"/>
    </cacheField>
    <cacheField name="Soma de 27 - Alagoas_2010" numFmtId="0">
      <sharedItems containsSemiMixedTypes="0" containsString="0" containsNumber="1" containsInteger="1" minValue="0" maxValue="0"/>
    </cacheField>
    <cacheField name="Soma de 28 - Sergipe_2010" numFmtId="0">
      <sharedItems containsSemiMixedTypes="0" containsString="0" containsNumber="1" containsInteger="1" minValue="0" maxValue="0"/>
    </cacheField>
    <cacheField name="Soma de 29 - Bahia_2010" numFmtId="0">
      <sharedItems containsSemiMixedTypes="0" containsString="0" containsNumber="1" containsInteger="1" minValue="0" maxValue="0"/>
    </cacheField>
    <cacheField name="Soma de 31 - Minas Gerais_2010" numFmtId="0">
      <sharedItems containsSemiMixedTypes="0" containsString="0" containsNumber="1" containsInteger="1" minValue="0" maxValue="0"/>
    </cacheField>
    <cacheField name="Soma de 32 - Espírito Santo_2010" numFmtId="0">
      <sharedItems containsSemiMixedTypes="0" containsString="0" containsNumber="1" containsInteger="1" minValue="0" maxValue="0"/>
    </cacheField>
    <cacheField name="Soma de 33 - Rio de Janeiro_2010" numFmtId="0">
      <sharedItems containsSemiMixedTypes="0" containsString="0" containsNumber="1" containsInteger="1" minValue="0" maxValue="0"/>
    </cacheField>
    <cacheField name="Soma de 35 - São Paulo_2010" numFmtId="0">
      <sharedItems containsSemiMixedTypes="0" containsString="0" containsNumber="1" containsInteger="1" minValue="0" maxValue="0"/>
    </cacheField>
    <cacheField name="Soma de 41 - Paraná_2010" numFmtId="0">
      <sharedItems containsSemiMixedTypes="0" containsString="0" containsNumber="1" containsInteger="1" minValue="0" maxValue="0"/>
    </cacheField>
    <cacheField name="Soma de 42 - Santa Catarina_2010" numFmtId="0">
      <sharedItems containsSemiMixedTypes="0" containsString="0" containsNumber="1" containsInteger="1" minValue="0" maxValue="0"/>
    </cacheField>
    <cacheField name="Soma de 43 - Rio Grande do Sul_2010" numFmtId="0">
      <sharedItems containsSemiMixedTypes="0" containsString="0" containsNumber="1" containsInteger="1" minValue="0" maxValue="0"/>
    </cacheField>
    <cacheField name="Soma de 50 - Mato Grosso do Sul_2010" numFmtId="0">
      <sharedItems containsSemiMixedTypes="0" containsString="0" containsNumber="1" containsInteger="1" minValue="0" maxValue="0"/>
    </cacheField>
    <cacheField name="Soma de 51 - Mato Grosso_2010" numFmtId="0">
      <sharedItems containsSemiMixedTypes="0" containsString="0" containsNumber="1" containsInteger="1" minValue="0" maxValue="0"/>
    </cacheField>
    <cacheField name="Soma de 52 - Goiás_2010" numFmtId="0">
      <sharedItems containsSemiMixedTypes="0" containsString="0" containsNumber="1" containsInteger="1" minValue="0" maxValue="0"/>
    </cacheField>
    <cacheField name="Soma de 53 - Distrito Federal_2010" numFmtId="0">
      <sharedItems containsSemiMixedTypes="0" containsString="0" containsNumber="1" containsInteger="1" minValue="0" maxValue="0"/>
    </cacheField>
    <cacheField name="Soma de Total_2010" numFmtId="0">
      <sharedItems containsSemiMixedTypes="0" containsString="0" containsNumber="1" containsInteger="1" minValue="0" maxValue="0"/>
    </cacheField>
    <cacheField name="Soma de 11 - Rondônia_2009" numFmtId="0">
      <sharedItems containsSemiMixedTypes="0" containsString="0" containsNumber="1" containsInteger="1" minValue="0" maxValue="0"/>
    </cacheField>
    <cacheField name="Soma de 12 - Acre_2009" numFmtId="0">
      <sharedItems containsSemiMixedTypes="0" containsString="0" containsNumber="1" containsInteger="1" minValue="0" maxValue="0"/>
    </cacheField>
    <cacheField name="Soma de 13 - Amazonas_2009" numFmtId="0">
      <sharedItems containsSemiMixedTypes="0" containsString="0" containsNumber="1" containsInteger="1" minValue="0" maxValue="0"/>
    </cacheField>
    <cacheField name="Soma de 14 - Roraima_2009" numFmtId="0">
      <sharedItems containsSemiMixedTypes="0" containsString="0" containsNumber="1" containsInteger="1" minValue="0" maxValue="0"/>
    </cacheField>
    <cacheField name="Soma de 15 - Pará_2009" numFmtId="0">
      <sharedItems containsSemiMixedTypes="0" containsString="0" containsNumber="1" containsInteger="1" minValue="0" maxValue="0"/>
    </cacheField>
    <cacheField name="Soma de 16 - Amapá_2009" numFmtId="0">
      <sharedItems containsSemiMixedTypes="0" containsString="0" containsNumber="1" containsInteger="1" minValue="0" maxValue="0"/>
    </cacheField>
    <cacheField name="Soma de 17 - Tocantins_2009" numFmtId="0">
      <sharedItems containsSemiMixedTypes="0" containsString="0" containsNumber="1" containsInteger="1" minValue="0" maxValue="0"/>
    </cacheField>
    <cacheField name="Soma de 21 - Maranhão_2009" numFmtId="0">
      <sharedItems containsSemiMixedTypes="0" containsString="0" containsNumber="1" containsInteger="1" minValue="0" maxValue="0"/>
    </cacheField>
    <cacheField name="Soma de 22 - Piauí_2009" numFmtId="0">
      <sharedItems containsSemiMixedTypes="0" containsString="0" containsNumber="1" containsInteger="1" minValue="0" maxValue="0"/>
    </cacheField>
    <cacheField name="Soma de 23 - Ceará_2009" numFmtId="0">
      <sharedItems containsSemiMixedTypes="0" containsString="0" containsNumber="1" containsInteger="1" minValue="0" maxValue="0"/>
    </cacheField>
    <cacheField name="Soma de 24 - Rio Grande do Norte_2009" numFmtId="0">
      <sharedItems containsSemiMixedTypes="0" containsString="0" containsNumber="1" containsInteger="1" minValue="0" maxValue="0"/>
    </cacheField>
    <cacheField name="Soma de 25 - Paraíba_2009" numFmtId="0">
      <sharedItems containsSemiMixedTypes="0" containsString="0" containsNumber="1" containsInteger="1" minValue="0" maxValue="0"/>
    </cacheField>
    <cacheField name="Soma de 26 - Pernambuco_2009" numFmtId="0">
      <sharedItems containsSemiMixedTypes="0" containsString="0" containsNumber="1" containsInteger="1" minValue="0" maxValue="0"/>
    </cacheField>
    <cacheField name="Soma de 27 - Alagoas_2009" numFmtId="0">
      <sharedItems containsSemiMixedTypes="0" containsString="0" containsNumber="1" containsInteger="1" minValue="0" maxValue="0"/>
    </cacheField>
    <cacheField name="Soma de 28 - Sergipe_2009" numFmtId="0">
      <sharedItems containsSemiMixedTypes="0" containsString="0" containsNumber="1" containsInteger="1" minValue="0" maxValue="0"/>
    </cacheField>
    <cacheField name="Soma de 29 - Bahia_2009" numFmtId="0">
      <sharedItems containsSemiMixedTypes="0" containsString="0" containsNumber="1" containsInteger="1" minValue="0" maxValue="0"/>
    </cacheField>
    <cacheField name="Soma de 31 - Minas Gerais_2009" numFmtId="0">
      <sharedItems containsSemiMixedTypes="0" containsString="0" containsNumber="1" containsInteger="1" minValue="0" maxValue="0"/>
    </cacheField>
    <cacheField name="Soma de 32 - Espírito Santo_2009" numFmtId="0">
      <sharedItems containsSemiMixedTypes="0" containsString="0" containsNumber="1" containsInteger="1" minValue="0" maxValue="0"/>
    </cacheField>
    <cacheField name="Soma de 33 - Rio de Janeiro_2009" numFmtId="0">
      <sharedItems containsSemiMixedTypes="0" containsString="0" containsNumber="1" containsInteger="1" minValue="0" maxValue="0"/>
    </cacheField>
    <cacheField name="Soma de 35 - São Paulo_2009" numFmtId="0">
      <sharedItems containsSemiMixedTypes="0" containsString="0" containsNumber="1" containsInteger="1" minValue="0" maxValue="0"/>
    </cacheField>
    <cacheField name="Soma de 41 - Paraná_2009" numFmtId="0">
      <sharedItems containsSemiMixedTypes="0" containsString="0" containsNumber="1" containsInteger="1" minValue="0" maxValue="0"/>
    </cacheField>
    <cacheField name="Soma de 42 - Santa Catarina_2009" numFmtId="0">
      <sharedItems containsSemiMixedTypes="0" containsString="0" containsNumber="1" containsInteger="1" minValue="0" maxValue="0"/>
    </cacheField>
    <cacheField name="Soma de 43 - Rio Grande do Sul_2009" numFmtId="0">
      <sharedItems containsSemiMixedTypes="0" containsString="0" containsNumber="1" containsInteger="1" minValue="0" maxValue="0"/>
    </cacheField>
    <cacheField name="Soma de 50 - Mato Grosso do Sul_2009" numFmtId="0">
      <sharedItems containsSemiMixedTypes="0" containsString="0" containsNumber="1" containsInteger="1" minValue="0" maxValue="0"/>
    </cacheField>
    <cacheField name="Soma de 51 - Mato Grosso_2009" numFmtId="0">
      <sharedItems containsSemiMixedTypes="0" containsString="0" containsNumber="1" containsInteger="1" minValue="0" maxValue="0"/>
    </cacheField>
    <cacheField name="Soma de 52 - Goiás_2009" numFmtId="0">
      <sharedItems containsSemiMixedTypes="0" containsString="0" containsNumber="1" containsInteger="1" minValue="0" maxValue="0"/>
    </cacheField>
    <cacheField name="Soma de 53 - Distrito Federal_2009" numFmtId="0">
      <sharedItems containsSemiMixedTypes="0" containsString="0" containsNumber="1" containsInteger="1" minValue="0" maxValue="0"/>
    </cacheField>
    <cacheField name="Soma de Total_2009" numFmtId="0">
      <sharedItems containsSemiMixedTypes="0" containsString="0" containsNumber="1" containsInteger="1" minValue="0" maxValue="0"/>
    </cacheField>
    <cacheField name="Soma de 11 - Rondônia_2008" numFmtId="0">
      <sharedItems containsSemiMixedTypes="0" containsString="0" containsNumber="1" containsInteger="1" minValue="0" maxValue="0"/>
    </cacheField>
    <cacheField name="Soma de 12 - Acre_2008" numFmtId="0">
      <sharedItems containsSemiMixedTypes="0" containsString="0" containsNumber="1" containsInteger="1" minValue="0" maxValue="0"/>
    </cacheField>
    <cacheField name="Soma de 13 - Amazonas_2008" numFmtId="0">
      <sharedItems containsSemiMixedTypes="0" containsString="0" containsNumber="1" containsInteger="1" minValue="0" maxValue="0"/>
    </cacheField>
    <cacheField name="Soma de 14 - Roraima_2008" numFmtId="0">
      <sharedItems containsSemiMixedTypes="0" containsString="0" containsNumber="1" containsInteger="1" minValue="0" maxValue="0"/>
    </cacheField>
    <cacheField name="Soma de 15 - Pará_2008" numFmtId="0">
      <sharedItems containsSemiMixedTypes="0" containsString="0" containsNumber="1" containsInteger="1" minValue="0" maxValue="0"/>
    </cacheField>
    <cacheField name="Soma de 16 - Amapá_2008" numFmtId="0">
      <sharedItems containsSemiMixedTypes="0" containsString="0" containsNumber="1" containsInteger="1" minValue="0" maxValue="0"/>
    </cacheField>
    <cacheField name="Soma de 17 - Tocantins_2008" numFmtId="0">
      <sharedItems containsSemiMixedTypes="0" containsString="0" containsNumber="1" containsInteger="1" minValue="0" maxValue="0"/>
    </cacheField>
    <cacheField name="Soma de 21 - Maranhão_2008" numFmtId="0">
      <sharedItems containsSemiMixedTypes="0" containsString="0" containsNumber="1" containsInteger="1" minValue="0" maxValue="0"/>
    </cacheField>
    <cacheField name="Soma de 22 - Piauí_2008" numFmtId="0">
      <sharedItems containsSemiMixedTypes="0" containsString="0" containsNumber="1" containsInteger="1" minValue="0" maxValue="0"/>
    </cacheField>
    <cacheField name="Soma de 23 - Ceará_2008" numFmtId="0">
      <sharedItems containsSemiMixedTypes="0" containsString="0" containsNumber="1" containsInteger="1" minValue="0" maxValue="0"/>
    </cacheField>
    <cacheField name="Soma de 24 - Rio Grande do Norte_2008" numFmtId="0">
      <sharedItems containsSemiMixedTypes="0" containsString="0" containsNumber="1" containsInteger="1" minValue="0" maxValue="0"/>
    </cacheField>
    <cacheField name="Soma de 25 - Paraíba_2008" numFmtId="0">
      <sharedItems containsSemiMixedTypes="0" containsString="0" containsNumber="1" containsInteger="1" minValue="0" maxValue="0"/>
    </cacheField>
    <cacheField name="Soma de 26 - Pernambuco_2008" numFmtId="0">
      <sharedItems containsSemiMixedTypes="0" containsString="0" containsNumber="1" containsInteger="1" minValue="0" maxValue="0"/>
    </cacheField>
    <cacheField name="Soma de 27 - Alagoas_2008" numFmtId="0">
      <sharedItems containsSemiMixedTypes="0" containsString="0" containsNumber="1" containsInteger="1" minValue="0" maxValue="0"/>
    </cacheField>
    <cacheField name="Soma de 28 - Sergipe_2008" numFmtId="0">
      <sharedItems containsSemiMixedTypes="0" containsString="0" containsNumber="1" containsInteger="1" minValue="0" maxValue="0"/>
    </cacheField>
    <cacheField name="Soma de 29 - Bahia_2008" numFmtId="0">
      <sharedItems containsSemiMixedTypes="0" containsString="0" containsNumber="1" containsInteger="1" minValue="0" maxValue="0"/>
    </cacheField>
    <cacheField name="Soma de 31 - Minas Gerais_2008" numFmtId="0">
      <sharedItems containsSemiMixedTypes="0" containsString="0" containsNumber="1" containsInteger="1" minValue="0" maxValue="0"/>
    </cacheField>
    <cacheField name="Soma de 32 - Espírito Santo_2008" numFmtId="0">
      <sharedItems containsSemiMixedTypes="0" containsString="0" containsNumber="1" containsInteger="1" minValue="0" maxValue="0"/>
    </cacheField>
    <cacheField name="Soma de 33 - Rio de Janeiro_2008" numFmtId="0">
      <sharedItems containsSemiMixedTypes="0" containsString="0" containsNumber="1" containsInteger="1" minValue="0" maxValue="0"/>
    </cacheField>
    <cacheField name="Soma de 35 - São Paulo_2008" numFmtId="0">
      <sharedItems containsSemiMixedTypes="0" containsString="0" containsNumber="1" containsInteger="1" minValue="0" maxValue="0"/>
    </cacheField>
    <cacheField name="Soma de 41 - Paraná_2008" numFmtId="0">
      <sharedItems containsSemiMixedTypes="0" containsString="0" containsNumber="1" containsInteger="1" minValue="0" maxValue="0"/>
    </cacheField>
    <cacheField name="Soma de 42 - Santa Catarina_2008" numFmtId="0">
      <sharedItems containsSemiMixedTypes="0" containsString="0" containsNumber="1" containsInteger="1" minValue="0" maxValue="0"/>
    </cacheField>
    <cacheField name="Soma de 43 - Rio Grande do Sul_2008" numFmtId="0">
      <sharedItems containsSemiMixedTypes="0" containsString="0" containsNumber="1" containsInteger="1" minValue="0" maxValue="0"/>
    </cacheField>
    <cacheField name="Soma de 50 - Mato Grosso do Sul_2008" numFmtId="0">
      <sharedItems containsSemiMixedTypes="0" containsString="0" containsNumber="1" containsInteger="1" minValue="0" maxValue="0"/>
    </cacheField>
    <cacheField name="Soma de 51 - Mato Grosso_2008" numFmtId="0">
      <sharedItems containsSemiMixedTypes="0" containsString="0" containsNumber="1" containsInteger="1" minValue="0" maxValue="0"/>
    </cacheField>
    <cacheField name="Soma de 52 - Goiás_2008" numFmtId="0">
      <sharedItems containsSemiMixedTypes="0" containsString="0" containsNumber="1" containsInteger="1" minValue="0" maxValue="0"/>
    </cacheField>
    <cacheField name="Soma de 53 - Distrito Federal_2008" numFmtId="0">
      <sharedItems containsSemiMixedTypes="0" containsString="0" containsNumber="1" containsInteger="1" minValue="0" maxValue="0"/>
    </cacheField>
    <cacheField name="Soma de Total_2008" numFmtId="0">
      <sharedItems containsSemiMixedTypes="0" containsString="0" containsNumber="1" containsInteger="1" minValue="0" maxValue="0"/>
    </cacheField>
    <cacheField name="Soma de 11 - Rondônia_2007" numFmtId="0">
      <sharedItems containsSemiMixedTypes="0" containsString="0" containsNumber="1" containsInteger="1" minValue="0" maxValue="0"/>
    </cacheField>
    <cacheField name="Soma de 12 - Acre_2007" numFmtId="0">
      <sharedItems containsSemiMixedTypes="0" containsString="0" containsNumber="1" containsInteger="1" minValue="0" maxValue="0"/>
    </cacheField>
    <cacheField name="Soma de 13 - Amazonas_2007" numFmtId="0">
      <sharedItems containsSemiMixedTypes="0" containsString="0" containsNumber="1" containsInteger="1" minValue="0" maxValue="0"/>
    </cacheField>
    <cacheField name="Soma de 14 - Roraima_2007" numFmtId="0">
      <sharedItems containsSemiMixedTypes="0" containsString="0" containsNumber="1" containsInteger="1" minValue="0" maxValue="0"/>
    </cacheField>
    <cacheField name="Soma de 15 - Pará_2007" numFmtId="0">
      <sharedItems containsSemiMixedTypes="0" containsString="0" containsNumber="1" containsInteger="1" minValue="0" maxValue="0"/>
    </cacheField>
    <cacheField name="Soma de 16 - Amapá_2007" numFmtId="0">
      <sharedItems containsSemiMixedTypes="0" containsString="0" containsNumber="1" containsInteger="1" minValue="0" maxValue="0"/>
    </cacheField>
    <cacheField name="Soma de 17 - Tocantins_2007" numFmtId="0">
      <sharedItems containsSemiMixedTypes="0" containsString="0" containsNumber="1" containsInteger="1" minValue="0" maxValue="0"/>
    </cacheField>
    <cacheField name="Soma de 21 - Maranhão_2007" numFmtId="0">
      <sharedItems containsSemiMixedTypes="0" containsString="0" containsNumber="1" containsInteger="1" minValue="0" maxValue="0"/>
    </cacheField>
    <cacheField name="Soma de 22 - Piauí_2007" numFmtId="0">
      <sharedItems containsSemiMixedTypes="0" containsString="0" containsNumber="1" containsInteger="1" minValue="0" maxValue="0"/>
    </cacheField>
    <cacheField name="Soma de 23 - Ceará_2007" numFmtId="0">
      <sharedItems containsSemiMixedTypes="0" containsString="0" containsNumber="1" containsInteger="1" minValue="0" maxValue="0"/>
    </cacheField>
    <cacheField name="Soma de 24 - Rio Grande do Norte_2007" numFmtId="0">
      <sharedItems containsSemiMixedTypes="0" containsString="0" containsNumber="1" containsInteger="1" minValue="0" maxValue="0"/>
    </cacheField>
    <cacheField name="Soma de 25 - Paraíba_2007" numFmtId="0">
      <sharedItems containsSemiMixedTypes="0" containsString="0" containsNumber="1" containsInteger="1" minValue="0" maxValue="0"/>
    </cacheField>
    <cacheField name="Soma de 26 - Pernambuco_2007" numFmtId="0">
      <sharedItems containsSemiMixedTypes="0" containsString="0" containsNumber="1" containsInteger="1" minValue="0" maxValue="0"/>
    </cacheField>
    <cacheField name="Soma de 27 - Alagoas_2007" numFmtId="0">
      <sharedItems containsSemiMixedTypes="0" containsString="0" containsNumber="1" containsInteger="1" minValue="0" maxValue="0"/>
    </cacheField>
    <cacheField name="Soma de 28 - Sergipe_2007" numFmtId="0">
      <sharedItems containsSemiMixedTypes="0" containsString="0" containsNumber="1" containsInteger="1" minValue="0" maxValue="0"/>
    </cacheField>
    <cacheField name="Soma de 29 - Bahia_2007" numFmtId="0">
      <sharedItems containsSemiMixedTypes="0" containsString="0" containsNumber="1" containsInteger="1" minValue="0" maxValue="0"/>
    </cacheField>
    <cacheField name="Soma de 31 - Minas Gerais_2007" numFmtId="0">
      <sharedItems containsSemiMixedTypes="0" containsString="0" containsNumber="1" containsInteger="1" minValue="0" maxValue="0"/>
    </cacheField>
    <cacheField name="Soma de 32 - Espírito Santo_2007" numFmtId="0">
      <sharedItems containsSemiMixedTypes="0" containsString="0" containsNumber="1" containsInteger="1" minValue="0" maxValue="0"/>
    </cacheField>
    <cacheField name="Soma de 33 - Rio de Janeiro_2007" numFmtId="0">
      <sharedItems containsSemiMixedTypes="0" containsString="0" containsNumber="1" containsInteger="1" minValue="0" maxValue="0"/>
    </cacheField>
    <cacheField name="Soma de 35 - São Paulo_2007" numFmtId="0">
      <sharedItems containsSemiMixedTypes="0" containsString="0" containsNumber="1" containsInteger="1" minValue="0" maxValue="0"/>
    </cacheField>
    <cacheField name="Soma de 41 - Paraná_2007" numFmtId="0">
      <sharedItems containsSemiMixedTypes="0" containsString="0" containsNumber="1" containsInteger="1" minValue="0" maxValue="0"/>
    </cacheField>
    <cacheField name="Soma de 42 - Santa Catarina_2007" numFmtId="0">
      <sharedItems containsSemiMixedTypes="0" containsString="0" containsNumber="1" containsInteger="1" minValue="0" maxValue="0"/>
    </cacheField>
    <cacheField name="Soma de 43 - Rio Grande do Sul_2007" numFmtId="0">
      <sharedItems containsSemiMixedTypes="0" containsString="0" containsNumber="1" containsInteger="1" minValue="0" maxValue="0"/>
    </cacheField>
    <cacheField name="Soma de 50 - Mato Grosso do Sul_2007" numFmtId="0">
      <sharedItems containsSemiMixedTypes="0" containsString="0" containsNumber="1" containsInteger="1" minValue="0" maxValue="0"/>
    </cacheField>
    <cacheField name="Soma de 51 - Mato Grosso_2007" numFmtId="0">
      <sharedItems containsSemiMixedTypes="0" containsString="0" containsNumber="1" containsInteger="1" minValue="0" maxValue="0"/>
    </cacheField>
    <cacheField name="Soma de 52 - Goiás_2007" numFmtId="0">
      <sharedItems containsSemiMixedTypes="0" containsString="0" containsNumber="1" containsInteger="1" minValue="0" maxValue="0"/>
    </cacheField>
    <cacheField name="Soma de 53 - Distrito Federal_2007" numFmtId="0">
      <sharedItems containsSemiMixedTypes="0" containsString="0" containsNumber="1" containsInteger="1" minValue="0" maxValue="0"/>
    </cacheField>
    <cacheField name="Soma de Total_2007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issa Couto" refreshedDate="44166.751593171299" createdVersion="5" refreshedVersion="6" minRefreshableVersion="3" recordCount="46" xr:uid="{00000000-000A-0000-FFFF-FFFF15000000}">
  <cacheSource type="worksheet">
    <worksheetSource ref="A2:IA48" sheet="OUTPUTs"/>
  </cacheSource>
  <cacheFields count="235">
    <cacheField name="Pesquisa IBGE" numFmtId="0">
      <sharedItems/>
    </cacheField>
    <cacheField name="Código CNAE" numFmtId="0">
      <sharedItems containsSemiMixedTypes="0" containsString="0" containsNumber="1" containsInteger="1" minValue="3211" maxValue="93298"/>
    </cacheField>
    <cacheField name="AgregPIA" numFmtId="0">
      <sharedItems containsString="0" containsBlank="1" containsNumber="1" containsInteger="1" minValue="1" maxValue="3"/>
    </cacheField>
    <cacheField name="AgregPAS" numFmtId="0">
      <sharedItems containsString="0" containsBlank="1" containsNumber="1" containsInteger="1" minValue="1" maxValue="9"/>
    </cacheField>
    <cacheField name="AgregPAC" numFmtId="0">
      <sharedItems containsString="0" containsBlank="1" containsNumber="1" containsInteger="1" minValue="1" maxValue="4"/>
    </cacheField>
    <cacheField name="AgregOUT" numFmtId="0">
      <sharedItems containsBlank="1"/>
    </cacheField>
    <cacheField name="Descrição CNAE 2.0" numFmtId="0">
      <sharedItems/>
    </cacheField>
    <cacheField name="Setores" numFmtId="0">
      <sharedItems count="10">
        <s v="Arquitetura e Design"/>
        <s v="Educação e Criação em Artes"/>
        <s v="Publicidade"/>
        <s v="Artes Cênicas e Espetáculos"/>
        <s v="Entretenimento"/>
        <s v="Audiovisual"/>
        <s v="Música"/>
        <s v="Cultura Digital"/>
        <s v="Editorial"/>
        <s v="Patrimônio"/>
      </sharedItems>
    </cacheField>
    <cacheField name="Nome da Categoria" numFmtId="0">
      <sharedItems/>
    </cacheField>
    <cacheField name="CNAES na categoria" numFmtId="0">
      <sharedItems/>
    </cacheField>
    <cacheField name="Atuação" numFmtId="0">
      <sharedItems count="2">
        <s v="Serviços Não-Financeiros"/>
        <s v="Comércio"/>
      </sharedItems>
    </cacheField>
    <cacheField name="Soma de 11 - Rondônia_2014" numFmtId="164">
      <sharedItems containsSemiMixedTypes="0" containsString="0" containsNumber="1" minValue="0" maxValue="125611.17540985286"/>
    </cacheField>
    <cacheField name="Soma de 12 - Acre_2014" numFmtId="164">
      <sharedItems containsSemiMixedTypes="0" containsString="0" containsNumber="1" minValue="0" maxValue="65619.988655076406"/>
    </cacheField>
    <cacheField name="Soma de 13 - Amazonas_2014" numFmtId="164">
      <sharedItems containsSemiMixedTypes="0" containsString="0" containsNumber="1" minValue="0" maxValue="342841.54562255181"/>
    </cacheField>
    <cacheField name="Soma de 14 - Roraima_2014" numFmtId="164">
      <sharedItems containsSemiMixedTypes="0" containsString="0" containsNumber="1" minValue="0" maxValue="37775.623335684497"/>
    </cacheField>
    <cacheField name="Soma de 15 - Pará_2014" numFmtId="164">
      <sharedItems containsSemiMixedTypes="0" containsString="0" containsNumber="1" minValue="0" maxValue="266598.88752590824"/>
    </cacheField>
    <cacheField name="Soma de 16 - Amapá_2014" numFmtId="164">
      <sharedItems containsSemiMixedTypes="0" containsString="0" containsNumber="1" minValue="0" maxValue="50262.608575138031"/>
    </cacheField>
    <cacheField name="Soma de 17 - Tocantins_2014" numFmtId="164">
      <sharedItems containsSemiMixedTypes="0" containsString="0" containsNumber="1" minValue="0" maxValue="60775.571164794019"/>
    </cacheField>
    <cacheField name="Soma de 21 - Maranhão_2014" numFmtId="164">
      <sharedItems containsSemiMixedTypes="0" containsString="0" containsNumber="1" minValue="0" maxValue="215314.60703465345"/>
    </cacheField>
    <cacheField name="Soma de 22 - Piauí_2014" numFmtId="164">
      <sharedItems containsSemiMixedTypes="0" containsString="0" containsNumber="1" minValue="0" maxValue="145244.59940333836"/>
    </cacheField>
    <cacheField name="Soma de 23 - Ceará_2014" numFmtId="164">
      <sharedItems containsSemiMixedTypes="0" containsString="0" containsNumber="1" minValue="37.507209120349991" maxValue="380069.51336756756"/>
    </cacheField>
    <cacheField name="Soma de 24 - Rio Grande do Norte_2014" numFmtId="164">
      <sharedItems containsSemiMixedTypes="0" containsString="0" containsNumber="1" minValue="0" maxValue="366689.48909555178"/>
    </cacheField>
    <cacheField name="Soma de 25 - Paraíba_2014" numFmtId="164">
      <sharedItems containsSemiMixedTypes="0" containsString="0" containsNumber="1" minValue="0" maxValue="198413.22341128421"/>
    </cacheField>
    <cacheField name="Soma de 26 - Pernambuco_2014" numFmtId="164">
      <sharedItems containsSemiMixedTypes="0" containsString="0" containsNumber="1" minValue="0" maxValue="425661.60949108371"/>
    </cacheField>
    <cacheField name="Soma de 27 - Alagoas_2014" numFmtId="164">
      <sharedItems containsSemiMixedTypes="0" containsString="0" containsNumber="1" minValue="0" maxValue="133705.39033882436"/>
    </cacheField>
    <cacheField name="Soma de 28 - Sergipe_2014" numFmtId="164">
      <sharedItems containsSemiMixedTypes="0" containsString="0" containsNumber="1" minValue="0" maxValue="143279.1278548931"/>
    </cacheField>
    <cacheField name="Soma de 29 - Bahia_2014" numFmtId="164">
      <sharedItems containsSemiMixedTypes="0" containsString="0" containsNumber="1" minValue="0" maxValue="710190.23234365834"/>
    </cacheField>
    <cacheField name="Soma de 31 - Minas Gerais_2014" numFmtId="164">
      <sharedItems containsSemiMixedTypes="0" containsString="0" containsNumber="1" minValue="0" maxValue="1128688.1421125985"/>
    </cacheField>
    <cacheField name="Soma de 32 - Espírito Santo_2014" numFmtId="164">
      <sharedItems containsSemiMixedTypes="0" containsString="0" containsNumber="1" minValue="0" maxValue="339007.98071948101"/>
    </cacheField>
    <cacheField name="Soma de 33 - Rio de Janeiro_2014" numFmtId="164">
      <sharedItems containsSemiMixedTypes="0" containsString="0" containsNumber="1" minValue="3237.505421571509" maxValue="12320257.044135662"/>
    </cacheField>
    <cacheField name="Soma de 35 - São Paulo_2014" numFmtId="164">
      <sharedItems containsSemiMixedTypes="0" containsString="0" containsNumber="1" minValue="0" maxValue="10007104.411971081"/>
    </cacheField>
    <cacheField name="Soma de 41 - Paraná_2014" numFmtId="164">
      <sharedItems containsSemiMixedTypes="0" containsString="0" containsNumber="1" minValue="317.2918650121639" maxValue="1098137.9750421068"/>
    </cacheField>
    <cacheField name="Soma de 42 - Santa Catarina_2014" numFmtId="164">
      <sharedItems containsSemiMixedTypes="0" containsString="0" containsNumber="1" minValue="0" maxValue="704339.53160813602"/>
    </cacheField>
    <cacheField name="Soma de 43 - Rio Grande do Sul_2014" numFmtId="164">
      <sharedItems containsSemiMixedTypes="0" containsString="0" containsNumber="1" minValue="0" maxValue="1243607.3225003367"/>
    </cacheField>
    <cacheField name="Soma de 50 - Mato Grosso do Sul_2014" numFmtId="164">
      <sharedItems containsSemiMixedTypes="0" containsString="0" containsNumber="1" minValue="0" maxValue="203267.82940284719"/>
    </cacheField>
    <cacheField name="Soma de 51 - Mato Grosso_2014" numFmtId="164">
      <sharedItems containsSemiMixedTypes="0" containsString="0" containsNumber="1" minValue="0" maxValue="241451.82789493198"/>
    </cacheField>
    <cacheField name="Soma de 52 - Goiás_2014" numFmtId="164">
      <sharedItems containsSemiMixedTypes="0" containsString="0" containsNumber="1" minValue="0" maxValue="443340.11030550831"/>
    </cacheField>
    <cacheField name="Soma de 53 - Distrito Federal_2014" numFmtId="164">
      <sharedItems containsSemiMixedTypes="0" containsString="0" containsNumber="1" minValue="0" maxValue="1997295.8560746955"/>
    </cacheField>
    <cacheField name="Soma de Total_2014" numFmtId="164">
      <sharedItems containsSemiMixedTypes="0" containsString="0" containsNumber="1" minValue="26359.88957669619" maxValue="31458116.168567199"/>
    </cacheField>
    <cacheField name="Soma de 11 - Rondônia_2013" numFmtId="164">
      <sharedItems containsSemiMixedTypes="0" containsString="0" containsNumber="1" minValue="0" maxValue="109111.02990089015"/>
    </cacheField>
    <cacheField name="Soma de 12 - Acre_2013" numFmtId="164">
      <sharedItems containsSemiMixedTypes="0" containsString="0" containsNumber="1" minValue="0" maxValue="62618.387141271"/>
    </cacheField>
    <cacheField name="Soma de 13 - Amazonas_2013" numFmtId="164">
      <sharedItems containsSemiMixedTypes="0" containsString="0" containsNumber="1" minValue="0" maxValue="330102.22517899785"/>
    </cacheField>
    <cacheField name="Soma de 14 - Roraima_2013" numFmtId="164">
      <sharedItems containsSemiMixedTypes="0" containsString="0" containsNumber="1" minValue="0" maxValue="40934.343148564636"/>
    </cacheField>
    <cacheField name="Soma de 15 - Pará_2013" numFmtId="164">
      <sharedItems containsSemiMixedTypes="0" containsString="0" containsNumber="1" minValue="0" maxValue="253139.43484465533"/>
    </cacheField>
    <cacheField name="Soma de 16 - Amapá_2013" numFmtId="164">
      <sharedItems containsSemiMixedTypes="0" containsString="0" containsNumber="1" minValue="0" maxValue="48754.679595706002"/>
    </cacheField>
    <cacheField name="Soma de 17 - Tocantins_2013" numFmtId="164">
      <sharedItems containsSemiMixedTypes="0" containsString="0" containsNumber="1" minValue="0" maxValue="62181.739074353391"/>
    </cacheField>
    <cacheField name="Soma de 21 - Maranhão_2013" numFmtId="164">
      <sharedItems containsSemiMixedTypes="0" containsString="0" containsNumber="1" minValue="0" maxValue="218777.08980465334"/>
    </cacheField>
    <cacheField name="Soma de 22 - Piauí_2013" numFmtId="164">
      <sharedItems containsSemiMixedTypes="0" containsString="0" containsNumber="1" minValue="0" maxValue="145266.62975697673"/>
    </cacheField>
    <cacheField name="Soma de 23 - Ceará_2013" numFmtId="164">
      <sharedItems containsSemiMixedTypes="0" containsString="0" containsNumber="1" minValue="36.926024378683699" maxValue="341130.02982289711"/>
    </cacheField>
    <cacheField name="Soma de 24 - Rio Grande do Norte_2013" numFmtId="164">
      <sharedItems containsSemiMixedTypes="0" containsString="0" containsNumber="1" minValue="0" maxValue="321708.70599524473"/>
    </cacheField>
    <cacheField name="Soma de 25 - Paraíba_2013" numFmtId="164">
      <sharedItems containsSemiMixedTypes="0" containsString="0" containsNumber="1" minValue="0" maxValue="187000.51528980353"/>
    </cacheField>
    <cacheField name="Soma de 26 - Pernambuco_2013" numFmtId="164">
      <sharedItems containsSemiMixedTypes="0" containsString="0" containsNumber="1" minValue="0" maxValue="424441.7703678587"/>
    </cacheField>
    <cacheField name="Soma de 27 - Alagoas_2013" numFmtId="164">
      <sharedItems containsSemiMixedTypes="0" containsString="0" containsNumber="1" minValue="0" maxValue="133106.35237837216"/>
    </cacheField>
    <cacheField name="Soma de 28 - Sergipe_2013" numFmtId="164">
      <sharedItems containsSemiMixedTypes="0" containsString="0" containsNumber="1" minValue="0" maxValue="124098.61654278808"/>
    </cacheField>
    <cacheField name="Soma de 29 - Bahia_2013" numFmtId="164">
      <sharedItems containsSemiMixedTypes="0" containsString="0" containsNumber="1" minValue="0" maxValue="653650.68192653183"/>
    </cacheField>
    <cacheField name="Soma de 31 - Minas Gerais_2013" numFmtId="164">
      <sharedItems containsSemiMixedTypes="0" containsString="0" containsNumber="1" minValue="289.53715441462043" maxValue="1152134.3504680847"/>
    </cacheField>
    <cacheField name="Soma de 32 - Espírito Santo_2013" numFmtId="164">
      <sharedItems containsSemiMixedTypes="0" containsString="0" containsNumber="1" minValue="0" maxValue="341419.66563856241"/>
    </cacheField>
    <cacheField name="Soma de 33 - Rio de Janeiro_2013" numFmtId="164">
      <sharedItems containsSemiMixedTypes="0" containsString="0" containsNumber="1" minValue="1255.2547921875484" maxValue="11935154.264027897"/>
    </cacheField>
    <cacheField name="Soma de 35 - São Paulo_2013" numFmtId="164">
      <sharedItems containsSemiMixedTypes="0" containsString="0" containsNumber="1" minValue="609.12851891331081" maxValue="9336120.5671679862"/>
    </cacheField>
    <cacheField name="Soma de 41 - Paraná_2013" numFmtId="164">
      <sharedItems containsSemiMixedTypes="0" containsString="0" containsNumber="1" minValue="0" maxValue="1115249.6464715775"/>
    </cacheField>
    <cacheField name="Soma de 42 - Santa Catarina_2013" numFmtId="164">
      <sharedItems containsSemiMixedTypes="0" containsString="0" containsNumber="1" minValue="0" maxValue="643573.40401077166"/>
    </cacheField>
    <cacheField name="Soma de 43 - Rio Grande do Sul_2013" numFmtId="164">
      <sharedItems containsSemiMixedTypes="0" containsString="0" containsNumber="1" minValue="327.74493003613952" maxValue="1101678.7634372625"/>
    </cacheField>
    <cacheField name="Soma de 50 - Mato Grosso do Sul_2013" numFmtId="164">
      <sharedItems containsSemiMixedTypes="0" containsString="0" containsNumber="1" minValue="0" maxValue="198306.04453608958"/>
    </cacheField>
    <cacheField name="Soma de 51 - Mato Grosso_2013" numFmtId="164">
      <sharedItems containsSemiMixedTypes="0" containsString="0" containsNumber="1" minValue="0" maxValue="235545.79570473422"/>
    </cacheField>
    <cacheField name="Soma de 52 - Goiás_2013" numFmtId="164">
      <sharedItems containsSemiMixedTypes="0" containsString="0" containsNumber="1" minValue="0" maxValue="441062.57646497997"/>
    </cacheField>
    <cacheField name="Soma de 53 - Distrito Federal_2013" numFmtId="164">
      <sharedItems containsSemiMixedTypes="0" containsString="0" containsNumber="1" minValue="0" maxValue="1846862.1193846564"/>
    </cacheField>
    <cacheField name="Soma de Total_2013" numFmtId="164">
      <sharedItems containsSemiMixedTypes="0" containsString="0" containsNumber="1" minValue="43231.043757336462" maxValue="30059634.984734543"/>
    </cacheField>
    <cacheField name="Soma de 11 - Rondônia_2012" numFmtId="164">
      <sharedItems containsSemiMixedTypes="0" containsString="0" containsNumber="1" minValue="0" maxValue="97553.350960660333"/>
    </cacheField>
    <cacheField name="Soma de 12 - Acre_2012" numFmtId="164">
      <sharedItems containsSemiMixedTypes="0" containsString="0" containsNumber="1" minValue="0" maxValue="54298.719696337437"/>
    </cacheField>
    <cacheField name="Soma de 13 - Amazonas_2012" numFmtId="164">
      <sharedItems containsSemiMixedTypes="0" containsString="0" containsNumber="1" minValue="0" maxValue="323690.77541987423"/>
    </cacheField>
    <cacheField name="Soma de 14 - Roraima_2012" numFmtId="164">
      <sharedItems containsSemiMixedTypes="0" containsString="0" containsNumber="1" minValue="0" maxValue="32252.312343536229"/>
    </cacheField>
    <cacheField name="Soma de 15 - Pará_2012" numFmtId="164">
      <sharedItems containsSemiMixedTypes="0" containsString="0" containsNumber="1" minValue="0" maxValue="257115.82533349036"/>
    </cacheField>
    <cacheField name="Soma de 16 - Amapá_2012" numFmtId="164">
      <sharedItems containsSemiMixedTypes="0" containsString="0" containsNumber="1" minValue="0" maxValue="40082.804840975841"/>
    </cacheField>
    <cacheField name="Soma de 17 - Tocantins_2012" numFmtId="164">
      <sharedItems containsSemiMixedTypes="0" containsString="0" containsNumber="1" minValue="0" maxValue="56499.835460976115"/>
    </cacheField>
    <cacheField name="Soma de 21 - Maranhão_2012" numFmtId="164">
      <sharedItems containsSemiMixedTypes="0" containsString="0" containsNumber="1" minValue="0" maxValue="206717.44438432937"/>
    </cacheField>
    <cacheField name="Soma de 22 - Piauí_2012" numFmtId="164">
      <sharedItems containsSemiMixedTypes="0" containsString="0" containsNumber="1" minValue="0" maxValue="100144.76762235482"/>
    </cacheField>
    <cacheField name="Soma de 23 - Ceará_2012" numFmtId="164">
      <sharedItems containsSemiMixedTypes="0" containsString="0" containsNumber="1" minValue="39.88403925933865" maxValue="310262.65345504659"/>
    </cacheField>
    <cacheField name="Soma de 24 - Rio Grande do Norte_2012" numFmtId="164">
      <sharedItems containsSemiMixedTypes="0" containsString="0" containsNumber="1" minValue="0" maxValue="311567.8497834265"/>
    </cacheField>
    <cacheField name="Soma de 25 - Paraíba_2012" numFmtId="164">
      <sharedItems containsSemiMixedTypes="0" containsString="0" containsNumber="1" minValue="0" maxValue="166025.17802797232"/>
    </cacheField>
    <cacheField name="Soma de 26 - Pernambuco_2012" numFmtId="164">
      <sharedItems containsSemiMixedTypes="0" containsString="0" containsNumber="1" minValue="0" maxValue="335333.40538387647"/>
    </cacheField>
    <cacheField name="Soma de 27 - Alagoas_2012" numFmtId="164">
      <sharedItems containsSemiMixedTypes="0" containsString="0" containsNumber="1" minValue="0" maxValue="120455.86202222267"/>
    </cacheField>
    <cacheField name="Soma de 28 - Sergipe_2012" numFmtId="164">
      <sharedItems containsSemiMixedTypes="0" containsString="0" containsNumber="1" minValue="0" maxValue="108927.99648583677"/>
    </cacheField>
    <cacheField name="Soma de 29 - Bahia_2012" numFmtId="164">
      <sharedItems containsSemiMixedTypes="0" containsString="0" containsNumber="1" minValue="0" maxValue="584917.6744895794"/>
    </cacheField>
    <cacheField name="Soma de 31 - Minas Gerais_2012" numFmtId="164">
      <sharedItems containsSemiMixedTypes="0" containsString="0" containsNumber="1" minValue="2582.0017312524269" maxValue="1098868.0999504868"/>
    </cacheField>
    <cacheField name="Soma de 32 - Espírito Santo_2012" numFmtId="164">
      <sharedItems containsSemiMixedTypes="0" containsString="0" containsNumber="1" minValue="0" maxValue="345727.51478932961"/>
    </cacheField>
    <cacheField name="Soma de 33 - Rio de Janeiro_2012" numFmtId="164">
      <sharedItems containsSemiMixedTypes="0" containsString="0" containsNumber="1" minValue="1174.8198093814913" maxValue="11619046.578176562"/>
    </cacheField>
    <cacheField name="Soma de 35 - São Paulo_2012" numFmtId="164">
      <sharedItems containsSemiMixedTypes="0" containsString="0" containsNumber="1" minValue="18057.401341130259" maxValue="8833587.2703928482"/>
    </cacheField>
    <cacheField name="Soma de 41 - Paraná_2012" numFmtId="164">
      <sharedItems containsSemiMixedTypes="0" containsString="0" containsNumber="1" minValue="0" maxValue="1003523.5926543169"/>
    </cacheField>
    <cacheField name="Soma de 42 - Santa Catarina_2012" numFmtId="164">
      <sharedItems containsSemiMixedTypes="0" containsString="0" containsNumber="1" minValue="0" maxValue="547282.18408492964"/>
    </cacheField>
    <cacheField name="Soma de 43 - Rio Grande do Sul_2012" numFmtId="164">
      <sharedItems containsSemiMixedTypes="0" containsString="0" containsNumber="1" minValue="0" maxValue="957617.22269832389"/>
    </cacheField>
    <cacheField name="Soma de 50 - Mato Grosso do Sul_2012" numFmtId="164">
      <sharedItems containsSemiMixedTypes="0" containsString="0" containsNumber="1" minValue="0" maxValue="179829.50836391668"/>
    </cacheField>
    <cacheField name="Soma de 51 - Mato Grosso_2012" numFmtId="164">
      <sharedItems containsSemiMixedTypes="0" containsString="0" containsNumber="1" minValue="0" maxValue="210653.99494591804"/>
    </cacheField>
    <cacheField name="Soma de 52 - Goiás_2012" numFmtId="164">
      <sharedItems containsSemiMixedTypes="0" containsString="0" containsNumber="1" minValue="0" maxValue="386994.06859469559"/>
    </cacheField>
    <cacheField name="Soma de 53 - Distrito Federal_2012" numFmtId="164">
      <sharedItems containsSemiMixedTypes="0" containsString="0" containsNumber="1" minValue="0" maxValue="1529631.1505685332"/>
    </cacheField>
    <cacheField name="Soma de Total_2012" numFmtId="164">
      <sharedItems containsSemiMixedTypes="0" containsString="0" containsNumber="1" minValue="38525.95999044786" maxValue="28474203.508538101"/>
    </cacheField>
    <cacheField name="Soma de 11 - Rondônia_2011" numFmtId="164">
      <sharedItems containsSemiMixedTypes="0" containsString="0" containsNumber="1" minValue="0" maxValue="100271.69391959648"/>
    </cacheField>
    <cacheField name="Soma de 12 - Acre_2011" numFmtId="164">
      <sharedItems containsSemiMixedTypes="0" containsString="0" containsNumber="1" minValue="0" maxValue="41290.247039378184"/>
    </cacheField>
    <cacheField name="Soma de 13 - Amazonas_2011" numFmtId="164">
      <sharedItems containsSemiMixedTypes="0" containsString="0" containsNumber="1" minValue="0" maxValue="302046.22025238915"/>
    </cacheField>
    <cacheField name="Soma de 14 - Roraima_2011" numFmtId="164">
      <sharedItems containsSemiMixedTypes="0" containsString="0" containsNumber="1" minValue="0" maxValue="31428.413884367445"/>
    </cacheField>
    <cacheField name="Soma de 15 - Pará_2011" numFmtId="164">
      <sharedItems containsSemiMixedTypes="0" containsString="0" containsNumber="1" minValue="0" maxValue="249288.16480092099"/>
    </cacheField>
    <cacheField name="Soma de 16 - Amapá_2011" numFmtId="164">
      <sharedItems containsSemiMixedTypes="0" containsString="0" containsNumber="1" minValue="0" maxValue="40142.607210752554"/>
    </cacheField>
    <cacheField name="Soma de 17 - Tocantins_2011" numFmtId="164">
      <sharedItems containsSemiMixedTypes="0" containsString="0" containsNumber="1" minValue="0" maxValue="57197.073929311868"/>
    </cacheField>
    <cacheField name="Soma de 21 - Maranhão_2011" numFmtId="164">
      <sharedItems containsSemiMixedTypes="0" containsString="0" containsNumber="1" minValue="0" maxValue="175693.39671492021"/>
    </cacheField>
    <cacheField name="Soma de 22 - Piauí_2011" numFmtId="164">
      <sharedItems containsSemiMixedTypes="0" containsString="0" containsNumber="1" minValue="0" maxValue="103135.59732530912"/>
    </cacheField>
    <cacheField name="Soma de 23 - Ceará_2011" numFmtId="164">
      <sharedItems containsSemiMixedTypes="0" containsString="0" containsNumber="1" minValue="0" maxValue="270121.00971201301"/>
    </cacheField>
    <cacheField name="Soma de 24 - Rio Grande do Norte_2011" numFmtId="164">
      <sharedItems containsSemiMixedTypes="0" containsString="0" containsNumber="1" minValue="0" maxValue="278406.10906619928"/>
    </cacheField>
    <cacheField name="Soma de 25 - Paraíba_2011" numFmtId="164">
      <sharedItems containsSemiMixedTypes="0" containsString="0" containsNumber="1" minValue="0" maxValue="162570.26867085847"/>
    </cacheField>
    <cacheField name="Soma de 26 - Pernambuco_2011" numFmtId="164">
      <sharedItems containsSemiMixedTypes="0" containsString="0" containsNumber="1" minValue="0" maxValue="456365.68011961418"/>
    </cacheField>
    <cacheField name="Soma de 27 - Alagoas_2011" numFmtId="164">
      <sharedItems containsSemiMixedTypes="0" containsString="0" containsNumber="1" minValue="0" maxValue="115657.22057145537"/>
    </cacheField>
    <cacheField name="Soma de 28 - Sergipe_2011" numFmtId="164">
      <sharedItems containsSemiMixedTypes="0" containsString="0" containsNumber="1" minValue="0" maxValue="108417.90551800741"/>
    </cacheField>
    <cacheField name="Soma de 29 - Bahia_2011" numFmtId="164">
      <sharedItems containsSemiMixedTypes="0" containsString="0" containsNumber="1" minValue="0" maxValue="571672.51777491078"/>
    </cacheField>
    <cacheField name="Soma de 31 - Minas Gerais_2011" numFmtId="164">
      <sharedItems containsSemiMixedTypes="0" containsString="0" containsNumber="1" minValue="581.62252364428332" maxValue="1066311.4471794427"/>
    </cacheField>
    <cacheField name="Soma de 32 - Espírito Santo_2011" numFmtId="164">
      <sharedItems containsSemiMixedTypes="0" containsString="0" containsNumber="1" minValue="0" maxValue="348045.98577974609"/>
    </cacheField>
    <cacheField name="Soma de 33 - Rio de Janeiro_2011" numFmtId="164">
      <sharedItems containsSemiMixedTypes="0" containsString="0" containsNumber="1" minValue="1320.9099268944055" maxValue="10772230.51648836"/>
    </cacheField>
    <cacheField name="Soma de 35 - São Paulo_2011" numFmtId="164">
      <sharedItems containsSemiMixedTypes="0" containsString="0" containsNumber="1" minValue="9932.6782223767477" maxValue="8882602.6394164693"/>
    </cacheField>
    <cacheField name="Soma de 41 - Paraná_2011" numFmtId="164">
      <sharedItems containsSemiMixedTypes="0" containsString="0" containsNumber="1" minValue="0" maxValue="878314.38070405321"/>
    </cacheField>
    <cacheField name="Soma de 42 - Santa Catarina_2011" numFmtId="164">
      <sharedItems containsSemiMixedTypes="0" containsString="0" containsNumber="1" minValue="0" maxValue="545264.41652738652"/>
    </cacheField>
    <cacheField name="Soma de 43 - Rio Grande do Sul_2011" numFmtId="164">
      <sharedItems containsSemiMixedTypes="0" containsString="0" containsNumber="1" minValue="0" maxValue="1088781.0922898413"/>
    </cacheField>
    <cacheField name="Soma de 50 - Mato Grosso do Sul_2011" numFmtId="164">
      <sharedItems containsSemiMixedTypes="0" containsString="0" containsNumber="1" minValue="0" maxValue="179203.27233779931"/>
    </cacheField>
    <cacheField name="Soma de 51 - Mato Grosso_2011" numFmtId="164">
      <sharedItems containsSemiMixedTypes="0" containsString="0" containsNumber="1" minValue="0" maxValue="197494.09411645884"/>
    </cacheField>
    <cacheField name="Soma de 52 - Goiás_2011" numFmtId="164">
      <sharedItems containsSemiMixedTypes="0" containsString="0" containsNumber="1" minValue="0" maxValue="420802.01651947841"/>
    </cacheField>
    <cacheField name="Soma de 53 - Distrito Federal_2011" numFmtId="164">
      <sharedItems containsSemiMixedTypes="0" containsString="0" containsNumber="1" minValue="0" maxValue="1422798.1431096166"/>
    </cacheField>
    <cacheField name="Soma de Total_2011" numFmtId="164">
      <sharedItems containsSemiMixedTypes="0" containsString="0" containsNumber="1" minValue="23423.170363803576" maxValue="27375443.845827594"/>
    </cacheField>
    <cacheField name="Soma de 11 - Rondônia_2010" numFmtId="164">
      <sharedItems containsSemiMixedTypes="0" containsString="0" containsNumber="1" minValue="0" maxValue="101544.89695814007"/>
    </cacheField>
    <cacheField name="Soma de 12 - Acre_2010" numFmtId="164">
      <sharedItems containsSemiMixedTypes="0" containsString="0" containsNumber="1" minValue="0" maxValue="47699.798058814347"/>
    </cacheField>
    <cacheField name="Soma de 13 - Amazonas_2010" numFmtId="164">
      <sharedItems containsSemiMixedTypes="0" containsString="0" containsNumber="1" minValue="0" maxValue="227552.79811338367"/>
    </cacheField>
    <cacheField name="Soma de 14 - Roraima_2010" numFmtId="164">
      <sharedItems containsSemiMixedTypes="0" containsString="0" containsNumber="1" minValue="0" maxValue="30906.923487898155"/>
    </cacheField>
    <cacheField name="Soma de 15 - Pará_2010" numFmtId="164">
      <sharedItems containsSemiMixedTypes="0" containsString="0" containsNumber="1" minValue="0" maxValue="256563.9925316881"/>
    </cacheField>
    <cacheField name="Soma de 16 - Amapá_2010" numFmtId="164">
      <sharedItems containsSemiMixedTypes="0" containsString="0" containsNumber="1" minValue="0" maxValue="39850.75321107536"/>
    </cacheField>
    <cacheField name="Soma de 17 - Tocantins_2010" numFmtId="164">
      <sharedItems containsSemiMixedTypes="0" containsString="0" containsNumber="1" minValue="0" maxValue="32808.559689044851"/>
    </cacheField>
    <cacheField name="Soma de 21 - Maranhão_2010" numFmtId="164">
      <sharedItems containsSemiMixedTypes="0" containsString="0" containsNumber="1" minValue="0" maxValue="161096.20605456585"/>
    </cacheField>
    <cacheField name="Soma de 22 - Piauí_2010" numFmtId="164">
      <sharedItems containsSemiMixedTypes="0" containsString="0" containsNumber="1" minValue="0" maxValue="98503.473610025074"/>
    </cacheField>
    <cacheField name="Soma de 23 - Ceará_2010" numFmtId="164">
      <sharedItems containsSemiMixedTypes="0" containsString="0" containsNumber="1" minValue="0" maxValue="272014.80441503605"/>
    </cacheField>
    <cacheField name="Soma de 24 - Rio Grande do Norte_2010" numFmtId="164">
      <sharedItems containsSemiMixedTypes="0" containsString="0" containsNumber="1" minValue="0" maxValue="132057.72902658471"/>
    </cacheField>
    <cacheField name="Soma de 25 - Paraíba_2010" numFmtId="164">
      <sharedItems containsSemiMixedTypes="0" containsString="0" containsNumber="1" minValue="0" maxValue="158722.05454819207"/>
    </cacheField>
    <cacheField name="Soma de 26 - Pernambuco_2010" numFmtId="164">
      <sharedItems containsSemiMixedTypes="0" containsString="0" containsNumber="1" minValue="0" maxValue="306705.78799420409"/>
    </cacheField>
    <cacheField name="Soma de 27 - Alagoas_2010" numFmtId="164">
      <sharedItems containsSemiMixedTypes="0" containsString="0" containsNumber="1" minValue="0" maxValue="119069.70628005061"/>
    </cacheField>
    <cacheField name="Soma de 28 - Sergipe_2010" numFmtId="164">
      <sharedItems containsSemiMixedTypes="0" containsString="0" containsNumber="1" minValue="0" maxValue="103377.34096711334"/>
    </cacheField>
    <cacheField name="Soma de 29 - Bahia_2010" numFmtId="164">
      <sharedItems containsSemiMixedTypes="0" containsString="0" containsNumber="1" minValue="0" maxValue="529470.18743693514"/>
    </cacheField>
    <cacheField name="Soma de 31 - Minas Gerais_2010" numFmtId="164">
      <sharedItems containsSemiMixedTypes="0" containsString="0" containsNumber="1" minValue="1463.6772148731022" maxValue="1205942.3019710134"/>
    </cacheField>
    <cacheField name="Soma de 32 - Espírito Santo_2010" numFmtId="164">
      <sharedItems containsSemiMixedTypes="0" containsString="0" containsNumber="1" minValue="0" maxValue="361432.30890909175"/>
    </cacheField>
    <cacheField name="Soma de 33 - Rio de Janeiro_2010" numFmtId="164">
      <sharedItems containsSemiMixedTypes="0" containsString="0" containsNumber="1" minValue="1385.3533146783432" maxValue="9943077.769832762"/>
    </cacheField>
    <cacheField name="Soma de 35 - São Paulo_2010" numFmtId="164">
      <sharedItems containsSemiMixedTypes="0" containsString="0" containsNumber="1" minValue="6236.3610592066952" maxValue="9162356.9633228444"/>
    </cacheField>
    <cacheField name="Soma de 41 - Paraná_2010" numFmtId="164">
      <sharedItems containsSemiMixedTypes="0" containsString="0" containsNumber="1" minValue="0" maxValue="755770.68154924619"/>
    </cacheField>
    <cacheField name="Soma de 42 - Santa Catarina_2010" numFmtId="164">
      <sharedItems containsSemiMixedTypes="0" containsString="0" containsNumber="1" minValue="0" maxValue="558488.35068694921"/>
    </cacheField>
    <cacheField name="Soma de 43 - Rio Grande do Sul_2010" numFmtId="164">
      <sharedItems containsSemiMixedTypes="0" containsString="0" containsNumber="1" minValue="118.16150868036904" maxValue="1189908.8029925872"/>
    </cacheField>
    <cacheField name="Soma de 50 - Mato Grosso do Sul_2010" numFmtId="164">
      <sharedItems containsSemiMixedTypes="0" containsString="0" containsNumber="1" minValue="0" maxValue="156199.38726290158"/>
    </cacheField>
    <cacheField name="Soma de 51 - Mato Grosso_2010" numFmtId="164">
      <sharedItems containsSemiMixedTypes="0" containsString="0" containsNumber="1" minValue="0" maxValue="188122.20984826118"/>
    </cacheField>
    <cacheField name="Soma de 52 - Goiás_2010" numFmtId="164">
      <sharedItems containsSemiMixedTypes="0" containsString="0" containsNumber="1" minValue="0" maxValue="391319.37866641127"/>
    </cacheField>
    <cacheField name="Soma de 53 - Distrito Federal_2010" numFmtId="164">
      <sharedItems containsSemiMixedTypes="0" containsString="0" containsNumber="1" minValue="0" maxValue="1331978.2003386756"/>
    </cacheField>
    <cacheField name="Soma de Total_2010" numFmtId="164">
      <sharedItems containsSemiMixedTypes="0" containsString="0" containsNumber="1" minValue="37956.246590048911" maxValue="26303357.090051714"/>
    </cacheField>
    <cacheField name="Soma de 11 - Rondônia_2009" numFmtId="164">
      <sharedItems containsSemiMixedTypes="0" containsString="0" containsNumber="1" minValue="0" maxValue="101679.34769273251"/>
    </cacheField>
    <cacheField name="Soma de 12 - Acre_2009" numFmtId="164">
      <sharedItems containsSemiMixedTypes="0" containsString="0" containsNumber="1" minValue="0" maxValue="39856.413643268934"/>
    </cacheField>
    <cacheField name="Soma de 13 - Amazonas_2009" numFmtId="164">
      <sharedItems containsSemiMixedTypes="0" containsString="0" containsNumber="1" minValue="0" maxValue="207349.28127267599"/>
    </cacheField>
    <cacheField name="Soma de 14 - Roraima_2009" numFmtId="164">
      <sharedItems containsSemiMixedTypes="0" containsString="0" containsNumber="1" minValue="0" maxValue="24648.474879226276"/>
    </cacheField>
    <cacheField name="Soma de 15 - Pará_2009" numFmtId="164">
      <sharedItems containsSemiMixedTypes="0" containsString="0" containsNumber="1" minValue="0" maxValue="184752.90725870917"/>
    </cacheField>
    <cacheField name="Soma de 16 - Amapá_2009" numFmtId="164">
      <sharedItems containsSemiMixedTypes="0" containsString="0" containsNumber="1" minValue="0" maxValue="35503.270944200631"/>
    </cacheField>
    <cacheField name="Soma de 17 - Tocantins_2009" numFmtId="164">
      <sharedItems containsSemiMixedTypes="0" containsString="0" containsNumber="1" minValue="0" maxValue="30006.282080345445"/>
    </cacheField>
    <cacheField name="Soma de 21 - Maranhão_2009" numFmtId="164">
      <sharedItems containsSemiMixedTypes="0" containsString="0" containsNumber="1" minValue="0" maxValue="142384.6557466675"/>
    </cacheField>
    <cacheField name="Soma de 22 - Piauí_2009" numFmtId="164">
      <sharedItems containsSemiMixedTypes="0" containsString="0" containsNumber="1" minValue="0" maxValue="85068.86085547322"/>
    </cacheField>
    <cacheField name="Soma de 23 - Ceará_2009" numFmtId="164">
      <sharedItems containsSemiMixedTypes="0" containsString="0" containsNumber="1" minValue="0" maxValue="243483.47471931193"/>
    </cacheField>
    <cacheField name="Soma de 24 - Rio Grande do Norte_2009" numFmtId="164">
      <sharedItems containsSemiMixedTypes="0" containsString="0" containsNumber="1" minValue="0" maxValue="78218.943981442237"/>
    </cacheField>
    <cacheField name="Soma de 25 - Paraíba_2009" numFmtId="164">
      <sharedItems containsSemiMixedTypes="0" containsString="0" containsNumber="1" minValue="0" maxValue="126229.30637398432"/>
    </cacheField>
    <cacheField name="Soma de 26 - Pernambuco_2009" numFmtId="164">
      <sharedItems containsSemiMixedTypes="0" containsString="0" containsNumber="1" minValue="0" maxValue="286927.67226074322"/>
    </cacheField>
    <cacheField name="Soma de 27 - Alagoas_2009" numFmtId="164">
      <sharedItems containsSemiMixedTypes="0" containsString="0" containsNumber="1" minValue="0" maxValue="99678.038240761787"/>
    </cacheField>
    <cacheField name="Soma de 28 - Sergipe_2009" numFmtId="164">
      <sharedItems containsSemiMixedTypes="0" containsString="0" containsNumber="1" minValue="0" maxValue="96501.057856863888"/>
    </cacheField>
    <cacheField name="Soma de 29 - Bahia_2009" numFmtId="164">
      <sharedItems containsSemiMixedTypes="0" containsString="0" containsNumber="1" minValue="0" maxValue="486909.65809720516"/>
    </cacheField>
    <cacheField name="Soma de 31 - Minas Gerais_2009" numFmtId="164">
      <sharedItems containsSemiMixedTypes="0" containsString="0" containsNumber="1" minValue="951.4546914333647" maxValue="1073299.1435237054"/>
    </cacheField>
    <cacheField name="Soma de 32 - Espírito Santo_2009" numFmtId="164">
      <sharedItems containsSemiMixedTypes="0" containsString="0" containsNumber="1" minValue="0" maxValue="325016.89311834902"/>
    </cacheField>
    <cacheField name="Soma de 33 - Rio de Janeiro_2009" numFmtId="164">
      <sharedItems containsSemiMixedTypes="0" containsString="0" containsNumber="1" minValue="589.55142852284484" maxValue="8729776.4405354615"/>
    </cacheField>
    <cacheField name="Soma de 35 - São Paulo_2009" numFmtId="164">
      <sharedItems containsSemiMixedTypes="0" containsString="0" containsNumber="1" minValue="5481.9279599044139" maxValue="10787766.738351561"/>
    </cacheField>
    <cacheField name="Soma de 41 - Paraná_2009" numFmtId="164">
      <sharedItems containsSemiMixedTypes="0" containsString="0" containsNumber="1" minValue="0" maxValue="651699.43244860426"/>
    </cacheField>
    <cacheField name="Soma de 42 - Santa Catarina_2009" numFmtId="164">
      <sharedItems containsSemiMixedTypes="0" containsString="0" containsNumber="1" minValue="0" maxValue="475546.1788339112"/>
    </cacheField>
    <cacheField name="Soma de 43 - Rio Grande do Sul_2009" numFmtId="164">
      <sharedItems containsSemiMixedTypes="0" containsString="0" containsNumber="1" minValue="177.41514372577916" maxValue="992928.35886144557"/>
    </cacheField>
    <cacheField name="Soma de 50 - Mato Grosso do Sul_2009" numFmtId="164">
      <sharedItems containsSemiMixedTypes="0" containsString="0" containsNumber="1" minValue="0" maxValue="144569.53976016567"/>
    </cacheField>
    <cacheField name="Soma de 51 - Mato Grosso_2009" numFmtId="164">
      <sharedItems containsSemiMixedTypes="0" containsString="0" containsNumber="1" minValue="0" maxValue="162071.65423497491"/>
    </cacheField>
    <cacheField name="Soma de 52 - Goiás_2009" numFmtId="164">
      <sharedItems containsSemiMixedTypes="0" containsString="0" containsNumber="1" minValue="0" maxValue="310313.66656331514"/>
    </cacheField>
    <cacheField name="Soma de 53 - Distrito Federal_2009" numFmtId="164">
      <sharedItems containsSemiMixedTypes="0" containsString="0" containsNumber="1" minValue="0" maxValue="1211222.04432392"/>
    </cacheField>
    <cacheField name="Soma de Total_2009" numFmtId="164">
      <sharedItems containsSemiMixedTypes="0" containsString="0" containsNumber="1" minValue="24933.538158801559" maxValue="23164295.464936011"/>
    </cacheField>
    <cacheField name="Soma de 11 - Rondônia_2008" numFmtId="164">
      <sharedItems containsSemiMixedTypes="0" containsString="0" containsNumber="1" minValue="0" maxValue="84300.403861782092"/>
    </cacheField>
    <cacheField name="Soma de 12 - Acre_2008" numFmtId="164">
      <sharedItems containsSemiMixedTypes="0" containsString="0" containsNumber="1" minValue="0" maxValue="43196.881902462512"/>
    </cacheField>
    <cacheField name="Soma de 13 - Amazonas_2008" numFmtId="164">
      <sharedItems containsSemiMixedTypes="0" containsString="0" containsNumber="1" minValue="0" maxValue="197596.70561859338"/>
    </cacheField>
    <cacheField name="Soma de 14 - Roraima_2008" numFmtId="164">
      <sharedItems containsSemiMixedTypes="0" containsString="0" containsNumber="1" minValue="0" maxValue="22173.440673398894"/>
    </cacheField>
    <cacheField name="Soma de 15 - Pará_2008" numFmtId="164">
      <sharedItems containsSemiMixedTypes="0" containsString="0" containsNumber="1" minValue="0" maxValue="183908.17679292164"/>
    </cacheField>
    <cacheField name="Soma de 16 - Amapá_2008" numFmtId="164">
      <sharedItems containsSemiMixedTypes="0" containsString="0" containsNumber="1" minValue="0" maxValue="38353.81549401395"/>
    </cacheField>
    <cacheField name="Soma de 17 - Tocantins_2008" numFmtId="164">
      <sharedItems containsSemiMixedTypes="0" containsString="0" containsNumber="1" minValue="0" maxValue="52384.595158624179"/>
    </cacheField>
    <cacheField name="Soma de 21 - Maranhão_2008" numFmtId="164">
      <sharedItems containsSemiMixedTypes="0" containsString="0" containsNumber="1" minValue="0" maxValue="154304.78836999231"/>
    </cacheField>
    <cacheField name="Soma de 22 - Piauí_2008" numFmtId="164">
      <sharedItems containsSemiMixedTypes="0" containsString="0" containsNumber="1" minValue="0" maxValue="90492.466937253907"/>
    </cacheField>
    <cacheField name="Soma de 23 - Ceará_2008" numFmtId="164">
      <sharedItems containsSemiMixedTypes="0" containsString="0" containsNumber="1" minValue="0" maxValue="222656.4676012955"/>
    </cacheField>
    <cacheField name="Soma de 24 - Rio Grande do Norte_2008" numFmtId="164">
      <sharedItems containsSemiMixedTypes="0" containsString="0" containsNumber="1" minValue="0" maxValue="92846.91841129525"/>
    </cacheField>
    <cacheField name="Soma de 25 - Paraíba_2008" numFmtId="164">
      <sharedItems containsSemiMixedTypes="0" containsString="0" containsNumber="1" minValue="0" maxValue="89871.489500317315"/>
    </cacheField>
    <cacheField name="Soma de 26 - Pernambuco_2008" numFmtId="164">
      <sharedItems containsSemiMixedTypes="0" containsString="0" containsNumber="1" minValue="0" maxValue="411345.26445103774"/>
    </cacheField>
    <cacheField name="Soma de 27 - Alagoas_2008" numFmtId="164">
      <sharedItems containsSemiMixedTypes="0" containsString="0" containsNumber="1" minValue="0" maxValue="100432.513050936"/>
    </cacheField>
    <cacheField name="Soma de 28 - Sergipe_2008" numFmtId="164">
      <sharedItems containsSemiMixedTypes="0" containsString="0" containsNumber="1" minValue="0" maxValue="106250.80158276213"/>
    </cacheField>
    <cacheField name="Soma de 29 - Bahia_2008" numFmtId="164">
      <sharedItems containsSemiMixedTypes="0" containsString="0" containsNumber="1" minValue="277.30848832833561" maxValue="471178.9993427216"/>
    </cacheField>
    <cacheField name="Soma de 31 - Minas Gerais_2008" numFmtId="164">
      <sharedItems containsSemiMixedTypes="0" containsString="0" containsNumber="1" minValue="388.62366074291447" maxValue="1106589.4645185617"/>
    </cacheField>
    <cacheField name="Soma de 32 - Espírito Santo_2008" numFmtId="164">
      <sharedItems containsSemiMixedTypes="0" containsString="0" containsNumber="1" minValue="0" maxValue="324800.00155158981"/>
    </cacheField>
    <cacheField name="Soma de 33 - Rio de Janeiro_2008" numFmtId="164">
      <sharedItems containsSemiMixedTypes="0" containsString="0" containsNumber="1" minValue="1240.6225136334774" maxValue="8824992.8333065491"/>
    </cacheField>
    <cacheField name="Soma de 35 - São Paulo_2008" numFmtId="164">
      <sharedItems containsSemiMixedTypes="0" containsString="0" containsNumber="1" minValue="9782.806441692308" maxValue="8131472.7376076095"/>
    </cacheField>
    <cacheField name="Soma de 41 - Paraná_2008" numFmtId="164">
      <sharedItems containsSemiMixedTypes="0" containsString="0" containsNumber="1" minValue="0" maxValue="685949.64025034104"/>
    </cacheField>
    <cacheField name="Soma de 42 - Santa Catarina_2008" numFmtId="164">
      <sharedItems containsSemiMixedTypes="0" containsString="0" containsNumber="1" minValue="0" maxValue="452116.31264935556"/>
    </cacheField>
    <cacheField name="Soma de 43 - Rio Grande do Sul_2008" numFmtId="164">
      <sharedItems containsSemiMixedTypes="0" containsString="0" containsNumber="1" minValue="73.561913626317406" maxValue="995876.70541552268"/>
    </cacheField>
    <cacheField name="Soma de 50 - Mato Grosso do Sul_2008" numFmtId="164">
      <sharedItems containsSemiMixedTypes="0" containsString="0" containsNumber="1" minValue="0" maxValue="145477.84411215069"/>
    </cacheField>
    <cacheField name="Soma de 51 - Mato Grosso_2008" numFmtId="164">
      <sharedItems containsSemiMixedTypes="0" containsString="0" containsNumber="1" minValue="0" maxValue="170546.48030110452"/>
    </cacheField>
    <cacheField name="Soma de 52 - Goiás_2008" numFmtId="164">
      <sharedItems containsSemiMixedTypes="0" containsString="0" containsNumber="1" minValue="0" maxValue="378520.38234346017"/>
    </cacheField>
    <cacheField name="Soma de 53 - Distrito Federal_2008" numFmtId="164">
      <sharedItems containsSemiMixedTypes="0" containsString="0" containsNumber="1" minValue="0" maxValue="524457.99411415809"/>
    </cacheField>
    <cacheField name="Soma de Total_2008" numFmtId="164">
      <sharedItems containsSemiMixedTypes="0" containsString="0" containsNumber="1" minValue="19551.146456243914" maxValue="23260972.424729016"/>
    </cacheField>
    <cacheField name="Soma de 11 - Rondônia_2007" numFmtId="164">
      <sharedItems containsSemiMixedTypes="0" containsString="0" containsNumber="1" minValue="0" maxValue="69603.552153751763"/>
    </cacheField>
    <cacheField name="Soma de 12 - Acre_2007" numFmtId="164">
      <sharedItems containsSemiMixedTypes="0" containsString="0" containsNumber="1" minValue="0" maxValue="40391.893538290278"/>
    </cacheField>
    <cacheField name="Soma de 13 - Amazonas_2007" numFmtId="164">
      <sharedItems containsSemiMixedTypes="0" containsString="0" containsNumber="1" minValue="0" maxValue="194398.83275720946"/>
    </cacheField>
    <cacheField name="Soma de 14 - Roraima_2007" numFmtId="164">
      <sharedItems containsSemiMixedTypes="0" containsString="0" containsNumber="1" minValue="0" maxValue="20440.205567079829"/>
    </cacheField>
    <cacheField name="Soma de 15 - Pará_2007" numFmtId="164">
      <sharedItems containsSemiMixedTypes="0" containsString="0" containsNumber="1" minValue="0" maxValue="150632.55717166211"/>
    </cacheField>
    <cacheField name="Soma de 16 - Amapá_2007" numFmtId="164">
      <sharedItems containsSemiMixedTypes="0" containsString="0" containsNumber="1" minValue="0" maxValue="34152.047688463637"/>
    </cacheField>
    <cacheField name="Soma de 17 - Tocantins_2007" numFmtId="164">
      <sharedItems containsSemiMixedTypes="0" containsString="0" containsNumber="1" minValue="0" maxValue="31353.220743395817"/>
    </cacheField>
    <cacheField name="Soma de 21 - Maranhão_2007" numFmtId="164">
      <sharedItems containsSemiMixedTypes="0" containsString="0" containsNumber="1" minValue="0" maxValue="96079.467411243473"/>
    </cacheField>
    <cacheField name="Soma de 22 - Piauí_2007" numFmtId="164">
      <sharedItems containsSemiMixedTypes="0" containsString="0" containsNumber="1" minValue="0" maxValue="83259.259368338186"/>
    </cacheField>
    <cacheField name="Soma de 23 - Ceará_2007" numFmtId="164">
      <sharedItems containsSemiMixedTypes="0" containsString="0" containsNumber="1" minValue="0" maxValue="202015.09237060888"/>
    </cacheField>
    <cacheField name="Soma de 24 - Rio Grande do Norte_2007" numFmtId="164">
      <sharedItems containsSemiMixedTypes="0" containsString="0" containsNumber="1" minValue="0" maxValue="89973.049244639958"/>
    </cacheField>
    <cacheField name="Soma de 25 - Paraíba_2007" numFmtId="164">
      <sharedItems containsSemiMixedTypes="0" containsString="0" containsNumber="1" minValue="0" maxValue="117143.83078699975"/>
    </cacheField>
    <cacheField name="Soma de 26 - Pernambuco_2007" numFmtId="164">
      <sharedItems containsSemiMixedTypes="0" containsString="0" containsNumber="1" minValue="0" maxValue="383630.19925649383"/>
    </cacheField>
    <cacheField name="Soma de 27 - Alagoas_2007" numFmtId="164">
      <sharedItems containsSemiMixedTypes="0" containsString="0" containsNumber="1" minValue="0" maxValue="77983.15037380658"/>
    </cacheField>
    <cacheField name="Soma de 28 - Sergipe_2007" numFmtId="164">
      <sharedItems containsSemiMixedTypes="0" containsString="0" containsNumber="1" minValue="0" maxValue="103650.18709346751"/>
    </cacheField>
    <cacheField name="Soma de 29 - Bahia_2007" numFmtId="164">
      <sharedItems containsSemiMixedTypes="0" containsString="0" containsNumber="1" minValue="52.156240563172993" maxValue="460841.66748363979"/>
    </cacheField>
    <cacheField name="Soma de 31 - Minas Gerais_2007" numFmtId="164">
      <sharedItems containsSemiMixedTypes="0" containsString="0" containsNumber="1" minValue="294.53658445509348" maxValue="1053791.2856487615"/>
    </cacheField>
    <cacheField name="Soma de 32 - Espírito Santo_2007" numFmtId="164">
      <sharedItems containsSemiMixedTypes="0" containsString="0" containsNumber="1" minValue="0" maxValue="289226.5537531107"/>
    </cacheField>
    <cacheField name="Soma de 33 - Rio de Janeiro_2007" numFmtId="164">
      <sharedItems containsSemiMixedTypes="0" containsString="0" containsNumber="1" minValue="1087.2160368664181" maxValue="9203670.1784491464"/>
    </cacheField>
    <cacheField name="Soma de 35 - São Paulo_2007" numFmtId="164">
      <sharedItems containsSemiMixedTypes="0" containsString="0" containsNumber="1" minValue="10465.990277063989" maxValue="7363508.8586278073"/>
    </cacheField>
    <cacheField name="Soma de 41 - Paraná_2007" numFmtId="164">
      <sharedItems containsSemiMixedTypes="0" containsString="0" containsNumber="1" minValue="0" maxValue="580735.88698455272"/>
    </cacheField>
    <cacheField name="Soma de 42 - Santa Catarina_2007" numFmtId="164">
      <sharedItems containsSemiMixedTypes="0" containsString="0" containsNumber="1" minValue="0" maxValue="348795.48159788497"/>
    </cacheField>
    <cacheField name="Soma de 43 - Rio Grande do Sul_2007" numFmtId="164">
      <sharedItems containsSemiMixedTypes="0" containsString="0" containsNumber="1" minValue="0" maxValue="1054175.0482910259"/>
    </cacheField>
    <cacheField name="Soma de 50 - Mato Grosso do Sul_2007" numFmtId="164">
      <sharedItems containsSemiMixedTypes="0" containsString="0" containsNumber="1" minValue="0" maxValue="141477.90343229903"/>
    </cacheField>
    <cacheField name="Soma de 51 - Mato Grosso_2007" numFmtId="164">
      <sharedItems containsSemiMixedTypes="0" containsString="0" containsNumber="1" minValue="0" maxValue="139763.66400108233"/>
    </cacheField>
    <cacheField name="Soma de 52 - Goiás_2007" numFmtId="164">
      <sharedItems containsSemiMixedTypes="0" containsString="0" containsNumber="1" minValue="0" maxValue="288068.40481381014"/>
    </cacheField>
    <cacheField name="Soma de 53 - Distrito Federal_2007" numFmtId="164">
      <sharedItems containsSemiMixedTypes="0" containsString="0" containsNumber="1" minValue="0" maxValue="704230.88529506756"/>
    </cacheField>
    <cacheField name="Soma de Total_2007" numFmtId="164">
      <sharedItems containsSemiMixedTypes="0" containsString="0" containsNumber="1" minValue="16484.142131976168" maxValue="21876024.3822367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">
  <r>
    <s v="PIA"/>
    <s v="32.11-6"/>
    <s v="Fabricação de artigos de joalheria, bijuteria e semelhantes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A"/>
    <s v="32.12-4"/>
    <s v="Fabricação de artigos de joalheria, bijuteria e semelhantes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A"/>
    <s v="32.20-5"/>
    <s v="Fabricação de instrumentos musicais"/>
    <x v="2"/>
    <x v="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C"/>
    <s v="46.47-8"/>
    <s v="Artigos de escritório e de papelaria; papel, papelão e seus artefatos; livros, jornais e outras publicações"/>
    <x v="3"/>
    <x v="0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C"/>
    <s v="47.56-3"/>
    <s v="Eletrodomésticos, equipamentos de áudio e vídeo, instrumentos musicais e acessórios"/>
    <x v="4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C"/>
    <s v="47.61-0"/>
    <s v="Artigos culturais, recreativos e esportivos"/>
    <x v="5"/>
    <x v="0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C"/>
    <s v="47.62-8"/>
    <s v="Outros produtos novos"/>
    <x v="6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C"/>
    <s v="47.83-1"/>
    <s v="Outros produtos novos"/>
    <x v="7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8.11-5"/>
    <s v="Edição e edição integrada à impressão"/>
    <x v="8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8.12-3"/>
    <s v="Edição e edição integrada à impressão"/>
    <x v="9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8.13-1"/>
    <s v="Edição e edição integrada à impressão"/>
    <x v="1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8.21-2"/>
    <s v="Edição e edição integrada à impressão"/>
    <x v="11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8.22-1"/>
    <s v="Edição e edição integrada à impressão"/>
    <x v="12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8.23-9"/>
    <s v="Edição e edição integrada à impressão"/>
    <x v="13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9.11-1"/>
    <s v="Serviços audiovisuais"/>
    <x v="14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9.12-0"/>
    <s v="Serviços audiovisuais"/>
    <x v="15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9.13-8"/>
    <s v="Serviços audiovisuais"/>
    <x v="16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9.14-6"/>
    <s v="Serviços audiovisuais"/>
    <x v="17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59.20-1"/>
    <s v="Serviços audiovisuais"/>
    <x v="18"/>
    <x v="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60.10-1"/>
    <s v="Serviços audiovisuais"/>
    <x v="19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60.21-7"/>
    <s v="Serviços audiovisuais"/>
    <x v="2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60.22-5"/>
    <s v="Serviços audiovisuais"/>
    <x v="21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61.41-8"/>
    <s v="Telecomunicações"/>
    <x v="22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61.42-6"/>
    <s v="Telecomunicações"/>
    <x v="23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61.43-4"/>
    <s v="Telecomunicações"/>
    <x v="24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71.11-1"/>
    <s v="Serviços técnico profissionais"/>
    <x v="25"/>
    <x v="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74.10-2"/>
    <s v="Serviços técnico profissionais"/>
    <x v="2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74.20-0"/>
    <s v="Serviços técnico profissionais"/>
    <x v="27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77.22-5"/>
    <s v="intangíveis não financeiros"/>
    <x v="28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85.92-9"/>
    <s v="Atividades de ensino continuado"/>
    <x v="29"/>
    <x v="0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85.93-7"/>
    <s v="Atividades de ensino continuado"/>
    <x v="30"/>
    <x v="0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90.01-9"/>
    <s v="Atividades culturais, recreativas e esportivas"/>
    <x v="31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90.02-7"/>
    <s v="Atividades culturais, recreativas e esportivas"/>
    <x v="32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90.03-5"/>
    <s v="Atividades culturais, recreativas e esportivas"/>
    <x v="33"/>
    <x v="0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ull"/>
    <s v="91.01-5"/>
    <s v="null"/>
    <x v="34"/>
    <x v="0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ull"/>
    <s v="91.02-3"/>
    <s v="null"/>
    <x v="35"/>
    <x v="0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ull"/>
    <s v="91.03-1"/>
    <s v="null"/>
    <x v="36"/>
    <x v="0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93.21-2"/>
    <s v="Atividades culturais, recreativas e esportivas"/>
    <x v="37"/>
    <x v="0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AS"/>
    <s v="93.29-8"/>
    <s v="Atividades culturais, recreativas e esportivas"/>
    <x v="38"/>
    <x v="0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ull"/>
    <s v="94.93-6"/>
    <s v="null"/>
    <x v="39"/>
    <x v="0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">
  <r>
    <s v="PAS"/>
    <n v="7111"/>
    <m/>
    <n v="1"/>
    <m/>
    <m/>
    <s v="Serviços arquitetura"/>
    <x v="0"/>
    <s v="Serviços técnico profissionais"/>
    <s v="69.11-7, 69.20-6, 70.20-4, 71.11-1, 71.12-0, 71.19-7, 71.20-1, 73.11-4, 73.12-2, 73.19-0, 73.20-3, 74.10-2, 74.20-0 , 74.90-0"/>
    <x v="0"/>
    <n v="1257.1716492603464"/>
    <n v="1503.5136472491711"/>
    <n v="12073.83638243498"/>
    <n v="135.86441749221999"/>
    <n v="14326.925432738281"/>
    <n v="1117.3265765884209"/>
    <n v="4291.9025812804994"/>
    <n v="14691.339207743949"/>
    <n v="7644.4825044904583"/>
    <n v="23303.368534339039"/>
    <n v="10709.030400908374"/>
    <n v="2237.2638600900791"/>
    <n v="35690.363786450769"/>
    <n v="6277.0615097299724"/>
    <n v="5113.5248824920673"/>
    <n v="45462.146637569072"/>
    <n v="72376.276245240311"/>
    <n v="12667.599414021224"/>
    <n v="206490.37354787934"/>
    <n v="593953.44255331752"/>
    <n v="36982.875794673862"/>
    <n v="44235.177906699246"/>
    <n v="62130.11556736692"/>
    <n v="11048.9772766736"/>
    <n v="7121.9842355679812"/>
    <n v="20480.897763567471"/>
    <n v="16951.493315415562"/>
    <n v="1270274.3356312804"/>
    <n v="466.18158957011292"/>
    <n v="994.26735085559892"/>
    <n v="13441.938540541158"/>
    <n v="85.885037644933078"/>
    <n v="9103.7318063286966"/>
    <n v="941.16068071494135"/>
    <n v="906.80013447543104"/>
    <n v="9724.4063188761666"/>
    <n v="8269.691211602456"/>
    <n v="20397.293140209713"/>
    <n v="11789.12017815515"/>
    <n v="737.59191515634768"/>
    <n v="25068.963500369675"/>
    <n v="3770.0674134187348"/>
    <n v="7286.3510717776735"/>
    <n v="49859.224066664829"/>
    <n v="74464.538443115147"/>
    <n v="12984.4782554268"/>
    <n v="215774.97678857631"/>
    <n v="523659.53436159494"/>
    <n v="41020.985879683787"/>
    <n v="29921.721210593798"/>
    <n v="53703.26799666576"/>
    <n v="8456.7279238118226"/>
    <n v="4736.7965814500085"/>
    <n v="17461.567844397981"/>
    <n v="19275.330304358264"/>
    <n v="1164302.5995460362"/>
    <n v="271.69122471409554"/>
    <n v="2880.4653073150334"/>
    <n v="15008.582901372434"/>
    <n v="126.75614540796727"/>
    <n v="6868.3982207795125"/>
    <n v="1586.5425174531624"/>
    <n v="2006.6764184850144"/>
    <n v="3406.1729801815382"/>
    <n v="6303.6804780174052"/>
    <n v="16068.889097566356"/>
    <n v="12228.885145599286"/>
    <n v="1020.241218887154"/>
    <n v="312340.52814038371"/>
    <n v="2616.6661758771002"/>
    <n v="6093.3835505176703"/>
    <n v="44151.664727936863"/>
    <n v="93154.1001723308"/>
    <n v="12877.002100205813"/>
    <n v="231356.06566651165"/>
    <n v="651594.52976610744"/>
    <n v="36149.607210583425"/>
    <n v="31440.600877762688"/>
    <n v="46161.60681958995"/>
    <n v="5649.5614228016429"/>
    <n v="6482.9054242928232"/>
    <n v="13384.019513724734"/>
    <n v="18640.0013130058"/>
    <n v="1579869.2245374115"/>
    <n v="605.52487291011323"/>
    <n v="2901.7947763373772"/>
    <n v="11755.173742441368"/>
    <n v="0"/>
    <n v="5865.8753787261085"/>
    <n v="638.72605470536485"/>
    <n v="1837.6041798691469"/>
    <n v="3302.9873998089847"/>
    <n v="3370.5315629102961"/>
    <n v="13557.325331529702"/>
    <n v="11778.455974919632"/>
    <n v="858.39338480446384"/>
    <n v="287644.88595878473"/>
    <n v="3958.2439847450769"/>
    <n v="4582.7237394189578"/>
    <n v="46160.324738044481"/>
    <n v="89784.712762574505"/>
    <n v="12492.506082594378"/>
    <n v="197243.76872232097"/>
    <n v="456229.17389582499"/>
    <n v="27868.904232114328"/>
    <n v="31241.090741580865"/>
    <n v="51719.637362539259"/>
    <n v="4551.5076098410109"/>
    <n v="5289.062755537132"/>
    <n v="11876.304847757568"/>
    <n v="13112.884447980057"/>
    <n v="1300228.1245406207"/>
    <n v="571.07689877035318"/>
    <n v="1786.3310229972433"/>
    <n v="29933.987411702248"/>
    <n v="67.663375458475983"/>
    <n v="8382.6849023652521"/>
    <n v="36.538222747564696"/>
    <n v="2166.8240742923135"/>
    <n v="2032.9408087185222"/>
    <n v="2545.0888777621844"/>
    <n v="31855.835571780615"/>
    <n v="13802.522603321237"/>
    <n v="1101.5478118682536"/>
    <n v="281226.51321966137"/>
    <n v="2014.2305586713553"/>
    <n v="2976.2345992518394"/>
    <n v="62760.059401411068"/>
    <n v="326009.78361343406"/>
    <n v="12209.558249956091"/>
    <n v="180809.15313764277"/>
    <n v="656298.29593240342"/>
    <n v="26996.016451272219"/>
    <n v="28076.908359364512"/>
    <n v="29304.387663457248"/>
    <n v="4168.6728986213793"/>
    <n v="3118.4908758560941"/>
    <n v="9831.7100185025338"/>
    <n v="27094.353226902986"/>
    <n v="1747177.4097881929"/>
    <n v="673.7891880320841"/>
    <n v="3998.9183867692973"/>
    <n v="11088.967602433444"/>
    <n v="253.09503090799888"/>
    <n v="6070.09729913913"/>
    <n v="0"/>
    <n v="5271.9610012745225"/>
    <n v="3140.585432705825"/>
    <n v="2426.8054792868888"/>
    <n v="9675.2687344899368"/>
    <n v="3804.9172817071162"/>
    <n v="810.54652780021547"/>
    <n v="274755.34217443271"/>
    <n v="1087.6199861041464"/>
    <n v="1214.6426794049103"/>
    <n v="31633.831370325021"/>
    <n v="62954.461322888339"/>
    <n v="15909.085744355367"/>
    <n v="185231.58813080165"/>
    <n v="269133.1418809212"/>
    <n v="26352.972699975639"/>
    <n v="28092.044182381564"/>
    <n v="26761.216186495672"/>
    <n v="2911.8898454318241"/>
    <n v="2091.5703969611832"/>
    <n v="6950.3281526696046"/>
    <n v="10287.594606834877"/>
    <n v="992582.28132453002"/>
    <n v="656.34424207450365"/>
    <n v="4591.2767180609271"/>
    <n v="11838.96299879766"/>
    <n v="198.10038562940679"/>
    <n v="4217.5241693050812"/>
    <n v="397.44020851026329"/>
    <n v="6484.9862064607305"/>
    <n v="2388.06321124039"/>
    <n v="2426.670781105578"/>
    <n v="20477.29214505016"/>
    <n v="4559.9985284535105"/>
    <n v="865.55289987312278"/>
    <n v="301598.95312273665"/>
    <n v="2076.2923488642114"/>
    <n v="2588.7996523186675"/>
    <n v="36614.486817029174"/>
    <n v="274821.90432959684"/>
    <n v="14747.650435782063"/>
    <n v="605340.3259281551"/>
    <n v="493188.36611460167"/>
    <n v="22856.455803874382"/>
    <n v="20379.969305341747"/>
    <n v="23800.830036269796"/>
    <n v="2757.4801855678866"/>
    <n v="2635.7042476417278"/>
    <n v="6252.8094829255297"/>
    <n v="18802.799319997401"/>
    <n v="1887565.0396252645"/>
    <n v="2190.4487998386644"/>
    <n v="1394.8720552829557"/>
    <n v="1751.7855260974261"/>
    <n v="269.82228092111706"/>
    <n v="2735.8525896501405"/>
    <n v="598.30761102232395"/>
    <n v="12085.95047551174"/>
    <n v="1249.6693995604019"/>
    <n v="1478.1727710347557"/>
    <n v="16477.849837086113"/>
    <n v="3091.8672454263501"/>
    <n v="1527.9855656663651"/>
    <n v="276308.57798599591"/>
    <n v="773.44030911261734"/>
    <n v="1395.9295336048579"/>
    <n v="30953.957174761836"/>
    <n v="150807.1753611062"/>
    <n v="10633.479494953379"/>
    <n v="373261.20845251839"/>
    <n v="348858.83620689058"/>
    <n v="20932.504265289303"/>
    <n v="13311.596094188499"/>
    <n v="24290.052763014184"/>
    <n v="1880.7546850688948"/>
    <n v="1244.9900787539773"/>
    <n v="4651.4608630516768"/>
    <n v="17383.217420097255"/>
    <n v="1321539.7648455061"/>
  </r>
  <r>
    <s v="PAS"/>
    <n v="7420"/>
    <m/>
    <n v="1"/>
    <m/>
    <m/>
    <s v="Atividades fotográficas e similares"/>
    <x v="1"/>
    <s v="Serviços técnico profissionais"/>
    <s v="69.11-7, 69.20-6, 70.20-4, 71.11-1, 71.12-0, 71.19-7, 71.20-1, 73.11-4, 73.12-2, 73.19-0, 73.20-3, 74.10-2, 74.20-0 , 74.90-0"/>
    <x v="0"/>
    <n v="5159.823212715748"/>
    <n v="843.52424819595069"/>
    <n v="1106.3147763165643"/>
    <n v="2347.4615297419423"/>
    <n v="14980.983951632592"/>
    <n v="794.71048840421247"/>
    <n v="4676.7229334151134"/>
    <n v="4785.0850338766813"/>
    <n v="3791.2346667607731"/>
    <n v="17704.08744926747"/>
    <n v="7064.4270299229183"/>
    <n v="4604.689492510016"/>
    <n v="15371.038098264815"/>
    <n v="8018.551588754457"/>
    <n v="7320.9098748257748"/>
    <n v="31150.268027581198"/>
    <n v="107262.75062075746"/>
    <n v="23508.587861273118"/>
    <n v="117771.90583869796"/>
    <n v="642392.89426004293"/>
    <n v="107000.04998708227"/>
    <n v="98750.955752629583"/>
    <n v="117568.91664758627"/>
    <n v="8860.0389472684892"/>
    <n v="14280.567890605145"/>
    <n v="25378.049410271196"/>
    <n v="33614.203151079426"/>
    <n v="1426108.75276948"/>
    <n v="4563.6065184339432"/>
    <n v="997.11875587630448"/>
    <n v="1320.3295152892083"/>
    <n v="1237.526106814935"/>
    <n v="15570.814727562252"/>
    <n v="407.95229601807603"/>
    <n v="4358.9421471664673"/>
    <n v="3425.0365206458828"/>
    <n v="4759.137576540079"/>
    <n v="17080.424960195334"/>
    <n v="6830.2498166960877"/>
    <n v="4484.6031691029393"/>
    <n v="28138.418548676749"/>
    <n v="8045.0283623683472"/>
    <n v="5754.0302880314421"/>
    <n v="28268.34552071381"/>
    <n v="111369.14862634872"/>
    <n v="23759.154630059369"/>
    <n v="110660.87681805527"/>
    <n v="603474.96591033251"/>
    <n v="93913.128476430604"/>
    <n v="88641.554938175017"/>
    <n v="105774.86069848218"/>
    <n v="7976.4319066044382"/>
    <n v="11178.831877097886"/>
    <n v="26532.955062531397"/>
    <n v="33602.2967413472"/>
    <n v="1352125.7705155967"/>
    <n v="5077.8523797289308"/>
    <n v="906.9055745105569"/>
    <n v="1542.3379544347922"/>
    <n v="1766.9400476757364"/>
    <n v="14070.13643152756"/>
    <n v="651.63829050347965"/>
    <n v="3731.9667383633077"/>
    <n v="3641.3426651676814"/>
    <n v="4130.1291759628266"/>
    <n v="18840.478521964596"/>
    <n v="6129.1590090686341"/>
    <n v="3367.9185489463434"/>
    <n v="11443.480891750347"/>
    <n v="8302.0801144534307"/>
    <n v="6580.9861278521976"/>
    <n v="25421.016045362736"/>
    <n v="112204.9479002755"/>
    <n v="21738.213010070624"/>
    <n v="108993.30438664174"/>
    <n v="674892.51597271196"/>
    <n v="102284.03888920243"/>
    <n v="88186.473670281994"/>
    <n v="104471.41449603219"/>
    <n v="7721.9156838295467"/>
    <n v="13292.187016013104"/>
    <n v="26675.058436847241"/>
    <n v="31404.992675200017"/>
    <n v="1407469.4306543795"/>
    <n v="6246.2404177536691"/>
    <n v="960.23003503761458"/>
    <n v="1880.1335291444861"/>
    <n v="1577.6986736435783"/>
    <n v="12857.726656469738"/>
    <n v="169.96717693125947"/>
    <n v="2097.5273590565371"/>
    <n v="2356.2582445586936"/>
    <n v="5225.5808487387212"/>
    <n v="12003.030076382929"/>
    <n v="5847.164131352175"/>
    <n v="3966.9592791871082"/>
    <n v="10952.508252832022"/>
    <n v="4755.1285226020718"/>
    <n v="5727.6147560376585"/>
    <n v="24971.679809707472"/>
    <n v="101061.02626772226"/>
    <n v="20013.211248186984"/>
    <n v="100783.52164830596"/>
    <n v="648184.31600604509"/>
    <n v="96408.577016881944"/>
    <n v="78690.007235009209"/>
    <n v="105045.93685696249"/>
    <n v="6329.7647245891731"/>
    <n v="10115.466960703579"/>
    <n v="21450.799318840855"/>
    <n v="38497.84076818663"/>
    <n v="1328175.9158208701"/>
    <n v="5140.3965840767059"/>
    <n v="796.27056279223928"/>
    <n v="2646.9793073398914"/>
    <n v="1511.2323027424204"/>
    <n v="8378.4240998101159"/>
    <n v="171.2904983395355"/>
    <n v="2307.3118160040858"/>
    <n v="2181.0340465049535"/>
    <n v="1723.206400625887"/>
    <n v="11614.399823187339"/>
    <n v="6281.6727478357343"/>
    <n v="3400.5012109040058"/>
    <n v="11723.353778470309"/>
    <n v="4871.9388251132041"/>
    <n v="4449.8255008805309"/>
    <n v="30559.075604881866"/>
    <n v="82125.20136850061"/>
    <n v="16610.116189740304"/>
    <n v="93138.720566128963"/>
    <n v="654573.60425435216"/>
    <n v="93624.93697821215"/>
    <n v="72470.666571904236"/>
    <n v="85838.978037478853"/>
    <n v="4960.5121736875944"/>
    <n v="8389.782259757043"/>
    <n v="15637.469098219126"/>
    <n v="33407.611503750486"/>
    <n v="1258534.5121112403"/>
    <n v="4568.1655598775897"/>
    <n v="1045.4107612259049"/>
    <n v="2644.7373495289476"/>
    <n v="1313.1763665388414"/>
    <n v="7188.4623029498598"/>
    <n v="322.12508440577625"/>
    <n v="2174.4759324485099"/>
    <n v="2108.7620137113822"/>
    <n v="1799.479729956375"/>
    <n v="14308.860795501028"/>
    <n v="5249.9165043860585"/>
    <n v="3376.2859213695765"/>
    <n v="8876.5200493707252"/>
    <n v="3214.2105570843728"/>
    <n v="4119.4987372558589"/>
    <n v="27534.399148007848"/>
    <n v="82753.33125682504"/>
    <n v="15903.404552679964"/>
    <n v="82786.478161340769"/>
    <n v="525583.76103212382"/>
    <n v="84137.759024972504"/>
    <n v="71824.266777094905"/>
    <n v="79871.727860813538"/>
    <n v="3305.6497956356247"/>
    <n v="8946.328585724099"/>
    <n v="15190.551123847188"/>
    <n v="17171.860040007025"/>
    <n v="1077319.6050246831"/>
    <n v="4685.4444777398276"/>
    <n v="744.46626588727941"/>
    <n v="2453.5176141455599"/>
    <n v="1225.2811424499175"/>
    <n v="9307.0161858434567"/>
    <n v="635.39087585939001"/>
    <n v="2180.9232839135198"/>
    <n v="2059.4436975623844"/>
    <n v="1267.4662161387876"/>
    <n v="19971.458482596252"/>
    <n v="6724.5119578732747"/>
    <n v="3172.4329711467767"/>
    <n v="8074.2656738547721"/>
    <n v="3424.738679581204"/>
    <n v="3479.8723523489657"/>
    <n v="32236.008540352643"/>
    <n v="82441.253097944907"/>
    <n v="15684.17462603543"/>
    <n v="85351.457494787377"/>
    <n v="528345.55142795434"/>
    <n v="75464.6802082145"/>
    <n v="63910.243374481543"/>
    <n v="82616.709603538009"/>
    <n v="8572.8984842203245"/>
    <n v="8521.1826783778652"/>
    <n v="14820.210727289415"/>
    <n v="18586.397177965453"/>
    <n v="1085956.9973181032"/>
    <n v="4738.5935878360724"/>
    <n v="780.87173178873184"/>
    <n v="17103.722493787147"/>
    <n v="2209.9785055300608"/>
    <n v="6507.6933485455938"/>
    <n v="411.50610068847078"/>
    <n v="1987.594884877775"/>
    <n v="1773.4052674978093"/>
    <n v="1932.7148335587378"/>
    <n v="9596.3001050379971"/>
    <n v="5513.5665344223626"/>
    <n v="1840.90943355074"/>
    <n v="6563.5934967844114"/>
    <n v="2465.5975151662992"/>
    <n v="2070.4852359075717"/>
    <n v="28957.149020389152"/>
    <n v="82481.569618079346"/>
    <n v="12122.295997125048"/>
    <n v="85761.465314519461"/>
    <n v="415351.83284896478"/>
    <n v="69378.153042564649"/>
    <n v="55936.860928814218"/>
    <n v="72479.535931489736"/>
    <n v="5645.7803990689126"/>
    <n v="7679.2389411534878"/>
    <n v="14399.390732826752"/>
    <n v="12112.106657694047"/>
    <n v="927801.91250766953"/>
  </r>
  <r>
    <s v="PAS"/>
    <n v="74102"/>
    <m/>
    <n v="1"/>
    <m/>
    <m/>
    <s v="Desenho e decoração"/>
    <x v="0"/>
    <s v="Serviços técnico-profissionais"/>
    <s v="69.11-7, 69.20-6, 70.20-4, 71.11-1, 71.12-0, 71.19-7, 71.20-1, 73.11-4, 73.12-2, 73.19-0, 73.20-3, 74.10-2, 74.20-0 , 74.90-0"/>
    <x v="0"/>
    <n v="744.13652003401819"/>
    <n v="645.8307549430624"/>
    <n v="181.39406947451405"/>
    <n v="120.14634700579832"/>
    <n v="4788.6625097823444"/>
    <n v="241.91671519849476"/>
    <n v="528.07495420553187"/>
    <n v="2964.1465680245233"/>
    <n v="332.91411580327002"/>
    <n v="8162.2448972449047"/>
    <n v="722.532247466385"/>
    <n v="458.03641635623023"/>
    <n v="10852.248399254657"/>
    <n v="740.18385593876735"/>
    <n v="113.14857589882979"/>
    <n v="8867.8053966171628"/>
    <n v="13808.619905287647"/>
    <n v="3797.4777551680845"/>
    <n v="39392.016755533572"/>
    <n v="272637.9800237554"/>
    <n v="34258.634351798268"/>
    <n v="16696.844424831954"/>
    <n v="21383.108550007211"/>
    <n v="1024.7519860342122"/>
    <n v="4465.3568719991272"/>
    <n v="10927.654227541501"/>
    <n v="12829.021844759071"/>
    <n v="471684.88903996459"/>
    <n v="672.43956914014461"/>
    <n v="805.91188423418669"/>
    <n v="439.49354888004916"/>
    <n v="0"/>
    <n v="3260.1084023156232"/>
    <n v="36.901175870256409"/>
    <n v="426.17919098441536"/>
    <n v="2606.3991733877829"/>
    <n v="257.55496815078538"/>
    <n v="8824.0742312140464"/>
    <n v="1571.8757963954108"/>
    <n v="554.04339817023333"/>
    <n v="2208.4129161803498"/>
    <n v="252.63100151208158"/>
    <n v="84.092772569127064"/>
    <n v="11005.610246705457"/>
    <n v="14655.962734741433"/>
    <n v="3531.4289241555516"/>
    <n v="43542.666375605753"/>
    <n v="202063.90240642958"/>
    <n v="33463.104743993514"/>
    <n v="24311.517337504392"/>
    <n v="10461.76474428968"/>
    <n v="722.46950849621078"/>
    <n v="2865.3071846539315"/>
    <n v="7706.5966843065262"/>
    <n v="5530.7498722293694"/>
    <n v="381861.19879211584"/>
    <n v="297.89486199318225"/>
    <n v="954.12910811754398"/>
    <n v="388.52968735957467"/>
    <n v="0"/>
    <n v="2394.0574156106768"/>
    <n v="89.704165260196774"/>
    <n v="380.8060447576774"/>
    <n v="2349.0888511315247"/>
    <n v="214.14441257319339"/>
    <n v="1501.2879588242511"/>
    <n v="546.26044711248562"/>
    <n v="579.00439087626148"/>
    <n v="3113.3591161752729"/>
    <n v="185.41520987103226"/>
    <n v="84.942148336536036"/>
    <n v="8926.1498393446545"/>
    <n v="12387.992183198663"/>
    <n v="2567.4648402083358"/>
    <n v="23162.845160092176"/>
    <n v="182382.75725513464"/>
    <n v="18313.514637157146"/>
    <n v="34147.76508750124"/>
    <n v="11344.33273658008"/>
    <n v="1114.5049018563636"/>
    <n v="3444.4399556152453"/>
    <n v="7731.330403941347"/>
    <n v="3177.8745295990975"/>
    <n v="321779.59534822835"/>
    <n v="37.870630541052421"/>
    <n v="350.5135145042421"/>
    <n v="286.92115169967661"/>
    <n v="0"/>
    <n v="2299.9673393225421"/>
    <n v="68.798312149578564"/>
    <n v="247.41324756493222"/>
    <n v="1714.6470789829227"/>
    <n v="220.03151932932229"/>
    <n v="1101.9040638921967"/>
    <n v="1016.2640511635965"/>
    <n v="782.53283123611675"/>
    <n v="1143.6804187962"/>
    <n v="34.714744662631382"/>
    <n v="143.29489184125055"/>
    <n v="12602.634507384491"/>
    <n v="16649.967888123847"/>
    <n v="2884.6595783719335"/>
    <n v="18707.958940072811"/>
    <n v="143648.34664138212"/>
    <n v="17210.904511812038"/>
    <n v="22668.285178320901"/>
    <n v="10695.445568604038"/>
    <n v="787.16630288276394"/>
    <n v="3038.2073122547868"/>
    <n v="7318.8111535829157"/>
    <n v="8138.5613469837454"/>
    <n v="273799.50272546266"/>
    <n v="39.801985563809403"/>
    <n v="297.83825797391148"/>
    <n v="1837.280217984438"/>
    <n v="0"/>
    <n v="1643.6528453466956"/>
    <n v="87.630704882987047"/>
    <n v="39.470302350777658"/>
    <n v="4115.397940944029"/>
    <n v="141.89407853498051"/>
    <n v="671.5059321113024"/>
    <n v="544.24306346955029"/>
    <n v="871.3318006343942"/>
    <n v="1014.7310575901395"/>
    <n v="448.4357040189193"/>
    <n v="89.886150731602896"/>
    <n v="8224.9124850554199"/>
    <n v="11004.722295451005"/>
    <n v="2423.6152079207227"/>
    <n v="23221.914566239364"/>
    <n v="101955.44214086774"/>
    <n v="16511.77344380831"/>
    <n v="20348.8977927825"/>
    <n v="8501.488522340951"/>
    <n v="745.6981599350886"/>
    <n v="1922.6196552320469"/>
    <n v="3710.3722724801983"/>
    <n v="5687.3800142525442"/>
    <n v="216101.93659850344"/>
    <n v="0"/>
    <n v="217.59967904209881"/>
    <n v="176.26209498613869"/>
    <n v="0"/>
    <n v="1021.5514893690688"/>
    <n v="155.15495500523548"/>
    <n v="17.629242548706287"/>
    <n v="3248.5230194166911"/>
    <n v="0"/>
    <n v="643.21893178235769"/>
    <n v="472.54053757399481"/>
    <n v="471.49413529423617"/>
    <n v="1038.6030080918297"/>
    <n v="34.302352165458146"/>
    <n v="241.70520567955464"/>
    <n v="5997.7814413806873"/>
    <n v="11468.685252893109"/>
    <n v="2370.6658886558052"/>
    <n v="30142.168672070013"/>
    <n v="122345.54158552919"/>
    <n v="7305.1603493262974"/>
    <n v="4272.8345843641237"/>
    <n v="9553.7943563822682"/>
    <n v="247.69909037372938"/>
    <n v="1573.9457363198057"/>
    <n v="2078.8142548841688"/>
    <n v="3109.0041597604786"/>
    <n v="208204.68002289507"/>
    <n v="94.144837457778976"/>
    <n v="0"/>
    <n v="751.41169893940821"/>
    <n v="0"/>
    <n v="1258.6534407019462"/>
    <n v="72.143598269276296"/>
    <n v="20.318911875666366"/>
    <n v="2261.4277623996845"/>
    <n v="0"/>
    <n v="675.71433771870238"/>
    <n v="492.45772767867413"/>
    <n v="561.8662137571755"/>
    <n v="519.11545239298164"/>
    <n v="141.21807483741097"/>
    <n v="88.250551982161525"/>
    <n v="8663.2644297673796"/>
    <n v="9477.5837090959867"/>
    <n v="1824.1266297097484"/>
    <n v="14608.739318788876"/>
    <n v="100441.93922145582"/>
    <n v="4080.3436800188015"/>
    <n v="2429.1021738642457"/>
    <n v="10366.419855248239"/>
    <n v="281.77058660654166"/>
    <n v="1670.9808132918727"/>
    <n v="1495.850130700614"/>
    <n v="4658.7638308047026"/>
    <n v="166935.60698736375"/>
    <n v="285.42777012230238"/>
    <n v="0"/>
    <n v="0"/>
    <n v="0"/>
    <n v="1574.3476415635671"/>
    <n v="0"/>
    <n v="96.153272385496223"/>
    <n v="3014.633115835702"/>
    <n v="2462.2331890060095"/>
    <n v="515.96718194765742"/>
    <n v="143.37844331521941"/>
    <n v="357.41604299425029"/>
    <n v="498.94452226970566"/>
    <n v="0"/>
    <n v="305.69679687138324"/>
    <n v="4540.3799508841976"/>
    <n v="6128.3277771172143"/>
    <n v="1230.2792511024095"/>
    <n v="14547.387025309514"/>
    <n v="39402.933174156045"/>
    <n v="2669.7822080307274"/>
    <n v="4266.1433417603048"/>
    <n v="6169.5478335236876"/>
    <n v="173.01774144664645"/>
    <n v="1198.7002735668304"/>
    <n v="960.58655904060811"/>
    <n v="2384.4831960702177"/>
    <n v="92925.766308319682"/>
  </r>
  <r>
    <s v="PAS"/>
    <n v="7311"/>
    <m/>
    <n v="1"/>
    <m/>
    <m/>
    <s v="Agências de Publicidade"/>
    <x v="2"/>
    <s v="Serviços técnico-profissionais"/>
    <s v="69.11-7, 69.20-6, 70.20-4, 71.11-1, 71.12-0, 71.19-7, 71.20-1, 73.11-4, 73.12-2, 73.19-0, 73.20-3, 74.10-2, 74.20-0 , 74.90-0"/>
    <x v="0"/>
    <n v="7232.3148628705039"/>
    <n v="1991.4332376825525"/>
    <n v="29099.30851912278"/>
    <n v="2238.6311169062346"/>
    <n v="46724.976253916"/>
    <n v="3580.8084598337609"/>
    <n v="3662.0698076682456"/>
    <n v="23679.421755857173"/>
    <n v="10765.15360176638"/>
    <n v="47976.273005184681"/>
    <n v="21862.250782313029"/>
    <n v="13824.831587781886"/>
    <n v="116796.75728400829"/>
    <n v="11736.56050207211"/>
    <n v="19479.90536360137"/>
    <n v="154117.89564477131"/>
    <n v="194852.62318871377"/>
    <n v="66298.146295960789"/>
    <n v="638757.68405103835"/>
    <n v="4915224.7169347117"/>
    <n v="164687.45562290715"/>
    <n v="144819.82744703547"/>
    <n v="208468.30001074504"/>
    <n v="30347.432588631887"/>
    <n v="26380.094167353658"/>
    <n v="41781.978978948078"/>
    <n v="259929.25524722724"/>
    <n v="7206316.1063186284"/>
    <n v="5222.5455910039918"/>
    <n v="1911.3296043731727"/>
    <n v="37003.09169306486"/>
    <n v="1535.437790151627"/>
    <n v="43742.469370722276"/>
    <n v="6486.6791872694093"/>
    <n v="3544.7372951343714"/>
    <n v="28416.258278257148"/>
    <n v="12652.600073805683"/>
    <n v="48694.647448129501"/>
    <n v="23297.298315484113"/>
    <n v="13869.44192858832"/>
    <n v="111620.84675742987"/>
    <n v="10111.581293523584"/>
    <n v="17262.478925132174"/>
    <n v="119737.61252963076"/>
    <n v="189300.92808542182"/>
    <n v="58115.764199909259"/>
    <n v="611003.97160379135"/>
    <n v="4632144.896210039"/>
    <n v="167755.81352872815"/>
    <n v="130665.92733098315"/>
    <n v="189881.88811563613"/>
    <n v="25205.105435930243"/>
    <n v="24192.799505842813"/>
    <n v="48381.417966952118"/>
    <n v="233197.13929323689"/>
    <n v="6794954.7073581712"/>
    <n v="6139.533659084992"/>
    <n v="2791.3686396978278"/>
    <n v="44155.694402567249"/>
    <n v="3264.5041713890705"/>
    <n v="45509.944038032241"/>
    <n v="5968.3459603891424"/>
    <n v="7424.2955995318234"/>
    <n v="32598.372514417657"/>
    <n v="12486.035254160972"/>
    <n v="54697.629676887555"/>
    <n v="26172.494811359364"/>
    <n v="13064.730818800586"/>
    <n v="122791.42045756178"/>
    <n v="12524.95811200704"/>
    <n v="18435.24533746389"/>
    <n v="130402.95435723838"/>
    <n v="201307.95690859616"/>
    <n v="54176.552605525903"/>
    <n v="632852.29621697601"/>
    <n v="4775157.8007148821"/>
    <n v="166015.34250155895"/>
    <n v="120891.50353640018"/>
    <n v="201064.9459044715"/>
    <n v="24969.127997612075"/>
    <n v="28378.942976938186"/>
    <n v="50182.484384004056"/>
    <n v="259657.21728595917"/>
    <n v="7053081.6988435145"/>
    <n v="6050.2832582589963"/>
    <n v="2578.6339559185458"/>
    <n v="49203.678037815116"/>
    <n v="2878.3730537020247"/>
    <n v="42054.629559756482"/>
    <n v="5427.74311104752"/>
    <n v="10213.892729479836"/>
    <n v="33669.341054797282"/>
    <n v="8868.0651966275636"/>
    <n v="54449.078481046527"/>
    <n v="23414.228037505665"/>
    <n v="10966.057733262815"/>
    <n v="104166.81372017581"/>
    <n v="9558.2403964541245"/>
    <n v="12690.340994186296"/>
    <n v="119735.64137995508"/>
    <n v="202885.86023341151"/>
    <n v="48508.588492496456"/>
    <n v="590162.92114372121"/>
    <n v="4399177.6698314818"/>
    <n v="153641.1190709002"/>
    <n v="105873.74592054197"/>
    <n v="210097.62121328551"/>
    <n v="25179.511936584866"/>
    <n v="25456.971111244642"/>
    <n v="61903.785867618964"/>
    <n v="217605.60626525481"/>
    <n v="6536418.4417865314"/>
    <n v="3542.3521706212664"/>
    <n v="3877.7150772184323"/>
    <n v="43883.295757583066"/>
    <n v="2532.0338264973338"/>
    <n v="40481.440615804546"/>
    <n v="4692.3151177292648"/>
    <n v="8019.9660910899938"/>
    <n v="19927.67868649212"/>
    <n v="9284.0526080384843"/>
    <n v="51885.082291765859"/>
    <n v="24165.544683550212"/>
    <n v="11864.930104486673"/>
    <n v="100075.68856071887"/>
    <n v="5229.0382593930599"/>
    <n v="10379.354161638727"/>
    <n v="128609.1097737075"/>
    <n v="175010.0064944601"/>
    <n v="54881.238448160751"/>
    <n v="469408.74669782573"/>
    <n v="3896773.2370846989"/>
    <n v="143942.4731279586"/>
    <n v="99339.168075289039"/>
    <n v="190609.97349850999"/>
    <n v="25204.813001874583"/>
    <n v="23898.433558432149"/>
    <n v="43134.463191284965"/>
    <n v="191237.63887025692"/>
    <n v="5781889.789835087"/>
    <n v="3639.7792589897749"/>
    <n v="2931.6003380640218"/>
    <n v="29364.321312817894"/>
    <n v="2190.6435337173953"/>
    <n v="40278.327421028443"/>
    <n v="6681.2200616158698"/>
    <n v="9757.2715764999393"/>
    <n v="10375.060549773609"/>
    <n v="9034.4733541580972"/>
    <n v="47565.725651325003"/>
    <n v="21263.408498564615"/>
    <n v="9362.8624091459242"/>
    <n v="96103.907821291607"/>
    <n v="4031.0095009908732"/>
    <n v="10782.722701693421"/>
    <n v="111754.10901984775"/>
    <n v="166294.04592681103"/>
    <n v="42945.249365474287"/>
    <n v="426671.29865967546"/>
    <n v="3507002.6320864921"/>
    <n v="148912.75305619606"/>
    <n v="87456.349834307854"/>
    <n v="205631.19624144485"/>
    <n v="21790.271685336786"/>
    <n v="24484.883210604065"/>
    <n v="38258.57820580055"/>
    <n v="183322.16322383421"/>
    <n v="5267885.8645055015"/>
    <n v="4543.7180207800775"/>
    <n v="1861.1230948790533"/>
    <n v="27007.334433417291"/>
    <n v="1428.2754223256284"/>
    <n v="45440.318914816628"/>
    <n v="7527.3300126676331"/>
    <n v="7383.0239871614003"/>
    <n v="9372.8226085760125"/>
    <n v="8446.0289012623834"/>
    <n v="42990.709539401723"/>
    <n v="21355.262339658755"/>
    <n v="11445.552189330287"/>
    <n v="86452.735969243426"/>
    <n v="4488.6473841210636"/>
    <n v="11762.783452279273"/>
    <n v="121171.04015392468"/>
    <n v="175676.88555999761"/>
    <n v="45864.063190913716"/>
    <n v="487413.02158932923"/>
    <n v="4015515.0275583165"/>
    <n v="199200.06937219203"/>
    <n v="88336.367866781118"/>
    <n v="248797.98230874116"/>
    <n v="18861.85187395442"/>
    <n v="19814.792467908555"/>
    <n v="35780.338997630024"/>
    <n v="164028.18027254622"/>
    <n v="5911965.2874821573"/>
    <n v="3889.5323642952435"/>
    <n v="1068.6113339374233"/>
    <n v="20367.736078651138"/>
    <n v="4008.4750006083241"/>
    <n v="43281.32006583464"/>
    <n v="6489.7020952123758"/>
    <n v="6701.64882848452"/>
    <n v="9619.6443751076131"/>
    <n v="5893.7461897115554"/>
    <n v="30565.061837970203"/>
    <n v="18343.940213580736"/>
    <n v="10550.038391270557"/>
    <n v="66246.120726961759"/>
    <n v="3205.1586444862987"/>
    <n v="7213.0845538373242"/>
    <n v="88415.834755242773"/>
    <n v="129709.86812508923"/>
    <n v="29630.296689890791"/>
    <n v="441217.07308903214"/>
    <n v="3092677.2148411511"/>
    <n v="567040.79726622498"/>
    <n v="72060.234562482263"/>
    <n v="143197.94347853141"/>
    <n v="16933.900446846648"/>
    <n v="16738.242867079352"/>
    <n v="32046.970257090827"/>
    <n v="151978.48669693022"/>
    <n v="5019090.6837755423"/>
  </r>
  <r>
    <s v="PAS"/>
    <n v="7312"/>
    <m/>
    <n v="1"/>
    <m/>
    <m/>
    <s v="Agenciamento de Espaços para Publicidade, Exceto em Veículos de Comunicação"/>
    <x v="2"/>
    <s v="Serviços técnico-profissionais"/>
    <s v="69.11-7, 69.20-6, 70.20-4, 71.11-1, 71.12-0, 71.19-7, 71.20-1, 73.11-4, 73.12-2, 73.19-0, 73.20-3, 74.10-2, 74.20-0 , 74.90-0"/>
    <x v="0"/>
    <n v="2048.6518588636295"/>
    <n v="96.892215327256721"/>
    <n v="4805.8576482627986"/>
    <n v="2428.9500359926242"/>
    <n v="2758.7921302799427"/>
    <n v="176.84605654505725"/>
    <n v="699.56071808254785"/>
    <n v="3234.9586949940849"/>
    <n v="2391.8677703164713"/>
    <n v="18669.499951185015"/>
    <n v="4465.2922771891026"/>
    <n v="1972.4132958135697"/>
    <n v="8225.2657472546853"/>
    <n v="1207.6242000826492"/>
    <n v="9271.0643373276998"/>
    <n v="30137.526908217609"/>
    <n v="34234.577629604224"/>
    <n v="13177.901644486363"/>
    <n v="71419.861262094622"/>
    <n v="318457.11418631667"/>
    <n v="85266.282050322916"/>
    <n v="37272.932330478936"/>
    <n v="43835.935686600074"/>
    <n v="9056.5277473109109"/>
    <n v="11315.468549129948"/>
    <n v="24953.64751159689"/>
    <n v="35980.652325283183"/>
    <n v="777561.96476895944"/>
    <n v="2161.3524873782212"/>
    <n v="0"/>
    <n v="2557.2972060797483"/>
    <n v="1228.7628939433091"/>
    <n v="3307.9025005142844"/>
    <n v="103.56168056398492"/>
    <n v="815.02070546367156"/>
    <n v="1957.0386228553475"/>
    <n v="2087.7607662431387"/>
    <n v="17386.572463491451"/>
    <n v="4363.9575503472861"/>
    <n v="1801.5567701358996"/>
    <n v="10153.087496666063"/>
    <n v="1120.7137473757221"/>
    <n v="5558.8459268130628"/>
    <n v="29415.730436560429"/>
    <n v="33909.309626201008"/>
    <n v="11878.218557130649"/>
    <n v="69604.949661235718"/>
    <n v="318277.86573768564"/>
    <n v="62697.005997115433"/>
    <n v="32037.151871824339"/>
    <n v="42315.150937340608"/>
    <n v="11629.882896031266"/>
    <n v="8331.8032925976586"/>
    <n v="22503.924122805278"/>
    <n v="27782.800066318709"/>
    <n v="724987.22402071778"/>
    <n v="1893.0528548714758"/>
    <n v="187.20425160282937"/>
    <n v="2139.1951300322821"/>
    <n v="0"/>
    <n v="3553.7268103897395"/>
    <n v="219.64295318807524"/>
    <n v="611.49386660078744"/>
    <n v="2194.7205340860837"/>
    <n v="1890.4675551668722"/>
    <n v="19412.157100553526"/>
    <n v="5184.170440711312"/>
    <n v="1141.60574804418"/>
    <n v="9078.4692705343678"/>
    <n v="304.75414954134715"/>
    <n v="7028.3128658648857"/>
    <n v="26595.984584328511"/>
    <n v="36507.447216120432"/>
    <n v="11657.700569517599"/>
    <n v="56673.787850940265"/>
    <n v="259902.60093573784"/>
    <n v="50979.55653506521"/>
    <n v="33050.468437467993"/>
    <n v="38983.874024560493"/>
    <n v="8599.0252013702757"/>
    <n v="5978.8986185639415"/>
    <n v="18534.864198769272"/>
    <n v="27006.385381527118"/>
    <n v="629309.56708515668"/>
    <n v="1455.3531834403273"/>
    <n v="112.98071444747306"/>
    <n v="1786.8266072627805"/>
    <n v="0"/>
    <n v="2712.4826501488501"/>
    <n v="100.90440154510271"/>
    <n v="343.41340245495661"/>
    <n v="1768.8936013472344"/>
    <n v="1489.5629863625563"/>
    <n v="20564.616465345105"/>
    <n v="4273.9291426953123"/>
    <n v="1083.1113946632995"/>
    <n v="6463.2145148438967"/>
    <n v="434.15269558573527"/>
    <n v="6422.3994427785283"/>
    <n v="37546.487608946503"/>
    <n v="41147.444916917142"/>
    <n v="8811.4631210430998"/>
    <n v="66424.961627096025"/>
    <n v="252750.48744310802"/>
    <n v="44581.019087314693"/>
    <n v="30542.464710548626"/>
    <n v="36540.267480178241"/>
    <n v="7356.7550006757165"/>
    <n v="3146.9616643338218"/>
    <n v="13642.841002354266"/>
    <n v="24256.547233176494"/>
    <n v="615759.54209861392"/>
    <n v="741.84532773257149"/>
    <n v="0"/>
    <n v="2565.0363061938669"/>
    <n v="119.4059566914282"/>
    <n v="1750.5762359987077"/>
    <n v="96.98417149048224"/>
    <n v="425.19466128168608"/>
    <n v="2132.666010281333"/>
    <n v="1518.0709472285762"/>
    <n v="11568.971163598258"/>
    <n v="1578.7756088777792"/>
    <n v="860.8154526819302"/>
    <n v="5072.2509412266681"/>
    <n v="302.40288235168885"/>
    <n v="4606.4987200217201"/>
    <n v="19522.38435462581"/>
    <n v="32732.730363266037"/>
    <n v="8505.9198100671238"/>
    <n v="70817.160081662165"/>
    <n v="287809.19843383029"/>
    <n v="33630.458177358858"/>
    <n v="25512.455815625322"/>
    <n v="35653.422618394135"/>
    <n v="3377.4279998726724"/>
    <n v="1851.6281704139506"/>
    <n v="14749.993612240181"/>
    <n v="17204.485210462237"/>
    <n v="584706.75903347542"/>
    <n v="334.89278095920514"/>
    <n v="282.2498637843733"/>
    <n v="1912.0109432381382"/>
    <n v="0"/>
    <n v="1654.5100460025135"/>
    <n v="63.802375027752163"/>
    <n v="540.0995617799191"/>
    <n v="3669.6555244935139"/>
    <n v="3076.8921030506599"/>
    <n v="10744.530823869718"/>
    <n v="661.01571424054225"/>
    <n v="516.58403559983833"/>
    <n v="5478.0437558467193"/>
    <n v="354.89935705173525"/>
    <n v="4726.3615086714963"/>
    <n v="14068.598455076703"/>
    <n v="34610.694203685562"/>
    <n v="5196.0314809849569"/>
    <n v="67667.531572793596"/>
    <n v="280323.03422496922"/>
    <n v="25111.89843337901"/>
    <n v="18742.870939291319"/>
    <n v="31812.291704468793"/>
    <n v="3506.3236108873211"/>
    <n v="2433.4204170943294"/>
    <n v="12289.122412594219"/>
    <n v="14244.160782076624"/>
    <n v="544021.5266309178"/>
    <n v="256.23768803725932"/>
    <n v="84.321028331749886"/>
    <n v="2203.0268544472733"/>
    <n v="67.948013121701351"/>
    <n v="1686.7463896379395"/>
    <n v="100.009651506029"/>
    <n v="1385.9806494352113"/>
    <n v="4112.7745298962855"/>
    <n v="378.17571881409566"/>
    <n v="5436.4051001099888"/>
    <n v="1029.7112063214654"/>
    <n v="273.77318732719834"/>
    <n v="5902.9484379643663"/>
    <n v="278.69327839790225"/>
    <n v="2757.5317605656342"/>
    <n v="11797.340338181026"/>
    <n v="29858.739239387822"/>
    <n v="4649.9968998100403"/>
    <n v="92221.091672970113"/>
    <n v="324994.65500120661"/>
    <n v="20982.882668229839"/>
    <n v="19559.318581030679"/>
    <n v="35160.51231003159"/>
    <n v="3013.0498545846008"/>
    <n v="1989.9574396621085"/>
    <n v="11337.699863539476"/>
    <n v="12442.841550932464"/>
    <n v="593962.36891348043"/>
    <n v="0"/>
    <n v="37.879820481888792"/>
    <n v="2026.7348739492811"/>
    <n v="33.227912703411221"/>
    <n v="1662.4306846510399"/>
    <n v="0"/>
    <n v="198.0391904101302"/>
    <n v="1740.4365325139916"/>
    <n v="220.13492166009934"/>
    <n v="1613.9212548954047"/>
    <n v="336.35536122495085"/>
    <n v="99.683738110233676"/>
    <n v="4579.7566888327183"/>
    <n v="360.7571096167502"/>
    <n v="3035.8765511258157"/>
    <n v="6642.7432155412553"/>
    <n v="24922.860085101162"/>
    <n v="3766.034181150575"/>
    <n v="70656.497300089133"/>
    <n v="228151.68724639976"/>
    <n v="15810.10419549082"/>
    <n v="12060.384919477652"/>
    <n v="35029.902282811294"/>
    <n v="4191.3589400347792"/>
    <n v="1293.3641047653878"/>
    <n v="8316.3393095592564"/>
    <n v="9896.0474441391707"/>
    <n v="436682.55786473595"/>
  </r>
  <r>
    <s v="PAS"/>
    <n v="7319"/>
    <m/>
    <n v="1"/>
    <m/>
    <m/>
    <s v="Atividades de Publicidade Não Especificadas Anteriormente"/>
    <x v="2"/>
    <s v="Serviços técnico-profissionais"/>
    <s v="69.11-7, 69.20-6, 70.20-4, 71.11-1, 71.12-0, 71.19-7, 71.20-1, 73.11-4, 73.12-2, 73.19-0, 73.20-3, 74.10-2, 74.20-0 , 74.90-0"/>
    <x v="0"/>
    <n v="8727.8558956688903"/>
    <n v="435.74797709037216"/>
    <n v="17270.016245791921"/>
    <n v="1102.0719738652824"/>
    <n v="27378.411265595474"/>
    <n v="1308.5514378882492"/>
    <n v="2086.1168487902173"/>
    <n v="7736.2711915207183"/>
    <n v="10613.961374099203"/>
    <n v="63518.084171254675"/>
    <n v="34338.429935732755"/>
    <n v="26347.535691553381"/>
    <n v="112284.32586748301"/>
    <n v="11311.413609918611"/>
    <n v="12902.356871086293"/>
    <n v="103629.4120463837"/>
    <n v="247793.46975034647"/>
    <n v="23617.392974475777"/>
    <n v="339279.41974494775"/>
    <n v="3074194.5903415005"/>
    <n v="204046.20012999186"/>
    <n v="112675.39792066943"/>
    <n v="241222.92979474057"/>
    <n v="48565.05308545343"/>
    <n v="21696.735193769196"/>
    <n v="65709.327458805215"/>
    <n v="58302.100615664851"/>
    <n v="4878093.1794140879"/>
    <n v="3444.3040505424465"/>
    <n v="578.20550438836494"/>
    <n v="13069.662279583443"/>
    <n v="62.573073561217299"/>
    <n v="15445.812266433562"/>
    <n v="605.43182329295371"/>
    <n v="2661.5430279132288"/>
    <n v="6500.276563033146"/>
    <n v="39170.762010081948"/>
    <n v="45993.270199556246"/>
    <n v="22514.7800351035"/>
    <n v="22987.941824976242"/>
    <n v="97385.329924783291"/>
    <n v="7972.6715788154261"/>
    <n v="14335.345398675825"/>
    <n v="62461.001751085038"/>
    <n v="215764.89427702766"/>
    <n v="18634.034130269931"/>
    <n v="337894.36265239073"/>
    <n v="2748637.381858991"/>
    <n v="170886.86142909818"/>
    <n v="92370.891181999061"/>
    <n v="218071.06646321341"/>
    <n v="34274.393967717981"/>
    <n v="17895.976868425816"/>
    <n v="48263.433804684821"/>
    <n v="44741.076691732451"/>
    <n v="4302623.2846373767"/>
    <n v="2051.2656702764125"/>
    <n v="478.90765531545287"/>
    <n v="9347.3720989863068"/>
    <n v="0"/>
    <n v="13445.563743985191"/>
    <n v="1327.1272849364082"/>
    <n v="1090.9206128225949"/>
    <n v="7234.1506292487793"/>
    <n v="24075.46790268831"/>
    <n v="34953.714947483473"/>
    <n v="20819.491397330399"/>
    <n v="15981.000854465685"/>
    <n v="74042.681285570055"/>
    <n v="9760.8510037131418"/>
    <n v="10018.699406024549"/>
    <n v="73993.127517641318"/>
    <n v="180754.1916706241"/>
    <n v="16340.896913972198"/>
    <n v="290885.32002794632"/>
    <n v="2675160.0421976098"/>
    <n v="243278.76722122071"/>
    <n v="81885.082807275961"/>
    <n v="192913.34540533079"/>
    <n v="25587.8753980191"/>
    <n v="14003.064390853366"/>
    <n v="46600.160981017172"/>
    <n v="30203.4925577514"/>
    <n v="4096232.5815821094"/>
    <n v="1649.4243855337656"/>
    <n v="309.12722709455863"/>
    <n v="8456.9548861944622"/>
    <n v="0"/>
    <n v="11757.38601844195"/>
    <n v="2115.3341295370024"/>
    <n v="950.44678881491973"/>
    <n v="9343.7581868530287"/>
    <n v="6259.0482650029744"/>
    <n v="33975.771892997385"/>
    <n v="17493.655475912248"/>
    <n v="11323.358927112844"/>
    <n v="66495.856078651734"/>
    <n v="7027.4080127591842"/>
    <n v="8520.7372333296989"/>
    <n v="49193.406260456635"/>
    <n v="145222.70575658529"/>
    <n v="11836.174602927251"/>
    <n v="279639.28397738171"/>
    <n v="2006634.0757368037"/>
    <n v="218871.35634982836"/>
    <n v="63097.30403620327"/>
    <n v="175319.84214847544"/>
    <n v="18349.933786001075"/>
    <n v="9429.8021529743328"/>
    <n v="41561.654307284305"/>
    <n v="409674.61652502947"/>
    <n v="3614508.4231481864"/>
    <n v="1808.7076992813893"/>
    <n v="915.54052936643052"/>
    <n v="3568.4662533496607"/>
    <n v="85.574268962190217"/>
    <n v="13308.528883259622"/>
    <n v="275.89077976781118"/>
    <n v="997.56379785004208"/>
    <n v="12078.740400637558"/>
    <n v="2188.3264336267157"/>
    <n v="25891.545183564172"/>
    <n v="13720.682423971488"/>
    <n v="6027.0574560842433"/>
    <n v="45828.429405951174"/>
    <n v="6204.9411533332614"/>
    <n v="3950.8684732189622"/>
    <n v="29380.556723231108"/>
    <n v="106556.53309778617"/>
    <n v="4768.0012467448905"/>
    <n v="219917.94864760441"/>
    <n v="1627954.0228144755"/>
    <n v="167895.85465419883"/>
    <n v="60288.305018682695"/>
    <n v="155033.46689048494"/>
    <n v="16051.537777802707"/>
    <n v="6510.8413034828654"/>
    <n v="28517.930280205077"/>
    <n v="34105.994389978703"/>
    <n v="2593831.8559869025"/>
    <n v="882.43775854588728"/>
    <n v="437.58535748518244"/>
    <n v="2331.0759191734041"/>
    <n v="1376.1908706990555"/>
    <n v="12506.881687841707"/>
    <n v="90.197132325594168"/>
    <n v="645.55149172959511"/>
    <n v="8234.1669811721713"/>
    <n v="1245.8628749590409"/>
    <n v="17171.196379762114"/>
    <n v="14483.908226143461"/>
    <n v="10454.640562487401"/>
    <n v="43199.506343427129"/>
    <n v="4768.7873799843301"/>
    <n v="626.05186829436661"/>
    <n v="27790.087436739756"/>
    <n v="108522.23672324882"/>
    <n v="3662.8896563371582"/>
    <n v="233103.26259940237"/>
    <n v="1474174.7850079101"/>
    <n v="108860.40880907576"/>
    <n v="41033.230478531732"/>
    <n v="125535.95497607019"/>
    <n v="6964.2325208503235"/>
    <n v="6168.3074609300184"/>
    <n v="23179.992125884175"/>
    <n v="29243.729407854789"/>
    <n v="2306693.1580368662"/>
    <n v="1646.0054158903502"/>
    <n v="0"/>
    <n v="2344.6796328383653"/>
    <n v="3063.8921600654398"/>
    <n v="11407.741985305969"/>
    <n v="617.84391545875565"/>
    <n v="311.36399294800037"/>
    <n v="17969.037903756802"/>
    <n v="1416.1512045627346"/>
    <n v="14369.077671349452"/>
    <n v="12449.868849060616"/>
    <n v="3558.536503925603"/>
    <n v="41425.13328612753"/>
    <n v="4320.3884560137985"/>
    <n v="2059.7122150119276"/>
    <n v="38659.202987410463"/>
    <n v="80445.300678763291"/>
    <n v="4099.3879526606479"/>
    <n v="206554.67144225139"/>
    <n v="1515106.4813709701"/>
    <n v="80014.59214064668"/>
    <n v="40927.459934453007"/>
    <n v="117493.56924886422"/>
    <n v="8059.4898462786714"/>
    <n v="10524.308934172132"/>
    <n v="13833.8814620677"/>
    <n v="26900.616757583237"/>
    <n v="2259578.395948437"/>
    <n v="1597.5805981258422"/>
    <n v="0"/>
    <n v="2305.544474558541"/>
    <n v="359.84417271505038"/>
    <n v="7270.620346078832"/>
    <n v="314.00377504723605"/>
    <n v="484.10327506071536"/>
    <n v="6315.4549209955521"/>
    <n v="1115.3796210672749"/>
    <n v="8757.353458124262"/>
    <n v="7857.4194695367332"/>
    <n v="2502.4157038371982"/>
    <n v="30806.657837748116"/>
    <n v="2547.9711721536828"/>
    <n v="2341.9763887446697"/>
    <n v="31701.421563118278"/>
    <n v="69798.027593066421"/>
    <n v="2890.9355652151535"/>
    <n v="209818.60342259784"/>
    <n v="1161079.3408904895"/>
    <n v="35488.958357277428"/>
    <n v="25633.910834622253"/>
    <n v="24083.059480827873"/>
    <n v="5984.3038815975397"/>
    <n v="6673.430023621363"/>
    <n v="7333.9461021094594"/>
    <n v="51825.958395200403"/>
    <n v="1706888.2213235369"/>
  </r>
  <r>
    <s v="PAS"/>
    <n v="9001"/>
    <m/>
    <n v="2"/>
    <m/>
    <m/>
    <s v="Artes cênicas, espetáculos, etc."/>
    <x v="3"/>
    <s v="Atividades culturais, recreativas e esportivas"/>
    <s v="90.01-9, 90.02-7, 90.03-5, 92.00-3, 93.11-5, 93.13-1, 93.19-1,_x000a_93.21-2, 93.29-8"/>
    <x v="0"/>
    <n v="2370.4859197831256"/>
    <n v="285.68274624777257"/>
    <n v="9560.0454183852289"/>
    <n v="100.99972595498132"/>
    <n v="9241.8763484889023"/>
    <n v="683.82125189899944"/>
    <n v="882.84950650868018"/>
    <n v="3709.576272160527"/>
    <n v="2787.5437906624165"/>
    <n v="16180.916870267269"/>
    <n v="14890.967503975362"/>
    <n v="14692.718077425709"/>
    <n v="29201.621413271834"/>
    <n v="2096.1937754877308"/>
    <n v="3718.6858824665937"/>
    <n v="84791.950974041116"/>
    <n v="77997.558231628049"/>
    <n v="6901.7175129862953"/>
    <n v="196248.64680369024"/>
    <n v="239763.93197507921"/>
    <n v="74258.159277472005"/>
    <n v="22993.75135559935"/>
    <n v="36731.78359810976"/>
    <n v="8133.0468848207047"/>
    <n v="5211.9662454168074"/>
    <n v="27541.86399869265"/>
    <n v="11687.995279940211"/>
    <n v="902666.35664046137"/>
    <n v="1620.3284414416019"/>
    <n v="156.35845924860709"/>
    <n v="7680.4915696394501"/>
    <n v="55.688440184849213"/>
    <n v="7205.9033735068033"/>
    <n v="678.38324630659406"/>
    <n v="473.1940397937737"/>
    <n v="2193.9271566832649"/>
    <n v="1840.9724221509505"/>
    <n v="12802.182313721602"/>
    <n v="11545.515727495404"/>
    <n v="11264.161750000963"/>
    <n v="22104.845464326769"/>
    <n v="1879.9252799528977"/>
    <n v="5605.4663656438888"/>
    <n v="76277.027930752214"/>
    <n v="79010.057835739048"/>
    <n v="4452.4700229238879"/>
    <n v="168361.12934445907"/>
    <n v="248277.64273156662"/>
    <n v="78066.795260126455"/>
    <n v="20858.553216908917"/>
    <n v="30381.693568217688"/>
    <n v="16151.272396920202"/>
    <n v="3129.1866264608993"/>
    <n v="20995.079640123375"/>
    <n v="9475.6866414425822"/>
    <n v="842543.93926573847"/>
    <n v="2021.0791011086999"/>
    <n v="187.01564164456155"/>
    <n v="7732.5780638997703"/>
    <n v="103.81605691867637"/>
    <n v="6858.1735478109376"/>
    <n v="738.78765096245672"/>
    <n v="457.4937254287056"/>
    <n v="2838.3969135517714"/>
    <n v="1791.9862434058032"/>
    <n v="11285.133602129898"/>
    <n v="8705.3315868338996"/>
    <n v="9818.1815261875345"/>
    <n v="19489.276220160478"/>
    <n v="1796.0693135261693"/>
    <n v="5732.1892435897598"/>
    <n v="73480.831897466298"/>
    <n v="101699.80559895032"/>
    <n v="4031.0328582102034"/>
    <n v="152204.63450854406"/>
    <n v="207618.09157413186"/>
    <n v="76416.484133469916"/>
    <n v="20418.154779880351"/>
    <n v="26793.446088168836"/>
    <n v="14567.434128681467"/>
    <n v="2196.3361263962865"/>
    <n v="15977.074782583401"/>
    <n v="12104.43766177438"/>
    <n v="787063.27257541649"/>
    <n v="1069.79948145507"/>
    <n v="216.90624223408281"/>
    <n v="6656.2108339720808"/>
    <n v="152.48349564990227"/>
    <n v="6525.6844673829009"/>
    <n v="459.87230613094221"/>
    <n v="629.17108144697977"/>
    <n v="1139.0771245880087"/>
    <n v="724.39308437688601"/>
    <n v="8375.2979433580294"/>
    <n v="8874.3450729265023"/>
    <n v="7934.3189686592095"/>
    <n v="15169.455336072055"/>
    <n v="1431.5373179996752"/>
    <n v="4408.0334698936822"/>
    <n v="38935.046582993804"/>
    <n v="60122.873653468261"/>
    <n v="3065.642399589231"/>
    <n v="148744.52703793076"/>
    <n v="182246.13536425817"/>
    <n v="67038.020419749068"/>
    <n v="18129.192237413332"/>
    <n v="36371.205379563646"/>
    <n v="10700.544662875287"/>
    <n v="1446.0504294430664"/>
    <n v="11564.313048402282"/>
    <n v="10888.758762360396"/>
    <n v="653018.89620419336"/>
    <n v="819.69747215557038"/>
    <n v="212.45859382013145"/>
    <n v="5388.4836952994865"/>
    <n v="361.30881681860944"/>
    <n v="3916.9527627354228"/>
    <n v="373.20604669320392"/>
    <n v="741.74172820153422"/>
    <n v="1092.5178911890112"/>
    <n v="605.53830682625721"/>
    <n v="7555.0546790018161"/>
    <n v="8583.4589366661639"/>
    <n v="8826.2361137791213"/>
    <n v="13934.998646899001"/>
    <n v="1077.6804894051713"/>
    <n v="4274.4623764161352"/>
    <n v="40295.68202179356"/>
    <n v="49436.63953071287"/>
    <n v="4182.4416535038245"/>
    <n v="141834.3030891353"/>
    <n v="158519.96289283223"/>
    <n v="55375.340203836655"/>
    <n v="17449.37806152102"/>
    <n v="33524.85655807727"/>
    <n v="10187.326944797587"/>
    <n v="1022.7569384092361"/>
    <n v="8738.2862679201735"/>
    <n v="10826.30681544135"/>
    <n v="589157.0775338877"/>
    <n v="448.4537228278125"/>
    <n v="175.56514075343077"/>
    <n v="4102.3124812270535"/>
    <n v="353.81978162631168"/>
    <n v="3166.3839644726731"/>
    <n v="113.86068714300052"/>
    <n v="734.90541301979704"/>
    <n v="1618.5914852553519"/>
    <n v="445.47054003625004"/>
    <n v="5034.0387070438965"/>
    <n v="7827.5807890443848"/>
    <n v="7946.632508209761"/>
    <n v="9028.664903714769"/>
    <n v="910.19383063951102"/>
    <n v="3440.7429385201376"/>
    <n v="33391.292145227271"/>
    <n v="36915.247058545654"/>
    <n v="3705.9112560894637"/>
    <n v="105411.44910610715"/>
    <n v="158139.52011218143"/>
    <n v="48511.694040580769"/>
    <n v="12452.847135717871"/>
    <n v="25439.770202117234"/>
    <n v="9796.2194066251104"/>
    <n v="1282.2651847535644"/>
    <n v="7145.9026044028042"/>
    <n v="8713.9518388557335"/>
    <n v="496253.28698473814"/>
    <n v="214.15549860844067"/>
    <n v="877.15327862030767"/>
    <n v="5824.8778985386261"/>
    <n v="517.97476713305832"/>
    <n v="3936.192792059644"/>
    <n v="29.192039090331019"/>
    <n v="711.63846674072511"/>
    <n v="1183.6990498479704"/>
    <n v="585.13704333432281"/>
    <n v="4123.0508655368776"/>
    <n v="7718.4385817650455"/>
    <n v="7447.5837062373348"/>
    <n v="7039.2856235882491"/>
    <n v="493.21519326138474"/>
    <n v="4602.4027088118473"/>
    <n v="29447.653696572015"/>
    <n v="66499.954056612172"/>
    <n v="3588.7930152353501"/>
    <n v="107218.84303488651"/>
    <n v="186965.65677177368"/>
    <n v="51484.944042968724"/>
    <n v="13537.216862794146"/>
    <n v="26858.85878517299"/>
    <n v="11550.989510646687"/>
    <n v="1166.2189243367886"/>
    <n v="7318.0807337483975"/>
    <n v="5591.0898255707316"/>
    <n v="556532.29677349236"/>
    <n v="550.28265125760424"/>
    <n v="1106.2561660006297"/>
    <n v="4241.7833205113957"/>
    <n v="375.43743309862737"/>
    <n v="3825.3304943403732"/>
    <n v="62.793368572767484"/>
    <n v="581.0791956443876"/>
    <n v="776.43828673642781"/>
    <n v="339.09311175512238"/>
    <n v="3428.4952772845186"/>
    <n v="7407.9258450998086"/>
    <n v="1399.1316428201089"/>
    <n v="5721.1858194903998"/>
    <n v="566.12064859763245"/>
    <n v="3758.0626693403437"/>
    <n v="24201.614578553068"/>
    <n v="34316.111665849443"/>
    <n v="2938.5241124418717"/>
    <n v="99936.372153329736"/>
    <n v="123015.90389193321"/>
    <n v="45714.512162703671"/>
    <n v="9879.5647918111754"/>
    <n v="20141.854478808007"/>
    <n v="12251.119687346147"/>
    <n v="1752.3772818255839"/>
    <n v="7964.2929335786912"/>
    <n v="2991.512450921718"/>
    <n v="419243.17611965246"/>
  </r>
  <r>
    <s v="PAS"/>
    <n v="9003"/>
    <m/>
    <n v="2"/>
    <m/>
    <m/>
    <s v="Gestão espaço para espetáculos"/>
    <x v="3"/>
    <s v="Atividades culturais, recreativas e esportivas"/>
    <s v="90.01-9, 90.02-7, 90.03-5, 92.00-3, 93.11-5, 93.13-1, 93.19-1, 93.21-2, 93.29-8"/>
    <x v="0"/>
    <n v="0"/>
    <n v="0"/>
    <n v="54358.902731897069"/>
    <n v="0"/>
    <n v="843.68116387934253"/>
    <n v="0"/>
    <n v="74.580310005775303"/>
    <n v="265.96522720082538"/>
    <n v="4511.0154695916717"/>
    <n v="455.16025989637541"/>
    <n v="2259.8719051472067"/>
    <n v="1254.6533534650696"/>
    <n v="1157.7493078621299"/>
    <n v="196.05181174656946"/>
    <n v="0"/>
    <n v="1332.2548316604295"/>
    <n v="38257.225059802819"/>
    <n v="42.571884751079303"/>
    <n v="17035.165358794802"/>
    <n v="58114.016012300453"/>
    <n v="1677.6287715415965"/>
    <n v="285.60599537906955"/>
    <n v="1319.6276572580114"/>
    <n v="4794.0439609759715"/>
    <n v="824.13260717675496"/>
    <n v="385.49835538244082"/>
    <n v="1651.6129878588395"/>
    <n v="191097.01502357429"/>
    <n v="0"/>
    <n v="0"/>
    <n v="45690.474565984579"/>
    <n v="0"/>
    <n v="383.81240734051505"/>
    <n v="0"/>
    <n v="35.171646432536342"/>
    <n v="414.30746981163492"/>
    <n v="0"/>
    <n v="351.17177068592144"/>
    <n v="1648.7329178487876"/>
    <n v="158.16347021849606"/>
    <n v="784.3168215728416"/>
    <n v="0"/>
    <n v="0"/>
    <n v="1018.3517063408709"/>
    <n v="2662.5058257051478"/>
    <n v="110.09503467154687"/>
    <n v="15444.250455941921"/>
    <n v="21208.67761953978"/>
    <n v="1887.4493147591775"/>
    <n v="199.39703810222156"/>
    <n v="1073.2106559260949"/>
    <n v="127.91507615278208"/>
    <n v="172.72079679947305"/>
    <n v="510.88865528846463"/>
    <n v="2080.0605076255242"/>
    <n v="95961.673756748336"/>
    <n v="0"/>
    <n v="0"/>
    <n v="48305.385139074766"/>
    <n v="0"/>
    <n v="457.43308713181557"/>
    <n v="0"/>
    <n v="34.133050397715664"/>
    <n v="277.67949890270813"/>
    <n v="0"/>
    <n v="384.65533241605777"/>
    <n v="881.03604096909885"/>
    <n v="481.1506182924258"/>
    <n v="170.52751250868991"/>
    <n v="0"/>
    <n v="0"/>
    <n v="825.26472191820449"/>
    <n v="3319.8199926084676"/>
    <n v="0"/>
    <n v="9501.309383242924"/>
    <n v="18057.401341130259"/>
    <n v="1185.3903541286516"/>
    <n v="119.60561092339346"/>
    <n v="253.80447279898976"/>
    <n v="139.9345313732716"/>
    <n v="516.21793747310346"/>
    <n v="315.61959169800213"/>
    <n v="647.49600898307006"/>
    <n v="85873.864225971643"/>
    <n v="96.191777875518568"/>
    <n v="15.410624541035665"/>
    <n v="1099.6368174038535"/>
    <n v="0"/>
    <n v="162.8405035601582"/>
    <n v="0"/>
    <n v="42.807290391792861"/>
    <n v="64.800026739869921"/>
    <n v="0"/>
    <n v="28.538193594528575"/>
    <n v="291.24561836497048"/>
    <n v="452.21255024284176"/>
    <n v="153.68733614668142"/>
    <n v="0"/>
    <n v="0"/>
    <n v="1102.571276796682"/>
    <n v="581.62252364428332"/>
    <n v="0"/>
    <n v="6270.8535840451495"/>
    <n v="9932.6782223767477"/>
    <n v="1060.1946774919306"/>
    <n v="39.326678046409079"/>
    <n v="868.81414760893733"/>
    <n v="116.64004813176589"/>
    <n v="85.82115541429944"/>
    <n v="309.91090606719695"/>
    <n v="647.36640531892931"/>
    <n v="23423.170363803576"/>
    <n v="0"/>
    <n v="0"/>
    <n v="33.410531491347896"/>
    <n v="0"/>
    <n v="0"/>
    <n v="0"/>
    <n v="47.959050523731705"/>
    <n v="14.38771515711951"/>
    <n v="0"/>
    <n v="0"/>
    <n v="60.936205371329699"/>
    <n v="396.5367142126899"/>
    <n v="83.863452642324077"/>
    <n v="0"/>
    <n v="0"/>
    <n v="320.09083401405854"/>
    <n v="26133.71632195538"/>
    <n v="0"/>
    <n v="5743.3281963317004"/>
    <n v="6236.3610592066952"/>
    <n v="922.51631634928344"/>
    <n v="0"/>
    <n v="118.16150868036904"/>
    <n v="222.80674636283166"/>
    <n v="156.76741590372461"/>
    <n v="386.2715026161498"/>
    <n v="1007.869884902594"/>
    <n v="41884.983455721347"/>
    <n v="0"/>
    <n v="0"/>
    <n v="0"/>
    <n v="13.143642202846209"/>
    <n v="0"/>
    <n v="0"/>
    <n v="39.006938150382297"/>
    <n v="0"/>
    <n v="0"/>
    <n v="78.861853217077254"/>
    <n v="18.768555747720178"/>
    <n v="15.744104746205027"/>
    <n v="60.382174938840251"/>
    <n v="0"/>
    <n v="0"/>
    <n v="17.08023370732904"/>
    <n v="20471.567009560851"/>
    <n v="0"/>
    <n v="3429.7941432357934"/>
    <n v="5481.9279599044139"/>
    <n v="4752.12312803648"/>
    <n v="80.439090281440002"/>
    <n v="182.93745206380865"/>
    <n v="92.31642028923811"/>
    <n v="453.22133171031976"/>
    <n v="326.83150296986014"/>
    <n v="385.54118477070767"/>
    <n v="35899.686725533313"/>
    <n v="0"/>
    <n v="0"/>
    <n v="26.998417655797471"/>
    <n v="14.556871839559575"/>
    <n v="0"/>
    <n v="0"/>
    <n v="0"/>
    <n v="0"/>
    <n v="0"/>
    <n v="0"/>
    <n v="21.126261815661522"/>
    <n v="149.40249370276928"/>
    <n v="0"/>
    <n v="0"/>
    <n v="0"/>
    <n v="433.74982845356749"/>
    <n v="388.62366074291447"/>
    <n v="0"/>
    <n v="2019.2599161486428"/>
    <n v="9782.806441692308"/>
    <n v="5415.0000709757487"/>
    <n v="0"/>
    <n v="679.50056280403726"/>
    <n v="68.595892178741678"/>
    <n v="276.71690696088922"/>
    <n v="252.86717976419274"/>
    <n v="21.941951509084774"/>
    <n v="19551.146456243914"/>
    <n v="0"/>
    <n v="0"/>
    <n v="0"/>
    <n v="16.915092334223573"/>
    <n v="0"/>
    <n v="0"/>
    <n v="0"/>
    <n v="26.078120281586497"/>
    <n v="0"/>
    <n v="0"/>
    <n v="148.99974216102609"/>
    <n v="0"/>
    <n v="0"/>
    <n v="0"/>
    <n v="0"/>
    <n v="558.36343721328001"/>
    <n v="23465.897619768439"/>
    <n v="0"/>
    <n v="1469.2591395890793"/>
    <n v="12568.229286837488"/>
    <n v="5001.6149916257737"/>
    <n v="6.5881567027165895"/>
    <n v="465.29165532781013"/>
    <n v="132.09254188945491"/>
    <n v="74.253673037047491"/>
    <n v="2298.0368999968573"/>
    <n v="55.304144187697318"/>
    <n v="46286.924500952482"/>
  </r>
  <r>
    <s v="PAS"/>
    <n v="9002"/>
    <m/>
    <n v="2"/>
    <m/>
    <m/>
    <s v="Criação artística"/>
    <x v="1"/>
    <s v="Atividades culturais, recreativas e esportivas"/>
    <s v="90.01-9, 90.02-7, 90.03-5, 92.00-3, 93.11-5, 93.13-1, 93.19-1,_x000a_93.21-2, 93.29-8"/>
    <x v="0"/>
    <n v="0"/>
    <n v="0"/>
    <n v="386.15653549423104"/>
    <n v="0"/>
    <n v="133.9645001641023"/>
    <n v="0"/>
    <n v="0"/>
    <n v="0"/>
    <n v="0"/>
    <n v="292.78523851180023"/>
    <n v="0"/>
    <n v="19.988355745642938"/>
    <n v="429.35512697935468"/>
    <n v="0"/>
    <n v="0"/>
    <n v="2036.2303647442563"/>
    <n v="3734.0887879281295"/>
    <n v="51.612474492056428"/>
    <n v="3237.505421571509"/>
    <n v="7047.2589706296294"/>
    <n v="1048.2374136150675"/>
    <n v="237.92106714166783"/>
    <n v="624.89038881431065"/>
    <n v="255.07461022438702"/>
    <n v="0"/>
    <n v="534.7119831881804"/>
    <n v="6290.108337451863"/>
    <n v="26359.88957669619"/>
    <n v="0"/>
    <n v="0"/>
    <n v="309.04723963488095"/>
    <n v="0"/>
    <n v="228.20692220398692"/>
    <n v="0"/>
    <n v="0"/>
    <n v="0"/>
    <n v="0"/>
    <n v="297.2730381735243"/>
    <n v="0"/>
    <n v="35.171646432536342"/>
    <n v="450.21263701188826"/>
    <n v="0"/>
    <n v="20.856838210087449"/>
    <n v="860.12754168829338"/>
    <n v="2495.726858378403"/>
    <n v="58.048779289097581"/>
    <n v="1255.2547921875484"/>
    <n v="31721.2428136452"/>
    <n v="490.9082550821052"/>
    <n v="131.0488802250336"/>
    <n v="948.231737868094"/>
    <n v="0"/>
    <n v="35.49327505774022"/>
    <n v="349.58930597438604"/>
    <n v="3544.603196273662"/>
    <n v="43231.043757336462"/>
    <n v="0"/>
    <n v="73.727388859041412"/>
    <n v="363.17949757179082"/>
    <n v="0"/>
    <n v="0"/>
    <n v="0"/>
    <n v="0"/>
    <n v="0"/>
    <n v="58.223740308643592"/>
    <n v="59.609366550673059"/>
    <n v="0"/>
    <n v="34.133050397715664"/>
    <n v="814.38467491320739"/>
    <n v="143.28198486886751"/>
    <n v="0"/>
    <n v="1093.8303671069962"/>
    <n v="2582.0017312524269"/>
    <n v="20.523731268079835"/>
    <n v="1174.8198093814913"/>
    <n v="25377.361037524606"/>
    <n v="338.5954698423779"/>
    <n v="105.41185933920389"/>
    <n v="547.03618576580288"/>
    <n v="110.59629653584599"/>
    <n v="1533.2637577825251"/>
    <n v="157.20190378184793"/>
    <n v="3938.7781373967132"/>
    <n v="38525.95999044786"/>
    <n v="0"/>
    <n v="0"/>
    <n v="317.7536729400129"/>
    <n v="0"/>
    <n v="67.810937073237611"/>
    <n v="0"/>
    <n v="0"/>
    <n v="0"/>
    <n v="0"/>
    <n v="111.66550062446274"/>
    <n v="0"/>
    <n v="34.298195971405903"/>
    <n v="349.24072593318402"/>
    <n v="260.45683475079841"/>
    <n v="0"/>
    <n v="283.76285164080616"/>
    <n v="1836.6270269788888"/>
    <n v="71.131840261793343"/>
    <n v="1320.9099268944055"/>
    <n v="21806.518874868376"/>
    <n v="234.5027876771739"/>
    <n v="41.05310784974386"/>
    <n v="449.16027261966337"/>
    <n v="94.400155318052057"/>
    <n v="1174.0238444635265"/>
    <n v="117.29459385641103"/>
    <n v="5125.9729952430107"/>
    <n v="33696.58414496496"/>
    <n v="0"/>
    <n v="0"/>
    <n v="318.66673232555434"/>
    <n v="0"/>
    <n v="0"/>
    <n v="0"/>
    <n v="0"/>
    <n v="0"/>
    <n v="0"/>
    <n v="64.744718207037806"/>
    <n v="14.726249631404675"/>
    <n v="0"/>
    <n v="743.99749624862534"/>
    <n v="14.38771515711951"/>
    <n v="0"/>
    <n v="301.16591056522486"/>
    <n v="1463.6772148731022"/>
    <n v="61.810752763233033"/>
    <n v="1385.3533146783432"/>
    <n v="29030.677690824647"/>
    <n v="167.07635486985566"/>
    <n v="383.13357015162774"/>
    <n v="203.39433327117777"/>
    <n v="14.38771515711951"/>
    <n v="1169.3333381886441"/>
    <n v="79.132433364157308"/>
    <n v="2540.5810497720345"/>
    <n v="37956.246590048911"/>
    <n v="65.859540500283146"/>
    <n v="0"/>
    <n v="235.82238042655035"/>
    <n v="0"/>
    <n v="0"/>
    <n v="0"/>
    <n v="0"/>
    <n v="0"/>
    <n v="0"/>
    <n v="46.002747709961731"/>
    <n v="38.356822514542593"/>
    <n v="0"/>
    <n v="972.72223515350345"/>
    <n v="13.143642202846209"/>
    <n v="0"/>
    <n v="388.6648490714399"/>
    <n v="951.4546914333647"/>
    <n v="1441.0768455715515"/>
    <n v="589.55142852284484"/>
    <n v="16778.401129182963"/>
    <n v="124.18141419146507"/>
    <n v="299.98935900187632"/>
    <n v="177.41514372577916"/>
    <n v="0"/>
    <n v="133.9051654908161"/>
    <n v="94.083321523855375"/>
    <n v="2582.9074425779136"/>
    <n v="24933.538158801559"/>
    <n v="0"/>
    <n v="0"/>
    <n v="0"/>
    <n v="0"/>
    <n v="0"/>
    <n v="0"/>
    <n v="0"/>
    <n v="0"/>
    <n v="28.010858317889877"/>
    <n v="0"/>
    <n v="14.005429158944938"/>
    <n v="0"/>
    <n v="340.51754268374566"/>
    <n v="53.193969866585704"/>
    <n v="0"/>
    <n v="506.00096890274932"/>
    <n v="1265.2285340047642"/>
    <n v="241.09789454758183"/>
    <n v="1240.6225136334774"/>
    <n v="15682.210097366682"/>
    <n v="141.48183292299328"/>
    <n v="463.37721702867589"/>
    <n v="73.561913626317406"/>
    <n v="0"/>
    <n v="0"/>
    <n v="118.0202079800992"/>
    <n v="2696.5007113947486"/>
    <n v="22863.829691435254"/>
    <n v="0"/>
    <n v="0"/>
    <n v="167.62054944151319"/>
    <n v="0"/>
    <n v="0"/>
    <n v="0"/>
    <n v="0"/>
    <n v="0"/>
    <n v="158.25610232839918"/>
    <n v="0"/>
    <n v="13.039060140793248"/>
    <n v="0"/>
    <n v="1024.5866990748748"/>
    <n v="63.376351814301231"/>
    <n v="0"/>
    <n v="52.156240563172993"/>
    <n v="294.53658445509348"/>
    <n v="137.84791440898383"/>
    <n v="1522.5501215175773"/>
    <n v="12367.423299938244"/>
    <n v="175.08987210320788"/>
    <n v="329.6617536753941"/>
    <n v="93.861331290336196"/>
    <n v="0"/>
    <n v="13.039060140793248"/>
    <n v="39.117180422379754"/>
    <n v="31.980010661103442"/>
    <n v="16484.142131976168"/>
  </r>
  <r>
    <s v="PAS"/>
    <n v="93212"/>
    <m/>
    <n v="2"/>
    <m/>
    <m/>
    <s v="Parques de Diversão e Parques Temáticas"/>
    <x v="4"/>
    <s v="Atividades culturais, recreativas e esportivas"/>
    <s v="90.01-9, 90.02-7, 90.03-5, 92.00-3, 93.11-5, 93.13-1, 93.19-1,_x000a_93.21-2, 93.29-8"/>
    <x v="0"/>
    <n v="195.38176009748418"/>
    <n v="64.762272615877052"/>
    <n v="2079.9032655550814"/>
    <n v="871.30098550275693"/>
    <n v="3776.76641218546"/>
    <n v="768.79605905708434"/>
    <n v="76.648442228025445"/>
    <n v="4160.9983782335212"/>
    <n v="1152.3969010549727"/>
    <n v="87172.557517377034"/>
    <n v="5591.6781926768062"/>
    <n v="3714.063161077353"/>
    <n v="23444.594241087063"/>
    <n v="11755.204469642415"/>
    <n v="5642.4602117253708"/>
    <n v="8082.1019772372247"/>
    <n v="12004.298585914534"/>
    <n v="6032.974429638185"/>
    <n v="38792.821886642458"/>
    <n v="126490.87438089901"/>
    <n v="12959.496553425413"/>
    <n v="53162.408591598578"/>
    <n v="39263.496313150295"/>
    <n v="2912.710101311493"/>
    <n v="822.53629953986388"/>
    <n v="22902.317603927895"/>
    <n v="7816.7052034125354"/>
    <n v="481710.2541968138"/>
    <n v="217.46245109910373"/>
    <n v="0"/>
    <n v="1854.9967270989844"/>
    <n v="418.83724586832301"/>
    <n v="3031.0024854165381"/>
    <n v="579.66011793691916"/>
    <n v="54.469363944193447"/>
    <n v="4427.0623990453641"/>
    <n v="929.6911445151494"/>
    <n v="66957.599628679178"/>
    <n v="5227.1029697206868"/>
    <n v="2438.4053747868493"/>
    <n v="18074.311475323426"/>
    <n v="6505.7876291207176"/>
    <n v="4811.4763037900602"/>
    <n v="6544.2819067535393"/>
    <n v="11265.290043968767"/>
    <n v="2931.2587049177519"/>
    <n v="36661.699458720905"/>
    <n v="101452.25723062801"/>
    <n v="11370.444707330575"/>
    <n v="60467.63327476316"/>
    <n v="31582.09511713621"/>
    <n v="1789.946818897715"/>
    <n v="1310.3139815299326"/>
    <n v="9895.7100225545528"/>
    <n v="7397.665103673985"/>
    <n v="398196.46168722055"/>
    <n v="162.05132124752299"/>
    <n v="0"/>
    <n v="1535.8701070249469"/>
    <n v="354.66571605414759"/>
    <n v="2754.985231977455"/>
    <n v="153.3314792729349"/>
    <n v="51.199575596573503"/>
    <n v="2829.2786697349702"/>
    <n v="1255.8254401604015"/>
    <n v="60646.65486128076"/>
    <n v="5760.0647510019908"/>
    <n v="2399.1887900333904"/>
    <n v="17113.094313373669"/>
    <n v="5126.2905575369268"/>
    <n v="4619.5708821667504"/>
    <n v="6713.2060377923881"/>
    <n v="10891.248352652989"/>
    <n v="3143.6347349290636"/>
    <n v="27919.050922865415"/>
    <n v="110430.57618606268"/>
    <n v="10369.76530984169"/>
    <n v="54267.832263936878"/>
    <n v="19298.598135134438"/>
    <n v="1177.9002897417693"/>
    <n v="723.0255351010544"/>
    <n v="10758.947935920125"/>
    <n v="6035.5695026590884"/>
    <n v="366491.42690309999"/>
    <n v="158.20841437594254"/>
    <n v="23.658162489848582"/>
    <n v="871.82113066795966"/>
    <n v="632.1016135653532"/>
    <n v="1135.2153048126022"/>
    <n v="95.056533770709734"/>
    <n v="0"/>
    <n v="1554.3890050582215"/>
    <n v="959.17366125962064"/>
    <n v="43680.980905051183"/>
    <n v="1955.2359486504163"/>
    <n v="1961.1624674595305"/>
    <n v="11547.838132512861"/>
    <n v="1821.1910060635598"/>
    <n v="2879.4605336701588"/>
    <n v="4062.7600765063921"/>
    <n v="6816.373721882057"/>
    <n v="2473.5667807224381"/>
    <n v="26214.271413737879"/>
    <n v="98887.541198885709"/>
    <n v="18043.609074824977"/>
    <n v="44938.580289454985"/>
    <n v="12950.337707621346"/>
    <n v="608.84874578824167"/>
    <n v="207.21425278010065"/>
    <n v="4890.6753272382266"/>
    <n v="3962.2396568443451"/>
    <n v="293331.51106569462"/>
    <n v="142.18447919976927"/>
    <n v="62.154929478735127"/>
    <n v="1510.4062568068889"/>
    <n v="220.36873392393559"/>
    <n v="1168.5391927344147"/>
    <n v="89.157567595998245"/>
    <n v="62.063525170724404"/>
    <n v="2361.1002275401302"/>
    <n v="1025.8105193673223"/>
    <n v="37447.133057532723"/>
    <n v="1878.5238482395418"/>
    <n v="1868.4696564654446"/>
    <n v="11883.9895092271"/>
    <n v="1987.9206993806183"/>
    <n v="2958.802025510779"/>
    <n v="4214.1583841757028"/>
    <n v="6927.5846983711535"/>
    <n v="2424.5421522453476"/>
    <n v="25915.406723970144"/>
    <n v="89062.366059577602"/>
    <n v="16762.220785616737"/>
    <n v="37633.142234988736"/>
    <n v="10196.385845217481"/>
    <n v="239.97044420912624"/>
    <n v="228.4343177737114"/>
    <n v="5740.0638776635187"/>
    <n v="3739.9858410870042"/>
    <n v="267750.88559307036"/>
    <n v="273.41687169336154"/>
    <n v="28.39026715815827"/>
    <n v="809.72439495877995"/>
    <n v="310.45848201066957"/>
    <n v="965.38808280427588"/>
    <n v="59.530806114859224"/>
    <n v="0"/>
    <n v="1137.4372286036526"/>
    <n v="842.26748773513111"/>
    <n v="27191.203489810025"/>
    <n v="1306.5854453722927"/>
    <n v="1541.7690165218482"/>
    <n v="10619.663785430956"/>
    <n v="1123.9614621085586"/>
    <n v="2236.8254503135058"/>
    <n v="2479.6221582175663"/>
    <n v="6627.545904478563"/>
    <n v="1410.3015020065704"/>
    <n v="24219.242542072217"/>
    <n v="76318.031857159498"/>
    <n v="14611.191191791273"/>
    <n v="31267.05767795338"/>
    <n v="9041.4215857845229"/>
    <n v="178.04688652844791"/>
    <n v="43.175310012022166"/>
    <n v="5339.7934610996945"/>
    <n v="3546.2872333854843"/>
    <n v="223528.3395811253"/>
    <n v="134.96239001960109"/>
    <n v="45.893935212661212"/>
    <n v="556.85586335960022"/>
    <n v="231.91235790061685"/>
    <n v="719.32120396491655"/>
    <n v="125.32429239667576"/>
    <n v="191.32968640135144"/>
    <n v="554.17829528862364"/>
    <n v="856.44346739699677"/>
    <n v="27732.714544556489"/>
    <n v="3243.4589548418644"/>
    <n v="1407.549680236642"/>
    <n v="9947.0783139193463"/>
    <n v="1259.056020768302"/>
    <n v="2629.472414841232"/>
    <n v="3366.5984002896921"/>
    <n v="8566.8361832205192"/>
    <n v="1333.6975336204744"/>
    <n v="27284.653192384347"/>
    <n v="80160.926603740751"/>
    <n v="17109.148016283005"/>
    <n v="34756.213518381453"/>
    <n v="5991.8000029378563"/>
    <n v="33.145957356027587"/>
    <n v="14.005429158944938"/>
    <n v="5459.0240282857822"/>
    <n v="4021.0872914971101"/>
    <n v="237732.68757826084"/>
    <n v="0"/>
    <n v="0"/>
    <n v="897.59929236367918"/>
    <n v="223.38929593001808"/>
    <n v="789.32499575351869"/>
    <n v="0"/>
    <n v="51.469974239973347"/>
    <n v="490.83586040996101"/>
    <n v="733.59982717660091"/>
    <n v="15307.134653119405"/>
    <n v="2615.0514516020658"/>
    <n v="1157.7769239483105"/>
    <n v="8059.6839525038868"/>
    <n v="950.4109172654322"/>
    <n v="1589.2737373233433"/>
    <n v="2852.7789098228022"/>
    <n v="6814.4399837317378"/>
    <n v="1121.6172082456637"/>
    <n v="27777.007221117052"/>
    <n v="78268.056178096798"/>
    <n v="13528.624006573011"/>
    <n v="30337.73074237541"/>
    <n v="5436.3900992272556"/>
    <n v="26.078120281586497"/>
    <n v="0"/>
    <n v="3833.3738787818465"/>
    <n v="3433.636441444758"/>
    <n v="206295.28367133412"/>
  </r>
  <r>
    <s v="PAS"/>
    <n v="93298"/>
    <m/>
    <n v="2"/>
    <m/>
    <m/>
    <s v="Atividades de Lazer não especificadas anteriormente"/>
    <x v="4"/>
    <s v="Atividades culturais, recreativas e esportivas"/>
    <s v="90.01-9, 90.02-7, 90.03-5, 92.00-3, 93.11-5, 93.13-1, 93.19-1,_x000a_93.21-2, 93.29-8"/>
    <x v="0"/>
    <n v="2886.255898997329"/>
    <n v="3310.5744572772664"/>
    <n v="7026.0522638634411"/>
    <n v="5210.9110590127202"/>
    <n v="47702.183378749323"/>
    <n v="1375.5470150323677"/>
    <n v="3370.6217970280659"/>
    <n v="1622.3278380335282"/>
    <n v="2640.5459990890818"/>
    <n v="14856.509400812278"/>
    <n v="10188.08921879304"/>
    <n v="5589.320450161892"/>
    <n v="24533.842018181211"/>
    <n v="3707.5004096350922"/>
    <n v="2125.0396784347558"/>
    <n v="34322.910372414466"/>
    <n v="112087.77819143285"/>
    <n v="40966.103903398252"/>
    <n v="169115.04800801206"/>
    <n v="380654.4907208567"/>
    <n v="84110.351080020933"/>
    <n v="63089.644522347364"/>
    <n v="61402.225045559011"/>
    <n v="18135.186417903817"/>
    <n v="12665.432501877507"/>
    <n v="25132.671069738688"/>
    <n v="27887.268031540196"/>
    <n v="1165714.4307482031"/>
    <n v="2660.4738590525212"/>
    <n v="2804.4968230130548"/>
    <n v="4939.1019141806"/>
    <n v="3645.4628205997924"/>
    <n v="9257.232588541021"/>
    <n v="1481.0562435285121"/>
    <n v="2694.3838912649144"/>
    <n v="1993.5211384583886"/>
    <n v="1984.9357291890533"/>
    <n v="11744.599955821814"/>
    <n v="9052.6723734926763"/>
    <n v="4350.2266173758853"/>
    <n v="19364.152757347652"/>
    <n v="2470.7715895983388"/>
    <n v="1049.7115348089378"/>
    <n v="28712.59974275011"/>
    <n v="102916.02826995627"/>
    <n v="31732.191155796681"/>
    <n v="151475.11217533698"/>
    <n v="364004.18349663378"/>
    <n v="76813.155873648342"/>
    <n v="55869.532922886923"/>
    <n v="54794.441777013977"/>
    <n v="16724.741163821567"/>
    <n v="9377.5056129327077"/>
    <n v="28450.112137281743"/>
    <n v="30466.128344914599"/>
    <n v="1030828.5325092468"/>
    <n v="2885.241507026944"/>
    <n v="2874.5175830577737"/>
    <n v="4811.8036123984284"/>
    <n v="3245.3663160932119"/>
    <n v="8520.36392821351"/>
    <n v="752.88180208598146"/>
    <n v="2427.3960245998105"/>
    <n v="2104.033937595364"/>
    <n v="1406.4100868970911"/>
    <n v="11392.337720996446"/>
    <n v="8115.8510626509797"/>
    <n v="3646.0993030199215"/>
    <n v="17712.866062004043"/>
    <n v="2819.3477081105225"/>
    <n v="1518.576393998499"/>
    <n v="28054.071282755678"/>
    <n v="95422.828176680894"/>
    <n v="29727.007263260384"/>
    <n v="129904.91700162248"/>
    <n v="303751.8999409636"/>
    <n v="73929.097352122568"/>
    <n v="54947.34474493473"/>
    <n v="55438.093500172472"/>
    <n v="14405.46210366838"/>
    <n v="9162.895005147313"/>
    <n v="26142.117244932913"/>
    <n v="23935.562330787357"/>
    <n v="919054.38899579726"/>
    <n v="1766.2458197542271"/>
    <n v="2470.0531792725083"/>
    <n v="5636.8100642235213"/>
    <n v="2583.0186077064436"/>
    <n v="9571.693113416175"/>
    <n v="846.21294555512782"/>
    <n v="1996.6309911867172"/>
    <n v="2739.662134163842"/>
    <n v="1092.3530325800336"/>
    <n v="10506.497775529271"/>
    <n v="5852.7287278683525"/>
    <n v="3742.6379953166552"/>
    <n v="16828.612238908154"/>
    <n v="2368.2815300036596"/>
    <n v="2014.8684678034783"/>
    <n v="37238.538682928804"/>
    <n v="91128.227073349408"/>
    <n v="22639.591684095132"/>
    <n v="132542.75465041597"/>
    <n v="301558.11166768946"/>
    <n v="67848.394368694469"/>
    <n v="52956.159830654949"/>
    <n v="49081.350988069615"/>
    <n v="11363.747409275304"/>
    <n v="9403.4827167307503"/>
    <n v="24977.006408633544"/>
    <n v="24472.363698572837"/>
    <n v="895226.03580239846"/>
    <n v="2095.927020168639"/>
    <n v="1838.3541938571207"/>
    <n v="6632.474323214693"/>
    <n v="1933.4860485879749"/>
    <n v="7545.6050533764392"/>
    <n v="855.83856629401828"/>
    <n v="2202.3238916433938"/>
    <n v="2431.8511115450628"/>
    <n v="1650.0624477077649"/>
    <n v="9714.1226103054596"/>
    <n v="8246.3883418701334"/>
    <n v="3574.9959870271841"/>
    <n v="17797.185277168493"/>
    <n v="1838.1149628285521"/>
    <n v="3476.8980060772451"/>
    <n v="37847.365721867856"/>
    <n v="95160.305450269079"/>
    <n v="17932.900080453517"/>
    <n v="113023.14130747113"/>
    <n v="306078.54963934392"/>
    <n v="61974.915464728096"/>
    <n v="50388.40296874386"/>
    <n v="48257.817635434651"/>
    <n v="12314.20419716614"/>
    <n v="8195.9520653310192"/>
    <n v="21808.465875258338"/>
    <n v="20644.771392963918"/>
    <n v="865460.41964070383"/>
    <n v="2330.364935974816"/>
    <n v="1763.3371876442452"/>
    <n v="4858.3336500991336"/>
    <n v="1562.7437255469804"/>
    <n v="5507.0088558168263"/>
    <n v="647.30770161078772"/>
    <n v="2206.7211391483738"/>
    <n v="3415.5614160131472"/>
    <n v="1328.8349463614484"/>
    <n v="10012.09539136718"/>
    <n v="5300.3011974940109"/>
    <n v="2680.7221451928935"/>
    <n v="14245.719642017046"/>
    <n v="2003.3943647908159"/>
    <n v="2217.4836621702284"/>
    <n v="31865.702528268048"/>
    <n v="86008.246800114735"/>
    <n v="12280.286659838586"/>
    <n v="115749.21031484312"/>
    <n v="280406.9345133435"/>
    <n v="57037.680489576873"/>
    <n v="48491.89236629058"/>
    <n v="44192.205343339374"/>
    <n v="12209.224780956838"/>
    <n v="7389.9331187201469"/>
    <n v="15589.008072257384"/>
    <n v="17912.255372655709"/>
    <n v="789212.51032145275"/>
    <n v="2471.3602316028578"/>
    <n v="1873.1775528572471"/>
    <n v="7134.5606771343855"/>
    <n v="1396.9602258714854"/>
    <n v="9084.3205915928393"/>
    <n v="1322.4715915591973"/>
    <n v="3061.6023382355934"/>
    <n v="2124.1710424360085"/>
    <n v="816.42776266849739"/>
    <n v="11535.110053823119"/>
    <n v="6364.6636748548744"/>
    <n v="2513.654602781412"/>
    <n v="16027.278560826902"/>
    <n v="2341.9655902641866"/>
    <n v="2345.0241735045365"/>
    <n v="32880.333086437422"/>
    <n v="85978.761290072332"/>
    <n v="10173.732729980689"/>
    <n v="123673.43668879876"/>
    <n v="306573.33019998414"/>
    <n v="61804.998072235016"/>
    <n v="45118.346268967776"/>
    <n v="53043.192478433448"/>
    <n v="12061.537013083314"/>
    <n v="9519.5965056052391"/>
    <n v="16446.06991597854"/>
    <n v="22319.485569778721"/>
    <n v="850005.56848936866"/>
    <n v="2206.4838254846281"/>
    <n v="1793.7018378762505"/>
    <n v="6113.1811433018656"/>
    <n v="1370.0929696202461"/>
    <n v="9141.9345225189045"/>
    <n v="1303.0945041520556"/>
    <n v="1410.9580703679594"/>
    <n v="2459.2226732588551"/>
    <n v="4315.8963089523513"/>
    <n v="10876.762601927454"/>
    <n v="6052.8806371482924"/>
    <n v="4824.8163163780973"/>
    <n v="19050.412400792466"/>
    <n v="2286.389244826451"/>
    <n v="14857.579770848677"/>
    <n v="32230.702033300749"/>
    <n v="85661.051269935648"/>
    <n v="8906.4216457226667"/>
    <n v="108320.59179320674"/>
    <n v="280360.31479204894"/>
    <n v="58580.535740233063"/>
    <n v="38514.124234000534"/>
    <n v="54753.158799717865"/>
    <n v="9775.7498537693209"/>
    <n v="6991.9873755377503"/>
    <n v="18721.923819396732"/>
    <n v="20377.15941690667"/>
    <n v="811257.12760123122"/>
  </r>
  <r>
    <s v="PAS"/>
    <n v="5911"/>
    <m/>
    <n v="3"/>
    <m/>
    <m/>
    <s v="Produção cine, vídeos, programa TV"/>
    <x v="5"/>
    <s v="Serviços audiovisuais"/>
    <s v="60.10-1, 60.21-7, 60.22-5, 59.11-1, 59.12-0, 59.13-8, 59.14-6, 59.20-1"/>
    <x v="0"/>
    <n v="11546.570484239432"/>
    <n v="3566.8412439777171"/>
    <n v="17719.905757403136"/>
    <n v="2399.719105113616"/>
    <n v="12641.194016950571"/>
    <n v="5414.7227120291182"/>
    <n v="10348.212851826283"/>
    <n v="20700.756822203952"/>
    <n v="13112.861506495268"/>
    <n v="33353.367125735756"/>
    <n v="25963.070097290129"/>
    <n v="35723.849063753507"/>
    <n v="33366.961672831385"/>
    <n v="6282.62404299429"/>
    <n v="6754.0671441864597"/>
    <n v="41531.355117084153"/>
    <n v="107070.9164247911"/>
    <n v="15110.438582563576"/>
    <n v="503942.77648602519"/>
    <n v="1540970.6649612861"/>
    <n v="99500.327589884429"/>
    <n v="90668.922836699174"/>
    <n v="101011.28253955589"/>
    <n v="32582.883150701651"/>
    <n v="26446.078724489878"/>
    <n v="38785.471467501404"/>
    <n v="67759.77290716549"/>
    <n v="2904275.6144347787"/>
    <n v="24544.350271759587"/>
    <n v="3551.9277195113482"/>
    <n v="5478.8305931911782"/>
    <n v="3519.2109189123635"/>
    <n v="12437.632096967927"/>
    <n v="5055.9063436877605"/>
    <n v="7711.7979091304605"/>
    <n v="19125.443128963485"/>
    <n v="11224.551550018576"/>
    <n v="30188.776812753797"/>
    <n v="29174.217494283974"/>
    <n v="27581.85901032314"/>
    <n v="37333.773440783829"/>
    <n v="2850.4012337667614"/>
    <n v="4795.8980642499246"/>
    <n v="39078.554397696753"/>
    <n v="103639.46248450941"/>
    <n v="17196.809646488899"/>
    <n v="522254.63843674201"/>
    <n v="1420043.1695345419"/>
    <n v="89760.248953142174"/>
    <n v="81545.33370068892"/>
    <n v="89783.244529598276"/>
    <n v="29373.479611631668"/>
    <n v="39814.164013134883"/>
    <n v="57591.47409920246"/>
    <n v="58258.576713626193"/>
    <n v="2772913.7327093077"/>
    <n v="21839.969089860457"/>
    <n v="1683.6039578664233"/>
    <n v="3846.929683126355"/>
    <n v="2784.1267812919787"/>
    <n v="11985.326630272355"/>
    <n v="3965.9712957998863"/>
    <n v="6969.0184557882503"/>
    <n v="10233.100347278027"/>
    <n v="7709.760011548331"/>
    <n v="28442.33703369119"/>
    <n v="17967.507336085037"/>
    <n v="11086.166001714731"/>
    <n v="33411.803077298136"/>
    <n v="4035.5660741870738"/>
    <n v="5060.8996393112257"/>
    <n v="31366.831580492973"/>
    <n v="81326.743011111015"/>
    <n v="14240.111239621483"/>
    <n v="473421.37032587128"/>
    <n v="1181182.7094889623"/>
    <n v="67612.831287158944"/>
    <n v="62757.183655748056"/>
    <n v="78899.445653549483"/>
    <n v="29514.395483560078"/>
    <n v="16753.252310859851"/>
    <n v="44310.491355661448"/>
    <n v="57480.180993456488"/>
    <n v="2309887.6318011726"/>
    <n v="13605.695845930239"/>
    <n v="1573.2286119207006"/>
    <n v="3465.6278106434002"/>
    <n v="2236.5845839090666"/>
    <n v="10946.112161378478"/>
    <n v="2808.4664363652491"/>
    <n v="6570.9885228296644"/>
    <n v="6317.2632248102236"/>
    <n v="3351.9997840367678"/>
    <n v="19526.279210115332"/>
    <n v="18506.732669776924"/>
    <n v="8427.6757817525049"/>
    <n v="23331.703865878022"/>
    <n v="3790.1649687275522"/>
    <n v="3678.3453998403461"/>
    <n v="23382.712693900303"/>
    <n v="76872.438697712962"/>
    <n v="13380.940672535822"/>
    <n v="405811.38527129136"/>
    <n v="1048729.5049550738"/>
    <n v="63967.550819106378"/>
    <n v="56501.632533268945"/>
    <n v="217037.14626190966"/>
    <n v="33372.477132025582"/>
    <n v="18561.897230436523"/>
    <n v="32516.557014065897"/>
    <n v="45862.607773040865"/>
    <n v="2164133.7199322828"/>
    <n v="14389.18740676878"/>
    <n v="561.55219886887517"/>
    <n v="1950.9192695497779"/>
    <n v="1277.6482643811121"/>
    <n v="14673.914303069654"/>
    <n v="3032.429204570908"/>
    <n v="7105.3010926092202"/>
    <n v="7896.9540117375709"/>
    <n v="2669.3726657711923"/>
    <n v="8006.3549295595249"/>
    <n v="15075.400722871091"/>
    <n v="8732.6060549705599"/>
    <n v="14186.414894052814"/>
    <n v="4147.6280643533382"/>
    <n v="1776.9461596149747"/>
    <n v="17338.624897064055"/>
    <n v="56742.496309239272"/>
    <n v="10199.775556987983"/>
    <n v="319417.27641403448"/>
    <n v="876738.25466784928"/>
    <n v="50177.037096478321"/>
    <n v="46681.521909513584"/>
    <n v="179505.94917336747"/>
    <n v="30839.205120441453"/>
    <n v="14448.921351805782"/>
    <n v="18385.328377430007"/>
    <n v="45850.704169136654"/>
    <n v="1771807.7242860976"/>
    <n v="7276.9749045954932"/>
    <n v="289.33539802145424"/>
    <n v="2639.5130206154408"/>
    <n v="1230.9420912621438"/>
    <n v="13476.918813776821"/>
    <n v="8148.5801042626999"/>
    <n v="4032.4039441085433"/>
    <n v="5639.0935194062376"/>
    <n v="2014.7728984768312"/>
    <n v="5980.3005647225991"/>
    <n v="12206.740756327357"/>
    <n v="4016.0857984737427"/>
    <n v="10605.479863043478"/>
    <n v="3046.3714235844768"/>
    <n v="1076.7549389718015"/>
    <n v="15002.963956706639"/>
    <n v="37263.65077020129"/>
    <n v="8399.8287012817545"/>
    <n v="254738.03004279095"/>
    <n v="716589.63538086938"/>
    <n v="40272.148534031883"/>
    <n v="36834.587157487171"/>
    <n v="142272.13642521985"/>
    <n v="26956.048647050069"/>
    <n v="5788.562032527575"/>
    <n v="14045.944326162682"/>
    <n v="38886.658491130926"/>
    <n v="1418730.4625051091"/>
    <n v="9992.730288966899"/>
    <n v="1377.8432986700393"/>
    <n v="901.23018140883289"/>
    <n v="241.6593696663752"/>
    <n v="10603.942672683257"/>
    <n v="3102.5201586227399"/>
    <n v="52384.595158624179"/>
    <n v="4982.3343048579227"/>
    <n v="1969.6512082120732"/>
    <n v="3010.0705166177931"/>
    <n v="10458.324885650627"/>
    <n v="3213.6647380410923"/>
    <n v="11788.73201132055"/>
    <n v="1396.2312936206299"/>
    <n v="567.48664541329276"/>
    <n v="13515.608863526792"/>
    <n v="22559.248789195513"/>
    <n v="5526.2277822151736"/>
    <n v="192337.68052946366"/>
    <n v="685383.43791365158"/>
    <n v="21590.632602377838"/>
    <n v="23394.604835277689"/>
    <n v="130420.8601442372"/>
    <n v="6334.4087130879652"/>
    <n v="8659.4007855269883"/>
    <n v="10394.567939492892"/>
    <n v="18685.766257804324"/>
    <n v="1254793.4618882339"/>
    <n v="1673.5128353923683"/>
    <n v="1388.8452768086463"/>
    <n v="705.38689481231995"/>
    <n v="151.51787683072112"/>
    <n v="6451.0434470363434"/>
    <n v="0"/>
    <n v="2218.6854319781637"/>
    <n v="4530.3887456442717"/>
    <n v="712.87258266218123"/>
    <n v="1438.5346835976607"/>
    <n v="6387.4270807971607"/>
    <n v="1725.984533240412"/>
    <n v="8951.0320359972739"/>
    <n v="53.559807623882818"/>
    <n v="334.46690392493144"/>
    <n v="8922.4719733178135"/>
    <n v="24124.221090623178"/>
    <n v="1611.2425116865807"/>
    <n v="142029.82174571112"/>
    <n v="478642.99824271462"/>
    <n v="12371.469879943455"/>
    <n v="12130.340807084382"/>
    <n v="106215.38615767911"/>
    <n v="4897.8879561869644"/>
    <n v="2055.1884813319434"/>
    <n v="7657.2370946306019"/>
    <n v="13754.261489023407"/>
    <n v="851135.78556627955"/>
  </r>
  <r>
    <s v="PAS"/>
    <n v="5912"/>
    <m/>
    <n v="3"/>
    <m/>
    <m/>
    <s v="Pós Produção cine, vídeos, programa TV"/>
    <x v="5"/>
    <s v="Serviços audiovisuais"/>
    <s v="60.10-1, 60.21-7, 60.22-5, 59.11-1, 59.12-0, 59.13-8, 59.14-6, 59.20-1"/>
    <x v="0"/>
    <n v="115.79497357902868"/>
    <n v="0"/>
    <n v="5933.1338938108429"/>
    <n v="0"/>
    <n v="367.95350011930839"/>
    <n v="0"/>
    <n v="0"/>
    <n v="2436.1345825820008"/>
    <n v="689.04158790496217"/>
    <n v="1708.4135234197595"/>
    <n v="17370.157349929425"/>
    <n v="100.551383795655"/>
    <n v="3432.3034924591734"/>
    <n v="0"/>
    <n v="1227.9197392497365"/>
    <n v="1948.1449573583977"/>
    <n v="14836.672092862587"/>
    <n v="317.5306856704895"/>
    <n v="47415.795680248433"/>
    <n v="264924.19999505125"/>
    <n v="11812.025079024552"/>
    <n v="4998.7490463158683"/>
    <n v="25160.644652147963"/>
    <n v="686.58495883359421"/>
    <n v="1657.3852837969564"/>
    <n v="1029.9171295860995"/>
    <n v="5860.3166985375956"/>
    <n v="414029.37028628361"/>
    <n v="39.978856547300126"/>
    <n v="0"/>
    <n v="5489.2411466167805"/>
    <n v="0"/>
    <n v="2260.5225533890402"/>
    <n v="0"/>
    <n v="0"/>
    <n v="2333.4311740528678"/>
    <n v="832.21659216173202"/>
    <n v="1821.9622982555843"/>
    <n v="14290.225274209921"/>
    <n v="0"/>
    <n v="1702.3799205693574"/>
    <n v="79.356931802947059"/>
    <n v="0"/>
    <n v="844.63124437416582"/>
    <n v="14628.709489004003"/>
    <n v="145.71188042914008"/>
    <n v="44413.497871547559"/>
    <n v="296368.67846265069"/>
    <n v="20346.346162169069"/>
    <n v="5036.9481071832997"/>
    <n v="36485.061142896207"/>
    <n v="492.48710122008907"/>
    <n v="1345.1369824601227"/>
    <n v="1210.8455508752643"/>
    <n v="5697.382721786159"/>
    <n v="455864.75146420114"/>
    <n v="0"/>
    <n v="0"/>
    <n v="6709.2021645405239"/>
    <n v="0"/>
    <n v="1962.0911217764778"/>
    <n v="0"/>
    <n v="0"/>
    <n v="3177.2415856410757"/>
    <n v="407.18893873766041"/>
    <n v="1985.689780630021"/>
    <n v="12311.697346636152"/>
    <n v="0"/>
    <n v="2688.6987706068176"/>
    <n v="0"/>
    <n v="0"/>
    <n v="1364.2312266507074"/>
    <n v="23136.384920683322"/>
    <n v="83.911451354579114"/>
    <n v="38758.847662559652"/>
    <n v="347218.25322376861"/>
    <n v="38981.401522046159"/>
    <n v="2278.6913266816714"/>
    <n v="40127.618153887626"/>
    <n v="1424.94173644184"/>
    <n v="2208.9643590215496"/>
    <n v="1149.9478177458211"/>
    <n v="5967.8985170033893"/>
    <n v="531942.9016264138"/>
    <n v="0"/>
    <n v="0"/>
    <n v="4210.2167753027879"/>
    <n v="0"/>
    <n v="2393.6227960157385"/>
    <n v="0"/>
    <n v="0"/>
    <n v="1090.4880045393779"/>
    <n v="210.60672182539165"/>
    <n v="2361.2517628466162"/>
    <n v="8228.9566393364275"/>
    <n v="0"/>
    <n v="1706.4748646722271"/>
    <n v="65.402087404466357"/>
    <n v="0"/>
    <n v="2735.3541028765258"/>
    <n v="15767.875655100705"/>
    <n v="0"/>
    <n v="25621.024132924114"/>
    <n v="224354.85621745771"/>
    <n v="50066.352741786293"/>
    <n v="3027.1182149603846"/>
    <n v="3962.0140535450391"/>
    <n v="573.25829638740504"/>
    <n v="1130.983297006625"/>
    <n v="2190.9735281643343"/>
    <n v="5117.9593472514007"/>
    <n v="354814.7892394035"/>
    <n v="0"/>
    <n v="0"/>
    <n v="2958.2094426059343"/>
    <n v="0"/>
    <n v="2780.9849780453228"/>
    <n v="0"/>
    <n v="0"/>
    <n v="1163.3065496791041"/>
    <n v="210.62151680752291"/>
    <n v="2234.6890343638138"/>
    <n v="1131.9920472614058"/>
    <n v="0"/>
    <n v="1590.8156391563712"/>
    <n v="67.051793740222649"/>
    <n v="94.003985341684682"/>
    <n v="2587.8915889664027"/>
    <n v="14005.029274057082"/>
    <n v="0"/>
    <n v="38281.51115786883"/>
    <n v="367468.26941787184"/>
    <n v="46529.558879554803"/>
    <n v="3416.3427954473236"/>
    <n v="4063.9566289526533"/>
    <n v="2801.0242611858921"/>
    <n v="808.56706278488616"/>
    <n v="948.30825990383278"/>
    <n v="5212.640628632319"/>
    <n v="498354.77494222729"/>
    <n v="0"/>
    <n v="0"/>
    <n v="784.05422033451521"/>
    <n v="0"/>
    <n v="433.27251045051338"/>
    <n v="0"/>
    <n v="0"/>
    <n v="1282.0151008517389"/>
    <n v="124.54639440531253"/>
    <n v="1485.568848731408"/>
    <n v="360.00199502028471"/>
    <n v="0"/>
    <n v="1678.7094908511285"/>
    <n v="0"/>
    <n v="66.349844648397152"/>
    <n v="4024.8130339662084"/>
    <n v="7039.7076033356734"/>
    <n v="0"/>
    <n v="49110.063399708655"/>
    <n v="355932.365828051"/>
    <n v="27317.8302431265"/>
    <n v="3374.1839535762392"/>
    <n v="2970.3621714605397"/>
    <n v="2195.809428637117"/>
    <n v="264.36705590175251"/>
    <n v="812.92458815111615"/>
    <n v="5241.167789281586"/>
    <n v="464498.11350048962"/>
    <n v="0"/>
    <n v="0"/>
    <n v="68.526689257454223"/>
    <n v="0"/>
    <n v="1093.133464117054"/>
    <n v="0"/>
    <n v="0"/>
    <n v="1301.2004796527776"/>
    <n v="122.20592917579337"/>
    <n v="1835.7800378299573"/>
    <n v="133.4914183128538"/>
    <n v="0"/>
    <n v="2904.6550539492223"/>
    <n v="0"/>
    <n v="83.231374660616282"/>
    <n v="2855.752695328199"/>
    <n v="7905.8598958615003"/>
    <n v="88.870550130760932"/>
    <n v="69478.337950488014"/>
    <n v="255757.26551260037"/>
    <n v="24037.547931399455"/>
    <n v="1627.3389807808251"/>
    <n v="2355.5178572240716"/>
    <n v="3143.5862047996143"/>
    <n v="682.59720697219348"/>
    <n v="702.91251505834964"/>
    <n v="2087.4571528818228"/>
    <n v="378265.26890048088"/>
    <n v="0"/>
    <n v="0"/>
    <n v="272.02744398445748"/>
    <n v="0"/>
    <n v="1565.7645971394036"/>
    <n v="0"/>
    <n v="0"/>
    <n v="1126.5445757819846"/>
    <n v="107.11961524776564"/>
    <n v="782.89780272445421"/>
    <n v="66.219654783799029"/>
    <n v="0"/>
    <n v="2467.5792674752506"/>
    <n v="0"/>
    <n v="107.11961524776564"/>
    <n v="3800.441860099415"/>
    <n v="5797.5771478416973"/>
    <n v="0"/>
    <n v="71988.602805022281"/>
    <n v="255712.34432714479"/>
    <n v="7971.820624709364"/>
    <n v="1796.9512783419298"/>
    <n v="2465.7807855136189"/>
    <n v="2982.5244000003454"/>
    <n v="337.11529546507586"/>
    <n v="1386.0954035275815"/>
    <n v="4308.2818613030659"/>
    <n v="365042.80836135417"/>
  </r>
  <r>
    <s v="PAS"/>
    <n v="5913"/>
    <m/>
    <n v="3"/>
    <m/>
    <m/>
    <s v="Distribuição cine, vídeos, programas TV"/>
    <x v="5"/>
    <s v="Serviços audiovisuais"/>
    <s v="60.10-1, 60.21-7, 60.22-5, 59.11-1, 59.12-0, 59.13-8, 59.14-6, 59.20-1"/>
    <x v="0"/>
    <n v="4331.7208024128749"/>
    <n v="357.62211004317459"/>
    <n v="0"/>
    <n v="0"/>
    <n v="3105.4532811638737"/>
    <n v="0"/>
    <n v="0"/>
    <n v="4922.8697967962817"/>
    <n v="163.42245955841193"/>
    <n v="7869.1333024421529"/>
    <n v="0"/>
    <n v="335.3843776900905"/>
    <n v="2279.0881391922753"/>
    <n v="3151.6180091182046"/>
    <n v="641.16431111958173"/>
    <n v="2484.5463693552069"/>
    <n v="1587.8513558131926"/>
    <n v="349.17791067564826"/>
    <n v="55428.941849868606"/>
    <n v="555785.52359663404"/>
    <n v="625.85403989213046"/>
    <n v="1189.3101247432205"/>
    <n v="1294.8054613146701"/>
    <n v="602.92832438676021"/>
    <n v="240.37072905256056"/>
    <n v="782.89730797556729"/>
    <n v="478.1662842445229"/>
    <n v="648007.84994349291"/>
    <n v="4965.6299877380025"/>
    <n v="545.15522083147289"/>
    <n v="1429.8706826510841"/>
    <n v="0"/>
    <n v="2591.7368662109757"/>
    <n v="0"/>
    <n v="0"/>
    <n v="6603.5873233875009"/>
    <n v="542.51895665627035"/>
    <n v="8002.6421850483875"/>
    <n v="0"/>
    <n v="312.49594048957118"/>
    <n v="2158.4300847975246"/>
    <n v="3040.007136884185"/>
    <n v="396.97856790171409"/>
    <n v="2385.2138137755505"/>
    <n v="2220.9012513792431"/>
    <n v="75.994349946889969"/>
    <n v="51874.059356443031"/>
    <n v="499586.99329587043"/>
    <n v="896.6133972871628"/>
    <n v="1300.5457844671514"/>
    <n v="1230.0571018792568"/>
    <n v="599.71647402767576"/>
    <n v="212.96463841087566"/>
    <n v="1257.1639950815402"/>
    <n v="1607.0753838829994"/>
    <n v="593836.35179504857"/>
    <n v="4616.7011526391707"/>
    <n v="297.4281624780312"/>
    <n v="432.76353984974367"/>
    <n v="0"/>
    <n v="1519.1041785247762"/>
    <n v="0"/>
    <n v="0"/>
    <n v="4500.1504456515104"/>
    <n v="2349.779269113897"/>
    <n v="11188.114966694357"/>
    <n v="0"/>
    <n v="260.70023516737729"/>
    <n v="1736.2911535413205"/>
    <n v="1225.5164017861548"/>
    <n v="512.66448361838741"/>
    <n v="2637.1518510931037"/>
    <n v="2640.5427933049987"/>
    <n v="157.47765528188137"/>
    <n v="62603.77168271441"/>
    <n v="485972.89349730953"/>
    <n v="1588.7219463505992"/>
    <n v="2654.3123176306581"/>
    <n v="2297.4518581550592"/>
    <n v="446.51927051231161"/>
    <n v="724.96160501742611"/>
    <n v="1208.3800741589307"/>
    <n v="1588.5391803133834"/>
    <n v="593159.93772090692"/>
    <n v="4469.5582525707732"/>
    <n v="353.17127198389511"/>
    <n v="348.61112644032067"/>
    <n v="0"/>
    <n v="1391.0039959522094"/>
    <n v="0"/>
    <n v="0"/>
    <n v="4747.3167176431643"/>
    <n v="262.39557474327188"/>
    <n v="8703.0221698400892"/>
    <n v="65.402087404466357"/>
    <n v="151.80484507642191"/>
    <n v="746.20541625079818"/>
    <n v="1279.6404416195867"/>
    <n v="360.0114902998148"/>
    <n v="2830.3971363159048"/>
    <n v="3774.662873955278"/>
    <n v="147.00469187242439"/>
    <n v="78665.208316611141"/>
    <n v="363662.15081603063"/>
    <n v="2086.2677863257036"/>
    <n v="20240.576807982099"/>
    <n v="2122.5113430928232"/>
    <n v="596.40463513695636"/>
    <n v="1065.9340208627016"/>
    <n v="822.11983917208636"/>
    <n v="1345.7841526938066"/>
    <n v="500237.1658098764"/>
    <n v="3619.4150691250657"/>
    <n v="144.83187447883228"/>
    <n v="0"/>
    <n v="0"/>
    <n v="615.29881314557247"/>
    <n v="0"/>
    <n v="0"/>
    <n v="5668.290435623383"/>
    <n v="279.85052173266831"/>
    <n v="8033.2440135899888"/>
    <n v="270.83665706835029"/>
    <n v="0"/>
    <n v="2648.3933427765483"/>
    <n v="1411.5940829349602"/>
    <n v="358.92430766825066"/>
    <n v="6180.2374545348703"/>
    <n v="6154.3344262937981"/>
    <n v="163.29083887324811"/>
    <n v="81208.074769323051"/>
    <n v="393070.50331174146"/>
    <n v="3973.9862691638909"/>
    <n v="21177.68192136538"/>
    <n v="3759.68742162948"/>
    <n v="631.47012810644981"/>
    <n v="1606.3335278135708"/>
    <n v="1558.2034873186808"/>
    <n v="2630.2341393422876"/>
    <n v="545164.71681364975"/>
    <n v="2073.6152919074934"/>
    <n v="498.19071355492565"/>
    <n v="0"/>
    <n v="0"/>
    <n v="1395.1070789224721"/>
    <n v="0"/>
    <n v="0"/>
    <n v="2318.5852098685896"/>
    <n v="257.89577932647779"/>
    <n v="6399.5930633970584"/>
    <n v="331.26772944918173"/>
    <n v="179.11569092310407"/>
    <n v="1762.5536099717654"/>
    <n v="179.11569092310407"/>
    <n v="196.44946746404963"/>
    <n v="6133.377071330412"/>
    <n v="5456.3069198071162"/>
    <n v="501.80127500936578"/>
    <n v="66688.401551882926"/>
    <n v="426118.42688572541"/>
    <n v="3497.391153245936"/>
    <n v="20215.768551634232"/>
    <n v="3596.1769877440979"/>
    <n v="441.69030593224232"/>
    <n v="1038.4986521543071"/>
    <n v="1874.9958924175794"/>
    <n v="3349.9795816079959"/>
    <n v="554504.30415419978"/>
    <n v="483.02750090353328"/>
    <n v="370.12978035177184"/>
    <n v="0"/>
    <n v="0"/>
    <n v="278.17552920447827"/>
    <n v="0"/>
    <n v="0"/>
    <n v="2543.5465267102545"/>
    <n v="323.48880247602261"/>
    <n v="9334.3387073350568"/>
    <n v="247.39562461299221"/>
    <n v="59.247033420507293"/>
    <n v="2404.0047727918559"/>
    <n v="801.67232303251399"/>
    <n v="61.412762328904051"/>
    <n v="8652.6323473226421"/>
    <n v="6409.8994271409792"/>
    <n v="3558.695190812829"/>
    <n v="84308.437188470009"/>
    <n v="509928.58644763095"/>
    <n v="6122.3942747229839"/>
    <n v="23507.695287141312"/>
    <n v="4150.7957664237983"/>
    <n v="942.67026909785466"/>
    <n v="1445.3577916213412"/>
    <n v="2014.7189275137541"/>
    <n v="481.36287341029947"/>
    <n v="668429.6851544769"/>
    <n v="480.62879999326424"/>
    <n v="609.91653772286725"/>
    <n v="58.492947799766768"/>
    <n v="0"/>
    <n v="408.32305970102249"/>
    <n v="0"/>
    <n v="198.31223507053451"/>
    <n v="2670.682286390781"/>
    <n v="223.41909962852495"/>
    <n v="8905.991056724115"/>
    <n v="114.16695835617128"/>
    <n v="119.52293911855955"/>
    <n v="1868.3916049005018"/>
    <n v="1053.6327639829722"/>
    <n v="160.67942287164846"/>
    <n v="7969.6655471858285"/>
    <n v="6489.8094720078916"/>
    <n v="2488.5197427877365"/>
    <n v="72803.708375217582"/>
    <n v="495285.11294336221"/>
    <n v="7155.7707105338259"/>
    <n v="22190.930503035819"/>
    <n v="5286.0020547899703"/>
    <n v="2656.3733609435303"/>
    <n v="1504.9192462100507"/>
    <n v="4455.3782350672927"/>
    <n v="903.67798785367461"/>
    <n v="646062.02789125592"/>
  </r>
  <r>
    <s v="PAS"/>
    <n v="5914"/>
    <m/>
    <n v="3"/>
    <m/>
    <m/>
    <s v="Exibições cinematográficas"/>
    <x v="5"/>
    <s v="Serviços audiovisuais"/>
    <s v="60.10-1, 60.21-7, 60.22-5, 59.11-1, 59.12-0, 59.13-8, 59.14-6, 59.20-1"/>
    <x v="0"/>
    <n v="10691.948286548693"/>
    <n v="4046.3168130828331"/>
    <n v="32802.255575512936"/>
    <n v="2464.8361812596504"/>
    <n v="30057.281122126828"/>
    <n v="5108.1563609346722"/>
    <n v="5979.7982033774124"/>
    <n v="15447.99381170881"/>
    <n v="4953.0394456782897"/>
    <n v="44942.846589968525"/>
    <n v="18202.14384347391"/>
    <n v="11768.350850081075"/>
    <n v="53108.122769532543"/>
    <n v="15207.250513317549"/>
    <n v="10250.291680542719"/>
    <n v="56746.101471455608"/>
    <n v="130175.17625944717"/>
    <n v="31491.577813656084"/>
    <n v="363051.05918842391"/>
    <n v="777827.95174743049"/>
    <n v="84343.3559437738"/>
    <n v="69969.075210698953"/>
    <n v="87779.554479311468"/>
    <n v="13973.347437514405"/>
    <n v="24405.966296204875"/>
    <n v="53590.328044099973"/>
    <n v="53299.598006731983"/>
    <n v="2011683.7239458952"/>
    <n v="9424.1064130605046"/>
    <n v="4155.717401027051"/>
    <n v="30383.299931405691"/>
    <n v="2356.4928812820126"/>
    <n v="29863.146627535145"/>
    <n v="2602.7235419951762"/>
    <n v="8950.2043017587985"/>
    <n v="16653.436594040762"/>
    <n v="5009.5027140738594"/>
    <n v="25069.243695185658"/>
    <n v="20210.76686173274"/>
    <n v="11640.612769952795"/>
    <n v="50392.005886826213"/>
    <n v="17685.906144336564"/>
    <n v="9553.4402781295557"/>
    <n v="59962.80829593994"/>
    <n v="125016.34919584237"/>
    <n v="26265.700758298724"/>
    <n v="357983.56357544055"/>
    <n v="803569.05025927501"/>
    <n v="89857.32781219366"/>
    <n v="64476.926484091309"/>
    <n v="82538.519328018097"/>
    <n v="15680.828846807328"/>
    <n v="24113.920739553207"/>
    <n v="40573.531390247124"/>
    <n v="52340.910133590522"/>
    <n v="1986330.0428616405"/>
    <n v="7609.6697426895298"/>
    <n v="3509.7987599659346"/>
    <n v="22243.390059591024"/>
    <n v="1726.024070205797"/>
    <n v="29391.088180529459"/>
    <n v="1997.9557956632727"/>
    <n v="6367.7066964373826"/>
    <n v="13024.827437012451"/>
    <n v="4609.6284518144239"/>
    <n v="21899.835887250982"/>
    <n v="10658.070467398766"/>
    <n v="11829.959405466443"/>
    <n v="48304.138487275617"/>
    <n v="8188.9058935013627"/>
    <n v="7901.0551311972849"/>
    <n v="50210.425045485477"/>
    <n v="115359.47243688045"/>
    <n v="19992.736652381533"/>
    <n v="342250.88381696591"/>
    <n v="733880.3957042424"/>
    <n v="82251.18397596803"/>
    <n v="66149.656964641952"/>
    <n v="68188.484533948751"/>
    <n v="13164.62966232886"/>
    <n v="20181.519026378704"/>
    <n v="31326.052914078631"/>
    <n v="59483.241593989864"/>
    <n v="1801700.7367932904"/>
    <n v="7429.3675192659957"/>
    <n v="4678.8329318812639"/>
    <n v="20535.456219493852"/>
    <n v="1600.1346706676238"/>
    <n v="22191.947088852619"/>
    <n v="2387.162989841675"/>
    <n v="5573.8574979159457"/>
    <n v="8969.0610608647276"/>
    <n v="3472.3444250146217"/>
    <n v="22947.231994889418"/>
    <n v="9188.0596505294288"/>
    <n v="8785.2571944925658"/>
    <n v="32173.695271126624"/>
    <n v="7541.7835071879817"/>
    <n v="6308.3241395063314"/>
    <n v="39878.991197057119"/>
    <n v="103535.46928781616"/>
    <n v="16580.959205865995"/>
    <n v="289846.13526862074"/>
    <n v="625565.62585328356"/>
    <n v="63727.312751552105"/>
    <n v="54874.896613583565"/>
    <n v="61516.186980200109"/>
    <n v="13943.69383363712"/>
    <n v="12799.187305016125"/>
    <n v="26054.390364449595"/>
    <n v="48466.660885249956"/>
    <n v="1520572.0257078628"/>
    <n v="6875.7499341095663"/>
    <n v="1222.6250365412484"/>
    <n v="19911.354892199121"/>
    <n v="1063.9147555001562"/>
    <n v="17001.907880535673"/>
    <n v="1929.8255640834338"/>
    <n v="1024.5895358412627"/>
    <n v="10366.77002141001"/>
    <n v="3593.510726142295"/>
    <n v="22485.846640346583"/>
    <n v="9709.1825622708602"/>
    <n v="7843.7017400971663"/>
    <n v="27752.429779671053"/>
    <n v="5898.8368530998523"/>
    <n v="9141.4681720826447"/>
    <n v="41759.065667296716"/>
    <n v="110378.1451260382"/>
    <n v="16009.129819230428"/>
    <n v="260310.18545114037"/>
    <n v="561547.0437694256"/>
    <n v="62183.337857305218"/>
    <n v="47950.277265407531"/>
    <n v="54729.519947207984"/>
    <n v="8876.9172919917291"/>
    <n v="13163.560816402312"/>
    <n v="19893.185170837103"/>
    <n v="52602.984141408931"/>
    <n v="1395225.0664176231"/>
    <n v="4682.120112265995"/>
    <n v="857.71891868339674"/>
    <n v="17425.901069317715"/>
    <n v="936.08556441653627"/>
    <n v="8561.5887879448437"/>
    <n v="1468.107957829252"/>
    <n v="1402.6877171967387"/>
    <n v="4701.1692906932331"/>
    <n v="2873.9966457605133"/>
    <n v="18455.881775282669"/>
    <n v="6508.7278044820296"/>
    <n v="5581.3784634427302"/>
    <n v="23961.62462578432"/>
    <n v="2856.9581854124108"/>
    <n v="6214.0035279320555"/>
    <n v="31202.03553374665"/>
    <n v="91584.555554140301"/>
    <n v="14962.562133548441"/>
    <n v="224452.31058030718"/>
    <n v="435983.67231553543"/>
    <n v="46670.399834725627"/>
    <n v="38191.12337364829"/>
    <n v="42374.17966361608"/>
    <n v="8194.6661221426093"/>
    <n v="11201.329073630426"/>
    <n v="18440.214609256036"/>
    <n v="41706.908873762128"/>
    <n v="1111451.9081145038"/>
    <n v="4134.8347583845489"/>
    <n v="591.79791606687274"/>
    <n v="11054.030250645254"/>
    <n v="819.52638086280706"/>
    <n v="8422.4797508936863"/>
    <n v="1307.1123342412122"/>
    <n v="1344.4079848696799"/>
    <n v="3450.6457335270238"/>
    <n v="2782.7974687771398"/>
    <n v="12479.212642836541"/>
    <n v="6552.016642464414"/>
    <n v="4597.776801138727"/>
    <n v="22142.116838211441"/>
    <n v="2462.1596621021945"/>
    <n v="5499.9577903604004"/>
    <n v="22354.391106939642"/>
    <n v="59252.833919224358"/>
    <n v="24354.52527075732"/>
    <n v="199277.9451233946"/>
    <n v="379723.29699141113"/>
    <n v="38594.802445541325"/>
    <n v="38451.131958597696"/>
    <n v="41113.725048580345"/>
    <n v="6358.7271219381191"/>
    <n v="9522.0161775385259"/>
    <n v="16333.55338569629"/>
    <n v="35049.467103856536"/>
    <n v="958027.28860885778"/>
    <n v="1280.7531282119996"/>
    <n v="483.18557607288102"/>
    <n v="11725.205965405026"/>
    <n v="685.87562068249679"/>
    <n v="5074.6635107177171"/>
    <n v="1292.8858341073758"/>
    <n v="1365.7285819444201"/>
    <n v="3020.3460809947765"/>
    <n v="3366.0083941818762"/>
    <n v="12002.799400977288"/>
    <n v="4994.0982843031579"/>
    <n v="5332.6244578587985"/>
    <n v="19461.455052029054"/>
    <n v="2356.4130678143847"/>
    <n v="5293.1875258237942"/>
    <n v="17990.182640755971"/>
    <n v="59784.300132016026"/>
    <n v="13727.305401632711"/>
    <n v="186204.30763347115"/>
    <n v="339627.75644186267"/>
    <n v="33991.664254003816"/>
    <n v="36201.750517923065"/>
    <n v="36689.569017353686"/>
    <n v="6262.5439325106727"/>
    <n v="11052.451088121868"/>
    <n v="16999.351570149047"/>
    <n v="31600.709338677363"/>
    <n v="867867.12244960305"/>
  </r>
  <r>
    <s v="PAS"/>
    <n v="6010"/>
    <m/>
    <n v="3"/>
    <m/>
    <m/>
    <s v="Atividades de rádio"/>
    <x v="5"/>
    <s v="Serviços audiovisuais"/>
    <s v="60.10-1, 60.21-7, 60.22-5, 59.11-1, 59.12-0, 59.13-8, 59.14-6, 59.20-1"/>
    <x v="0"/>
    <n v="104892.97768552034"/>
    <n v="3199.2243263850883"/>
    <n v="67335.364568002318"/>
    <n v="37547.566446623503"/>
    <n v="124879.83555931078"/>
    <n v="11727.067627201117"/>
    <n v="44808.180767742175"/>
    <n v="95197.161263607326"/>
    <n v="20376.383350257049"/>
    <n v="127995.85308638304"/>
    <n v="79432.015686175684"/>
    <n v="149756.82052402251"/>
    <n v="327010.71564748179"/>
    <n v="58781.391667058451"/>
    <n v="62525.976004520584"/>
    <n v="266017.08557647694"/>
    <n v="718800.1350995684"/>
    <n v="164410.45311156457"/>
    <n v="728647.9132401637"/>
    <n v="1729680.6586676324"/>
    <n v="608444.7574695769"/>
    <n v="501215.20059734624"/>
    <n v="853318.35107194318"/>
    <n v="83488.678707432686"/>
    <n v="114940.27094027684"/>
    <n v="229312.24556962267"/>
    <n v="1997295.8560746955"/>
    <n v="9311038.1403365918"/>
    <n v="99754.310749087119"/>
    <n v="3036.4697007716686"/>
    <n v="67831.666799262181"/>
    <n v="29602.149749034055"/>
    <n v="120251.40706016254"/>
    <n v="8029.524906127529"/>
    <n v="34379.119840014027"/>
    <n v="95226.601005064265"/>
    <n v="19829.259532952146"/>
    <n v="140589.93634038226"/>
    <n v="73483.642336525052"/>
    <n v="130562.29243944444"/>
    <n v="316049.07985940768"/>
    <n v="38999.506823426804"/>
    <n v="63449.388720517622"/>
    <n v="247299.26456778878"/>
    <n v="691009.54246967274"/>
    <n v="158082.10284763761"/>
    <n v="727831.91876974201"/>
    <n v="1711249.76252708"/>
    <n v="596119.89906725171"/>
    <n v="500817.48865423363"/>
    <n v="823803.48857642279"/>
    <n v="128817.26153061086"/>
    <n v="95825.059873488295"/>
    <n v="225861.68325395114"/>
    <n v="1846862.1193846564"/>
    <n v="8994653.9473847151"/>
    <n v="92764.812949311236"/>
    <n v="3516.7657093722819"/>
    <n v="69321.028197104053"/>
    <n v="27353.853779325775"/>
    <n v="121270.33990375983"/>
    <n v="12312.110007061536"/>
    <n v="43135.909204847936"/>
    <n v="90121.989603685579"/>
    <n v="41018.377292061858"/>
    <n v="121900.17121132719"/>
    <n v="84771.742589610847"/>
    <n v="122502.11173182487"/>
    <n v="287026.5254060342"/>
    <n v="54852.201928414499"/>
    <n v="54210.519565186682"/>
    <n v="250057.32508533928"/>
    <n v="691054.40252498758"/>
    <n v="150713.05546684374"/>
    <n v="689716.2148839978"/>
    <n v="1832081.3099575753"/>
    <n v="537043.55345369456"/>
    <n v="455344.92408595892"/>
    <n v="769988.73695075745"/>
    <n v="119347.22047851706"/>
    <n v="87800.366649654199"/>
    <n v="205068.43723281092"/>
    <n v="1529631.1505685332"/>
    <n v="8543925.1564175971"/>
    <n v="89439.794203471989"/>
    <n v="2860.1376855295848"/>
    <n v="62963.98278874602"/>
    <n v="23306.579864008538"/>
    <n v="116953.34113906715"/>
    <n v="10947.428603394745"/>
    <n v="12680.678722638271"/>
    <n v="80901.166480529806"/>
    <n v="14311.553574424632"/>
    <n v="114484.91635563233"/>
    <n v="71270.932317343118"/>
    <n v="95338.61607311001"/>
    <n v="281977.3077233244"/>
    <n v="53199.543542210289"/>
    <n v="55060.460936144067"/>
    <n v="247089.58182987903"/>
    <n v="686302.59436357953"/>
    <n v="152527.95815564299"/>
    <n v="661850.00672303117"/>
    <n v="1535772.2952469373"/>
    <n v="561382.22534501425"/>
    <n v="411441.82937524404"/>
    <n v="784979.88619545812"/>
    <n v="112647.15130064069"/>
    <n v="84059.512483817089"/>
    <n v="211860.57824407236"/>
    <n v="1422798.1431096166"/>
    <n v="7958408.2023825096"/>
    <n v="69509.499670047415"/>
    <n v="3634.2703282910675"/>
    <n v="55264.177803083425"/>
    <n v="15199.676620975299"/>
    <n v="109885.21189224497"/>
    <n v="9482.7841528177123"/>
    <n v="10165.985397165821"/>
    <n v="68348.816028765345"/>
    <n v="14067.136326694093"/>
    <n v="122905.75517682087"/>
    <n v="69148.087872306816"/>
    <n v="94035.742911838577"/>
    <n v="237425.46478146769"/>
    <n v="44960.515352253431"/>
    <n v="47621.503914325251"/>
    <n v="242474.02309711109"/>
    <n v="668450.49789204099"/>
    <n v="138329.38741837509"/>
    <n v="635312.44174433628"/>
    <n v="1603362.5785300226"/>
    <n v="538040.45584029239"/>
    <n v="406373.62257624714"/>
    <n v="771484.60467123613"/>
    <n v="109550.86272435199"/>
    <n v="57797.9086343421"/>
    <n v="198516.94704138258"/>
    <n v="1331978.2003386756"/>
    <n v="7673326.1587375123"/>
    <n v="41596.185845150947"/>
    <n v="1636.4330518596273"/>
    <n v="46883.464047998496"/>
    <n v="12361.688026819851"/>
    <n v="98093.853447273228"/>
    <n v="11737.868520811338"/>
    <n v="11703.685029489507"/>
    <n v="65489.158443969143"/>
    <n v="15080.294427797604"/>
    <n v="100422.7721559248"/>
    <n v="61537.758447593827"/>
    <n v="79144.739702512263"/>
    <n v="196050.66477323775"/>
    <n v="43421.355475906188"/>
    <n v="44078.828188072432"/>
    <n v="211290.65721027093"/>
    <n v="582941.24281428813"/>
    <n v="129449.75000151312"/>
    <n v="570318.36430661334"/>
    <n v="1317171.0850897145"/>
    <n v="462625.31963970145"/>
    <n v="341553.33436791616"/>
    <n v="692503.51571998955"/>
    <n v="103974.04182259351"/>
    <n v="48977.773301130197"/>
    <n v="183073.32851106906"/>
    <n v="1211222.04432392"/>
    <n v="6684339.2066931361"/>
    <n v="29579.448338503811"/>
    <n v="1826.5803297969587"/>
    <n v="62733.245933396858"/>
    <n v="8097.6646714537264"/>
    <n v="92330.474092484961"/>
    <n v="11822.334358927028"/>
    <n v="12088.473460691335"/>
    <n v="62978.068951884139"/>
    <n v="13021.912613689854"/>
    <n v="91564.345706584485"/>
    <n v="58110.649621992779"/>
    <n v="71825.806776999903"/>
    <n v="196828.07315325557"/>
    <n v="39636.352444321739"/>
    <n v="39019.867788447293"/>
    <n v="220244.12398699039"/>
    <n v="576331.8434679925"/>
    <n v="153973.09206883982"/>
    <n v="612339.70914376422"/>
    <n v="1417754.6087442823"/>
    <n v="472410.51960051648"/>
    <n v="320848.45629012585"/>
    <n v="745937.44375975302"/>
    <n v="88775.697771714462"/>
    <n v="45768.181987569922"/>
    <n v="145989.61427627815"/>
    <n v="122350.83171550711"/>
    <n v="5714187.421055764"/>
    <n v="33780.769692546404"/>
    <n v="1882.0169380664202"/>
    <n v="32511.637633120903"/>
    <n v="4577.9808631240412"/>
    <n v="87482.629201995194"/>
    <n v="10221.054879593621"/>
    <n v="10238.227845280351"/>
    <n v="52667.874738051978"/>
    <n v="10972.211448958407"/>
    <n v="87372.39466109591"/>
    <n v="53270.268941740484"/>
    <n v="66288.896339333383"/>
    <n v="155309.89429686437"/>
    <n v="36012.874675272848"/>
    <n v="33475.178572273573"/>
    <n v="177655.25463890709"/>
    <n v="518108.92868477094"/>
    <n v="118495.51542359428"/>
    <n v="551222.08806049963"/>
    <n v="1286802.446321914"/>
    <n v="404190.20594225149"/>
    <n v="283642.32943137363"/>
    <n v="644207.33773081354"/>
    <n v="75752.359015833441"/>
    <n v="37601.692541188546"/>
    <n v="152917.93161147521"/>
    <n v="704230.88529506756"/>
    <n v="5630890.8854250088"/>
  </r>
  <r>
    <s v="PAS"/>
    <n v="6021"/>
    <m/>
    <n v="3"/>
    <m/>
    <m/>
    <s v="TV aberta"/>
    <x v="5"/>
    <s v="Serviços audiovisuais"/>
    <s v="60.10-1, 60.21-7, 60.22-5, 59.11-1, 59.12-0, 59.13-8, 59.14-6, 59.20-1"/>
    <x v="0"/>
    <n v="125611.17540985286"/>
    <n v="65619.988655076406"/>
    <n v="342841.54562255181"/>
    <n v="37775.623335684497"/>
    <n v="266598.88752590824"/>
    <n v="50262.608575138031"/>
    <n v="60775.571164794019"/>
    <n v="215314.60703465345"/>
    <n v="145244.59940333836"/>
    <n v="343725.20600142761"/>
    <n v="112829.2115724559"/>
    <n v="198413.22341128421"/>
    <n v="425661.60949108371"/>
    <n v="133705.39033882436"/>
    <n v="143279.1278548931"/>
    <n v="710190.23234365834"/>
    <n v="1128688.1421125985"/>
    <n v="339007.98071948101"/>
    <n v="12320257.044135662"/>
    <n v="10007104.411971081"/>
    <n v="1098137.9750421068"/>
    <n v="491161.82768839726"/>
    <n v="1037591.8240314411"/>
    <n v="203267.82940284719"/>
    <n v="241451.82789493198"/>
    <n v="443340.11030550831"/>
    <n v="770258.58752252208"/>
    <n v="31458116.168567199"/>
    <n v="109111.02990089015"/>
    <n v="62618.387141271"/>
    <n v="330102.22517899785"/>
    <n v="40934.343148564636"/>
    <n v="253139.43484465533"/>
    <n v="48754.679595706002"/>
    <n v="62181.739074353391"/>
    <n v="218777.08980465334"/>
    <n v="145266.62975697673"/>
    <n v="341130.02982289711"/>
    <n v="115579.28787576187"/>
    <n v="187000.51528980353"/>
    <n v="335349.6305593893"/>
    <n v="133106.35237837216"/>
    <n v="124098.61654278808"/>
    <n v="653650.68192653183"/>
    <n v="1152134.3504680847"/>
    <n v="339090.63737752585"/>
    <n v="11935154.264027897"/>
    <n v="9336120.5671679862"/>
    <n v="1115249.6464715775"/>
    <n v="483575.6226525965"/>
    <n v="854806.5784746604"/>
    <n v="198306.04453608958"/>
    <n v="235545.79570473422"/>
    <n v="441062.57646497997"/>
    <n v="807788.22854679532"/>
    <n v="30059634.984734543"/>
    <n v="97553.350960660333"/>
    <n v="54298.719696337437"/>
    <n v="323690.77541987423"/>
    <n v="32252.312343536229"/>
    <n v="257115.82533349036"/>
    <n v="40082.804840975841"/>
    <n v="56499.835460976115"/>
    <n v="206717.44438432937"/>
    <n v="100144.76762235482"/>
    <n v="310262.65345504659"/>
    <n v="97061.007991406441"/>
    <n v="166025.17802797232"/>
    <n v="335333.40538387647"/>
    <n v="120455.86202222267"/>
    <n v="108927.99648583677"/>
    <n v="584917.6744895794"/>
    <n v="1098868.0999504868"/>
    <n v="296923.34543937875"/>
    <n v="11619046.578176562"/>
    <n v="8833587.2703928482"/>
    <n v="1003523.5926543169"/>
    <n v="426792.33775043557"/>
    <n v="794270.63387697551"/>
    <n v="179829.50836391668"/>
    <n v="210653.99494591804"/>
    <n v="386994.06859469559"/>
    <n v="732374.46447409433"/>
    <n v="28474203.508538101"/>
    <n v="100271.69391959648"/>
    <n v="41290.247039378184"/>
    <n v="302046.22025238915"/>
    <n v="31428.413884367445"/>
    <n v="249288.16480092099"/>
    <n v="40142.607210752554"/>
    <n v="57197.073929311868"/>
    <n v="175693.39671492021"/>
    <n v="103135.59732530912"/>
    <n v="270121.00971201301"/>
    <n v="100301.62407485812"/>
    <n v="162570.26867085847"/>
    <n v="333371.86885684269"/>
    <n v="115657.22057145537"/>
    <n v="108417.90551800741"/>
    <n v="571672.51777491078"/>
    <n v="1040830.9056596172"/>
    <n v="305203.27021431609"/>
    <n v="10772230.51648836"/>
    <n v="8882602.6394164693"/>
    <n v="878314.38070405321"/>
    <n v="393974.02506439481"/>
    <n v="871474.4119963306"/>
    <n v="179203.27233779931"/>
    <n v="197494.09411645884"/>
    <n v="420802.01651947841"/>
    <n v="670708.48305442673"/>
    <n v="27375443.845827594"/>
    <n v="101544.89695814007"/>
    <n v="47699.798058814347"/>
    <n v="227552.79811338367"/>
    <n v="30906.923487898155"/>
    <n v="256563.9925316881"/>
    <n v="39850.75321107536"/>
    <n v="32808.559689044851"/>
    <n v="161096.20605456585"/>
    <n v="98503.473610025074"/>
    <n v="272014.80441503605"/>
    <n v="82917.607581406628"/>
    <n v="158722.05454819207"/>
    <n v="306705.78799420409"/>
    <n v="119069.70628005061"/>
    <n v="103377.34096711334"/>
    <n v="529470.18743693514"/>
    <n v="1002198.183584556"/>
    <n v="287966.90865580173"/>
    <n v="9943077.769832762"/>
    <n v="9162356.9633228444"/>
    <n v="755770.68154924619"/>
    <n v="358154.74634304648"/>
    <n v="843702.76146973425"/>
    <n v="156199.38726290158"/>
    <n v="188122.20984826118"/>
    <n v="391319.37866641127"/>
    <n v="645683.20857857272"/>
    <n v="26303357.090051714"/>
    <n v="101679.34769273251"/>
    <n v="33434.601556535708"/>
    <n v="207349.28127267599"/>
    <n v="24648.474879226276"/>
    <n v="184752.90725870917"/>
    <n v="35503.270944200631"/>
    <n v="18920.432122513157"/>
    <n v="142384.6557466675"/>
    <n v="85068.86085547322"/>
    <n v="243483.47471931193"/>
    <n v="78218.943981442237"/>
    <n v="126229.30637398432"/>
    <n v="286927.67226074322"/>
    <n v="93579.008130575559"/>
    <n v="96501.057856863888"/>
    <n v="486909.65809720516"/>
    <n v="905646.56557805964"/>
    <n v="238102.54661575329"/>
    <n v="8729776.4405354615"/>
    <n v="8223252.1351332329"/>
    <n v="644369.63797175174"/>
    <n v="320519.80574645946"/>
    <n v="697150.91178391397"/>
    <n v="144569.53976016567"/>
    <n v="162071.65423497491"/>
    <n v="310313.66656331514"/>
    <n v="542931.607264066"/>
    <n v="23164295.464936011"/>
    <n v="84300.403861782092"/>
    <n v="36138.787343246913"/>
    <n v="197596.70561859338"/>
    <n v="22173.440673398894"/>
    <n v="183908.17679292164"/>
    <n v="38353.81549401395"/>
    <n v="44538.630444452741"/>
    <n v="154304.78836999231"/>
    <n v="90492.466937253907"/>
    <n v="222656.4676012955"/>
    <n v="77632.475752082522"/>
    <n v="89871.489500317315"/>
    <n v="327602.23834800266"/>
    <n v="100432.513050936"/>
    <n v="106250.80158276213"/>
    <n v="471178.9993427216"/>
    <n v="887227.17932319222"/>
    <n v="287983.00615486753"/>
    <n v="8824992.8333065491"/>
    <n v="8131472.7376076095"/>
    <n v="580924.37940503506"/>
    <n v="323192.50449273264"/>
    <n v="773347.82822429272"/>
    <n v="145477.84411215069"/>
    <n v="170546.48030110452"/>
    <n v="378520.38234346017"/>
    <n v="509855.04874424578"/>
    <n v="23260972.424729016"/>
    <n v="69603.552153751763"/>
    <n v="40391.893538290278"/>
    <n v="194398.83275720946"/>
    <n v="20440.205567079829"/>
    <n v="150632.55717166211"/>
    <n v="34152.047688463637"/>
    <n v="31353.220743395817"/>
    <n v="96079.467411243473"/>
    <n v="83259.259368338186"/>
    <n v="202015.09237060888"/>
    <n v="75022.495288937906"/>
    <n v="117143.83078699975"/>
    <n v="249396.17293250671"/>
    <n v="77983.15037380658"/>
    <n v="103650.18709346751"/>
    <n v="460841.66748363979"/>
    <n v="805427.85560633242"/>
    <n v="105458.06880097145"/>
    <n v="9203670.1784491464"/>
    <n v="7363508.8586278073"/>
    <n v="474972.79410219041"/>
    <n v="300289.79870329943"/>
    <n v="617667.69053066673"/>
    <n v="141477.90343229903"/>
    <n v="139763.66400108233"/>
    <n v="288068.40481381014"/>
    <n v="429355.53243975883"/>
    <n v="21876024.38223676"/>
  </r>
  <r>
    <s v="PAS"/>
    <n v="6022"/>
    <m/>
    <n v="3"/>
    <m/>
    <m/>
    <s v="TV por assinatura"/>
    <x v="5"/>
    <s v="Serviços audiovisuais"/>
    <s v="60.10-1, 60.21-7, 60.22-5, 59.11-1, 59.12-0, 59.13-8, 59.14-6, 59.20-1"/>
    <x v="0"/>
    <n v="0"/>
    <n v="0"/>
    <n v="1369.8273779824917"/>
    <n v="0"/>
    <n v="0"/>
    <n v="0"/>
    <n v="0"/>
    <n v="21500.821955917982"/>
    <n v="686.3065902657363"/>
    <n v="280.27375188515208"/>
    <n v="11159.047567962427"/>
    <n v="182.05092645108064"/>
    <n v="8475.9291505807778"/>
    <n v="0"/>
    <n v="11448.525475989018"/>
    <n v="2654.0643596427144"/>
    <n v="10314.144984560242"/>
    <n v="720.67187794020265"/>
    <n v="1347294.7834593586"/>
    <n v="449838.78328547021"/>
    <n v="43820.715373961677"/>
    <n v="16628.786705025756"/>
    <n v="17369.630248990998"/>
    <n v="5422.3339225644177"/>
    <n v="33898.421248921128"/>
    <n v="2733.0310658616959"/>
    <n v="10802.565393080738"/>
    <n v="1996600.7147224133"/>
    <n v="0"/>
    <n v="0"/>
    <n v="1073.9963153581011"/>
    <n v="0"/>
    <n v="0"/>
    <n v="0"/>
    <n v="0"/>
    <n v="23815.685508714047"/>
    <n v="638.44220840337073"/>
    <n v="104784.88115934805"/>
    <n v="2226.4461488600159"/>
    <n v="265.64396662850919"/>
    <n v="8744.299964384687"/>
    <n v="0"/>
    <n v="11122.250601350337"/>
    <n v="2732.5337728266977"/>
    <n v="6542.560946142753"/>
    <n v="835.1879936619473"/>
    <n v="1273413.3636643223"/>
    <n v="446339.77544149681"/>
    <n v="45151.66192833511"/>
    <n v="19441.50340622025"/>
    <n v="17065.720513690012"/>
    <n v="5122.0886797782496"/>
    <n v="16549.786129187862"/>
    <n v="3146.5942565573255"/>
    <n v="8557.4446532243746"/>
    <n v="1997569.867258491"/>
    <n v="0"/>
    <n v="0"/>
    <n v="916.15442166464891"/>
    <n v="0"/>
    <n v="125.05794878877063"/>
    <n v="0"/>
    <n v="0"/>
    <n v="21397.008584465031"/>
    <n v="527.83751317839346"/>
    <n v="105526.06417237497"/>
    <n v="0"/>
    <n v="0"/>
    <n v="18371.817997094229"/>
    <n v="0"/>
    <n v="19274.418995157001"/>
    <n v="8302.9806379390047"/>
    <n v="9274.4327060459163"/>
    <n v="1447.6070240830327"/>
    <n v="1049547.6340107271"/>
    <n v="379998.58124863781"/>
    <n v="47009.659516662876"/>
    <n v="18167.483267798514"/>
    <n v="14829.980005845764"/>
    <n v="162.07554302733774"/>
    <n v="19698.079866743174"/>
    <n v="1404.3294056789246"/>
    <n v="125076.22309351149"/>
    <n v="1841057.4259594239"/>
    <n v="0"/>
    <n v="0"/>
    <n v="687.50194264254628"/>
    <n v="0"/>
    <n v="0"/>
    <n v="0"/>
    <n v="0"/>
    <n v="25560.459399912892"/>
    <n v="0"/>
    <n v="105287.92361999201"/>
    <n v="0"/>
    <n v="0"/>
    <n v="20387.412294453003"/>
    <n v="0"/>
    <n v="22351.402178098037"/>
    <n v="7337.0017712758699"/>
    <n v="10363.735973980356"/>
    <n v="1217.1244463289997"/>
    <n v="1037027.7310756589"/>
    <n v="282636.57036466897"/>
    <n v="51724.047249558687"/>
    <n v="27336.591687802906"/>
    <n v="19463.105593836786"/>
    <n v="146.4046727219247"/>
    <n v="16942.30633879482"/>
    <n v="2060.1573529722114"/>
    <n v="140155.32326468398"/>
    <n v="1770684.799227383"/>
    <n v="0"/>
    <n v="0"/>
    <n v="432.14092220949146"/>
    <n v="0"/>
    <n v="0"/>
    <n v="0"/>
    <n v="0"/>
    <n v="13790.596322936766"/>
    <n v="0"/>
    <n v="132541.75793729929"/>
    <n v="6799.3411282904235"/>
    <n v="0"/>
    <n v="30125.902879666119"/>
    <n v="0"/>
    <n v="10072.135236526832"/>
    <n v="7993.0418616496136"/>
    <n v="11561.906451999059"/>
    <n v="10248.597151276188"/>
    <n v="962105.79280047514"/>
    <n v="664122.6411798154"/>
    <n v="20712.781596320703"/>
    <n v="33091.136983721175"/>
    <n v="16359.015282153759"/>
    <n v="412.82869087117473"/>
    <n v="15492.448417783289"/>
    <n v="1674.7184689821179"/>
    <n v="117284.37470199712"/>
    <n v="2054821.1580139736"/>
    <n v="0"/>
    <n v="0"/>
    <n v="386.96693140084972"/>
    <n v="0"/>
    <n v="442.79067974676894"/>
    <n v="0"/>
    <n v="0"/>
    <n v="89.878841323421398"/>
    <n v="0"/>
    <n v="86992.788073093747"/>
    <n v="469.16755170825968"/>
    <n v="0"/>
    <n v="13611.590701649071"/>
    <n v="0"/>
    <n v="16649.756187021452"/>
    <n v="9413.5824244349969"/>
    <n v="10102.822171075371"/>
    <n v="13825.205743820134"/>
    <n v="856116.84374440275"/>
    <n v="529537.9252452451"/>
    <n v="12947.754567519056"/>
    <n v="33920.216936206154"/>
    <n v="11828.508764319729"/>
    <n v="366.99456887524173"/>
    <n v="7361.3030854761373"/>
    <n v="1917.3853219526259"/>
    <n v="1466.0779799987899"/>
    <n v="1607447.55951927"/>
    <n v="0"/>
    <n v="0"/>
    <n v="1393.9113796613931"/>
    <n v="59.247033420507293"/>
    <n v="0"/>
    <n v="0"/>
    <n v="0"/>
    <n v="99.577845327238165"/>
    <n v="0"/>
    <n v="85856.128169375996"/>
    <n v="12851.698028131905"/>
    <n v="21216.181357684003"/>
    <n v="28392.954398469639"/>
    <n v="18538.737963084659"/>
    <n v="19551.636667554532"/>
    <n v="18459.632466172516"/>
    <n v="31262.984915033398"/>
    <n v="9338.2532944590057"/>
    <n v="833193.71780987305"/>
    <n v="500291.25555610331"/>
    <n v="15463.738408395415"/>
    <n v="31196.135702023392"/>
    <n v="6608.7338989391046"/>
    <n v="5223.4540268460187"/>
    <n v="11258.696629227428"/>
    <n v="1133.9325417334824"/>
    <n v="2477.0113943595597"/>
    <n v="1653867.6194858751"/>
    <n v="91.615460409273254"/>
    <n v="0"/>
    <n v="3453.5617660232951"/>
    <n v="0"/>
    <n v="0"/>
    <n v="0"/>
    <n v="0"/>
    <n v="17773.268238820296"/>
    <n v="0"/>
    <n v="63374.164561098289"/>
    <n v="10716.762174902404"/>
    <n v="13774.62408220185"/>
    <n v="37382.717496123325"/>
    <n v="16672.415457070183"/>
    <n v="48010.508373748497"/>
    <n v="17551.529225785132"/>
    <n v="32482.565933331512"/>
    <n v="8584.0233205364366"/>
    <n v="677071.61595628294"/>
    <n v="428044.09799857595"/>
    <n v="22121.195633509949"/>
    <n v="28127.9153733118"/>
    <n v="6483.5768017622258"/>
    <n v="25060.646672431943"/>
    <n v="8720.7995650530793"/>
    <n v="1017.112022526742"/>
    <n v="2685.0165822732074"/>
    <n v="1469199.7326957784"/>
  </r>
  <r>
    <s v="PAS"/>
    <n v="5920"/>
    <m/>
    <n v="3"/>
    <m/>
    <m/>
    <s v="Gravação de som e edição música"/>
    <x v="6"/>
    <s v="Serviços audiovisuais"/>
    <s v="60.10-1, 60.21-7, 60.22-5, 59.11-1, 59.12-0, 59.13-8, 59.14-6, 59.20-1"/>
    <x v="0"/>
    <n v="4454.7565340606243"/>
    <n v="1633.5927095201534"/>
    <n v="2231.5389774483151"/>
    <n v="2361.8694473815349"/>
    <n v="11027.767681278503"/>
    <n v="0"/>
    <n v="76.630738808478128"/>
    <n v="2452.8176448070435"/>
    <n v="755.38221562660453"/>
    <n v="23956.641324139149"/>
    <n v="1043.1412242085032"/>
    <n v="1117.9440447033817"/>
    <n v="12244.857507275392"/>
    <n v="1725.9168732496419"/>
    <n v="0"/>
    <n v="17530.213984219623"/>
    <n v="17270.107664616495"/>
    <n v="4077.7100135396136"/>
    <n v="314500.68508928566"/>
    <n v="202961.11910450869"/>
    <n v="45194.084277522365"/>
    <n v="7317.3972751987076"/>
    <n v="38089.60191142049"/>
    <n v="4053.9439001525002"/>
    <n v="22447.893212740517"/>
    <n v="12916.657178949295"/>
    <n v="5393.0988723348319"/>
    <n v="756835.36940699618"/>
    <n v="5438.780001564156"/>
    <n v="1598.8303331725076"/>
    <n v="17683.409987738865"/>
    <n v="2133.3474658719147"/>
    <n v="7444.849260741521"/>
    <n v="0"/>
    <n v="0"/>
    <n v="3235.1377619912219"/>
    <n v="627.75031896166058"/>
    <n v="26333.353663523707"/>
    <n v="536.6680642267097"/>
    <n v="1904.0787889017467"/>
    <n v="13526.197358646867"/>
    <n v="2400.8823243641582"/>
    <n v="0"/>
    <n v="16947.753296155977"/>
    <n v="17533.943224236791"/>
    <n v="11033.216158966308"/>
    <n v="276152.49448154459"/>
    <n v="221938.85490969269"/>
    <n v="46712.395329938387"/>
    <n v="7383.5079216625518"/>
    <n v="33615.371018744132"/>
    <n v="3837.7987368642439"/>
    <n v="25848.046795424452"/>
    <n v="9085.746613794503"/>
    <n v="8022.1294677654942"/>
    <n v="760974.5432844949"/>
    <n v="2417.3693684442264"/>
    <n v="1532.6334632160117"/>
    <n v="2023.3361360180661"/>
    <n v="1763.8325011363515"/>
    <n v="2936.7341239795769"/>
    <n v="0"/>
    <n v="163.45490935097467"/>
    <n v="6873.2996287028336"/>
    <n v="370.77136884973862"/>
    <n v="24871.787532418868"/>
    <n v="790.32517720690328"/>
    <n v="2678.2385759861686"/>
    <n v="11596.39590377252"/>
    <n v="1621.4807470653957"/>
    <n v="0"/>
    <n v="14798.498268451705"/>
    <n v="17205.352267623381"/>
    <n v="8572.1685738839424"/>
    <n v="282092.12860173522"/>
    <n v="221274.99149496353"/>
    <n v="47630.109983758375"/>
    <n v="12714.390700631453"/>
    <n v="32105.975370260665"/>
    <n v="3708.9125877270371"/>
    <n v="22991.046838519083"/>
    <n v="8853.391481003704"/>
    <n v="9379.1346563138468"/>
    <n v="740965.76026101958"/>
    <n v="2906.2251564791063"/>
    <n v="1260.6498355060435"/>
    <n v="2062.0954148285891"/>
    <n v="1996.2145121420003"/>
    <n v="2411.0449520699481"/>
    <n v="0"/>
    <n v="65.402087404466357"/>
    <n v="3359.6548283586267"/>
    <n v="196.20626221339904"/>
    <n v="18179.045411153551"/>
    <n v="420.01340534978397"/>
    <n v="3250.6133481383781"/>
    <n v="8602.8621730847935"/>
    <n v="1442.4460378012577"/>
    <n v="0"/>
    <n v="11786.958598237856"/>
    <n v="14603.110079882355"/>
    <n v="8781.2754674095504"/>
    <n v="280483.77965517162"/>
    <n v="192379.93769058352"/>
    <n v="43426.957235647758"/>
    <n v="25581.443269642969"/>
    <n v="30217.488835902113"/>
    <n v="2418.1911801523152"/>
    <n v="21199.192603624004"/>
    <n v="6228.0019759059242"/>
    <n v="10076.528407326099"/>
    <n v="693335.33842401602"/>
    <n v="4721.2390681667448"/>
    <n v="1503.9493829952673"/>
    <n v="20045.16660716433"/>
    <n v="1214.1883431996584"/>
    <n v="1577.5788262275767"/>
    <n v="270.83665706835029"/>
    <n v="67.051793740222649"/>
    <n v="4649.7289875136657"/>
    <n v="957.13148711533495"/>
    <n v="26290.093265767904"/>
    <n v="773.06773959315524"/>
    <n v="2030.2849279990769"/>
    <n v="15466.278497109191"/>
    <n v="1400.8920907575596"/>
    <n v="0"/>
    <n v="12784.505193719573"/>
    <n v="20979.593831024507"/>
    <n v="10168.050855361258"/>
    <n v="302519.65905285452"/>
    <n v="219955.62478302259"/>
    <n v="52713.814182757036"/>
    <n v="22724.146085817491"/>
    <n v="29521.115421248138"/>
    <n v="1970.1618196119707"/>
    <n v="16090.375557385929"/>
    <n v="23914.479767338289"/>
    <n v="7651.1355621817511"/>
    <n v="801960.14978674112"/>
    <n v="6697.4605314270866"/>
    <n v="1490.7779695782219"/>
    <n v="20395.184694684045"/>
    <n v="1016.6978971994025"/>
    <n v="441.91243506871376"/>
    <n v="0"/>
    <n v="2329.0175753793437"/>
    <n v="3633.7052559472513"/>
    <n v="847.42907533511595"/>
    <n v="13937.876575321914"/>
    <n v="454.53014040701675"/>
    <n v="1875.3181722627553"/>
    <n v="12486.629888125615"/>
    <n v="2105.4375376700059"/>
    <n v="439.13004293780023"/>
    <n v="12660.277093545694"/>
    <n v="26033.575875140355"/>
    <n v="8232.9596444803192"/>
    <n v="285246.38966708886"/>
    <n v="191912.23204399008"/>
    <n v="47204.267312351883"/>
    <n v="25087.466251951668"/>
    <n v="24268.182093786159"/>
    <n v="3421.9558417232138"/>
    <n v="11180.226805671249"/>
    <n v="17874.574961220147"/>
    <n v="6484.7584014854574"/>
    <n v="727757.97378377942"/>
    <n v="5042.3950927132464"/>
    <n v="1353.2993228008063"/>
    <n v="26403.506115257613"/>
    <n v="599.70846575805149"/>
    <n v="755.53530185065051"/>
    <n v="0"/>
    <n v="2469.3264116872651"/>
    <n v="4937.4250535251913"/>
    <n v="947.95253472811669"/>
    <n v="13800.208769849483"/>
    <n v="398.31138130895266"/>
    <n v="4242.1632577944774"/>
    <n v="29568.555450191023"/>
    <n v="1434.9217479033605"/>
    <n v="481.1230299976757"/>
    <n v="9971.1044079482781"/>
    <n v="19669.148518517613"/>
    <n v="11985.639169985438"/>
    <n v="336392.57079444634"/>
    <n v="227724.30465503054"/>
    <n v="40248.1130415515"/>
    <n v="36330.791988347075"/>
    <n v="23921.559371635558"/>
    <n v="3536.1413442108983"/>
    <n v="15927.131585187277"/>
    <n v="15177.348242316628"/>
    <n v="5583.7031151900192"/>
    <n v="838901.98816973309"/>
    <n v="4158.1452637209723"/>
    <n v="1095.3206174065028"/>
    <n v="19749.722393472945"/>
    <n v="694.16329617795498"/>
    <n v="868.79645840424655"/>
    <n v="321.35884574329691"/>
    <n v="2535.1463742612459"/>
    <n v="2577.3585500118747"/>
    <n v="1427.5506946286741"/>
    <n v="11446.428576191251"/>
    <n v="455.26118374018387"/>
    <n v="1687.2875722321146"/>
    <n v="25146.257796512717"/>
    <n v="1312.4689911369401"/>
    <n v="467.30368364388522"/>
    <n v="12809.900598873381"/>
    <n v="17055.996704586494"/>
    <n v="9615.4118507314743"/>
    <n v="302459.89834243804"/>
    <n v="253319.99967574512"/>
    <n v="58774.508889509685"/>
    <n v="32957.165026560666"/>
    <n v="22094.403044479845"/>
    <n v="2754.3328396189058"/>
    <n v="12858.490620137369"/>
    <n v="14548.732438599769"/>
    <n v="6657.0527902500617"/>
    <n v="819848.46311881579"/>
  </r>
  <r>
    <s v="PAS"/>
    <n v="6141"/>
    <m/>
    <n v="4"/>
    <m/>
    <m/>
    <s v="Operadoras de televisão por assinatura por cabo"/>
    <x v="5"/>
    <s v="Telecomunicações"/>
    <s v=" 61.10-8, 61.20-5, 61.30-2, 61.41-8, 61.42-6, 61.43-4, 61.90-6"/>
    <x v="0"/>
    <n v="12321.054322749933"/>
    <n v="14103.636759448495"/>
    <n v="281029.37599946215"/>
    <n v="0"/>
    <n v="121814.52915966122"/>
    <n v="0"/>
    <n v="13446.745741355056"/>
    <n v="39983.761483687565"/>
    <n v="20492.248343009247"/>
    <n v="380069.51336756756"/>
    <n v="366689.48909555178"/>
    <n v="120542.35911659425"/>
    <n v="199348.2097678745"/>
    <n v="110814.15379627528"/>
    <n v="43719.125053383905"/>
    <n v="176772.97373020888"/>
    <n v="1028280.9924525408"/>
    <n v="264878.08783936669"/>
    <n v="390601.79973221902"/>
    <n v="7793162.0884489287"/>
    <n v="609824.12653125986"/>
    <n v="704339.53160813602"/>
    <n v="1243607.3225003367"/>
    <n v="108505.46470832331"/>
    <n v="53534.485439160191"/>
    <n v="183441.30648204987"/>
    <n v="0"/>
    <n v="14281322.381479153"/>
    <n v="2384.5264465296023"/>
    <n v="15039.359060929472"/>
    <n v="227091.25376332726"/>
    <n v="0"/>
    <n v="121396.31058341802"/>
    <n v="0"/>
    <n v="6513.7447623406706"/>
    <n v="28558.564304142503"/>
    <n v="17147.81502805743"/>
    <n v="52101.647943947712"/>
    <n v="321708.70599524473"/>
    <n v="76406.745829301828"/>
    <n v="196855.10882674967"/>
    <n v="97962.606351597191"/>
    <n v="10413.060934562935"/>
    <n v="158432.65663441928"/>
    <n v="988131.75092284707"/>
    <n v="258023.33592596991"/>
    <n v="352283.67728212301"/>
    <n v="7440686.4073699471"/>
    <n v="625309.22056040575"/>
    <n v="643573.40401077166"/>
    <n v="1101678.7634372625"/>
    <n v="111745.40591720963"/>
    <n v="52866.914147535164"/>
    <n v="205659.22984203868"/>
    <n v="0"/>
    <n v="13111970.215880677"/>
    <n v="1936.8479096558349"/>
    <n v="0"/>
    <n v="223350.96275158852"/>
    <n v="0"/>
    <n v="100262.42811360626"/>
    <n v="0"/>
    <n v="0"/>
    <n v="23740.627712331454"/>
    <n v="12903.698225986598"/>
    <n v="18405.898663357653"/>
    <n v="311567.8497834265"/>
    <n v="94427.665742369034"/>
    <n v="160701.52181108863"/>
    <n v="75597.808123572613"/>
    <n v="9258.7684358370716"/>
    <n v="145011.56571603587"/>
    <n v="705268.12528019689"/>
    <n v="246088.09733597637"/>
    <n v="1800600.805946656"/>
    <n v="7945198.529373073"/>
    <n v="562182.72987580579"/>
    <n v="547282.18408492964"/>
    <n v="914910.18630865705"/>
    <n v="104452.45833081997"/>
    <n v="47461.798468293993"/>
    <n v="147831.28810225407"/>
    <n v="0"/>
    <n v="14198441.846095519"/>
    <n v="995.02297348008415"/>
    <n v="0"/>
    <n v="196203.03205503069"/>
    <n v="0"/>
    <n v="67944.229153212786"/>
    <n v="0"/>
    <n v="0"/>
    <n v="0"/>
    <n v="0"/>
    <n v="0"/>
    <n v="278406.10906619928"/>
    <n v="76489.547854622317"/>
    <n v="165580.28113100742"/>
    <n v="91476.353828056875"/>
    <n v="4082.5995844306367"/>
    <n v="251482.09334441644"/>
    <n v="853361.6046374049"/>
    <n v="255075.83437985895"/>
    <n v="1676861.5103855333"/>
    <n v="8778305.5317145586"/>
    <n v="677275.79225001787"/>
    <n v="545264.41652738652"/>
    <n v="1023445.2706656468"/>
    <n v="119157.77186968023"/>
    <n v="16357.957144369529"/>
    <n v="219619.97449639931"/>
    <n v="733.2597155327702"/>
    <n v="15298118.192776848"/>
    <n v="1823.1975231182009"/>
    <n v="0"/>
    <n v="171181.28677334086"/>
    <n v="0"/>
    <n v="61051.286871362463"/>
    <n v="0"/>
    <n v="0"/>
    <n v="0"/>
    <n v="0"/>
    <n v="0"/>
    <n v="22541.536394869763"/>
    <n v="89051.80221799924"/>
    <n v="67237.843962924992"/>
    <n v="87677.927318527596"/>
    <n v="1191.3821773831146"/>
    <n v="31320.362676482218"/>
    <n v="798114.65670201764"/>
    <n v="206710.01368569882"/>
    <n v="1562559.0266064871"/>
    <n v="8566614.8008727897"/>
    <n v="602511.50793778489"/>
    <n v="558488.35068694921"/>
    <n v="1079303.1492512249"/>
    <n v="105153.37119146039"/>
    <n v="18335.564907553184"/>
    <n v="211701.36885067695"/>
    <n v="4285.6000451361333"/>
    <n v="14246854.036653785"/>
    <n v="1533.4245520249854"/>
    <n v="0"/>
    <n v="152325.16668983444"/>
    <n v="0"/>
    <n v="58343.297412399617"/>
    <n v="0"/>
    <n v="0"/>
    <n v="0"/>
    <n v="0"/>
    <n v="419.39753553669635"/>
    <n v="49517.834535436792"/>
    <n v="76359.185724269148"/>
    <n v="51479.298360712179"/>
    <n v="99678.038240761787"/>
    <n v="0"/>
    <n v="3494.1369218430718"/>
    <n v="826548.27136809472"/>
    <n v="306531.21499329689"/>
    <n v="1453241.2493485645"/>
    <n v="10787766.738351561"/>
    <n v="603995.23186027922"/>
    <n v="475546.1788339112"/>
    <n v="983826.98116964696"/>
    <n v="102707.8895494202"/>
    <n v="19570.905822486387"/>
    <n v="185178.17858261548"/>
    <n v="372627.56295829831"/>
    <n v="16610690.182810994"/>
    <n v="768.44022164194223"/>
    <n v="0"/>
    <n v="133446.40685791339"/>
    <n v="0"/>
    <n v="53830.346602609839"/>
    <n v="0"/>
    <n v="0"/>
    <n v="55994.113120916641"/>
    <n v="0"/>
    <n v="346.51150577998339"/>
    <n v="0"/>
    <n v="1422.3757761481311"/>
    <n v="53326.11241160502"/>
    <n v="0"/>
    <n v="37061.030190537866"/>
    <n v="2047.3074783193824"/>
    <n v="660156.79690232757"/>
    <n v="274349.48353483336"/>
    <n v="1497686.9405197911"/>
    <n v="5623178.0806519873"/>
    <n v="655815.66718589701"/>
    <n v="452116.31264935556"/>
    <n v="995876.70541552268"/>
    <n v="104094.18456442184"/>
    <n v="14530.174648737046"/>
    <n v="160001.73575398096"/>
    <n v="342350.55605152203"/>
    <n v="11118399.28204385"/>
    <n v="1324.9577195656079"/>
    <n v="0"/>
    <n v="87558.882745712152"/>
    <n v="0"/>
    <n v="42907.807596354542"/>
    <n v="0"/>
    <n v="0"/>
    <n v="0"/>
    <n v="0"/>
    <n v="0"/>
    <n v="0"/>
    <n v="591.80012862844001"/>
    <n v="50569.954013004339"/>
    <n v="0"/>
    <n v="33983.005316412782"/>
    <n v="996.38784320807349"/>
    <n v="630649.46615054097"/>
    <n v="198303.48231004531"/>
    <n v="1059216.3195439256"/>
    <n v="6961653.7896051118"/>
    <n v="415899.71140981198"/>
    <n v="291275.52615267126"/>
    <n v="732219.67552174698"/>
    <n v="82951.675203008781"/>
    <n v="10590.12500665707"/>
    <n v="109856.22124341526"/>
    <n v="210467.38583636755"/>
    <n v="10921016.173346188"/>
  </r>
  <r>
    <s v="PAS"/>
    <n v="6142"/>
    <m/>
    <n v="4"/>
    <m/>
    <m/>
    <s v="Operadoras de televisão por assinatura por micro-ondas"/>
    <x v="5"/>
    <s v="Telecomunicações"/>
    <s v=" 61.10-8, 61.20-5, 61.30-2, 61.41-8, 61.42-6, 61.43-4, 61.90-6"/>
    <x v="0"/>
    <n v="0"/>
    <n v="0"/>
    <n v="0"/>
    <n v="0"/>
    <n v="0"/>
    <n v="0"/>
    <n v="0"/>
    <n v="0"/>
    <n v="0"/>
    <n v="2553.1541201496689"/>
    <n v="0"/>
    <n v="0"/>
    <n v="0"/>
    <n v="0"/>
    <n v="2047.9787122494413"/>
    <n v="0"/>
    <n v="13796.848925126385"/>
    <n v="19096.949016835639"/>
    <n v="6974.5795200388175"/>
    <n v="0"/>
    <n v="317.2918650121639"/>
    <n v="11828.009483839183"/>
    <n v="90929.465936133565"/>
    <n v="0"/>
    <n v="0"/>
    <n v="0"/>
    <n v="2196.3143291007077"/>
    <n v="149740.59190848557"/>
    <n v="0"/>
    <n v="0"/>
    <n v="2439.8789236023722"/>
    <n v="0"/>
    <n v="0"/>
    <n v="0"/>
    <n v="0"/>
    <n v="2643.9183506018103"/>
    <n v="2142.7599364728085"/>
    <n v="10010.728541673496"/>
    <n v="9213.8422355615003"/>
    <n v="910.40258343372102"/>
    <n v="158772.9432704488"/>
    <n v="3129.9822898970747"/>
    <n v="3792.5587236791107"/>
    <n v="0"/>
    <n v="16880.801233559534"/>
    <n v="19039.886509155771"/>
    <n v="27117.848574255331"/>
    <n v="609.12851891331081"/>
    <n v="0"/>
    <n v="12951.492758628485"/>
    <n v="111103.0149295271"/>
    <n v="1564.3993832693036"/>
    <n v="535.42232575838216"/>
    <n v="0"/>
    <n v="25521.741689806509"/>
    <n v="408380.75077824446"/>
    <n v="0"/>
    <n v="0"/>
    <n v="5800.8594894221906"/>
    <n v="0"/>
    <n v="0"/>
    <n v="0"/>
    <n v="0"/>
    <n v="5127.0407189234093"/>
    <n v="5743.0235056405536"/>
    <n v="28883.204235808415"/>
    <n v="106847.83567895331"/>
    <n v="8726.2237379510007"/>
    <n v="133845.38817182227"/>
    <n v="5795.6192219237855"/>
    <n v="8363.8288767814192"/>
    <n v="0"/>
    <n v="23293.174019578251"/>
    <n v="17141.256824841064"/>
    <n v="111398.41882141621"/>
    <n v="72212.378149393888"/>
    <n v="0"/>
    <n v="15981.25544678923"/>
    <n v="106266.93413043865"/>
    <n v="2492.3806113847668"/>
    <n v="3058.8000392176828"/>
    <n v="0"/>
    <n v="43988.092307203784"/>
    <n v="704965.71398748981"/>
    <n v="0"/>
    <n v="0"/>
    <n v="8117.8653076369637"/>
    <n v="0"/>
    <n v="0"/>
    <n v="0"/>
    <n v="0"/>
    <n v="8544.2419490326029"/>
    <n v="7466.4214750175188"/>
    <n v="36684.058123233684"/>
    <n v="154422.56658555692"/>
    <n v="14045.914671328592"/>
    <n v="96093.861503640757"/>
    <n v="8638.0491344482525"/>
    <n v="12597.985434803268"/>
    <n v="0"/>
    <n v="22683.894616869045"/>
    <n v="16691.149300519683"/>
    <n v="130433.93782449166"/>
    <n v="106355.8737520727"/>
    <n v="0"/>
    <n v="17526.112385513326"/>
    <n v="3759.8549532883699"/>
    <n v="7445.6734514330028"/>
    <n v="5282.3525346885363"/>
    <n v="0"/>
    <n v="36160.821335879373"/>
    <n v="692950.63433945423"/>
    <n v="0"/>
    <n v="0"/>
    <n v="9353.5567968733176"/>
    <n v="0"/>
    <n v="0"/>
    <n v="0"/>
    <n v="0"/>
    <n v="9863.880094513419"/>
    <n v="7134.5611860473327"/>
    <n v="48923.948324405574"/>
    <n v="132057.72902658471"/>
    <n v="10962.7570752681"/>
    <n v="0"/>
    <n v="11353.971463938977"/>
    <n v="13667.014585221383"/>
    <n v="0"/>
    <n v="22421.312791793312"/>
    <n v="16833.649132118582"/>
    <n v="157326.92670290303"/>
    <n v="122774.03760466726"/>
    <n v="0"/>
    <n v="21275.743581213999"/>
    <n v="12438.549609958085"/>
    <n v="7873.7090819037485"/>
    <n v="9638.8560266345867"/>
    <n v="0"/>
    <n v="11012.423424280936"/>
    <n v="624912.62650832639"/>
    <n v="0"/>
    <n v="0"/>
    <n v="13641.483947921764"/>
    <n v="0"/>
    <n v="0"/>
    <n v="0"/>
    <n v="0"/>
    <n v="13759.422604162444"/>
    <n v="11636.25353534733"/>
    <n v="80589.077234590906"/>
    <n v="72001.381694429714"/>
    <n v="21798.771991599355"/>
    <n v="73514.921141165847"/>
    <n v="20449.135226316885"/>
    <n v="26798.956577022283"/>
    <n v="0"/>
    <n v="19663.107129456112"/>
    <n v="11907.802210471604"/>
    <n v="239603.42711204322"/>
    <n v="159744.1269793862"/>
    <n v="0"/>
    <n v="18717.22396346023"/>
    <n v="8496.0008963494365"/>
    <n v="11689.430394349276"/>
    <n v="35066.731343679887"/>
    <n v="0"/>
    <n v="24110.357129610184"/>
    <n v="863187.61111136246"/>
    <n v="0"/>
    <n v="0"/>
    <n v="17471.535767051526"/>
    <n v="0"/>
    <n v="0"/>
    <n v="0"/>
    <n v="0"/>
    <n v="15769.019226996743"/>
    <n v="10454.845635248939"/>
    <n v="73461.566286990186"/>
    <n v="39424.394530186109"/>
    <n v="23224.538004323636"/>
    <n v="0"/>
    <n v="25547.400064855548"/>
    <n v="0"/>
    <n v="602.26457408606746"/>
    <n v="4880.6325439374077"/>
    <n v="13005.350168051533"/>
    <n v="225060.88362152909"/>
    <n v="145693.28050887166"/>
    <n v="0"/>
    <n v="19742.570976926454"/>
    <n v="14681.350784394142"/>
    <n v="0"/>
    <n v="0"/>
    <n v="0"/>
    <n v="79871.315737885176"/>
    <n v="708890.94843133434"/>
    <n v="0"/>
    <n v="0"/>
    <n v="20325.722858600126"/>
    <n v="0"/>
    <n v="0"/>
    <n v="0"/>
    <n v="0"/>
    <n v="15279.634577979434"/>
    <n v="0"/>
    <n v="79400.856020526844"/>
    <n v="42590.320969848617"/>
    <n v="21887.8105748497"/>
    <n v="0"/>
    <n v="26698.972007565375"/>
    <n v="0"/>
    <n v="294.57142445182575"/>
    <n v="3688.7092936507674"/>
    <n v="2464.5011381534582"/>
    <n v="249938.01745103826"/>
    <n v="154738.46131812036"/>
    <n v="0"/>
    <n v="19607.299975790116"/>
    <n v="0"/>
    <n v="0"/>
    <n v="0"/>
    <n v="0"/>
    <n v="99856.220990414993"/>
    <n v="736771.09860098979"/>
  </r>
  <r>
    <s v="PAS"/>
    <n v="6143"/>
    <m/>
    <n v="4"/>
    <m/>
    <m/>
    <s v="Operadoras de televisão por assinatura por satélite"/>
    <x v="5"/>
    <s v="Telecomunicações"/>
    <s v=" 61.10-8, 61.20-5, 61.30-2, 61.41-8, 61.42-6, 61.43-4, 61.90-6"/>
    <x v="0"/>
    <n v="7016.7292393684047"/>
    <n v="0"/>
    <n v="0"/>
    <n v="0"/>
    <n v="0"/>
    <n v="0"/>
    <n v="267.27998725743498"/>
    <n v="6688.495814885574"/>
    <n v="967.23920113181759"/>
    <n v="37682.343389320617"/>
    <n v="1823.3260520780709"/>
    <n v="2172.2803053043308"/>
    <n v="29470.529330517289"/>
    <n v="0"/>
    <n v="0"/>
    <n v="65649.724218781528"/>
    <n v="0"/>
    <n v="0"/>
    <n v="160165.0825368868"/>
    <n v="3741153.9892602051"/>
    <n v="50794.008881735848"/>
    <n v="0"/>
    <n v="0"/>
    <n v="0"/>
    <n v="0"/>
    <n v="17890.184516847956"/>
    <n v="1686.6567561172926"/>
    <n v="4123427.8694904386"/>
    <n v="269.84332572975489"/>
    <n v="0"/>
    <n v="0"/>
    <n v="1006.8870492257536"/>
    <n v="0"/>
    <n v="0"/>
    <n v="0"/>
    <n v="0"/>
    <n v="757.71714536112881"/>
    <n v="17768.873462425301"/>
    <n v="1908.2038148770791"/>
    <n v="2002.8856835541862"/>
    <n v="46494.369184271607"/>
    <n v="0"/>
    <n v="0"/>
    <n v="38443.231220893249"/>
    <n v="289.53715441462043"/>
    <n v="0"/>
    <n v="193866.77061239711"/>
    <n v="3992312.3540423992"/>
    <n v="25939.53271856342"/>
    <n v="0"/>
    <n v="327.74493003613952"/>
    <n v="0"/>
    <n v="0"/>
    <n v="21270.565843919572"/>
    <n v="0"/>
    <n v="4342658.5161880683"/>
    <n v="2419.451209404901"/>
    <n v="0"/>
    <n v="0"/>
    <n v="0"/>
    <n v="0"/>
    <n v="571.08057136884293"/>
    <n v="0"/>
    <n v="0"/>
    <n v="0"/>
    <n v="500.29875407242304"/>
    <n v="3264.2724157793796"/>
    <n v="1732.5458460964617"/>
    <n v="0"/>
    <n v="0"/>
    <n v="0"/>
    <n v="71286.117636182942"/>
    <n v="85326.71260725247"/>
    <n v="0"/>
    <n v="228765.10819524206"/>
    <n v="4191228.0386057105"/>
    <n v="24013.306620078507"/>
    <n v="0"/>
    <n v="0"/>
    <n v="2531.8937565524084"/>
    <n v="0"/>
    <n v="0"/>
    <n v="25742.767826741772"/>
    <n v="4637381.5940444823"/>
    <n v="0"/>
    <n v="0"/>
    <n v="7612.2500701250838"/>
    <n v="0"/>
    <n v="0"/>
    <n v="1398.9132199948162"/>
    <n v="0"/>
    <n v="0"/>
    <n v="0"/>
    <n v="244.32332899445785"/>
    <n v="1770.8035968713361"/>
    <n v="8842.1693839777745"/>
    <n v="0"/>
    <n v="0"/>
    <n v="0"/>
    <n v="84904.462762944284"/>
    <n v="100745.01660971982"/>
    <n v="0"/>
    <n v="228899.92371856247"/>
    <n v="3618962.6105023632"/>
    <n v="41214.145614395027"/>
    <n v="0"/>
    <n v="0"/>
    <n v="1124.3197440452925"/>
    <n v="0"/>
    <n v="471.3494311574496"/>
    <n v="30758.023886459145"/>
    <n v="4126948.3118696101"/>
    <n v="0"/>
    <n v="0"/>
    <n v="1825.7872650270417"/>
    <n v="0"/>
    <n v="0"/>
    <n v="0"/>
    <n v="0"/>
    <n v="0"/>
    <n v="0"/>
    <n v="0"/>
    <n v="0"/>
    <n v="5808.9016113662565"/>
    <n v="0"/>
    <n v="0"/>
    <n v="0"/>
    <n v="88504.079011220456"/>
    <n v="91128.808862404316"/>
    <n v="0"/>
    <n v="158919.30567069547"/>
    <n v="1561617.6289965021"/>
    <n v="0"/>
    <n v="0"/>
    <n v="49146.358626805704"/>
    <n v="26328.575087063015"/>
    <n v="0"/>
    <n v="1815.1304049981611"/>
    <n v="6195.7340990687871"/>
    <n v="1991290.3096351512"/>
    <n v="0"/>
    <n v="0"/>
    <n v="0"/>
    <n v="0"/>
    <n v="1588.0929362420177"/>
    <n v="0"/>
    <n v="0"/>
    <n v="0"/>
    <n v="0"/>
    <n v="0"/>
    <n v="0"/>
    <n v="0"/>
    <n v="0"/>
    <n v="0"/>
    <n v="0"/>
    <n v="96383.703076793288"/>
    <n v="75873.529173429197"/>
    <n v="0"/>
    <n v="327931.45941669191"/>
    <n v="1279863.244061301"/>
    <n v="0"/>
    <n v="0"/>
    <n v="32309.003687431832"/>
    <n v="25913.525725099204"/>
    <n v="4640.8522505428355"/>
    <n v="5231.2685229673189"/>
    <n v="34051.014056153821"/>
    <n v="1883785.6929066523"/>
    <n v="0"/>
    <n v="0"/>
    <n v="0"/>
    <n v="0"/>
    <n v="21206.731964067749"/>
    <n v="0"/>
    <n v="0"/>
    <n v="0"/>
    <n v="0"/>
    <n v="0"/>
    <n v="0"/>
    <n v="0"/>
    <n v="0"/>
    <n v="0"/>
    <n v="0"/>
    <n v="46369.144556982719"/>
    <n v="71069.545805527698"/>
    <n v="0"/>
    <n v="76776.668240840183"/>
    <n v="1192394.1893441163"/>
    <n v="0"/>
    <n v="0"/>
    <n v="33891.726849518891"/>
    <n v="1357.8694819924956"/>
    <n v="0"/>
    <n v="0"/>
    <n v="0"/>
    <n v="1443065.876243046"/>
    <n v="0"/>
    <n v="0"/>
    <n v="0"/>
    <n v="0"/>
    <n v="20080.136207275831"/>
    <n v="0"/>
    <n v="0"/>
    <n v="0"/>
    <n v="0"/>
    <n v="0"/>
    <n v="0"/>
    <n v="0"/>
    <n v="0"/>
    <n v="0"/>
    <n v="0"/>
    <n v="43216.635050382341"/>
    <n v="57371.368864320088"/>
    <n v="0"/>
    <n v="71669.4791822197"/>
    <n v="871565.3561503808"/>
    <n v="0"/>
    <n v="0"/>
    <n v="43540.663617272483"/>
    <n v="1021.7946285672707"/>
    <n v="0"/>
    <n v="0"/>
    <n v="0"/>
    <n v="1108465.4337004183"/>
  </r>
  <r>
    <s v="PAS"/>
    <n v="7722"/>
    <m/>
    <n v="5"/>
    <m/>
    <m/>
    <s v="Aluguel de fitas vídeo, DVD, etc."/>
    <x v="5"/>
    <s v="Aluguéis não imobiliários e gestão de ativos intangíveis não financeiros"/>
    <s v="77.11-0, 77.19-5, 77.21-7, 77.22-5, 77.23-3, 77.29-2, 77.31-4, 77.32-2, 77.33-1, 77.39-0, 77.40-3"/>
    <x v="0"/>
    <n v="1706.5325231759552"/>
    <n v="898.81994516803502"/>
    <n v="540.01732370345451"/>
    <n v="1530.0201940109166"/>
    <n v="6098.7000901525435"/>
    <n v="1022.4928014701298"/>
    <n v="824.92313012073373"/>
    <n v="3657.6651153205721"/>
    <n v="1389.6812475063682"/>
    <n v="16094.041850859299"/>
    <n v="2395.5435154707047"/>
    <n v="2368.581539421868"/>
    <n v="7357.0504579108629"/>
    <n v="1339.8207590979946"/>
    <n v="646.77408178338203"/>
    <n v="6297.1820129894095"/>
    <n v="50502.128992296952"/>
    <n v="6543.1776822845613"/>
    <n v="164533.04598196113"/>
    <n v="222842.35542784983"/>
    <n v="34696.847515953057"/>
    <n v="43671.442086743991"/>
    <n v="41391.144490573904"/>
    <n v="3031.800593202594"/>
    <n v="4738.0675523036134"/>
    <n v="13203.119110337824"/>
    <n v="10925.772719953167"/>
    <n v="650246.7487416229"/>
    <n v="3154.8655187386244"/>
    <n v="800.15611342802981"/>
    <n v="1035.167928911027"/>
    <n v="2145.2742798555473"/>
    <n v="6744.076496073224"/>
    <n v="1131.8425763420946"/>
    <n v="2253.1119915693935"/>
    <n v="5832.1227630974226"/>
    <n v="2107.7301121348378"/>
    <n v="19178.021337644223"/>
    <n v="2835.6352756051128"/>
    <n v="2916.0449276377926"/>
    <n v="9089.5729302172404"/>
    <n v="2066.4649229862748"/>
    <n v="1034.0929400806449"/>
    <n v="8498.6240251111703"/>
    <n v="62769.247428631606"/>
    <n v="7903.199656303731"/>
    <n v="180496.20431890059"/>
    <n v="251769.12041977484"/>
    <n v="40135.124813344955"/>
    <n v="55313.349162065097"/>
    <n v="44828.349319443922"/>
    <n v="3199.6676892766559"/>
    <n v="6754.3620184530973"/>
    <n v="16162.773954373686"/>
    <n v="12128.738205559381"/>
    <n v="752282.94112556009"/>
    <n v="2596.2662372200889"/>
    <n v="923.04023558668359"/>
    <n v="838.30038114140063"/>
    <n v="2318.4180326619867"/>
    <n v="14109.738699513575"/>
    <n v="2237.2177558497688"/>
    <n v="1340.0019490366619"/>
    <n v="8181.4299825402422"/>
    <n v="2076.3045425819314"/>
    <n v="24405.474172631741"/>
    <n v="3402.4100274243838"/>
    <n v="2075.4698243116777"/>
    <n v="13560.293373240342"/>
    <n v="7219.7627602539051"/>
    <n v="1445.6150769110543"/>
    <n v="13576.325812370311"/>
    <n v="79351.007664446108"/>
    <n v="11098.213414614691"/>
    <n v="181005.57452641352"/>
    <n v="298351.80013913295"/>
    <n v="50873.723274357275"/>
    <n v="62153.660704713548"/>
    <n v="52368.657175172491"/>
    <n v="4689.2837535730669"/>
    <n v="6882.5924042435145"/>
    <n v="18054.938902927901"/>
    <n v="16220.52454999958"/>
    <n v="881356.0453728704"/>
    <n v="3508.0734544723605"/>
    <n v="926.68958310305777"/>
    <n v="997.54318658988507"/>
    <n v="2964.1421952847568"/>
    <n v="13529.00920000422"/>
    <n v="2307.9560688800093"/>
    <n v="1563.4717631633348"/>
    <n v="7202.5018741973799"/>
    <n v="3749.2128313478502"/>
    <n v="29097.374484751796"/>
    <n v="3612.6570624838287"/>
    <n v="1942.5128728866825"/>
    <n v="16666.695431215601"/>
    <n v="2201.061521613693"/>
    <n v="2600.8084116989248"/>
    <n v="19194.417263115138"/>
    <n v="86026.136209406424"/>
    <n v="14514.422529754418"/>
    <n v="182392.24575838691"/>
    <n v="337155.43576105975"/>
    <n v="57101.963017847498"/>
    <n v="72642.467583634396"/>
    <n v="70672.651500369975"/>
    <n v="6111.1722114412896"/>
    <n v="7101.5119164718244"/>
    <n v="19397.331262861149"/>
    <n v="20081.819407890722"/>
    <n v="985261.28436393291"/>
    <n v="3431.7510619530713"/>
    <n v="1057.4643755318639"/>
    <n v="900.27877813395855"/>
    <n v="4877.3497359051016"/>
    <n v="15718.22517670956"/>
    <n v="1988.537267992305"/>
    <n v="3165.0899907197927"/>
    <n v="6410.6576046471364"/>
    <n v="5519.5014844821271"/>
    <n v="39519.935779023552"/>
    <n v="5387.8339240718715"/>
    <n v="3606.795528117264"/>
    <n v="21148.49851432638"/>
    <n v="1805.3774112525116"/>
    <n v="2601.8682875615991"/>
    <n v="23170.313177536507"/>
    <n v="119602.23784421895"/>
    <n v="19290.943578659397"/>
    <n v="207892.98374316545"/>
    <n v="359045.88675979275"/>
    <n v="66712.222928588599"/>
    <n v="93385.973118161768"/>
    <n v="83139.213684849965"/>
    <n v="6994.4075246184702"/>
    <n v="6725.3991446465907"/>
    <n v="24254.907575707941"/>
    <n v="21898.46007787191"/>
    <n v="1149252.1140782463"/>
    <n v="4008.4913365791781"/>
    <n v="831.69480594110973"/>
    <n v="588.33035129475502"/>
    <n v="3276.3890794708377"/>
    <n v="13753.037412472266"/>
    <n v="1231.7480399133731"/>
    <n v="2265.6567613635352"/>
    <n v="3731.7137585748187"/>
    <n v="4134.9831767438873"/>
    <n v="39366.135300355578"/>
    <n v="6174.7657252804856"/>
    <n v="2964.9356918110948"/>
    <n v="18657.462516751544"/>
    <n v="699.77260005842504"/>
    <n v="3276.4444747405119"/>
    <n v="22702.706985605375"/>
    <n v="107749.57889470772"/>
    <n v="19655.387122613654"/>
    <n v="177113.27111601725"/>
    <n v="331978.12044959067"/>
    <n v="63578.462775095191"/>
    <n v="87996.707502060133"/>
    <n v="78914.103944730625"/>
    <n v="6364.7161056076147"/>
    <n v="6996.2238112078358"/>
    <n v="21805.46328270129"/>
    <n v="24305.138990833017"/>
    <n v="1054121.4420121217"/>
    <n v="3423.1322120016666"/>
    <n v="1114.429969134588"/>
    <n v="701.05948602424394"/>
    <n v="2731.048728898952"/>
    <n v="16743.011320676123"/>
    <n v="1455.4727380072479"/>
    <n v="2549.9765735910287"/>
    <n v="7564.5678806683836"/>
    <n v="4880.8511306506971"/>
    <n v="34008.561340297172"/>
    <n v="8187.5098079446971"/>
    <n v="3343.9107461517697"/>
    <n v="16242.875134560421"/>
    <n v="1590.6220091228392"/>
    <n v="3580.9229142291788"/>
    <n v="31127.309744552123"/>
    <n v="111684.90429041216"/>
    <n v="27062.774372145468"/>
    <n v="81036.475724472504"/>
    <n v="260578.21817468491"/>
    <n v="75398.155978105424"/>
    <n v="91788.782015242265"/>
    <n v="89823.136779326436"/>
    <n v="8173.061355601958"/>
    <n v="8539.6439657010596"/>
    <n v="24753.498376611202"/>
    <n v="17502.903997795685"/>
    <n v="935586.81676661014"/>
    <n v="4148.1235834850595"/>
    <n v="2511.6026361590002"/>
    <n v="4913.538527590712"/>
    <n v="3548.1836696018881"/>
    <n v="19433.308407299122"/>
    <n v="2414.0420484276779"/>
    <n v="3233.2326601821219"/>
    <n v="9623.0701463427959"/>
    <n v="5964.8412562037829"/>
    <n v="33442.703659404287"/>
    <n v="8598.4600999642225"/>
    <n v="4934.0640816992855"/>
    <n v="18919.345018012282"/>
    <n v="1913.5111710898154"/>
    <n v="4587.2602779062327"/>
    <n v="33702.694574649009"/>
    <n v="110923.60543960556"/>
    <n v="37170.115899763223"/>
    <n v="109132.71367193505"/>
    <n v="396498.43100587383"/>
    <n v="75568.735549928548"/>
    <n v="86823.850829240517"/>
    <n v="78800.249862357232"/>
    <n v="8919.9127830918897"/>
    <n v="11908.518280375672"/>
    <n v="27220.154170174283"/>
    <n v="29694.331631530829"/>
    <n v="1134548.6009418941"/>
  </r>
  <r>
    <s v="PAS"/>
    <n v="6319"/>
    <m/>
    <n v="6"/>
    <m/>
    <m/>
    <s v="Portais, Provedores de Conteúdo e Outros Serviços de Informação na Internet"/>
    <x v="7"/>
    <s v="Tecnologia da Informação"/>
    <s v="62.01-5, 62.02-3, 62.03-1, 62.04-0, 62.09-1, 63.11-9, 63.19-4"/>
    <x v="0"/>
    <n v="1223.4928980719385"/>
    <n v="49.783521724344823"/>
    <n v="2535.4722722449696"/>
    <n v="0"/>
    <n v="4947.3600632785019"/>
    <n v="455.39476497344424"/>
    <n v="1415.2135962905475"/>
    <n v="1761.7106412560918"/>
    <n v="8096.3538782561436"/>
    <n v="12648.91879067463"/>
    <n v="10639.661454526144"/>
    <n v="16563.428840855955"/>
    <n v="13204.649132213821"/>
    <n v="5743.4216005299595"/>
    <n v="11992.269783073179"/>
    <n v="20578.583747729004"/>
    <n v="61081.002099232122"/>
    <n v="7739.0438523722942"/>
    <n v="234920.71883754747"/>
    <n v="3225517.6263108696"/>
    <n v="90410.168009076995"/>
    <n v="52651.103603776726"/>
    <n v="136309.88429256208"/>
    <n v="4868.1905732689484"/>
    <n v="8197.7069055468801"/>
    <n v="21995.05064417953"/>
    <n v="18570.780090416174"/>
    <n v="3974116.9902045475"/>
    <n v="1051.9048108424834"/>
    <n v="0"/>
    <n v="3131.307489938139"/>
    <n v="114.25697884403729"/>
    <n v="5132.7463000542803"/>
    <n v="0"/>
    <n v="452.76048604582968"/>
    <n v="1162.2281834569856"/>
    <n v="7722.3841670305465"/>
    <n v="7414.7796013596544"/>
    <n v="8710.8350569104841"/>
    <n v="8105.4527140455093"/>
    <n v="32820.880886594976"/>
    <n v="8608.9336625690667"/>
    <n v="12086.853463730338"/>
    <n v="17463.446182079704"/>
    <n v="52226.968962160296"/>
    <n v="10435.693512586617"/>
    <n v="244923.32886500985"/>
    <n v="2440380.4507524655"/>
    <n v="131360.76470556721"/>
    <n v="48578.228094678852"/>
    <n v="38945.558784618363"/>
    <n v="5896.4798677606268"/>
    <n v="8597.7915422453752"/>
    <n v="16612.470528074835"/>
    <n v="8388.3399160574718"/>
    <n v="3120324.8455147273"/>
    <n v="989.65825911497188"/>
    <n v="421.20653797583788"/>
    <n v="2896.710823868601"/>
    <n v="211.26224095584604"/>
    <n v="4790.4102296136534"/>
    <n v="0"/>
    <n v="0"/>
    <n v="422.6954658165123"/>
    <n v="5151.7703491955399"/>
    <n v="3669.4787358256044"/>
    <n v="5985.0501489029357"/>
    <n v="7638.2162371072118"/>
    <n v="10753.627785714914"/>
    <n v="3446.318750856803"/>
    <n v="14267.807312536916"/>
    <n v="13538.298328427445"/>
    <n v="41745.024729198427"/>
    <n v="4563.5262152037603"/>
    <n v="219862.69852507138"/>
    <n v="1603828.6579296337"/>
    <n v="92659.089380335339"/>
    <n v="33412.993423956221"/>
    <n v="22218.24221112844"/>
    <n v="7105.3312199181546"/>
    <n v="28942.018744467998"/>
    <n v="11852.247247832032"/>
    <n v="5288.5820945045352"/>
    <n v="2145660.9229271626"/>
    <n v="549.68228675811338"/>
    <n v="320.73126254131353"/>
    <n v="533.96211897424314"/>
    <n v="402.00356942032636"/>
    <n v="5331.9603046108023"/>
    <n v="0"/>
    <n v="0"/>
    <n v="455.39749801168347"/>
    <n v="4561.7838864615051"/>
    <n v="3310.2983845175017"/>
    <n v="2859.3029429058874"/>
    <n v="7018.9139803679991"/>
    <n v="7575.6414469992033"/>
    <n v="3818.2693956737735"/>
    <n v="9933.8374688393178"/>
    <n v="10955.651524173185"/>
    <n v="50078.028233913865"/>
    <n v="2960.5935441803554"/>
    <n v="156713.49600315059"/>
    <n v="1566824.0918633402"/>
    <n v="66103.836989958028"/>
    <n v="27117.988591058969"/>
    <n v="26632.015264351729"/>
    <n v="3233.1793324246737"/>
    <n v="11987.987683195981"/>
    <n v="6157.8068711779442"/>
    <n v="2864.0789890733513"/>
    <n v="1978300.5394360805"/>
    <n v="357.26753653127213"/>
    <n v="0"/>
    <n v="0"/>
    <n v="381.0129090590741"/>
    <n v="5101.6360891458398"/>
    <n v="0"/>
    <n v="658.8512300869719"/>
    <n v="93.1479325295374"/>
    <n v="2099.7717889387318"/>
    <n v="2523.425157594791"/>
    <n v="1688.2111690937425"/>
    <n v="6126.0539757202187"/>
    <n v="6139.2203090247313"/>
    <n v="2994.6182730880892"/>
    <n v="8889.3036538911492"/>
    <n v="8047.8708938078171"/>
    <n v="34248.458098870222"/>
    <n v="793.61593044425092"/>
    <n v="88262.260656988554"/>
    <n v="1232091.5567446568"/>
    <n v="66044.64875487762"/>
    <n v="16476.220131781516"/>
    <n v="19861.374587490405"/>
    <n v="2289.4371947039713"/>
    <n v="8311.2937815662954"/>
    <n v="2827.7137495063994"/>
    <n v="1999.7056957579539"/>
    <n v="1518306.676245156"/>
    <n v="140.81427661872547"/>
    <n v="0"/>
    <n v="196.61186478339164"/>
    <n v="207.96915749004691"/>
    <n v="3862.8544904105506"/>
    <n v="0"/>
    <n v="149.71021519536376"/>
    <n v="352.65620099144724"/>
    <n v="704.56779064937166"/>
    <n v="1014.5615049884215"/>
    <n v="1366.5449949470174"/>
    <n v="2552.8251016997924"/>
    <n v="3299.6141278415421"/>
    <n v="1314.9668710052472"/>
    <n v="8314.5448655108776"/>
    <n v="3670.2680575320514"/>
    <n v="22352.183274379051"/>
    <n v="1028.2422608375143"/>
    <n v="42594.298574205655"/>
    <n v="889032.57929006312"/>
    <n v="46938.439888529829"/>
    <n v="8425.7854650159825"/>
    <n v="12287.340825335828"/>
    <n v="387.91295666995154"/>
    <n v="9234.8982627804926"/>
    <n v="2644.1690166174517"/>
    <n v="1019.559068356124"/>
    <n v="1063093.9184024548"/>
    <n v="239.67187323219295"/>
    <n v="0"/>
    <n v="783.13650544811651"/>
    <n v="236.76161411463249"/>
    <n v="3307.9164856810344"/>
    <n v="0"/>
    <n v="533.86187121049875"/>
    <n v="0"/>
    <n v="428.11443333737668"/>
    <n v="7627.2563288475067"/>
    <n v="531.94285072484672"/>
    <n v="739.25942588112491"/>
    <n v="2362.1982452255347"/>
    <n v="1431.2216706909346"/>
    <n v="8623.105423727473"/>
    <n v="2764.005467856427"/>
    <n v="15848.553435862434"/>
    <n v="1077.2455413307491"/>
    <n v="27499.015425517951"/>
    <n v="206882.07894048124"/>
    <n v="30877.538517271383"/>
    <n v="10018.856943820281"/>
    <n v="9131.5834897546065"/>
    <n v="344.5265398874007"/>
    <n v="8008.638127620251"/>
    <n v="5689.5237522395337"/>
    <n v="1163.3170017720508"/>
    <n v="346149.32991153561"/>
    <n v="0"/>
    <n v="0"/>
    <n v="252.7094728409113"/>
    <n v="419.33594701366491"/>
    <n v="3930.3012149897399"/>
    <n v="0"/>
    <n v="0"/>
    <n v="164.63701101502414"/>
    <n v="56.586526940764443"/>
    <n v="814.46834733553248"/>
    <n v="819.6111691630723"/>
    <n v="398.40250593152513"/>
    <n v="2588.2129426866404"/>
    <n v="226.34610776305777"/>
    <n v="8091.1144974207527"/>
    <n v="1298.47137733711"/>
    <n v="14521.228587061498"/>
    <n v="0"/>
    <n v="18091.892045313012"/>
    <n v="10465.990277063989"/>
    <n v="10969.641340514232"/>
    <n v="3661.4353952356919"/>
    <n v="2243.45446429511"/>
    <n v="4146.4414958831849"/>
    <n v="4603.8524321087698"/>
    <n v="2593.2342523932825"/>
    <n v="2617.3293912120025"/>
    <n v="92974.696801518585"/>
  </r>
  <r>
    <s v="PAS"/>
    <n v="5811"/>
    <m/>
    <n v="7"/>
    <m/>
    <m/>
    <s v="Edição de livros"/>
    <x v="8"/>
    <s v="Edição e edição integrada à impressão"/>
    <s v="58.11-5, 58.12-3, 58.13-1, 58.19-1, 58.21-2, 58.22-1, 58.23-9, 58.29-8"/>
    <x v="0"/>
    <n v="910.53602612038719"/>
    <n v="0"/>
    <n v="1131.0961536747836"/>
    <n v="0"/>
    <n v="3006.0916771451871"/>
    <n v="0"/>
    <n v="342.12990681080407"/>
    <n v="3507.4839860065626"/>
    <n v="2153.5134311383081"/>
    <n v="16386.397253524192"/>
    <n v="1129.0073650155277"/>
    <n v="1215.742563948874"/>
    <n v="45891.069442135187"/>
    <n v="3853.9485770005463"/>
    <n v="2514.5230243798328"/>
    <n v="8643.1624516283373"/>
    <n v="115230.71919937013"/>
    <n v="5332.1825205080077"/>
    <n v="402604.87262505875"/>
    <n v="2778050.5823113197"/>
    <n v="584200.7064053918"/>
    <n v="31825.942374745558"/>
    <n v="84218.284303176624"/>
    <n v="3405.1024087315941"/>
    <n v="4199.132706356223"/>
    <n v="16653.47892117743"/>
    <n v="36091.851196188225"/>
    <n v="4152497.5568305524"/>
    <n v="3164.7316395331936"/>
    <n v="0"/>
    <n v="2093.7240708842382"/>
    <n v="0"/>
    <n v="7194.6775643125202"/>
    <n v="0"/>
    <n v="2487.707002018034"/>
    <n v="4229.415097484045"/>
    <n v="2123.5988381241768"/>
    <n v="15115.068871820176"/>
    <n v="1566.2103137893462"/>
    <n v="2186.3083531947505"/>
    <n v="38080.562302627288"/>
    <n v="3482.1190717467171"/>
    <n v="1943.4371884748375"/>
    <n v="8110.1844599096657"/>
    <n v="128412.09163501275"/>
    <n v="5976.2313635244618"/>
    <n v="372141.17936388223"/>
    <n v="2573935.2981916512"/>
    <n v="615148.03270154598"/>
    <n v="32319.084470445538"/>
    <n v="70631.953312288024"/>
    <n v="4215.1494051248619"/>
    <n v="4608.6644655425653"/>
    <n v="13650.329765257306"/>
    <n v="24215.719051635504"/>
    <n v="3937031.4784998293"/>
    <n v="1101.1870821474317"/>
    <n v="0"/>
    <n v="1697.29177863221"/>
    <n v="0"/>
    <n v="5585.9123323926387"/>
    <n v="0"/>
    <n v="2324.4698300805599"/>
    <n v="3150.9772868871137"/>
    <n v="1177.2724032126846"/>
    <n v="12801.932545335392"/>
    <n v="1385.6579896745209"/>
    <n v="1068.007506883132"/>
    <n v="24118.102186950247"/>
    <n v="1224.1074954883125"/>
    <n v="1121.8218130224107"/>
    <n v="7569.8708853261314"/>
    <n v="95828.631944074747"/>
    <n v="4380.548499014697"/>
    <n v="413690.58887884044"/>
    <n v="2773898.0393556235"/>
    <n v="549418.50511402462"/>
    <n v="36933.637405059824"/>
    <n v="78340.594198011211"/>
    <n v="1601.83338284857"/>
    <n v="5599.3319376330874"/>
    <n v="10618.215227619239"/>
    <n v="57249.664687284938"/>
    <n v="4091886.2017660677"/>
    <n v="1036.2402353084431"/>
    <n v="0"/>
    <n v="4784.4976532844066"/>
    <n v="0"/>
    <n v="10157.761404222405"/>
    <n v="0"/>
    <n v="2643.339258086773"/>
    <n v="3850.5686887179245"/>
    <n v="1267.63426176231"/>
    <n v="14241.988226798763"/>
    <n v="115.55742394935652"/>
    <n v="303.42618422514556"/>
    <n v="46778.288450271561"/>
    <n v="1182.9807789788993"/>
    <n v="900.42753794166742"/>
    <n v="5279.8902844908707"/>
    <n v="85222.535602664982"/>
    <n v="3834.5532478645982"/>
    <n v="467834.65013812185"/>
    <n v="2857466.7832233626"/>
    <n v="501902.10668155144"/>
    <n v="36287.179670076628"/>
    <n v="82227.313762335383"/>
    <n v="1505.6600571923555"/>
    <n v="4081.2765290527404"/>
    <n v="9706.3981968039971"/>
    <n v="53177.376928882717"/>
    <n v="4195788.4344259482"/>
    <n v="1365.2514328268742"/>
    <n v="0"/>
    <n v="4474.785256923471"/>
    <n v="0"/>
    <n v="12131.75694884782"/>
    <n v="0"/>
    <n v="3869.0844766942673"/>
    <n v="1999.5128575692022"/>
    <n v="1585.2484872546922"/>
    <n v="15901.434271976676"/>
    <n v="887.93275774894096"/>
    <n v="494.17831851170121"/>
    <n v="42599.264180103477"/>
    <n v="2174.6620371612262"/>
    <n v="908.24419073098079"/>
    <n v="10383.578455435336"/>
    <n v="89539.395492434836"/>
    <n v="4058.0350441860332"/>
    <n v="473288.05008173222"/>
    <n v="3276598.5513459598"/>
    <n v="523149.38091798866"/>
    <n v="35372.523260498114"/>
    <n v="99129.296625682618"/>
    <n v="5067.0170181566891"/>
    <n v="4731.4559884703876"/>
    <n v="16521.022994507221"/>
    <n v="48258.819939102134"/>
    <n v="4674488.4823805038"/>
    <n v="121.01634248792793"/>
    <n v="175.33165864682888"/>
    <n v="3108.1735137275227"/>
    <n v="0"/>
    <n v="7251.7378551002594"/>
    <n v="0"/>
    <n v="4387.8912234885292"/>
    <n v="0"/>
    <n v="651.41904042371891"/>
    <n v="13387.020977640073"/>
    <n v="3231.2033863447809"/>
    <n v="428.6137501074781"/>
    <n v="28860.06712451117"/>
    <n v="1790.5418951997412"/>
    <n v="167.90818667054273"/>
    <n v="10538.30650220719"/>
    <n v="72104.945765363693"/>
    <n v="3538.493991969473"/>
    <n v="378666.18759815342"/>
    <n v="2794495.9791655666"/>
    <n v="401463.48481982027"/>
    <n v="28913.141597045345"/>
    <n v="72262.562449557532"/>
    <n v="3609.1993524859645"/>
    <n v="4759.5238889919974"/>
    <n v="15605.770962533607"/>
    <n v="50215.412014028516"/>
    <n v="3899733.9330620724"/>
    <n v="65.874207352942179"/>
    <n v="0"/>
    <n v="3151.5105104683407"/>
    <n v="0"/>
    <n v="5051.2586966037052"/>
    <n v="0"/>
    <n v="6083.9121665323692"/>
    <n v="241.67249367728934"/>
    <n v="440.50347820454692"/>
    <n v="8695.3703699841317"/>
    <n v="4014.2729793616422"/>
    <n v="49.405953140923671"/>
    <n v="16103.477559667543"/>
    <n v="1456.6351212017862"/>
    <n v="51.239330679154101"/>
    <n v="7395.6568894925522"/>
    <n v="59286.280653060872"/>
    <n v="2461.3141071089194"/>
    <n v="376686.47045307793"/>
    <n v="2885307.0669870023"/>
    <n v="345262.4651639674"/>
    <n v="42004.356822510716"/>
    <n v="44232.872459429753"/>
    <n v="2923.2657215005665"/>
    <n v="4017.5706779207098"/>
    <n v="12142.338004274323"/>
    <n v="25154.417217137878"/>
    <n v="3852279.2080233581"/>
    <n v="205.63797078783728"/>
    <n v="0"/>
    <n v="2944.6982117825823"/>
    <n v="0"/>
    <n v="7396.9621643185847"/>
    <n v="0"/>
    <n v="5490.9712374934143"/>
    <n v="98.354221396322416"/>
    <n v="0"/>
    <n v="9802.6468894862537"/>
    <n v="1245.9240998243661"/>
    <n v="0"/>
    <n v="14284.727700720192"/>
    <n v="1317.1920863019031"/>
    <n v="172.11859330907089"/>
    <n v="7258.3668308916094"/>
    <n v="54586.26545893219"/>
    <n v="4041.1691897905998"/>
    <n v="199676.13389194419"/>
    <n v="2654452.3368782317"/>
    <n v="165391.03385797224"/>
    <n v="32557.756608963464"/>
    <n v="29240.748845161026"/>
    <n v="2335.4805172423235"/>
    <n v="2952.1770150114544"/>
    <n v="9817.2434324222286"/>
    <n v="35807.865384333389"/>
    <n v="3241075.8110863171"/>
  </r>
  <r>
    <s v="PAS"/>
    <n v="5812"/>
    <m/>
    <n v="7"/>
    <m/>
    <m/>
    <s v="Edição de jornais"/>
    <x v="8"/>
    <s v="Edição e edição integrada à impressão"/>
    <s v="58.11-5, 58.12-3, 58.13-1, 58.19-1, 58.21-2, 58.22-1, 58.23-9, 58.29-8"/>
    <x v="0"/>
    <n v="2338.5169380186362"/>
    <n v="3083.7944524753493"/>
    <n v="1918.1771181789247"/>
    <n v="0"/>
    <n v="85518.184048255236"/>
    <n v="0"/>
    <n v="960.30471273616899"/>
    <n v="58.935424376983249"/>
    <n v="1516.9587502541149"/>
    <n v="105718.46111643362"/>
    <n v="12869.968758635821"/>
    <n v="78.960444261980328"/>
    <n v="2638.5242969040228"/>
    <n v="1555.643669765981"/>
    <n v="9247.9001436012059"/>
    <n v="10864.37184633096"/>
    <n v="31477.953928578921"/>
    <n v="13284.47690195239"/>
    <n v="1111723.3136844551"/>
    <n v="1068528.9518043122"/>
    <n v="36317.15057845199"/>
    <n v="53908.041381704345"/>
    <n v="175819.38154120525"/>
    <n v="9562.4386663065306"/>
    <n v="8838.7401458381501"/>
    <n v="4388.3439094884125"/>
    <n v="136951.1044812942"/>
    <n v="2889168.5987438164"/>
    <n v="3927.6323756854972"/>
    <n v="59.182153947927524"/>
    <n v="1473.0970582444672"/>
    <n v="0"/>
    <n v="88120.73719990137"/>
    <n v="0"/>
    <n v="1633.4091182073003"/>
    <n v="0"/>
    <n v="1667.1123946984774"/>
    <n v="141482.46946152204"/>
    <n v="12551.078866620435"/>
    <n v="1024.1655048245334"/>
    <n v="2169.7452061275435"/>
    <n v="2835.4615131943324"/>
    <n v="9327.6015197021261"/>
    <n v="7527.2594471720804"/>
    <n v="49087.657333126248"/>
    <n v="6088.8267207499703"/>
    <n v="1195566.6044055503"/>
    <n v="1164963.5029972526"/>
    <n v="40809.446183807733"/>
    <n v="52977.434952615382"/>
    <n v="186064.82684152274"/>
    <n v="18853.207497444742"/>
    <n v="11041.178888394577"/>
    <n v="5958.0594744254349"/>
    <n v="131495.04977359888"/>
    <n v="3136704.7468883367"/>
    <n v="3875.9275567789568"/>
    <n v="58.694848878923523"/>
    <n v="1920.9351948614253"/>
    <n v="0"/>
    <n v="104283.79289425878"/>
    <n v="0"/>
    <n v="2442.179424201503"/>
    <n v="717.10856258997546"/>
    <n v="1119.1088276437304"/>
    <n v="118469.09414143438"/>
    <n v="13113.143580396911"/>
    <n v="598.93280680792213"/>
    <n v="2246.9388416764164"/>
    <n v="2726.1822827730812"/>
    <n v="1743.6399490107258"/>
    <n v="7515.8989901234145"/>
    <n v="27255.994863313947"/>
    <n v="6438.5408842444058"/>
    <n v="1314792.5751511257"/>
    <n v="1841080.1027622053"/>
    <n v="40151.741971204981"/>
    <n v="46169.553082990409"/>
    <n v="207452.32421005899"/>
    <n v="17578.675992518525"/>
    <n v="9084.2329013450308"/>
    <n v="6717.8613659648554"/>
    <n v="149573.83008892179"/>
    <n v="3927127.0111753298"/>
    <n v="5176.5563816790818"/>
    <n v="55.733447833981685"/>
    <n v="1082.4560464636627"/>
    <n v="0"/>
    <n v="97227.910911556959"/>
    <n v="0"/>
    <n v="1319.1953707492912"/>
    <n v="575.74185560608601"/>
    <n v="1115.4543381096305"/>
    <n v="113425.78421346698"/>
    <n v="13875.802089783183"/>
    <n v="277.64460709956012"/>
    <n v="2174.2620179468672"/>
    <n v="3323.8467014042799"/>
    <n v="8515.1995465082491"/>
    <n v="5285.5853224907823"/>
    <n v="21595.786576276816"/>
    <n v="5857.4370857012536"/>
    <n v="1374626.8915776731"/>
    <n v="2004616.8648860967"/>
    <n v="27539.485745007776"/>
    <n v="47434.35498710566"/>
    <n v="204959.20423342095"/>
    <n v="15971.974900207882"/>
    <n v="8250.6395167486025"/>
    <n v="8659.3937363230998"/>
    <n v="149188.8107479864"/>
    <n v="4122132.0168432468"/>
    <n v="7810.2295321859647"/>
    <n v="1458.5951620249723"/>
    <n v="476.85705160106892"/>
    <n v="0"/>
    <n v="104431.42771308185"/>
    <n v="0"/>
    <n v="1810.4088002714709"/>
    <n v="176.57097990068621"/>
    <n v="1171.3695725437681"/>
    <n v="113789.18301603862"/>
    <n v="17303.605196425062"/>
    <n v="547.48544356134335"/>
    <n v="510.46439477549484"/>
    <n v="2717.8890041485524"/>
    <n v="10088.314847162972"/>
    <n v="4266.7627154851725"/>
    <n v="22107.200239684273"/>
    <n v="4829.3871009699415"/>
    <n v="1525925.8508913703"/>
    <n v="2167360.1450935653"/>
    <n v="27095.352348992765"/>
    <n v="33902.849135026794"/>
    <n v="223262.61467918707"/>
    <n v="25087.019020840864"/>
    <n v="7181.199455496012"/>
    <n v="10419.962463821974"/>
    <n v="145201.1441835571"/>
    <n v="4458931.8880417198"/>
    <n v="7048.4917601187071"/>
    <n v="52.838121367968533"/>
    <n v="842.30328761181408"/>
    <n v="0"/>
    <n v="86677.856448556166"/>
    <n v="0"/>
    <n v="960.29819860024827"/>
    <n v="415.88714883175231"/>
    <n v="6250.3611419698727"/>
    <n v="109832.84616210138"/>
    <n v="13275.562085450727"/>
    <n v="105.67624273593707"/>
    <n v="367.4431138149572"/>
    <n v="678.1039961702653"/>
    <n v="9769.6186488515195"/>
    <n v="18632.470365716636"/>
    <n v="11733.010515449336"/>
    <n v="3435.515334182709"/>
    <n v="1352068.107350305"/>
    <n v="1525766.4442161291"/>
    <n v="28404.474116001591"/>
    <n v="28324.09994742752"/>
    <n v="191061.67305431247"/>
    <n v="25122.381369110106"/>
    <n v="4132.1388078165692"/>
    <n v="8426.1497571268137"/>
    <n v="138447.89098663433"/>
    <n v="3571831.6421763934"/>
    <n v="4441.7630485594073"/>
    <n v="1188.8119970013006"/>
    <n v="1390.9859192736199"/>
    <n v="0"/>
    <n v="91823.653262957334"/>
    <n v="445.84408316327512"/>
    <n v="1695.874222873392"/>
    <n v="359.53247827852891"/>
    <n v="6727.6776884832461"/>
    <n v="101861.24885273918"/>
    <n v="1354.8576672263505"/>
    <n v="314.55044132730194"/>
    <n v="668.5470718442574"/>
    <n v="2755.0557133766142"/>
    <n v="9731.2679657529025"/>
    <n v="15407.364346983435"/>
    <n v="15966.658784615462"/>
    <n v="2097.5481934237273"/>
    <n v="292858.8337930725"/>
    <n v="1417637.145199626"/>
    <n v="28510.299321910803"/>
    <n v="22407.954568091958"/>
    <n v="216529.58983299215"/>
    <n v="12151.298934619057"/>
    <n v="2567.2202320598217"/>
    <n v="8617.3482506832679"/>
    <n v="107213.78624209479"/>
    <n v="2366724.7181130298"/>
    <n v="4858.155000491638"/>
    <n v="1313.4843909821732"/>
    <n v="973.55149568452055"/>
    <n v="0"/>
    <n v="89264.856144150152"/>
    <n v="520.24206580686337"/>
    <n v="2705.819102430763"/>
    <n v="393.41688558528966"/>
    <n v="6332.5921923854157"/>
    <n v="103757.94338049331"/>
    <n v="424.15905044407612"/>
    <n v="307.69988750395049"/>
    <n v="534.04659843362492"/>
    <n v="38284.090792393959"/>
    <n v="51.765379682274961"/>
    <n v="11431.809507115653"/>
    <n v="9546.0057842322876"/>
    <n v="27624.34898189293"/>
    <n v="310563.63630906894"/>
    <n v="554472.84842792177"/>
    <n v="13243.910976542782"/>
    <n v="13534.886764005703"/>
    <n v="196113.64305047385"/>
    <n v="2198.523558082501"/>
    <n v="1391.6229374780751"/>
    <n v="2264.3173556588408"/>
    <n v="5452.0190834175637"/>
    <n v="1397559.3951023591"/>
  </r>
  <r>
    <s v="PAS"/>
    <n v="5813"/>
    <m/>
    <n v="7"/>
    <m/>
    <m/>
    <s v="Edição de revistas"/>
    <x v="8"/>
    <s v="Edição e edição integrada à impressão"/>
    <s v="58.11-5, 58.12-3, 58.13-1, 58.19-1, 58.21-2, 58.22-1, 58.23-9, 58.29-8"/>
    <x v="0"/>
    <n v="356.9126044168587"/>
    <n v="0"/>
    <n v="307.77478733005222"/>
    <n v="0"/>
    <n v="1545.3397388023106"/>
    <n v="0"/>
    <n v="0"/>
    <n v="731.18266814316451"/>
    <n v="4419.0709186587774"/>
    <n v="541.13383308171092"/>
    <n v="782.38403910848524"/>
    <n v="1352.0649218790531"/>
    <n v="8265.2024116774028"/>
    <n v="451.71560709370721"/>
    <n v="2352.7517966664718"/>
    <n v="1693.1683429143529"/>
    <n v="53593.818700775671"/>
    <n v="4892.7521817108018"/>
    <n v="41870.617708939608"/>
    <n v="870807.1779010786"/>
    <n v="97316.435721323549"/>
    <n v="32793.09385342506"/>
    <n v="16907.094169971657"/>
    <n v="5560.0045668583734"/>
    <n v="933.65515578523298"/>
    <n v="3859.7346681120407"/>
    <n v="5118.3698478243241"/>
    <n v="1156451.4561455771"/>
    <n v="190.95148158095216"/>
    <n v="0"/>
    <n v="263.38502607579801"/>
    <n v="0"/>
    <n v="1640.5921557416984"/>
    <n v="0"/>
    <n v="0"/>
    <n v="836.55982259591735"/>
    <n v="3813.0380932011194"/>
    <n v="615.24999098317733"/>
    <n v="504.70680549692776"/>
    <n v="1033.5752927236897"/>
    <n v="8570.8878500289411"/>
    <n v="603.98355940489307"/>
    <n v="3174.8633100475795"/>
    <n v="1593.5536909636651"/>
    <n v="50546.277458874109"/>
    <n v="6876.9505766728998"/>
    <n v="44405.85577122878"/>
    <n v="870160.91909034154"/>
    <n v="51322.85381163421"/>
    <n v="33649.202507530521"/>
    <n v="16198.213146494521"/>
    <n v="3485.2318086351324"/>
    <n v="173.42989786115669"/>
    <n v="3941.5445463288816"/>
    <n v="6074.3297117119737"/>
    <n v="1109676.1554061582"/>
    <n v="293.47330074755024"/>
    <n v="0"/>
    <n v="0"/>
    <n v="0"/>
    <n v="418.27062814686917"/>
    <n v="0"/>
    <n v="0"/>
    <n v="1511.3951895731295"/>
    <n v="3022.1855013632207"/>
    <n v="628.18586653857528"/>
    <n v="445.87324912043988"/>
    <n v="1214.7616147279978"/>
    <n v="7286.4540315967351"/>
    <n v="479.87851558672412"/>
    <n v="3399.1555274065636"/>
    <n v="2081.7902211436108"/>
    <n v="49106.380043355588"/>
    <n v="3448.5422414084601"/>
    <n v="31897.537273953512"/>
    <n v="691654.63735989551"/>
    <n v="51196.387543344375"/>
    <n v="31439.858056111105"/>
    <n v="14944.407767066576"/>
    <n v="1483.8454128368953"/>
    <n v="473.12577702433373"/>
    <n v="2980.2432192394585"/>
    <n v="4177.5945451927209"/>
    <n v="903583.98288537993"/>
    <n v="152.7812313100342"/>
    <n v="460.18443165672949"/>
    <n v="0"/>
    <n v="0"/>
    <n v="2733.5251803706351"/>
    <n v="0"/>
    <n v="0"/>
    <n v="1486.1073320073676"/>
    <n v="3296.6866162470615"/>
    <n v="269.25902412270415"/>
    <n v="1329.9125548466129"/>
    <n v="1630.4896861237335"/>
    <n v="4097.9689523369843"/>
    <n v="481.00419797693496"/>
    <n v="3343.4812371546809"/>
    <n v="407.00756399861854"/>
    <n v="40830.26763841122"/>
    <n v="2835.0019833437032"/>
    <n v="29927.747840525291"/>
    <n v="624346.11293061962"/>
    <n v="47045.35188334118"/>
    <n v="23968.858495018318"/>
    <n v="12988.883521491942"/>
    <n v="2223.316655729353"/>
    <n v="220.88852719523015"/>
    <n v="2482.7062577409624"/>
    <n v="3157.0329128245685"/>
    <n v="809714.57665439334"/>
    <n v="66.704592406925897"/>
    <n v="0"/>
    <n v="115.40586921613478"/>
    <n v="0"/>
    <n v="5592.411470230858"/>
    <n v="0"/>
    <n v="0"/>
    <n v="2577.4516018993913"/>
    <n v="1675.5270365668828"/>
    <n v="871.80824970219987"/>
    <n v="1232.0707516340128"/>
    <n v="2704.2884224613726"/>
    <n v="3098.739913147715"/>
    <n v="0"/>
    <n v="81.76505833963148"/>
    <n v="512.77482027725841"/>
    <n v="38288.123291671393"/>
    <n v="1368.4735646954928"/>
    <n v="26480.174438784699"/>
    <n v="597238.58716551121"/>
    <n v="24367.886965818056"/>
    <n v="15998.741038722721"/>
    <n v="13372.021517197967"/>
    <n v="834.93492042876335"/>
    <n v="474.31812247831391"/>
    <n v="2715.1423444609081"/>
    <n v="1927.9150563074777"/>
    <n v="741595.2662119593"/>
    <n v="105.67624273593707"/>
    <n v="0"/>
    <n v="0"/>
    <n v="0"/>
    <n v="906.12946561707668"/>
    <n v="0"/>
    <n v="0"/>
    <n v="922.43201459040802"/>
    <n v="1307.5821487339156"/>
    <n v="0"/>
    <n v="809.45047546146372"/>
    <n v="2722.4313653631771"/>
    <n v="1499.6311071995742"/>
    <n v="0"/>
    <n v="73.859739546622677"/>
    <n v="1179.0798375670274"/>
    <n v="27709.388061257527"/>
    <n v="533.49230765636275"/>
    <n v="13113.649037022853"/>
    <n v="411509.46843318548"/>
    <n v="15585.682249679132"/>
    <n v="9113.9214250515233"/>
    <n v="11810.018952507104"/>
    <n v="2347.5886419494727"/>
    <n v="0"/>
    <n v="2001.5125826334122"/>
    <n v="3715.0267236125846"/>
    <n v="506966.02081137063"/>
    <n v="0"/>
    <n v="0"/>
    <n v="0"/>
    <n v="0"/>
    <n v="741.80360005083242"/>
    <n v="0"/>
    <n v="0"/>
    <n v="49.405953140923671"/>
    <n v="820.0197716498368"/>
    <n v="271.73274227508023"/>
    <n v="0"/>
    <n v="0"/>
    <n v="0"/>
    <n v="0"/>
    <n v="225.6006775953021"/>
    <n v="289.49864682265201"/>
    <n v="7039.0768633541138"/>
    <n v="1138.9869861374038"/>
    <n v="14947.972318113945"/>
    <n v="2254014.3005311694"/>
    <n v="9526.6201743084785"/>
    <n v="5752.0291644400595"/>
    <n v="6648.976981392183"/>
    <n v="2046.0850478246421"/>
    <n v="0"/>
    <n v="98.811906281847342"/>
    <n v="3517.091944117743"/>
    <n v="2307128.0133086741"/>
    <n v="0"/>
    <n v="0"/>
    <n v="0"/>
    <n v="0"/>
    <n v="777.2739996778613"/>
    <n v="0"/>
    <n v="155.29613904682486"/>
    <n v="139.71864216592206"/>
    <n v="0"/>
    <n v="0"/>
    <n v="0"/>
    <n v="183.21191417509885"/>
    <n v="0"/>
    <n v="0"/>
    <n v="238.12074653846477"/>
    <n v="808.52346525746418"/>
    <n v="11488.392949513485"/>
    <n v="550.05504210027152"/>
    <n v="101079.53534074825"/>
    <n v="2091456.6823373698"/>
    <n v="10739.02307775253"/>
    <n v="2820.6631855247447"/>
    <n v="9987.2008211306002"/>
    <n v="1796.8591533792167"/>
    <n v="0"/>
    <n v="1799.105770857466"/>
    <n v="22299.586025485016"/>
    <n v="2256319.2486107228"/>
  </r>
  <r>
    <s v="PAS"/>
    <n v="5821"/>
    <m/>
    <n v="7"/>
    <m/>
    <m/>
    <s v="Edição integrada impressão livros"/>
    <x v="8"/>
    <s v="Edição e edição integrada à impressão"/>
    <s v="58.11-5, 58.12-3, 58.13-1, 58.19-1, 58.21-2, 58.22-1, 58.23-9, 58.29-8"/>
    <x v="0"/>
    <n v="12640.521103963531"/>
    <n v="0"/>
    <n v="3347.829223809722"/>
    <n v="0"/>
    <n v="3575.0423793127247"/>
    <n v="0"/>
    <n v="0"/>
    <n v="0"/>
    <n v="244.20755957313503"/>
    <n v="23913.909679620971"/>
    <n v="1148.267201213602"/>
    <n v="1717.4116413785478"/>
    <n v="85167.416520061553"/>
    <n v="0"/>
    <n v="0"/>
    <n v="12790.234990432667"/>
    <n v="52007.194860002135"/>
    <n v="946.97912023567324"/>
    <n v="594727.83331011294"/>
    <n v="2379393.477923498"/>
    <n v="389345.84622094629"/>
    <n v="24131.11358128244"/>
    <n v="77298.957779795106"/>
    <n v="3176.2099192442365"/>
    <n v="1294.2552943517103"/>
    <n v="12687.553037860662"/>
    <n v="66253.547543325141"/>
    <n v="3745807.8088900205"/>
    <n v="0"/>
    <n v="0"/>
    <n v="2943.0866169602973"/>
    <n v="0"/>
    <n v="4518.6988626110924"/>
    <n v="0"/>
    <n v="0"/>
    <n v="1126.9722385343077"/>
    <n v="486.98882082380533"/>
    <n v="26843.003410300629"/>
    <n v="963.64520571432331"/>
    <n v="950.78312550171245"/>
    <n v="77803.476513539063"/>
    <n v="118.36430789585505"/>
    <n v="434.19013430694048"/>
    <n v="14955.47520290266"/>
    <n v="58450.329079958727"/>
    <n v="2938.1556436908336"/>
    <n v="634485.4654401812"/>
    <n v="2571238.1893660286"/>
    <n v="458350.65421594121"/>
    <n v="18470.731043500196"/>
    <n v="80170.200528282207"/>
    <n v="5323.1737525710096"/>
    <n v="1173.3429400708583"/>
    <n v="11502.976886492221"/>
    <n v="80121.854469601371"/>
    <n v="4053369.7578054094"/>
    <n v="0"/>
    <n v="0"/>
    <n v="4300.4507905326973"/>
    <n v="0"/>
    <n v="7409.9812100157151"/>
    <n v="0"/>
    <n v="0"/>
    <n v="4419.4050551616083"/>
    <n v="198.59902251147815"/>
    <n v="26575.529060799177"/>
    <n v="1017.7658486193732"/>
    <n v="1324.0123563511065"/>
    <n v="67080.714048847454"/>
    <n v="117.38969775784705"/>
    <n v="312.86619205477638"/>
    <n v="15713.516002446619"/>
    <n v="62789.784657431774"/>
    <n v="2455.1687263684162"/>
    <n v="652538.26686102978"/>
    <n v="2809557.1530322102"/>
    <n v="429249.25899964257"/>
    <n v="27018.009898639459"/>
    <n v="93505.908804749823"/>
    <n v="6417.326754057417"/>
    <n v="1494.0141538582568"/>
    <n v="9352.6070768446516"/>
    <n v="32120.771147344592"/>
    <n v="4254968.4993972741"/>
    <n v="289.5071391156003"/>
    <n v="0"/>
    <n v="4584.5649024739751"/>
    <n v="0"/>
    <n v="15970.896023372539"/>
    <n v="0"/>
    <n v="0"/>
    <n v="4032.8109273426526"/>
    <n v="128.03353520760564"/>
    <n v="26375.184363426877"/>
    <n v="995.69900951151362"/>
    <n v="1352.8430337599916"/>
    <n v="58316.750408481348"/>
    <n v="0"/>
    <n v="291.64853067095146"/>
    <n v="18838.404412336648"/>
    <n v="62770.522714425126"/>
    <n v="1371.1542836116071"/>
    <n v="678132.8589254882"/>
    <n v="2817157.6591143524"/>
    <n v="178189.82486319984"/>
    <n v="32155.441361514724"/>
    <n v="98832.359272010828"/>
    <n v="4615.7296148195574"/>
    <n v="3397.1683982160189"/>
    <n v="9382.0929335994952"/>
    <n v="33632.434996508928"/>
    <n v="4050813.5887634456"/>
    <n v="75.013814990487617"/>
    <n v="0"/>
    <n v="147.71951259665249"/>
    <n v="0"/>
    <n v="1966.2182643003819"/>
    <n v="0"/>
    <n v="0"/>
    <n v="4961.2556174298516"/>
    <n v="238.77474340818284"/>
    <n v="15522.56949798745"/>
    <n v="770.68039462534819"/>
    <n v="1581.8163167042851"/>
    <n v="53567.519928574016"/>
    <n v="0"/>
    <n v="192.15077224486438"/>
    <n v="11445.648283302997"/>
    <n v="46855.419942147528"/>
    <n v="1129.5245584244922"/>
    <n v="648720.0986915963"/>
    <n v="2113695.8296462474"/>
    <n v="415729.80096597137"/>
    <n v="31595.127592837467"/>
    <n v="87360.035282334531"/>
    <n v="2031.5587593328385"/>
    <n v="1613.4675303956867"/>
    <n v="6859.8437342527004"/>
    <n v="38147.483929150454"/>
    <n v="3484207.5577788549"/>
    <n v="1210.1259268578679"/>
    <n v="0"/>
    <n v="10775.207639744513"/>
    <n v="0"/>
    <n v="7457.6326739697552"/>
    <n v="0"/>
    <n v="0"/>
    <n v="4450.0436261655104"/>
    <n v="2394.6827481881078"/>
    <n v="15569.092215873732"/>
    <n v="733.48402888222995"/>
    <n v="1121.0601713940882"/>
    <n v="59337.462555649312"/>
    <n v="663.59907962684633"/>
    <n v="336.34702716212672"/>
    <n v="15941.49302266712"/>
    <n v="53262.942136375736"/>
    <n v="2447.9424382233346"/>
    <n v="648911.23750744562"/>
    <n v="1981870.5905297268"/>
    <n v="396849.63279066258"/>
    <n v="28975.44512811293"/>
    <n v="86572.419965900335"/>
    <n v="704.6594132964043"/>
    <n v="10221.290273341017"/>
    <n v="6779.2696005596208"/>
    <n v="33186.265012015989"/>
    <n v="3369771.9255118417"/>
    <n v="0"/>
    <n v="0"/>
    <n v="5168.5734299609912"/>
    <n v="0"/>
    <n v="4188.4628935724277"/>
    <n v="0"/>
    <n v="0"/>
    <n v="3965.0420304400868"/>
    <n v="2054.8054961799889"/>
    <n v="11118.26926514256"/>
    <n v="765.01963600746046"/>
    <n v="684.69269922969056"/>
    <n v="60030.079539311977"/>
    <n v="856.45993597982203"/>
    <n v="98.811906281847342"/>
    <n v="11204.953498059358"/>
    <n v="47537.4926139323"/>
    <n v="3329.0743155511523"/>
    <n v="650119.75492070557"/>
    <n v="2170910.2848898848"/>
    <n v="405219.5191330128"/>
    <n v="18732.061176034145"/>
    <n v="95581.121240928798"/>
    <n v="1414.991259975598"/>
    <n v="1007.7933467125338"/>
    <n v="4443.6071406412384"/>
    <n v="58159.955876979708"/>
    <n v="3556590.8262445247"/>
    <n v="0"/>
    <n v="0"/>
    <n v="2682.9608048969671"/>
    <n v="0"/>
    <n v="3761.3113117485364"/>
    <n v="0"/>
    <n v="0"/>
    <n v="2014.386337745593"/>
    <n v="761.37296917382389"/>
    <n v="19165.07451948294"/>
    <n v="224.5090399510494"/>
    <n v="783.36160832850214"/>
    <n v="48694.779008164915"/>
    <n v="1124.5420492763305"/>
    <n v="1131.1421351858207"/>
    <n v="12378.986541851989"/>
    <n v="56280.127036356724"/>
    <n v="5018.346850321499"/>
    <n v="719715.73235754331"/>
    <n v="2037962.8566274906"/>
    <n v="221680.19136482608"/>
    <n v="14935.934882989752"/>
    <n v="65662.904931240075"/>
    <n v="584.72102273913345"/>
    <n v="327.41602649038913"/>
    <n v="3908.7844077911495"/>
    <n v="22473.490524389377"/>
    <n v="3241272.9323579846"/>
  </r>
  <r>
    <s v="PAS"/>
    <n v="5822"/>
    <m/>
    <n v="7"/>
    <m/>
    <m/>
    <s v="Edição integrada impressão jornais"/>
    <x v="8"/>
    <s v="Edição e edição integrada à impressão"/>
    <s v="58.11-5, 58.12-3, 58.13-1, 58.19-1, 58.21-2, 58.22-1, 58.23-9, 58.29-8"/>
    <x v="0"/>
    <n v="19482.332891838258"/>
    <n v="7507.6127660914226"/>
    <n v="91642.26900452064"/>
    <n v="10199.091844239281"/>
    <n v="91345.544609255609"/>
    <n v="1713.9447080578241"/>
    <n v="20358.175163992713"/>
    <n v="29264.279151114566"/>
    <n v="23532.491660626802"/>
    <n v="130369.99403157058"/>
    <n v="43343.301628642126"/>
    <n v="71711.413112419774"/>
    <n v="408970.85900751216"/>
    <n v="37174.349231483102"/>
    <n v="47299.960649098612"/>
    <n v="211148.33483348801"/>
    <n v="916644.83507981419"/>
    <n v="328377.31902019761"/>
    <n v="335667.79870482703"/>
    <n v="2721059.146163512"/>
    <n v="495716.70213460567"/>
    <n v="311443.04047872208"/>
    <n v="949798.04635486379"/>
    <n v="62686.782172234402"/>
    <n v="11736.859520643791"/>
    <n v="164601.41912729054"/>
    <n v="403379.23851596285"/>
    <n v="7946175.1415666258"/>
    <n v="20837.800723921591"/>
    <n v="5079.1154531999036"/>
    <n v="88663.506510157327"/>
    <n v="12673.694164041328"/>
    <n v="71645.398816632456"/>
    <n v="2149.3264901223479"/>
    <n v="20038.614693411964"/>
    <n v="32961.584439040431"/>
    <n v="24557.935055926151"/>
    <n v="116826.56437269502"/>
    <n v="48481.699289471573"/>
    <n v="71493.813942140376"/>
    <n v="424441.7703678587"/>
    <n v="815.7465588977343"/>
    <n v="56000.724735786185"/>
    <n v="188908.97014975286"/>
    <n v="1042239.6045791548"/>
    <n v="341419.66563856241"/>
    <n v="331238.50121106353"/>
    <n v="2391965.2016568785"/>
    <n v="551144.0825921708"/>
    <n v="365056.65742050787"/>
    <n v="931801.94227006438"/>
    <n v="66614.653863117797"/>
    <n v="15879.766022024118"/>
    <n v="164399.66833434164"/>
    <n v="451271.48921768676"/>
    <n v="7838607.498568628"/>
    <n v="21030.621025325974"/>
    <n v="6396.3447610538615"/>
    <n v="118478.84295950423"/>
    <n v="8160.274066105233"/>
    <n v="69203.52366526096"/>
    <n v="0"/>
    <n v="16210.102733374672"/>
    <n v="34031.171466113112"/>
    <n v="23976.136144430486"/>
    <n v="130467.12146501704"/>
    <n v="57603.770144386901"/>
    <n v="77864.756379255326"/>
    <n v="255863.87897317059"/>
    <n v="41843.830479793316"/>
    <n v="50495.846592675225"/>
    <n v="203669.78185640552"/>
    <n v="1067050.3137410872"/>
    <n v="345727.51478932961"/>
    <n v="349410.20323905273"/>
    <n v="1987427.6487520316"/>
    <n v="553688.08920831245"/>
    <n v="347561.613691837"/>
    <n v="957617.22269832389"/>
    <n v="67199.908943481525"/>
    <n v="17492.033147831393"/>
    <n v="164563.19225962105"/>
    <n v="422892.71538546751"/>
    <n v="7395926.4585682489"/>
    <n v="21278.549745942371"/>
    <n v="4928.6550283445185"/>
    <n v="124758.22569215856"/>
    <n v="8127.1812374241335"/>
    <n v="72194.400394415352"/>
    <n v="661.93951281578097"/>
    <n v="20453.968783390919"/>
    <n v="32512.918763817484"/>
    <n v="20082.023182557492"/>
    <n v="130351.37579085908"/>
    <n v="76864.020674076732"/>
    <n v="92414.879778245828"/>
    <n v="456365.68011961418"/>
    <n v="41531.377027418122"/>
    <n v="45427.316833199831"/>
    <n v="273099.5955603004"/>
    <n v="1066311.4471794427"/>
    <n v="348045.98577974609"/>
    <n v="364540.42135943245"/>
    <n v="2121866.6191281145"/>
    <n v="571042.96248340246"/>
    <n v="371412.25525942456"/>
    <n v="1088781.0922898413"/>
    <n v="67771.845977688616"/>
    <n v="21811.333896170461"/>
    <n v="191490.9701100011"/>
    <n v="463140.45600981574"/>
    <n v="8097267.497597659"/>
    <n v="24104.362279697787"/>
    <n v="4088.2540710393782"/>
    <n v="122176.8850528503"/>
    <n v="9643.4067563955723"/>
    <n v="83914.913885210161"/>
    <n v="328.48087960852934"/>
    <n v="20319.209029506583"/>
    <n v="39292.439406345846"/>
    <n v="25247.562433625739"/>
    <n v="137403.94166588676"/>
    <n v="81096.695634595744"/>
    <n v="93588.290391777657"/>
    <n v="246095.39585386653"/>
    <n v="46270.562615958028"/>
    <n v="42176.057008984753"/>
    <n v="322470.28227658645"/>
    <n v="1205942.3019710134"/>
    <n v="361432.30890909175"/>
    <n v="396605.99131909694"/>
    <n v="2360215.6352003869"/>
    <n v="724820.16450174246"/>
    <n v="401584.59013055626"/>
    <n v="1189908.8029925872"/>
    <n v="59519.023685220942"/>
    <n v="20843.254386971665"/>
    <n v="226514.27083120812"/>
    <n v="478492.41162486403"/>
    <n v="8724095.4947946742"/>
    <n v="12955.596012216103"/>
    <n v="3532.026151392673"/>
    <n v="95902.958371394998"/>
    <n v="7962.8617000618424"/>
    <n v="58782.057767723563"/>
    <n v="1065.852856842032"/>
    <n v="21545.542809277569"/>
    <n v="35197.260048900636"/>
    <n v="6890.2137471810674"/>
    <n v="143138.06626171933"/>
    <n v="76054.068092707981"/>
    <n v="82059.86713770534"/>
    <n v="248583.06778877217"/>
    <n v="40645.055579439701"/>
    <n v="18997.580648065046"/>
    <n v="290499.31993664854"/>
    <n v="1073299.1435237054"/>
    <n v="325016.89311834902"/>
    <n v="415652.24077088351"/>
    <n v="2283651.8220543717"/>
    <n v="651699.43244860426"/>
    <n v="342512.54050793819"/>
    <n v="992928.35886144557"/>
    <n v="50146.241799793432"/>
    <n v="20443.186196545706"/>
    <n v="171014.80799343422"/>
    <n v="456089.882293423"/>
    <n v="7926265.9444785416"/>
    <n v="12988.494120387559"/>
    <n v="2775.858595911372"/>
    <n v="81752.210428524588"/>
    <n v="8004.9489612000398"/>
    <n v="56017.361359347022"/>
    <n v="931.50341203370863"/>
    <n v="20359.317077769811"/>
    <n v="35712.243207417989"/>
    <n v="24896.024082209056"/>
    <n v="132998.63175484512"/>
    <n v="92846.91841129525"/>
    <n v="85320.470273026396"/>
    <n v="411345.26445103774"/>
    <n v="37912.621261147928"/>
    <n v="38344.90549355925"/>
    <n v="329802.78050786548"/>
    <n v="1106589.4645185617"/>
    <n v="324800.00155158981"/>
    <n v="1371633.1812275439"/>
    <n v="2191753.3017254821"/>
    <n v="685949.64025034104"/>
    <n v="331128.26484781236"/>
    <n v="961497.19117163855"/>
    <n v="58944.452173076155"/>
    <n v="23138.207889651505"/>
    <n v="192428.57539560052"/>
    <n v="524457.99411415809"/>
    <n v="9144329.828263035"/>
    <n v="10712.196963866489"/>
    <n v="2726.6714915015596"/>
    <n v="96867.867814024808"/>
    <n v="6277.121705652331"/>
    <n v="46369.689096760107"/>
    <n v="1089.6146534702514"/>
    <n v="21138.999742336215"/>
    <n v="26829.848757992953"/>
    <n v="20661.417525922665"/>
    <n v="116505.31954099552"/>
    <n v="89973.049244639958"/>
    <n v="83146.318973289061"/>
    <n v="383630.19925649383"/>
    <n v="2219.5040664679859"/>
    <n v="43617.920455050378"/>
    <n v="293440.41354366235"/>
    <n v="1053791.2856487615"/>
    <n v="289226.5537531107"/>
    <n v="1370843.3421785287"/>
    <n v="3028277.7565115704"/>
    <n v="580735.88698455272"/>
    <n v="348795.48159788497"/>
    <n v="1054175.0482910259"/>
    <n v="59820.145232367191"/>
    <n v="27350.996717942056"/>
    <n v="185631.46425709769"/>
    <n v="601122.37728482031"/>
    <n v="9844976.4912897889"/>
  </r>
  <r>
    <s v="PAS"/>
    <n v="5823"/>
    <m/>
    <n v="7"/>
    <m/>
    <m/>
    <s v="Edição integrada impressão revistas"/>
    <x v="8"/>
    <s v="Edição e edição integrada à impressão"/>
    <s v="58.11-5, 58.12-3, 58.13-1, 58.19-1, 58.21-2, 58.22-1, 58.23-9, 58.29-8"/>
    <x v="0"/>
    <n v="5795.8895328010849"/>
    <n v="721.2426064432359"/>
    <n v="0"/>
    <n v="0"/>
    <n v="1947.0237291411379"/>
    <n v="0"/>
    <n v="0"/>
    <n v="2011.9324704250441"/>
    <n v="0"/>
    <n v="351.71179742325205"/>
    <n v="312.96664004652251"/>
    <n v="0"/>
    <n v="1465.2404732874234"/>
    <n v="126.66232089859936"/>
    <n v="0"/>
    <n v="2473.121702779777"/>
    <n v="18445.212691235778"/>
    <n v="3247.1652397034172"/>
    <n v="27702.925908606892"/>
    <n v="1685682.2659989386"/>
    <n v="8859.6858282242847"/>
    <n v="27194.340059065322"/>
    <n v="13542.504167321524"/>
    <n v="2271.4998714704643"/>
    <n v="840.68533785569969"/>
    <n v="1394.5065676821575"/>
    <n v="0"/>
    <n v="1804386.5829433503"/>
    <n v="5637.4414647523236"/>
    <n v="0"/>
    <n v="5246.040551485502"/>
    <n v="0"/>
    <n v="1509.465277449413"/>
    <n v="0"/>
    <n v="0"/>
    <n v="2167.4451327401252"/>
    <n v="118.7134651462853"/>
    <n v="236.7286157917101"/>
    <n v="146.47146655549025"/>
    <n v="134.16192769161103"/>
    <n v="288.054731604957"/>
    <n v="0"/>
    <n v="0"/>
    <n v="1270.2009071265491"/>
    <n v="12333.610637656635"/>
    <n v="4140.7658173862919"/>
    <n v="25153.317999361214"/>
    <n v="2173838.9395902813"/>
    <n v="7467.9428676815924"/>
    <n v="11172.956072066147"/>
    <n v="15820.444205178461"/>
    <n v="1744.9796989028218"/>
    <n v="1218.4165224219555"/>
    <n v="1577.1686140941868"/>
    <n v="61.102518825293913"/>
    <n v="2271284.3680841997"/>
    <n v="5134.9660365270174"/>
    <n v="0"/>
    <n v="3401.2815642954261"/>
    <n v="0"/>
    <n v="1334.669906563983"/>
    <n v="0"/>
    <n v="0"/>
    <n v="2287.4307382265742"/>
    <n v="297.72065629100268"/>
    <n v="418.93212475559636"/>
    <n v="245.98048645119923"/>
    <n v="75.491767046846959"/>
    <n v="1058.1426202241057"/>
    <n v="0"/>
    <n v="117.38969775784705"/>
    <n v="1082.1791988519728"/>
    <n v="12562.244297666817"/>
    <n v="3455.1609820842637"/>
    <n v="83465.589659406382"/>
    <n v="2487620.8120088778"/>
    <n v="34162.801742078205"/>
    <n v="24208.300693863774"/>
    <n v="16725.983272665628"/>
    <n v="771.54661945460157"/>
    <n v="1574.0127793974327"/>
    <n v="803.06348854968053"/>
    <n v="126.16089744153179"/>
    <n v="2680929.8612384778"/>
    <n v="4319.2511928795448"/>
    <n v="0"/>
    <n v="198.90193768274196"/>
    <n v="0"/>
    <n v="1155.2674498724607"/>
    <n v="0"/>
    <n v="0"/>
    <n v="1652.8781700396537"/>
    <n v="298.58811190036977"/>
    <n v="111.46689566796337"/>
    <n v="318.3382050748038"/>
    <n v="0"/>
    <n v="0"/>
    <n v="0"/>
    <n v="111.46689566796337"/>
    <n v="655.36092070722339"/>
    <n v="11942.422078640398"/>
    <n v="3371.2354715440661"/>
    <n v="91225.182351824988"/>
    <n v="2438506.2282436877"/>
    <n v="7411.7703389142853"/>
    <n v="30063.363169898781"/>
    <n v="12490.493555687104"/>
    <n v="418.25651677244974"/>
    <n v="1422.112039677226"/>
    <n v="1024.8031182336781"/>
    <n v="90.28818549108847"/>
    <n v="2606787.6748498641"/>
    <n v="5140.0331575501223"/>
    <n v="472.52240715346556"/>
    <n v="8680.0227954107413"/>
    <n v="3091.0215686164784"/>
    <n v="14955.98207495126"/>
    <n v="567.65608138264747"/>
    <n v="1748.7347497040914"/>
    <n v="3135.5866990720342"/>
    <n v="2036.6216148154194"/>
    <n v="25515.941090602239"/>
    <n v="4644.0868211216784"/>
    <n v="3343.141846739165"/>
    <n v="14267.622994955515"/>
    <n v="4296.3562425283471"/>
    <n v="6739.8550979707443"/>
    <n v="28557.81591575397"/>
    <n v="25752.002642026193"/>
    <n v="11478.708602657956"/>
    <n v="54463.891163475084"/>
    <n v="2911492.3323662821"/>
    <n v="152495.2440468469"/>
    <n v="51771.070622239866"/>
    <n v="63993.053033702789"/>
    <n v="5920.7469384435526"/>
    <n v="6797.6399707449855"/>
    <n v="53875.960578992992"/>
    <n v="17907.552961499707"/>
    <n v="3483141.2040852406"/>
    <n v="4166.865384743588"/>
    <n v="0"/>
    <n v="10298.431657931074"/>
    <n v="2899.4492986790733"/>
    <n v="16773.317317696641"/>
    <n v="0"/>
    <n v="2347.9670310764955"/>
    <n v="2344.9001474294305"/>
    <n v="2373.9224798569549"/>
    <n v="22840.052920419272"/>
    <n v="6095.195464827144"/>
    <n v="159.79611466088471"/>
    <n v="12672.229144381678"/>
    <n v="3829.7706697575099"/>
    <n v="6094.3614179210172"/>
    <n v="24672.838041424875"/>
    <n v="17833.464793732346"/>
    <n v="8077.2352112051685"/>
    <n v="52699.211651347221"/>
    <n v="2808367.6473006578"/>
    <n v="164438.75380766563"/>
    <n v="47483.614097387232"/>
    <n v="86197.168173158861"/>
    <n v="7381.9855287271139"/>
    <n v="5566.7040296892765"/>
    <n v="45900.060145205876"/>
    <n v="19170.205631337045"/>
    <n v="3380685.1474609193"/>
    <n v="3999.1928538572301"/>
    <n v="0"/>
    <n v="9809.1019852794579"/>
    <n v="760.30642712854501"/>
    <n v="15019.565710982512"/>
    <n v="0"/>
    <n v="1356.7815231370732"/>
    <n v="1650.4969382971153"/>
    <n v="1415.1079294552449"/>
    <n v="25579.996525976367"/>
    <n v="2720.0882036023741"/>
    <n v="0"/>
    <n v="9372.4974106049704"/>
    <n v="3636.3686295432017"/>
    <n v="4460.1944453428623"/>
    <n v="25560.85558827838"/>
    <n v="17599.527916933137"/>
    <n v="7678.7541914950498"/>
    <n v="50796.490239847961"/>
    <n v="951236.87830713333"/>
    <n v="127429.7260533556"/>
    <n v="41570.738034113332"/>
    <n v="61591.155273942408"/>
    <n v="9136.2500477352241"/>
    <n v="6108.0972734740699"/>
    <n v="32332.477193443516"/>
    <n v="15526.110067225336"/>
    <n v="1426346.7587701841"/>
    <n v="3357.466290426667"/>
    <n v="0"/>
    <n v="10646.633522229115"/>
    <n v="1068.9654435151654"/>
    <n v="13922.687105894562"/>
    <n v="0"/>
    <n v="1414.1874664812678"/>
    <n v="2387.6082545824779"/>
    <n v="4011.6888060621127"/>
    <n v="23932.984345304994"/>
    <n v="3438.3341665664202"/>
    <n v="0"/>
    <n v="9586.8227861124724"/>
    <n v="5760.3867443188374"/>
    <n v="5964.9337597311132"/>
    <n v="31286.536062221916"/>
    <n v="14497.206466434205"/>
    <n v="9311.6289687794597"/>
    <n v="87352.320779199799"/>
    <n v="1115673.5034866272"/>
    <n v="78344.797886439061"/>
    <n v="26679.08208966432"/>
    <n v="52797.484293050409"/>
    <n v="15184.474706323768"/>
    <n v="6030.4376711807145"/>
    <n v="38104.866106584603"/>
    <n v="21634.984551221118"/>
    <n v="1582390.0217589522"/>
  </r>
  <r>
    <s v="PAS"/>
    <n v="6391"/>
    <m/>
    <n v="8"/>
    <m/>
    <m/>
    <s v="Agências de Notícias"/>
    <x v="8"/>
    <s v="Agências de notícias e outros serviços de informação"/>
    <s v="63.91-7, 63.99-2"/>
    <x v="0"/>
    <n v="14016.547367005045"/>
    <n v="0"/>
    <n v="156.87273429058021"/>
    <n v="0"/>
    <n v="1787.1304667438217"/>
    <n v="0"/>
    <n v="0"/>
    <n v="872.78836437140171"/>
    <n v="393.2446591295132"/>
    <n v="1548.5868394179174"/>
    <n v="638.11872834993903"/>
    <n v="435.01184749731885"/>
    <n v="1662.6362045840306"/>
    <n v="1230.4054116583504"/>
    <n v="349.90493496844869"/>
    <n v="1079.4255902946093"/>
    <n v="14431.044508606568"/>
    <n v="2511.2648216317225"/>
    <n v="24800.994295625806"/>
    <n v="66063.981455071989"/>
    <n v="5277.43322266411"/>
    <n v="3748.7592653887277"/>
    <n v="4238.6234287176658"/>
    <n v="1099.7020466095164"/>
    <n v="2957.4606712309269"/>
    <n v="1636.3499247681482"/>
    <n v="59499.782181367271"/>
    <n v="210436.06896999344"/>
    <n v="128.71761768263784"/>
    <n v="0"/>
    <n v="214.86502376560873"/>
    <n v="0"/>
    <n v="1200.0315762718108"/>
    <n v="0"/>
    <n v="0"/>
    <n v="689.9349956394351"/>
    <n v="422.42626078387281"/>
    <n v="1029.6381631351762"/>
    <n v="527.38984966717317"/>
    <n v="343.88241156538186"/>
    <n v="1155.163534957245"/>
    <n v="811.31782993665456"/>
    <n v="97.884119910751224"/>
    <n v="706.87955249698541"/>
    <n v="7467.4726511603076"/>
    <n v="1969.4525557836334"/>
    <n v="22277.301655709147"/>
    <n v="57041.074830441772"/>
    <n v="3816.4202652203785"/>
    <n v="3266.2013916868614"/>
    <n v="3979.635917414123"/>
    <n v="1273.7733937076314"/>
    <n v="2593.2158471109519"/>
    <n v="842.07098116023701"/>
    <n v="59011.970769141706"/>
    <n v="170866.72119434949"/>
    <n v="153.22802369474991"/>
    <n v="0"/>
    <n v="88.400782900817262"/>
    <n v="0"/>
    <n v="356.7851588771228"/>
    <n v="0"/>
    <n v="0"/>
    <n v="1043.7951507031732"/>
    <n v="207.47122517538745"/>
    <n v="558.96115711133018"/>
    <n v="327.73317369385296"/>
    <n v="129.17338889180644"/>
    <n v="681.86430453108107"/>
    <n v="547.26298729619089"/>
    <n v="24.936638079051399"/>
    <n v="708.99632894639694"/>
    <n v="6203.6201563275317"/>
    <n v="1296.8787743919863"/>
    <n v="21850.227978543204"/>
    <n v="130610.26443801567"/>
    <n v="3183.5054311583735"/>
    <n v="1740.1363362796815"/>
    <n v="4221.5651551022947"/>
    <n v="1112.6098481262177"/>
    <n v="2068.83009172333"/>
    <n v="495.25125410388591"/>
    <n v="30965.866943984951"/>
    <n v="208577.36472765807"/>
    <n v="28.598003007345898"/>
    <n v="0"/>
    <n v="0"/>
    <n v="0"/>
    <n v="1121.1458775870044"/>
    <n v="0"/>
    <n v="0"/>
    <n v="558.0065959822341"/>
    <n v="72.9380260187354"/>
    <n v="346.58103501495981"/>
    <n v="100.09301052571065"/>
    <n v="31.484040008087224"/>
    <n v="298.12027590056954"/>
    <n v="167.32350482495451"/>
    <n v="0"/>
    <n v="644.52316372258076"/>
    <n v="4684.3311161423571"/>
    <n v="642.56511880115386"/>
    <n v="18432.973234783705"/>
    <n v="81696.392961393984"/>
    <n v="1273.0810331237481"/>
    <n v="1129.3545539179922"/>
    <n v="1162.0313143083861"/>
    <n v="706.80725296952176"/>
    <n v="673.69627519406129"/>
    <n v="228.29470960365623"/>
    <n v="21152.706813595058"/>
    <n v="135151.0479164258"/>
    <n v="0"/>
    <n v="0"/>
    <n v="0"/>
    <n v="0"/>
    <n v="123.39724938010912"/>
    <n v="0"/>
    <n v="0"/>
    <n v="118.87440680586768"/>
    <n v="17.760536768790114"/>
    <n v="64.460301096138238"/>
    <n v="53.978101944362109"/>
    <n v="212.65195629706636"/>
    <n v="894.07343059466325"/>
    <n v="86.988845495679328"/>
    <n v="0"/>
    <n v="473.31726015088833"/>
    <n v="2358.501425820416"/>
    <n v="272.45290245798395"/>
    <n v="9853.8637477575849"/>
    <n v="50383.814012271243"/>
    <n v="1130.0547225521125"/>
    <n v="533.29685641694721"/>
    <n v="1292.1422565457242"/>
    <n v="437.93670380117197"/>
    <n v="366.84475757392119"/>
    <n v="96.680700761266408"/>
    <n v="12351.331100542366"/>
    <n v="81122.421275034285"/>
    <n v="7.4127048563579576"/>
    <n v="0"/>
    <n v="0"/>
    <n v="0"/>
    <n v="118.70480929553527"/>
    <n v="0"/>
    <n v="9.6589790552543082"/>
    <n v="2033.38221393143"/>
    <n v="20.89035004973606"/>
    <n v="57.474669169094625"/>
    <n v="64.108665636501854"/>
    <n v="1537.3385308504264"/>
    <n v="544.55631720286613"/>
    <n v="77.97836055341736"/>
    <n v="2398.8251190628021"/>
    <n v="322.9973078689984"/>
    <n v="1821.3179061329054"/>
    <n v="203.42992928110624"/>
    <n v="7709.7907923366374"/>
    <n v="40840.188836184105"/>
    <n v="858.39227062741702"/>
    <n v="348.03323182859225"/>
    <n v="472.05631991738682"/>
    <n v="272.40701986469776"/>
    <n v="276.88234682694014"/>
    <n v="48.294745524661579"/>
    <n v="9513.6605390011773"/>
    <n v="69557.78196505805"/>
    <n v="5.464457906011666"/>
    <n v="0"/>
    <n v="12.143239791137036"/>
    <n v="0"/>
    <n v="134.17162791146856"/>
    <n v="0"/>
    <n v="0"/>
    <n v="86.40886570578202"/>
    <n v="10.077674702663495"/>
    <n v="54.522539500206634"/>
    <n v="7.2859438746822214"/>
    <n v="1108.7800390098746"/>
    <n v="440.87209955986998"/>
    <n v="0"/>
    <n v="0"/>
    <n v="277.30848832833561"/>
    <n v="1016.1744780386832"/>
    <n v="61.420263998780769"/>
    <n v="4871.1065445013801"/>
    <n v="29789.374120898214"/>
    <n v="371.58678058068324"/>
    <n v="218.16083165645949"/>
    <n v="441.56487138972"/>
    <n v="246.22543743494882"/>
    <n v="165.62371186207886"/>
    <n v="12.021807393225664"/>
    <n v="7127.9300883324004"/>
    <n v="46458.223912376612"/>
    <n v="14.361619443305999"/>
    <n v="0"/>
    <n v="23.898076696980468"/>
    <n v="0"/>
    <n v="10.315290155707881"/>
    <n v="0"/>
    <n v="69.528475082671903"/>
    <n v="31.686747660627521"/>
    <n v="15.999755908704065"/>
    <n v="86.160028265771317"/>
    <n v="0"/>
    <n v="930.31652837405159"/>
    <n v="357.6567554474517"/>
    <n v="0"/>
    <n v="0"/>
    <n v="191.26189276615256"/>
    <n v="711.03853550719725"/>
    <n v="45.973823460145312"/>
    <n v="4124.1032699203024"/>
    <n v="26867.781825899139"/>
    <n v="526.98116053271895"/>
    <n v="206.39265671750093"/>
    <n v="441.8515214716038"/>
    <n v="78.394951391202412"/>
    <n v="135.9099318095459"/>
    <n v="40.64247117569947"/>
    <n v="6451.9139941225776"/>
    <n v="41362.169311809055"/>
  </r>
  <r>
    <s v="PAS"/>
    <n v="8592"/>
    <m/>
    <n v="9"/>
    <m/>
    <m/>
    <s v="Ensino de Arte Cultura"/>
    <x v="1"/>
    <s v="Atividades de ensino continuado"/>
    <s v="85.50-3, 85.91-1, 85.92-9, 85.93-7, 85.99-6"/>
    <x v="0"/>
    <n v="229.33467000991061"/>
    <n v="166.43951539342794"/>
    <n v="381.26490405791998"/>
    <n v="16.877627419527435"/>
    <n v="4715.1886755870009"/>
    <n v="144.4821650418321"/>
    <n v="89.368785559388314"/>
    <n v="1064.940641873495"/>
    <n v="164.26547183936472"/>
    <n v="1241.5826131069834"/>
    <n v="295.77843903779268"/>
    <n v="404.0445725134756"/>
    <n v="919.49092721006446"/>
    <n v="220.57159138655075"/>
    <n v="539.8817323889981"/>
    <n v="3570.211130795416"/>
    <n v="8507.9717696046846"/>
    <n v="1238.3161860987211"/>
    <n v="12265.343316755298"/>
    <n v="148267.62268602708"/>
    <n v="6226.4936082626728"/>
    <n v="2477.7620542758614"/>
    <n v="5663.83593728095"/>
    <n v="1149.8676275315347"/>
    <n v="763.50248629831606"/>
    <n v="1927.9348768786895"/>
    <n v="2864.8742170155256"/>
    <n v="205517.24822925049"/>
    <n v="147.3455564011814"/>
    <n v="25.445199355199133"/>
    <n v="256.64505393006868"/>
    <n v="29.821821830690634"/>
    <n v="4278.2032586588166"/>
    <n v="119.52555517241841"/>
    <n v="125.14378828509504"/>
    <n v="775.55281573946354"/>
    <n v="124.54331160412688"/>
    <n v="1315.3424321271784"/>
    <n v="371.3386483104868"/>
    <n v="228.58933317085152"/>
    <n v="1122.9830170338932"/>
    <n v="218.56899439021123"/>
    <n v="398.69485543618924"/>
    <n v="3100.3032668370997"/>
    <n v="6340.3479054402878"/>
    <n v="1292.17149186806"/>
    <n v="12095.925348118213"/>
    <n v="143551.48213827203"/>
    <n v="4814.6515651815143"/>
    <n v="2594.7822893676866"/>
    <n v="4135.496222451764"/>
    <n v="1040.9301489030449"/>
    <n v="490.07399285067783"/>
    <n v="1633.8401750085143"/>
    <n v="2941.4068742817826"/>
    <n v="193569.15506002656"/>
    <n v="195.05061475737199"/>
    <n v="38.123891296410214"/>
    <n v="86.334008609164613"/>
    <n v="20.333798919301746"/>
    <n v="4576.0696419107662"/>
    <n v="78.525560827439051"/>
    <n v="52.937120830287988"/>
    <n v="573.82623892240474"/>
    <n v="16.300893854605143"/>
    <n v="980.91057068086582"/>
    <n v="349.27381899132803"/>
    <n v="155.90379442780966"/>
    <n v="941.90374626304572"/>
    <n v="155.80074720862154"/>
    <n v="498.09586587795911"/>
    <n v="2909.9836637640196"/>
    <n v="6814.7959210074296"/>
    <n v="1001.0454347700369"/>
    <n v="9954.1157736855293"/>
    <n v="137812.43072038691"/>
    <n v="4250.2472476946932"/>
    <n v="2226.8942593113889"/>
    <n v="3399.2234777485023"/>
    <n v="1025.2293130425696"/>
    <n v="412.69976595365841"/>
    <n v="1114.3211771916583"/>
    <n v="2865.334300919877"/>
    <n v="182505.71136885366"/>
    <n v="52.238266822862528"/>
    <n v="14.913754491172003"/>
    <n v="34.447141791130747"/>
    <n v="14.34014854920853"/>
    <n v="440.12902332127885"/>
    <n v="138.96787993145847"/>
    <n v="65.056912454895581"/>
    <n v="218.02893415212512"/>
    <n v="25.157093629161281"/>
    <n v="852.88586052594701"/>
    <n v="198.07428854343812"/>
    <n v="177.20424152547338"/>
    <n v="723.35235116890544"/>
    <n v="144.38279896024108"/>
    <n v="445.1625470230785"/>
    <n v="2705.2552099035183"/>
    <n v="5067.1134605491043"/>
    <n v="666.28027023599248"/>
    <n v="7561.8742345338705"/>
    <n v="129118.12235240141"/>
    <n v="3297.5549168963539"/>
    <n v="1930.1641290131713"/>
    <n v="1934.3330338499745"/>
    <n v="1058.0506289414034"/>
    <n v="424.62587556866151"/>
    <n v="794.60539184614822"/>
    <n v="2099.5190468423552"/>
    <n v="160201.83979347235"/>
    <n v="27.802198601549364"/>
    <n v="0"/>
    <n v="19.093708514556038"/>
    <n v="21.136990664955306"/>
    <n v="429.26203120460372"/>
    <n v="164.7884924886967"/>
    <n v="7.2346146674766558"/>
    <n v="176.38146600015466"/>
    <n v="60.024604909732155"/>
    <n v="574.27505913769994"/>
    <n v="75.62697349884975"/>
    <n v="93.599316739969325"/>
    <n v="607.91786145890921"/>
    <n v="64.198977572859945"/>
    <n v="336.66733291709772"/>
    <n v="3804.4678081723896"/>
    <n v="4561.9367869335974"/>
    <n v="470.05972557680906"/>
    <n v="5510.161843618419"/>
    <n v="81723.351913340419"/>
    <n v="2191.3453486178087"/>
    <n v="1027.2290348263898"/>
    <n v="1706.9982520590279"/>
    <n v="925.75491094851191"/>
    <n v="345.55626280519556"/>
    <n v="783.25498955357352"/>
    <n v="1740.7185073137719"/>
    <n v="107448.84501214302"/>
    <n v="39.651319651890354"/>
    <n v="0"/>
    <n v="0"/>
    <n v="0"/>
    <n v="272.58622582871806"/>
    <n v="106.66186103573484"/>
    <n v="6.9829131495093897"/>
    <n v="136.85156754631041"/>
    <n v="393.35694653835736"/>
    <n v="366.52733486998403"/>
    <n v="36.154733501835693"/>
    <n v="71.530068925768646"/>
    <n v="428.09606594255649"/>
    <n v="49.361085290742153"/>
    <n v="229.20592796345736"/>
    <n v="2799.8627009373831"/>
    <n v="3911.254623389651"/>
    <n v="192.86534028431555"/>
    <n v="2681.2626083353539"/>
    <n v="59914.043379539085"/>
    <n v="2373.3624533029265"/>
    <n v="766.24034558860899"/>
    <n v="1704.8940430582297"/>
    <n v="609.07476778006378"/>
    <n v="278.79747243405149"/>
    <n v="467.27843833420098"/>
    <n v="1004.027829993074"/>
    <n v="78839.930053221819"/>
    <n v="32.39674277000065"/>
    <n v="41.693199390957453"/>
    <n v="8.1372272297998425"/>
    <n v="0"/>
    <n v="491.77137469844769"/>
    <n v="209.37085662274995"/>
    <n v="13.507634456926789"/>
    <n v="208.8796935871446"/>
    <n v="236.87208074677943"/>
    <n v="3550.2502698482485"/>
    <n v="14.149010707182036"/>
    <n v="21.271362956875823"/>
    <n v="265.72310812365879"/>
    <n v="28.398923032001452"/>
    <n v="64.162036706971762"/>
    <n v="1807.2853284987023"/>
    <n v="3584.3704773456361"/>
    <n v="171.10098872736262"/>
    <n v="3586.8170160842064"/>
    <n v="54473.946080584145"/>
    <n v="1487.3972555533342"/>
    <n v="455.80059898452237"/>
    <n v="868.84348651196603"/>
    <n v="743.87178797207253"/>
    <n v="220.95615251891491"/>
    <n v="406.49583724282621"/>
    <n v="704.66662717890335"/>
    <n v="73698.135158080346"/>
    <n v="13.212013808976787"/>
    <n v="0"/>
    <n v="4.4040046029922619"/>
    <n v="0"/>
    <n v="383.24575214098058"/>
    <n v="13.212013808976787"/>
    <n v="0"/>
    <n v="153.03649437224541"/>
    <n v="45.21788547151116"/>
    <n v="200.79456334079674"/>
    <n v="9.7429330252557236"/>
    <n v="0"/>
    <n v="162.21131080373107"/>
    <n v="13.212013808976787"/>
    <n v="41.006266332750585"/>
    <n v="1815.8435320999085"/>
    <n v="1950.396535048244"/>
    <n v="86.475527751200204"/>
    <n v="1087.2160368664181"/>
    <n v="26063.413234203897"/>
    <n v="862.99240082743108"/>
    <n v="161.89062973168947"/>
    <n v="309.13817594820006"/>
    <n v="464.05054449154864"/>
    <n v="80.859610618386668"/>
    <n v="220.97151042943011"/>
    <n v="749.66646827574095"/>
    <n v="34892.20945780928"/>
  </r>
  <r>
    <s v="PAS"/>
    <n v="8593"/>
    <m/>
    <n v="9"/>
    <m/>
    <m/>
    <s v="Ensino de Idiomas"/>
    <x v="1"/>
    <s v="Atividades de ensino continuado"/>
    <s v="85.50-3, 85.91-1, 85.92-9, 85.93-7, 85.99-6"/>
    <x v="0"/>
    <n v="3689.2154216005656"/>
    <n v="886.84612234626081"/>
    <n v="12434.260509814987"/>
    <n v="1313.5855089454078"/>
    <n v="17429.384567607201"/>
    <n v="1830.551899133608"/>
    <n v="2290.9988682677704"/>
    <n v="9691.8546933207235"/>
    <n v="3505.8025845047996"/>
    <n v="16393.421226821556"/>
    <n v="6711.1110182998009"/>
    <n v="9774.7285062783048"/>
    <n v="28890.993703377295"/>
    <n v="4804.6348557916417"/>
    <n v="5949.5352390547068"/>
    <n v="28372.672673784789"/>
    <n v="97468.734741674329"/>
    <n v="19224.297747941495"/>
    <n v="244069.27339264075"/>
    <n v="428841.0506577937"/>
    <n v="60961.642196546563"/>
    <n v="43115.005730179102"/>
    <n v="52706.263819611711"/>
    <n v="9512.5624217258901"/>
    <n v="9038.2193839384818"/>
    <n v="16716.909279959618"/>
    <n v="58612.321917445566"/>
    <n v="1194235.8786884064"/>
    <n v="3388.6124615815047"/>
    <n v="838.07467015856321"/>
    <n v="11711.058599582195"/>
    <n v="1189.1760728275674"/>
    <n v="12861.64651653323"/>
    <n v="1370.6874087155463"/>
    <n v="1818.4426221440222"/>
    <n v="7869.0460499400151"/>
    <n v="3097.0680597192236"/>
    <n v="15317.763751519473"/>
    <n v="7126.1322229597163"/>
    <n v="7608.1527161582908"/>
    <n v="22433.796753634717"/>
    <n v="3774.8301668165218"/>
    <n v="5559.141295951491"/>
    <n v="24419.016445608577"/>
    <n v="91853.401055571812"/>
    <n v="15891.714514086738"/>
    <n v="219474.86431397541"/>
    <n v="392956.6879947664"/>
    <n v="51857.266825319595"/>
    <n v="35944.640455987712"/>
    <n v="47766.139389292257"/>
    <n v="7130.0718086841907"/>
    <n v="7499.523079093361"/>
    <n v="14340.400962923568"/>
    <n v="53862.581057057003"/>
    <n v="1068959.9372706085"/>
    <n v="2289.5642283493758"/>
    <n v="774.22150126168549"/>
    <n v="13215.54913810743"/>
    <n v="888.57923948484699"/>
    <n v="13262.843209111012"/>
    <n v="1141.3502326550706"/>
    <n v="1359.8585368451324"/>
    <n v="7198.311078004358"/>
    <n v="2846.1739106579962"/>
    <n v="14021.617216255174"/>
    <n v="6996.4130650268644"/>
    <n v="6166.554759212383"/>
    <n v="21583.498956037838"/>
    <n v="2984.954223379656"/>
    <n v="5073.0185641117268"/>
    <n v="23412.106507965644"/>
    <n v="83416.038274512801"/>
    <n v="13155.08752467398"/>
    <n v="211073.77462176254"/>
    <n v="373846.02393334609"/>
    <n v="54478.200175699705"/>
    <n v="33723.178999579774"/>
    <n v="44951.73061735466"/>
    <n v="6649.6585331994593"/>
    <n v="6510.5474721452865"/>
    <n v="14172.509284886242"/>
    <n v="54184.102261477528"/>
    <n v="1019375.4660651042"/>
    <n v="2975.3171757251239"/>
    <n v="840.93064970983755"/>
    <n v="10474.481677530746"/>
    <n v="861.3003702604791"/>
    <n v="10804.47401848222"/>
    <n v="893.35889061067849"/>
    <n v="1212.2745850754172"/>
    <n v="4924.7168379432587"/>
    <n v="2442.4290988547777"/>
    <n v="10747.431933455544"/>
    <n v="5478.5495569162367"/>
    <n v="4707.1861252825911"/>
    <n v="13681.150180093686"/>
    <n v="2230.1875329106706"/>
    <n v="4196.9065424296241"/>
    <n v="20103.266513594208"/>
    <n v="69567.327534858559"/>
    <n v="10586.553622150788"/>
    <n v="188505.23950376347"/>
    <n v="332448.40595187905"/>
    <n v="44184.782300149811"/>
    <n v="31158.811010340094"/>
    <n v="36404.784275986014"/>
    <n v="5346.1124963803468"/>
    <n v="6248.6569757229327"/>
    <n v="12868.025341542861"/>
    <n v="52329.339790684513"/>
    <n v="886222.00049233367"/>
    <n v="1855.3759432333013"/>
    <n v="739.1641269559168"/>
    <n v="9166.3549474838128"/>
    <n v="886.92503176592834"/>
    <n v="9388.4130752458823"/>
    <n v="359.08712006121175"/>
    <n v="751.95804650209936"/>
    <n v="3680.2159965071646"/>
    <n v="2211.6536212652359"/>
    <n v="7957.3631700415299"/>
    <n v="5194.822438451356"/>
    <n v="3468.5845088880428"/>
    <n v="13363.83610470782"/>
    <n v="1531.2505950458656"/>
    <n v="3467.7339451714374"/>
    <n v="16880.066509099019"/>
    <n v="57824.906843838049"/>
    <n v="8282.8008205875994"/>
    <n v="172936.60294164027"/>
    <n v="289963.01981751894"/>
    <n v="35720.235824805626"/>
    <n v="24315.073051960208"/>
    <n v="29496.589331775769"/>
    <n v="3538.0949703234241"/>
    <n v="4705.9912993509615"/>
    <n v="9403.9995560541374"/>
    <n v="45197.245835387977"/>
    <n v="762287.36547366856"/>
    <n v="1091.0141270364472"/>
    <n v="609.03224434435549"/>
    <n v="7562.6468952955865"/>
    <n v="973.78712509627348"/>
    <n v="9109.166267609231"/>
    <n v="248.80016216783713"/>
    <n v="427.53136661021881"/>
    <n v="3403.596465711968"/>
    <n v="2398.584351995908"/>
    <n v="7088.5334837369064"/>
    <n v="4145.9786362188133"/>
    <n v="4086.8541106030043"/>
    <n v="11060.842988569981"/>
    <n v="1181.1250045086783"/>
    <n v="2925.128267754199"/>
    <n v="16292.117241814749"/>
    <n v="50581.627438640884"/>
    <n v="7347.1678595009625"/>
    <n v="157179.4579932171"/>
    <n v="247040.75070120214"/>
    <n v="27849.325442199308"/>
    <n v="19853.639651945308"/>
    <n v="23355.919184519753"/>
    <n v="2878.9614953796477"/>
    <n v="4342.2534342148901"/>
    <n v="6632.738900676356"/>
    <n v="39732.991708928203"/>
    <n v="659399.57254949887"/>
    <n v="826.87671354151985"/>
    <n v="531.54093357227737"/>
    <n v="7359.5592587186138"/>
    <n v="754.90651907387075"/>
    <n v="6947.8248373300457"/>
    <n v="132.74112309882591"/>
    <n v="577.27800940734323"/>
    <n v="2107.0702188279524"/>
    <n v="1989.774692223004"/>
    <n v="6466.5618778761909"/>
    <n v="3222.9971925372324"/>
    <n v="2626.3128726542081"/>
    <n v="9552.7320827780386"/>
    <n v="807.05833387882365"/>
    <n v="2527.8281742366148"/>
    <n v="16070.949079108701"/>
    <n v="52411.430923963097"/>
    <n v="5834.3821590938442"/>
    <n v="148529.06901680902"/>
    <n v="221963.40714845291"/>
    <n v="24089.553112308571"/>
    <n v="17399.409361431259"/>
    <n v="22341.754007006901"/>
    <n v="2034.2594487875645"/>
    <n v="2907.9258698786252"/>
    <n v="6781.6795827301057"/>
    <n v="38421.655175278742"/>
    <n v="605216.5377246039"/>
    <n v="440.20112114350724"/>
    <n v="277.42308448430782"/>
    <n v="3826.5490856559222"/>
    <n v="572.58040013572111"/>
    <n v="4383.8518779288652"/>
    <n v="66.424326583491109"/>
    <n v="280.80315801709281"/>
    <n v="1500.9902330205537"/>
    <n v="1079.3291599915824"/>
    <n v="3919.4568939194528"/>
    <n v="1911.1263736878664"/>
    <n v="2604.9885406905787"/>
    <n v="5221.2794956152593"/>
    <n v="486.30432743507373"/>
    <n v="1474.1183876712398"/>
    <n v="13839.891354487099"/>
    <n v="26130.195096423893"/>
    <n v="2956.1922619734664"/>
    <n v="95887.23025910437"/>
    <n v="131613.89486328361"/>
    <n v="13456.101823672461"/>
    <n v="10192.858188563823"/>
    <n v="11150.736027511064"/>
    <n v="1227.0271895210255"/>
    <n v="1809.5524115245919"/>
    <n v="3674.3203784435991"/>
    <n v="23162.191525895058"/>
    <n v="363145.61784638453"/>
  </r>
  <r>
    <s v="PAC"/>
    <n v="4783"/>
    <m/>
    <m/>
    <n v="1"/>
    <m/>
    <s v="Comércio varejista de jóias e relógios"/>
    <x v="0"/>
    <s v="Outros produtos novos"/>
    <s v="47.83-1 e 47.89-0"/>
    <x v="1"/>
    <n v="15904.709558594179"/>
    <n v="4043.7105652548616"/>
    <n v="25057.085413108503"/>
    <n v="1343.411759823696"/>
    <n v="20424.43762559853"/>
    <n v="1900.7635391868148"/>
    <n v="3185.395292068778"/>
    <n v="21295.171376728831"/>
    <n v="13305.480818599519"/>
    <n v="29910.405669528358"/>
    <n v="9940.0400239272567"/>
    <n v="15707.377311893657"/>
    <n v="38517.556417475418"/>
    <n v="6648.3463265168893"/>
    <n v="15130.527329305465"/>
    <n v="46266.599901986076"/>
    <n v="136243.33298971422"/>
    <n v="37487.466986812608"/>
    <n v="223443.12233272791"/>
    <n v="744821.65254306537"/>
    <n v="191355.80489785754"/>
    <n v="113174.18494680067"/>
    <n v="144486.82058393626"/>
    <n v="19911.5405370195"/>
    <n v="17209.826575194438"/>
    <n v="47616.639877770569"/>
    <n v="50451.475891122529"/>
    <n v="1994782.8870916185"/>
    <n v="17919.976402769891"/>
    <n v="3350.1429799842072"/>
    <n v="23545.328790969168"/>
    <n v="918.05253463623671"/>
    <n v="16560.878499441711"/>
    <n v="1378.2043898745687"/>
    <n v="3135.8637072096012"/>
    <n v="20077.884483087342"/>
    <n v="10714.307388556819"/>
    <n v="28275.109829033394"/>
    <n v="9011.8653683692683"/>
    <n v="14256.656108867042"/>
    <n v="37931.595667142006"/>
    <n v="5469.6653859703329"/>
    <n v="13413.226210951363"/>
    <n v="45643.133612783175"/>
    <n v="132719.48662186108"/>
    <n v="38286.177208686531"/>
    <n v="216538.88563525327"/>
    <n v="746781.08139044559"/>
    <n v="198018.98836143609"/>
    <n v="110023.29651022269"/>
    <n v="141290.05073724245"/>
    <n v="18905.283814117116"/>
    <n v="16717.137591749561"/>
    <n v="45618.34974505275"/>
    <n v="52888.686422631043"/>
    <n v="1969389.3153983443"/>
    <n v="13524.976850636438"/>
    <n v="3160.6897695853854"/>
    <n v="20075.486849146848"/>
    <n v="948.13753620698128"/>
    <n v="10336.819794510529"/>
    <n v="939.40262388063525"/>
    <n v="2643.3936389928786"/>
    <n v="15398.513471936731"/>
    <n v="8426.9876436861814"/>
    <n v="19320.774762326939"/>
    <n v="6928.8498307829905"/>
    <n v="10837.429930225566"/>
    <n v="24777.779922744587"/>
    <n v="4331.843252626657"/>
    <n v="10138.795286101384"/>
    <n v="34933.21022893129"/>
    <n v="101940.48291567675"/>
    <n v="28443.32304854205"/>
    <n v="156528.22474275244"/>
    <n v="505026.27846828388"/>
    <n v="154789.15445172877"/>
    <n v="82515.801087826228"/>
    <n v="101332.17929702932"/>
    <n v="14216.668087811408"/>
    <n v="13059.908950296967"/>
    <n v="36140.604819134394"/>
    <n v="37894.643476173303"/>
    <n v="1418610.3607375773"/>
    <n v="13588.808444010669"/>
    <n v="2076.9342322412103"/>
    <n v="17885.844306854477"/>
    <n v="529.46083836946229"/>
    <n v="9890.0569184427404"/>
    <n v="534.78107375737625"/>
    <n v="1857.2144543705706"/>
    <n v="10703.310909092157"/>
    <n v="8264.6102656023304"/>
    <n v="15940.895676707705"/>
    <n v="5655.615446682752"/>
    <n v="8262.9244538276271"/>
    <n v="20922.955890084042"/>
    <n v="4206.3010753741264"/>
    <n v="9328.3796173687715"/>
    <n v="31175.73820013327"/>
    <n v="88175.441871993418"/>
    <n v="25241.070663597657"/>
    <n v="144999.41679101801"/>
    <n v="472221.72330553678"/>
    <n v="153001.29042636481"/>
    <n v="78580.128019683078"/>
    <n v="96679.661562557158"/>
    <n v="13926.816769892084"/>
    <n v="15801.106831716028"/>
    <n v="31751.22476505693"/>
    <n v="32798.146660339567"/>
    <n v="1313999.859470675"/>
    <n v="9476.4931147548068"/>
    <n v="1496.9136641803673"/>
    <n v="13393.604974918037"/>
    <n v="396.35120139819617"/>
    <n v="8027.1508743202357"/>
    <n v="800.4066163095539"/>
    <n v="1309.6850969351758"/>
    <n v="9178.181106311702"/>
    <n v="6026.6943037338106"/>
    <n v="12020.71734753569"/>
    <n v="4710.9978620438742"/>
    <n v="5971.3109750617659"/>
    <n v="16631.100984093937"/>
    <n v="3118.7284837002758"/>
    <n v="7235.6625160783569"/>
    <n v="24827.874389277174"/>
    <n v="70720.092598646777"/>
    <n v="19857.48439684778"/>
    <n v="125660.50837848251"/>
    <n v="388076.29711777979"/>
    <n v="125531.83450106086"/>
    <n v="66475.675584780431"/>
    <n v="74152.153275175093"/>
    <n v="9102.6318056540367"/>
    <n v="12234.089011820612"/>
    <n v="22714.466384381172"/>
    <n v="28034.922412652235"/>
    <n v="1067182.0289779343"/>
    <n v="7724.7297688492245"/>
    <n v="1179.2923846252211"/>
    <n v="12358.350031550237"/>
    <n v="210.36950421664181"/>
    <n v="7631.2720374662931"/>
    <n v="283.62436179339431"/>
    <n v="1225.5707240736513"/>
    <n v="8149.9771614665315"/>
    <n v="5335.0216534655065"/>
    <n v="10203.878198612758"/>
    <n v="4739.0082127867381"/>
    <n v="5730.3319674735612"/>
    <n v="16340.407748283846"/>
    <n v="3058.9815219682978"/>
    <n v="6467.6105721467393"/>
    <n v="23783.701790541221"/>
    <n v="64540.430204637123"/>
    <n v="20585.912210852304"/>
    <n v="124258.94515117048"/>
    <n v="353106.2662786264"/>
    <n v="110009.60522323055"/>
    <n v="64624.622562306948"/>
    <n v="69674.034132956556"/>
    <n v="14013.51391728321"/>
    <n v="12062.374013906219"/>
    <n v="22749.847507153205"/>
    <n v="22083.259378872775"/>
    <n v="992130.9382203155"/>
    <n v="7863.6979611329316"/>
    <n v="955.54451057188294"/>
    <n v="11753.050398663439"/>
    <n v="473.76754437932107"/>
    <n v="8116.0503786522258"/>
    <n v="145.14583844162763"/>
    <n v="1136.121491111503"/>
    <n v="8115.3037778803391"/>
    <n v="4604.4341733057508"/>
    <n v="10140.063020853157"/>
    <n v="5435.1779708598979"/>
    <n v="6332.1701209011662"/>
    <n v="14945.946092943092"/>
    <n v="2705.4040605756632"/>
    <n v="5752.2126092163826"/>
    <n v="23987.974777521576"/>
    <n v="63420.521504186232"/>
    <n v="17355.561921025124"/>
    <n v="129767.99584447175"/>
    <n v="367124.4518032131"/>
    <n v="109063.22492566663"/>
    <n v="67456.110000458633"/>
    <n v="69883.591330321709"/>
    <n v="8435.6986285227595"/>
    <n v="11974.837299465076"/>
    <n v="18414.508433550403"/>
    <n v="19495.140289420859"/>
    <n v="994853.70670731226"/>
    <n v="5878.8272797908257"/>
    <n v="549.55413021412414"/>
    <n v="9127.1585465130593"/>
    <n v="299.59793820508582"/>
    <n v="8720.1374138657266"/>
    <n v="141.72169856058701"/>
    <n v="953.89381404063749"/>
    <n v="6668.3435909791069"/>
    <n v="3236.8218162344083"/>
    <n v="8575.3133973595995"/>
    <n v="4908.1751094791198"/>
    <n v="5169.1117924787332"/>
    <n v="12859.347360220734"/>
    <n v="2474.7539370807835"/>
    <n v="4879.6299328843252"/>
    <n v="22701.911047643"/>
    <n v="55409.395693859136"/>
    <n v="13854.241281502889"/>
    <n v="102791.14861476299"/>
    <n v="318637.13832165778"/>
    <n v="91869.007789734445"/>
    <n v="55144.346607015403"/>
    <n v="61753.328393951459"/>
    <n v="6822.7072041070378"/>
    <n v="11995.966809346664"/>
    <n v="15575.486668185933"/>
    <n v="17340.096794322217"/>
    <n v="848337.16298399575"/>
  </r>
  <r>
    <s v="PAC"/>
    <n v="4761"/>
    <m/>
    <m/>
    <n v="2"/>
    <m/>
    <s v="Com. Var. Livros, jornais, papelaria."/>
    <x v="8"/>
    <s v="Artigos culturais, recreativos e esportivos"/>
    <s v="47.61-0, 47.62-8, 47.63-6"/>
    <x v="1"/>
    <n v="38717.886285553512"/>
    <n v="12509.005470238488"/>
    <n v="75263.946114079765"/>
    <n v="11181.464101085698"/>
    <n v="110499.17649953326"/>
    <n v="13321.071949732086"/>
    <n v="17877.302296622274"/>
    <n v="75360.068638549681"/>
    <n v="34670.2877219406"/>
    <n v="111378.55387509581"/>
    <n v="57139.160397693995"/>
    <n v="56652.348253381271"/>
    <n v="159244.96521455661"/>
    <n v="38037.625030123774"/>
    <n v="38001.607146722439"/>
    <n v="212984.35976269699"/>
    <n v="571965.67380197661"/>
    <n v="115230.94627120902"/>
    <n v="765273.55397951405"/>
    <n v="2794020.1295361696"/>
    <n v="604847.58928531781"/>
    <n v="212271.3072111464"/>
    <n v="414776.07856060681"/>
    <n v="68303.393845223705"/>
    <n v="77865.060320116288"/>
    <n v="141670.09954625473"/>
    <n v="230418.66604079524"/>
    <n v="7059481.3271559365"/>
    <n v="36023.635799779542"/>
    <n v="11333.822447518303"/>
    <n v="61985.586574852852"/>
    <n v="10691.172881660843"/>
    <n v="105327.37250646154"/>
    <n v="13624.14407571825"/>
    <n v="19946.469746159881"/>
    <n v="74315.561835435539"/>
    <n v="34481.907410963118"/>
    <n v="115874.12467779474"/>
    <n v="54664.957890443256"/>
    <n v="45796.655725322838"/>
    <n v="171416.68283588154"/>
    <n v="40801.82447108331"/>
    <n v="38482.984829687193"/>
    <n v="203621.03245242321"/>
    <n v="554857.72918666748"/>
    <n v="110504.51809727149"/>
    <n v="736059.82136044255"/>
    <n v="2853256.2189321131"/>
    <n v="562605.72474926559"/>
    <n v="207425.20315051707"/>
    <n v="411173.66495165293"/>
    <n v="53527.346652002212"/>
    <n v="73318.424804970229"/>
    <n v="132707.90429554015"/>
    <n v="232419.02869228597"/>
    <n v="6966243.5210339157"/>
    <n v="39964.414294594069"/>
    <n v="11953.890183321832"/>
    <n v="62578.542470219945"/>
    <n v="15124.037706665184"/>
    <n v="98255.574893587662"/>
    <n v="11468.846444980119"/>
    <n v="16686.677246107367"/>
    <n v="73764.812150749727"/>
    <n v="33700.21247343369"/>
    <n v="113076.1117244924"/>
    <n v="47761.222507829014"/>
    <n v="43986.302799510624"/>
    <n v="165705.34504838748"/>
    <n v="37588.275902866066"/>
    <n v="40888.072811070437"/>
    <n v="206263.29961183493"/>
    <n v="589217.20668476983"/>
    <n v="106412.81342366312"/>
    <n v="747928.59271108895"/>
    <n v="2775329.337300925"/>
    <n v="591079.2749314016"/>
    <n v="203055.22188152725"/>
    <n v="396008.30126590654"/>
    <n v="52771.219914862406"/>
    <n v="80523.753069874176"/>
    <n v="126999.60605460098"/>
    <n v="216221.50080476943"/>
    <n v="6904312.4663130399"/>
    <n v="34920.735747131868"/>
    <n v="10405.87644770953"/>
    <n v="54505.173271380248"/>
    <n v="8415.9959112779125"/>
    <n v="81599.918624685219"/>
    <n v="9869.6829278176992"/>
    <n v="17511.873003689627"/>
    <n v="60662.312240586536"/>
    <n v="31050.344858695484"/>
    <n v="108396.79570679"/>
    <n v="39124.380427963595"/>
    <n v="36447.191645420971"/>
    <n v="124411.97257676157"/>
    <n v="33277.470852757062"/>
    <n v="33598.906128657341"/>
    <n v="174230.47402931188"/>
    <n v="510052.91813329747"/>
    <n v="96581.944176665929"/>
    <n v="651922.44389812159"/>
    <n v="2453031.711389679"/>
    <n v="536402.39756812737"/>
    <n v="181834.41962255229"/>
    <n v="367414.66742438631"/>
    <n v="48376.796050654099"/>
    <n v="70847.358765602403"/>
    <n v="117514.3142518026"/>
    <n v="206190.27042611613"/>
    <n v="6098598.3461076422"/>
    <n v="40673.792251850435"/>
    <n v="11391.745438854501"/>
    <n v="49692.149741125111"/>
    <n v="8166.8060543267011"/>
    <n v="79044.442913236024"/>
    <n v="10776.634324544435"/>
    <n v="24083.366525481135"/>
    <n v="63546.211604786862"/>
    <n v="30005.929859676249"/>
    <n v="102520.27082883527"/>
    <n v="39083.422093208857"/>
    <n v="27352.745358327818"/>
    <n v="133848.14832624115"/>
    <n v="28960.028328262462"/>
    <n v="31139.424249009924"/>
    <n v="171403.25613583429"/>
    <n v="503667.06292224006"/>
    <n v="95062.504290256591"/>
    <n v="614816.54534083814"/>
    <n v="2382945.0751613714"/>
    <n v="513447.35978756426"/>
    <n v="176975.07394532033"/>
    <n v="367380.69487084838"/>
    <n v="45304.624850121414"/>
    <n v="71669.355442917062"/>
    <n v="114027.83386931523"/>
    <n v="218806.0626605775"/>
    <n v="5955790.567174972"/>
    <n v="36645.394744898069"/>
    <n v="13920.371871450501"/>
    <n v="46941.915774113957"/>
    <n v="9170.8394519334106"/>
    <n v="70085.969477053426"/>
    <n v="9447.5792465388458"/>
    <n v="30006.282080345445"/>
    <n v="51820.568522242997"/>
    <n v="30855.024706884131"/>
    <n v="86645.74732606711"/>
    <n v="39639.903579249418"/>
    <n v="23960.774662455911"/>
    <n v="132881.57595852052"/>
    <n v="29651.374936078508"/>
    <n v="33211.067656870473"/>
    <n v="163708.35607777603"/>
    <n v="492429.31653355627"/>
    <n v="107317.51173123906"/>
    <n v="643571.72089080722"/>
    <n v="2413501.7550662821"/>
    <n v="501474.09014958661"/>
    <n v="169125.42027312747"/>
    <n v="373987.24133233033"/>
    <n v="46418.111597470808"/>
    <n v="72220.419942979861"/>
    <n v="120490.76340917608"/>
    <n v="208938.14489201049"/>
    <n v="5958067.2418910461"/>
    <n v="31126.857286451333"/>
    <n v="10112.521918380855"/>
    <n v="35733.360752383509"/>
    <n v="8346.078744120523"/>
    <n v="60469.762318043839"/>
    <n v="11784.942260406748"/>
    <n v="36739.23586016857"/>
    <n v="42102.430522869072"/>
    <n v="26861.095925913796"/>
    <n v="71233.876394360268"/>
    <n v="32966.43985804524"/>
    <n v="21287.554292095298"/>
    <n v="113218.18421309839"/>
    <n v="26126.702087866721"/>
    <n v="28952.338890176208"/>
    <n v="149044.40766955414"/>
    <n v="421148.65213037934"/>
    <n v="100920.86009829435"/>
    <n v="576462.43694313976"/>
    <n v="2335036.8177568866"/>
    <n v="410318.35434978624"/>
    <n v="147732.80861757073"/>
    <n v="345731.63163074531"/>
    <n v="40770.221571312286"/>
    <n v="61974.965159448693"/>
    <n v="105362.58024597734"/>
    <n v="189138.02016271107"/>
    <n v="5440703.1376601867"/>
    <n v="26009.274677311783"/>
    <n v="11283.185186380028"/>
    <n v="38005.383096496676"/>
    <n v="8523.0115779624412"/>
    <n v="50904.062876762124"/>
    <n v="15209.465711325865"/>
    <n v="30047.785792369497"/>
    <n v="40306.909337675104"/>
    <n v="23571.900971991159"/>
    <n v="65171.567975678947"/>
    <n v="32350.541799668914"/>
    <n v="19598.741809267307"/>
    <n v="103888.70343235511"/>
    <n v="27367.395957729848"/>
    <n v="30433.151577382399"/>
    <n v="134768.24553306459"/>
    <n v="384368.05226173101"/>
    <n v="86015.891430186894"/>
    <n v="530488.16037503013"/>
    <n v="2038380.439956662"/>
    <n v="336215.0875643373"/>
    <n v="136521.00686597353"/>
    <n v="319808.62559065234"/>
    <n v="37131.092274408518"/>
    <n v="53651.556890945547"/>
    <n v="98421.231493774307"/>
    <n v="160065.91304306389"/>
    <n v="4838506.3850601874"/>
  </r>
  <r>
    <s v="PAC"/>
    <n v="4762"/>
    <m/>
    <m/>
    <n v="2"/>
    <m/>
    <s v="Com. Var. Discos, CDs, DVDs"/>
    <x v="6"/>
    <s v="Artigos culturais, recreativos e esportivos"/>
    <s v="47.61-0, 47.62-8, 47.63-6"/>
    <x v="1"/>
    <n v="1451.4648502770176"/>
    <n v="586.47595861332366"/>
    <n v="1600.6626086801984"/>
    <n v="612.01334139833557"/>
    <n v="2453.9909636544353"/>
    <n v="62.625412385241276"/>
    <n v="428.1904257448619"/>
    <n v="3424.3902404781215"/>
    <n v="569.25672730106066"/>
    <n v="4017.195698317767"/>
    <n v="2477.570809964363"/>
    <n v="932.96149020334667"/>
    <n v="8708.8312458078235"/>
    <n v="801.29018211657137"/>
    <n v="350.8460720963792"/>
    <n v="4947.6698961990678"/>
    <n v="17478.754172202716"/>
    <n v="3966.6262686226582"/>
    <n v="15153.635672732826"/>
    <n v="84059.819593430017"/>
    <n v="14116.226416916583"/>
    <n v="7971.1397301268726"/>
    <n v="15328.15969932438"/>
    <n v="1962.4744298725107"/>
    <n v="2885.4552411462028"/>
    <n v="4594.4015204158368"/>
    <n v="3640.7634034927428"/>
    <n v="204582.89207152123"/>
    <n v="1595.9147917302005"/>
    <n v="372.27373882833831"/>
    <n v="1472.1312355453717"/>
    <n v="813.90464941049584"/>
    <n v="2365.9036608794991"/>
    <n v="246.83585978441383"/>
    <n v="576.85777397656238"/>
    <n v="4643.6461531128261"/>
    <n v="591.46858594140406"/>
    <n v="3535.996167505547"/>
    <n v="2269.1550907389246"/>
    <n v="897.01992392883892"/>
    <n v="7816.6239946666074"/>
    <n v="758.87768295922251"/>
    <n v="211.33953583598176"/>
    <n v="4724.0077129985157"/>
    <n v="18186.443195100237"/>
    <n v="3856.7919859353788"/>
    <n v="16953.542122346636"/>
    <n v="95372.64217689549"/>
    <n v="14047.183747892337"/>
    <n v="8509.3589180091094"/>
    <n v="15127.856544050646"/>
    <n v="1915.334799883404"/>
    <n v="2940.9772790636453"/>
    <n v="3106.2964846724603"/>
    <n v="6053.0848345381419"/>
    <n v="218961.46864623021"/>
    <n v="1696.0591159044186"/>
    <n v="383.22460592558144"/>
    <n v="1996.9543100840478"/>
    <n v="1268.9185587738175"/>
    <n v="2055.2182362473263"/>
    <n v="341.93919967409931"/>
    <n v="755.32307808280996"/>
    <n v="2121.1224511651099"/>
    <n v="674.46693425301362"/>
    <n v="3602.4370591660545"/>
    <n v="1991.4233395551244"/>
    <n v="1092.483085241159"/>
    <n v="9297.3620999238137"/>
    <n v="599.99389658311122"/>
    <n v="412.40200117215426"/>
    <n v="5639.6126231007602"/>
    <n v="19098.965175171168"/>
    <n v="3982.4827697294063"/>
    <n v="16899.427259367028"/>
    <n v="93061.356612576899"/>
    <n v="11550.396502971005"/>
    <n v="9404.08293347994"/>
    <n v="15835.976909743564"/>
    <n v="1758.1334671260011"/>
    <n v="3887.0331816321955"/>
    <n v="4085.4121648042565"/>
    <n v="3425.23036898289"/>
    <n v="216917.43794043679"/>
    <n v="1349.7198535848372"/>
    <n v="417.49511534564499"/>
    <n v="1883.5586157286559"/>
    <n v="534.76855712625013"/>
    <n v="1480.9036246726573"/>
    <n v="350.70845680323163"/>
    <n v="634.35646703699831"/>
    <n v="2737.0078520558245"/>
    <n v="552.29189443889879"/>
    <n v="2907.341052013619"/>
    <n v="2067.1009584958279"/>
    <n v="1124.7989233259175"/>
    <n v="9318.1509532821583"/>
    <n v="359.94541424550113"/>
    <n v="434.92086484684586"/>
    <n v="5317.2295899402779"/>
    <n v="16840.969449424887"/>
    <n v="4025.4366866347555"/>
    <n v="17008.245801543617"/>
    <n v="100267.99665880002"/>
    <n v="10354.95051932022"/>
    <n v="8959.741643477344"/>
    <n v="15443.539999072398"/>
    <n v="1847.516635784548"/>
    <n v="3312.9900913437764"/>
    <n v="4070.3980118380105"/>
    <n v="2422.6341386314261"/>
    <n v="216024.7178288142"/>
    <n v="1727.2751894372591"/>
    <n v="489.64722075284652"/>
    <n v="2496.0203544790011"/>
    <n v="671.50501360318094"/>
    <n v="2355.4635346288619"/>
    <n v="430.58459081454095"/>
    <n v="970.61317940201377"/>
    <n v="2561.0920103176891"/>
    <n v="363.7075729981712"/>
    <n v="3601.7382106380032"/>
    <n v="1521.7363558546078"/>
    <n v="1018.221150667247"/>
    <n v="9676.0040335258855"/>
    <n v="965.51609917749579"/>
    <n v="367.98936076773708"/>
    <n v="6333.7797212681608"/>
    <n v="16934.699992419766"/>
    <n v="3981.7691605193304"/>
    <n v="18043.380545237826"/>
    <n v="103363.64079398185"/>
    <n v="12800.94990180373"/>
    <n v="9517.0480461137995"/>
    <n v="16581.945282615507"/>
    <n v="1819.1212898740112"/>
    <n v="4434.0706784249833"/>
    <n v="4180.8803045086261"/>
    <n v="2205.7401833937924"/>
    <n v="229414.13977722594"/>
    <n v="2063.4676596256631"/>
    <n v="297.79524737231151"/>
    <n v="1635.0983012174111"/>
    <n v="594.60447097917927"/>
    <n v="2095.3957749148854"/>
    <n v="540.67964624267233"/>
    <n v="979.93486772301083"/>
    <n v="2425.4767003269894"/>
    <n v="425.86125372010702"/>
    <n v="3824.4401017894475"/>
    <n v="2294.2517447331893"/>
    <n v="1014.3234509292945"/>
    <n v="9626.4771311316363"/>
    <n v="1033.5956814396336"/>
    <n v="1296.7331691523852"/>
    <n v="7916.2235016251416"/>
    <n v="16379.639112627248"/>
    <n v="3589.7658716986571"/>
    <n v="24085.69434617244"/>
    <n v="109436.5726504605"/>
    <n v="13849.139976487906"/>
    <n v="11024.086041275761"/>
    <n v="18461.936497337021"/>
    <n v="1885.3153191949127"/>
    <n v="5388.486150327426"/>
    <n v="4726.0262557569595"/>
    <n v="2685.6429161926644"/>
    <n v="249576.66384045448"/>
    <n v="1681.6878315545177"/>
    <n v="271.00526187713825"/>
    <n v="2955.1746712452459"/>
    <n v="580.0302416264451"/>
    <n v="1798.0384779874055"/>
    <n v="222.78859837011763"/>
    <n v="634.8343124905789"/>
    <n v="3459.3628737516306"/>
    <n v="388.46640532069341"/>
    <n v="4443.5435285064013"/>
    <n v="2142.6580170787324"/>
    <n v="1170.6544780984113"/>
    <n v="10125.81122313681"/>
    <n v="870.77460197006087"/>
    <n v="1079.739796716924"/>
    <n v="8395.2750588763502"/>
    <n v="15326.890241973872"/>
    <n v="4378.8927500182517"/>
    <n v="19468.582184067734"/>
    <n v="105470.21329348284"/>
    <n v="10544.102566458634"/>
    <n v="11084.843547921637"/>
    <n v="18100.681666827935"/>
    <n v="1789.7292080739639"/>
    <n v="3801.5572543125786"/>
    <n v="7946.1994299582429"/>
    <n v="3198.4378115058389"/>
    <n v="241329.975333209"/>
    <n v="1237.9826352585401"/>
    <n v="157.67071057775422"/>
    <n v="2488.2087030370826"/>
    <n v="1087.4590291431525"/>
    <n v="2065.7656736455397"/>
    <n v="135.57165599477477"/>
    <n v="452.42215003515133"/>
    <n v="2149.4824832060517"/>
    <n v="306.89282879549205"/>
    <n v="3981.3995869948044"/>
    <n v="2415.1877682548329"/>
    <n v="835.4082880450087"/>
    <n v="9166.6352450541253"/>
    <n v="1019.2580311714645"/>
    <n v="2171.7104037502099"/>
    <n v="9863.685223581555"/>
    <n v="19025.306941331994"/>
    <n v="5785.8845679607048"/>
    <n v="22592.67593885427"/>
    <n v="121429.21385342511"/>
    <n v="9557.734107579483"/>
    <n v="9936.9749692603218"/>
    <n v="18534.720058149887"/>
    <n v="1962.1364491148361"/>
    <n v="4681.4222291882134"/>
    <n v="8950.0599619308596"/>
    <n v="7058.0749933227971"/>
    <n v="269048.94448666397"/>
  </r>
  <r>
    <s v="PAC"/>
    <n v="4647"/>
    <m/>
    <m/>
    <n v="3"/>
    <m/>
    <s v="Com. Atac. Livros, jornais, papelaria."/>
    <x v="8"/>
    <s v="Artigos de escritório e de papelaria; papel, pape- lão e seus artefatos; livros, jornais e outras pu- blicações"/>
    <s v="46.47-8"/>
    <x v="1"/>
    <n v="6728.1834247262777"/>
    <n v="962.43546718593245"/>
    <n v="24907.448277575233"/>
    <n v="0"/>
    <n v="13970.476912816843"/>
    <n v="569.69236189229991"/>
    <n v="5879.1847023173477"/>
    <n v="9042.1863851237413"/>
    <n v="23656.058495736099"/>
    <n v="185205.9723502894"/>
    <n v="15416.059916837599"/>
    <n v="18091.62112680875"/>
    <n v="320207.86018307315"/>
    <n v="7291.3999177991273"/>
    <n v="15724.346958614251"/>
    <n v="152025.56129649002"/>
    <n v="218101.8246933746"/>
    <n v="68941.508936342783"/>
    <n v="500703.34389765793"/>
    <n v="2515039.5148265213"/>
    <n v="168623.30017199233"/>
    <n v="96543.951694784613"/>
    <n v="173732.52488845796"/>
    <n v="7075.9303581852564"/>
    <n v="11733.906820788703"/>
    <n v="92197.153969597493"/>
    <n v="48688.864327998068"/>
    <n v="4701060.3123629875"/>
    <n v="7765.9085661148083"/>
    <n v="1135.070084210405"/>
    <n v="26642.349102317792"/>
    <n v="236.37727375320915"/>
    <n v="13930.142020234738"/>
    <n v="796.93506351559574"/>
    <n v="6831.2224441418493"/>
    <n v="9254.0764426019759"/>
    <n v="25114.973874341744"/>
    <n v="161777.70207923203"/>
    <n v="17036.175564763282"/>
    <n v="17973.896327869563"/>
    <n v="345052.40756886237"/>
    <n v="7667.9840500781665"/>
    <n v="16906.464904937944"/>
    <n v="145813.23323126475"/>
    <n v="238123.76309064464"/>
    <n v="59914.410334328219"/>
    <n v="488658.13656331686"/>
    <n v="2564892.2531794524"/>
    <n v="154613.61833471464"/>
    <n v="104585.77889661319"/>
    <n v="175384.10337554361"/>
    <n v="4398.3054576007389"/>
    <n v="16831.815306724522"/>
    <n v="86402.925310053048"/>
    <n v="43228.132147098127"/>
    <n v="4740968.1605943302"/>
    <n v="8108.0658034495737"/>
    <n v="1107.506904038499"/>
    <n v="33641.454379403433"/>
    <n v="156.43115463162135"/>
    <n v="19488.688208224063"/>
    <n v="1429.2994267033832"/>
    <n v="3886.2761314974668"/>
    <n v="10352.25602739219"/>
    <n v="23151.110555234638"/>
    <n v="162872.93182015434"/>
    <n v="15719.895082700416"/>
    <n v="11919.498050671997"/>
    <n v="321112.11051711172"/>
    <n v="7911.3580386612484"/>
    <n v="13383.899826264147"/>
    <n v="155686.28963908865"/>
    <n v="204148.97179964266"/>
    <n v="51998.732200949067"/>
    <n v="469422.19389974663"/>
    <n v="2516413.8314546742"/>
    <n v="154558.06162364854"/>
    <n v="103085.56462909066"/>
    <n v="179411.1262948504"/>
    <n v="4992.7955137345725"/>
    <n v="20892.621721547086"/>
    <n v="91939.292138173012"/>
    <n v="48144.854967102139"/>
    <n v="4634935.1178083867"/>
    <n v="4838.4917399584283"/>
    <n v="923.4736772876854"/>
    <n v="24999.278465912386"/>
    <n v="0"/>
    <n v="13198.361630570333"/>
    <n v="839.663227638389"/>
    <n v="3461.1591456319143"/>
    <n v="7526.0768100253654"/>
    <n v="18999.319295497422"/>
    <n v="134738.13318645736"/>
    <n v="15178.61832439158"/>
    <n v="13490.471293424376"/>
    <n v="197334.86385546037"/>
    <n v="8166.6801078451545"/>
    <n v="12644.701225296962"/>
    <n v="141836.8345283705"/>
    <n v="180717.77337401579"/>
    <n v="44604.025118711827"/>
    <n v="401180.81961795921"/>
    <n v="2371345.3958841516"/>
    <n v="150233.46380863132"/>
    <n v="75373.841648675443"/>
    <n v="155948.40288387064"/>
    <n v="4108.529179251278"/>
    <n v="16195.744703752725"/>
    <n v="75201.999217059434"/>
    <n v="53271.661643445754"/>
    <n v="4126357.7835932937"/>
    <n v="5866.3886030106523"/>
    <n v="978.05663082091644"/>
    <n v="25060.769618242743"/>
    <n v="0"/>
    <n v="14284.304528154707"/>
    <n v="725.38872127721959"/>
    <n v="3371.7756071220433"/>
    <n v="7105.1879124998832"/>
    <n v="18469.294104997509"/>
    <n v="122733.20695220145"/>
    <n v="11986.022262997823"/>
    <n v="13145.265240622473"/>
    <n v="255964.25886522513"/>
    <n v="9776.4724443896066"/>
    <n v="12347.422454355165"/>
    <n v="138792.03686295397"/>
    <n v="174829.1269608046"/>
    <n v="44525.583035090887"/>
    <n v="411132.78882127319"/>
    <n v="2267080.9566105213"/>
    <n v="140682.93422970394"/>
    <n v="65862.61506860322"/>
    <n v="174881.93683336428"/>
    <n v="3090.1488397833668"/>
    <n v="13822.837208867082"/>
    <n v="76474.728161155959"/>
    <n v="87035.138904127278"/>
    <n v="4100024.6454821671"/>
    <n v="7149.9016446986016"/>
    <n v="747.63743639171969"/>
    <n v="23635.842016994833"/>
    <n v="0"/>
    <n v="19215.144914541754"/>
    <n v="616.27245392288148"/>
    <n v="2515.4248297580662"/>
    <n v="7743.7109810592074"/>
    <n v="11862.977957265814"/>
    <n v="95389.522549397094"/>
    <n v="9092.6454596663334"/>
    <n v="10124.733632122592"/>
    <n v="171501.07197937011"/>
    <n v="6111.2206864268474"/>
    <n v="8973.3980335841625"/>
    <n v="139715.4358527911"/>
    <n v="177366.54833673619"/>
    <n v="38960.332320596783"/>
    <n v="399030.86505391367"/>
    <n v="1999212.0970524505"/>
    <n v="143271.05577772474"/>
    <n v="61390.907984448939"/>
    <n v="154404.94871373335"/>
    <n v="2664.4071563739999"/>
    <n v="12847.761173935336"/>
    <n v="73609.244145836303"/>
    <n v="63622.959015813984"/>
    <n v="3640776.0671595549"/>
    <n v="7968.6693410215894"/>
    <n v="2546.1870064140167"/>
    <n v="21815.14233990946"/>
    <n v="247.8234212810481"/>
    <n v="17125.618465629639"/>
    <n v="903.65780165626711"/>
    <n v="6605.4034605076613"/>
    <n v="5559.3003603458628"/>
    <n v="8981.5255688321322"/>
    <n v="74740.208938162526"/>
    <n v="8449.6327452176283"/>
    <n v="6629.1984929809441"/>
    <n v="132313.97844578628"/>
    <n v="6467.3770932766292"/>
    <n v="7546.9462215852727"/>
    <n v="126213.99088935507"/>
    <n v="161208.72366682882"/>
    <n v="33680.453760345343"/>
    <n v="374773.55478531047"/>
    <n v="1743823.242439202"/>
    <n v="116515.66213864608"/>
    <n v="59481.57273374567"/>
    <n v="138080.93787716253"/>
    <n v="2096.2047276765084"/>
    <n v="10910.232164752053"/>
    <n v="67796.958483290698"/>
    <n v="46370.295801447988"/>
    <n v="3188852.4991703704"/>
    <n v="6397.6962062407374"/>
    <n v="2320.8431555574352"/>
    <n v="14865.727736852905"/>
    <n v="353.32137268818843"/>
    <n v="14750.700908132954"/>
    <n v="299.07929419413989"/>
    <n v="2295.2700386459246"/>
    <n v="7564.5965589572597"/>
    <n v="8365.6031697838971"/>
    <n v="56778.023457171199"/>
    <n v="6711.2494742267063"/>
    <n v="6109.7385540366795"/>
    <n v="130637.73256919891"/>
    <n v="7848.0265383310179"/>
    <n v="7324.8503878226766"/>
    <n v="87239.752690605368"/>
    <n v="156263.52923749544"/>
    <n v="34288.466833244674"/>
    <n v="349325.30858403613"/>
    <n v="1588958.0968720396"/>
    <n v="101143.47369454439"/>
    <n v="42862.456347590021"/>
    <n v="125478.73151348521"/>
    <n v="2402.1999736145567"/>
    <n v="9160.9625639501264"/>
    <n v="50291.445910404429"/>
    <n v="41771.559881504683"/>
    <n v="2861808.4435243546"/>
  </r>
  <r>
    <s v="PAC"/>
    <n v="4756"/>
    <m/>
    <m/>
    <n v="4"/>
    <m/>
    <s v="Comércio varejista especializado de instrumentos musicais e acessórios"/>
    <x v="6"/>
    <s v="Eletrodomésticos, equipamentos de áudio e vídeo, instrumentos musicais e acessórios"/>
    <s v="47.53-9 e 47.56-3"/>
    <x v="1"/>
    <n v="2631.3220761509565"/>
    <n v="1198.6000122338037"/>
    <n v="8272.1724324279585"/>
    <n v="881.70123310007602"/>
    <n v="10471.995425307052"/>
    <n v="126.12338807411624"/>
    <n v="2031.5164820073398"/>
    <n v="3280.1322774242308"/>
    <n v="5363.6431368408867"/>
    <n v="6537.3243548522842"/>
    <n v="4787.9259916211058"/>
    <n v="3794.110745449927"/>
    <n v="13532.25753959907"/>
    <n v="2141.6323943275561"/>
    <n v="1304.2310055332125"/>
    <n v="22345.654837129827"/>
    <n v="50398.785355716944"/>
    <n v="19525.113674250315"/>
    <n v="35669.572151177483"/>
    <n v="177114.65300599448"/>
    <n v="37708.99193881976"/>
    <n v="15556.97046218827"/>
    <n v="29563.912421453377"/>
    <n v="5386.3197351549898"/>
    <n v="4035.7955293949908"/>
    <n v="22272.639279970233"/>
    <n v="12885.05952621466"/>
    <n v="498818.15641241497"/>
    <n v="2531.3444561468359"/>
    <n v="1166.6019058642855"/>
    <n v="8311.5598498093386"/>
    <n v="994.62412249498902"/>
    <n v="9875.4310954748107"/>
    <n v="45.247725665112746"/>
    <n v="1871.8084844680236"/>
    <n v="5976.1101572563339"/>
    <n v="5182.7678389030734"/>
    <n v="5975.1687769008722"/>
    <n v="5717.9869649117445"/>
    <n v="4149.9364230248138"/>
    <n v="15680.700069464167"/>
    <n v="2219.5341258588019"/>
    <n v="1219.3618922973253"/>
    <n v="23464.064720086048"/>
    <n v="48367.05378693372"/>
    <n v="17043.542215267753"/>
    <n v="38865.829350860862"/>
    <n v="191549.07981883077"/>
    <n v="43076.370976051759"/>
    <n v="17139.885152555227"/>
    <n v="30165.474861064838"/>
    <n v="4813.7837346018596"/>
    <n v="4941.0579033220383"/>
    <n v="20659.421724308515"/>
    <n v="14941.918540109213"/>
    <n v="525945.66667253315"/>
    <n v="2862.0124719105984"/>
    <n v="1780.5858483518693"/>
    <n v="7883.0362500836336"/>
    <n v="1151.0815828822458"/>
    <n v="9306.559275789974"/>
    <n v="0"/>
    <n v="1433.0294976817581"/>
    <n v="6387.2793208868034"/>
    <n v="5086.106316423271"/>
    <n v="5283.6933933570272"/>
    <n v="4748.3061488414651"/>
    <n v="3677.5412872251927"/>
    <n v="17539.302400680932"/>
    <n v="1943.1712495587847"/>
    <n v="1242.99272205446"/>
    <n v="24098.071279511882"/>
    <n v="49559.527326510892"/>
    <n v="17022.053208651039"/>
    <n v="40841.666511806754"/>
    <n v="160814.27549853583"/>
    <n v="43066.440894314117"/>
    <n v="19294.453216634782"/>
    <n v="30428.396610153701"/>
    <n v="5066.7955242771623"/>
    <n v="3177.5347979571397"/>
    <n v="14931.157678516511"/>
    <n v="13285.811758531068"/>
    <n v="491910.88207112893"/>
    <n v="1814.071880895033"/>
    <n v="1546.8465280598596"/>
    <n v="7356.8154080756449"/>
    <n v="1091.9488132325862"/>
    <n v="8138.8726912030443"/>
    <n v="325.98188664149649"/>
    <n v="1456.2020494046415"/>
    <n v="5458.5346624392241"/>
    <n v="4896.5293781581413"/>
    <n v="4822.32816401126"/>
    <n v="4817.8262743035075"/>
    <n v="2436.580395179943"/>
    <n v="16323.716602311131"/>
    <n v="2040.2587949149022"/>
    <n v="1236.5644200308736"/>
    <n v="21084.922295177636"/>
    <n v="52232.932136989904"/>
    <n v="11601.637432975514"/>
    <n v="37281.596653760411"/>
    <n v="184702.10874246492"/>
    <n v="46820.907308683156"/>
    <n v="17401.0633525515"/>
    <n v="31630.910870293523"/>
    <n v="5986.4578923833687"/>
    <n v="3128.0744874436568"/>
    <n v="16709.365049495227"/>
    <n v="12635.361717865013"/>
    <n v="504978.41588894511"/>
    <n v="1711.1034257206909"/>
    <n v="2437.8303755736792"/>
    <n v="10146.963504579659"/>
    <n v="1160.8859994305087"/>
    <n v="12493.135490608254"/>
    <n v="433.77715914526812"/>
    <n v="2125.8094921073148"/>
    <n v="8830.5344691908886"/>
    <n v="7627.1098584984902"/>
    <n v="7904.1420811219432"/>
    <n v="7042.6230373950148"/>
    <n v="3013.1143401218646"/>
    <n v="27227.138437672922"/>
    <n v="3652.5629259704647"/>
    <n v="966.94657481404897"/>
    <n v="33084.086569380524"/>
    <n v="80727.133208955755"/>
    <n v="16170.753240406115"/>
    <n v="65888.710171820989"/>
    <n v="291052.08343342057"/>
    <n v="68313.174382262398"/>
    <n v="26926.089289759235"/>
    <n v="50111.345077283004"/>
    <n v="6860.703789854284"/>
    <n v="4034.5634740080695"/>
    <n v="22526.467848461823"/>
    <n v="23311.622863027442"/>
    <n v="785780.41052059131"/>
    <n v="2374.6089863370139"/>
    <n v="1403.0334461199454"/>
    <n v="7432.8192334729356"/>
    <n v="1624.8704153523217"/>
    <n v="10150.507063617384"/>
    <n v="128.60975234984167"/>
    <n v="2754.7539814228148"/>
    <n v="6968.5073828948398"/>
    <n v="7872.6141413765608"/>
    <n v="4835.4396248907942"/>
    <n v="3363.1030285651495"/>
    <n v="2653.9498599703252"/>
    <n v="19346.405228531097"/>
    <n v="3125.3280830088579"/>
    <n v="1311.2770177674979"/>
    <n v="31978.250359420512"/>
    <n v="74739.080737288663"/>
    <n v="14257.427504170581"/>
    <n v="58789.129078990358"/>
    <n v="266347.92141457833"/>
    <n v="49331.449557951375"/>
    <n v="19938.779561307794"/>
    <n v="46683.071212157469"/>
    <n v="5296.7212203722884"/>
    <n v="3771.8466895368201"/>
    <n v="20151.413017465642"/>
    <n v="17273.508050083863"/>
    <n v="683904.42564900103"/>
    <n v="2594.6236554800212"/>
    <n v="1290.6823349304266"/>
    <n v="4823.9389104039792"/>
    <n v="1278.382612022953"/>
    <n v="9258.2408250835742"/>
    <n v="1153.3977341817165"/>
    <n v="3347.2287328819575"/>
    <n v="7640.1748230133198"/>
    <n v="6518.328367940032"/>
    <n v="5924.6166945333362"/>
    <n v="4125.5871927122389"/>
    <n v="1000.3389045586887"/>
    <n v="12912.102115577845"/>
    <n v="2573.0162629149249"/>
    <n v="1484.5211152148208"/>
    <n v="30107.014582201293"/>
    <n v="89411.593573230959"/>
    <n v="11115.860118339901"/>
    <n v="65457.855702257591"/>
    <n v="272480.31383965485"/>
    <n v="41960.661990416207"/>
    <n v="21451.977899320631"/>
    <n v="46793.720949977571"/>
    <n v="3970.1443131157735"/>
    <n v="3703.1716258810898"/>
    <n v="18000.189530940839"/>
    <n v="17086.400104482498"/>
    <n v="687464.084511269"/>
    <n v="3099.5435797880309"/>
    <n v="1358.045543117564"/>
    <n v="4265.4539929469865"/>
    <n v="0"/>
    <n v="8235.6005613619545"/>
    <n v="745.95202971166566"/>
    <n v="3289.2300221140949"/>
    <n v="7580.4590271345251"/>
    <n v="6584.8684426855034"/>
    <n v="7143.59655209843"/>
    <n v="5609.5928963796669"/>
    <n v="1753.6569313210948"/>
    <n v="8670.8520981437723"/>
    <n v="2793.682050241488"/>
    <n v="1180.8392608004929"/>
    <n v="31327.0938596708"/>
    <n v="77176.016747198897"/>
    <n v="11989.011374028647"/>
    <n v="49678.836358588516"/>
    <n v="221764.43324255652"/>
    <n v="38715.665238770962"/>
    <n v="18478.814476680342"/>
    <n v="40228.775886133677"/>
    <n v="4025.0137726712228"/>
    <n v="3520.8823282662543"/>
    <n v="15353.849430427199"/>
    <n v="12099.986266482956"/>
    <n v="586669.75196932128"/>
  </r>
  <r>
    <s v="PIA"/>
    <n v="3211"/>
    <n v="1"/>
    <m/>
    <m/>
    <m/>
    <s v="Lapidação, fab. Ourivesaria e Joalheria"/>
    <x v="0"/>
    <s v="Fabricação de artigos de joalheria, bijuteria e semelhantes"/>
    <s v="32.1"/>
    <x v="0"/>
    <n v="2083.4070284121149"/>
    <n v="62.66269023283666"/>
    <n v="54092.864519947754"/>
    <n v="0"/>
    <n v="9758.2338269063875"/>
    <n v="126.03541657612489"/>
    <n v="1022.8615119369977"/>
    <n v="232.0840378994173"/>
    <n v="921.58840436307457"/>
    <n v="40097.908532355519"/>
    <n v="800.75404236566908"/>
    <n v="152.53194470135156"/>
    <n v="9007.3393857224492"/>
    <n v="400.69757924623156"/>
    <n v="693.28134184584542"/>
    <n v="2905.9574162980534"/>
    <n v="135192.14162914219"/>
    <n v="3959.6846627648611"/>
    <n v="64527.967917250309"/>
    <n v="947542.7261548565"/>
    <n v="76342.805310099735"/>
    <n v="15457.215252373364"/>
    <n v="385587.03952547227"/>
    <n v="1072.8100679803574"/>
    <n v="3216.4138937221774"/>
    <n v="25085.141425114845"/>
    <n v="3347.4123505149746"/>
    <n v="1783689.5658681015"/>
    <n v="3294.1889930934644"/>
    <n v="167.13789929819416"/>
    <n v="39733.812588701876"/>
    <n v="0"/>
    <n v="13472.696999497675"/>
    <n v="459.18184204373676"/>
    <n v="3788.0025395068551"/>
    <n v="154.75731416494739"/>
    <n v="1349.8832268631243"/>
    <n v="35169.952438991932"/>
    <n v="803.34415263735275"/>
    <n v="650.72102857186724"/>
    <n v="8139.9577749173859"/>
    <n v="0"/>
    <n v="3507.2808366448562"/>
    <n v="2913.7964278979171"/>
    <n v="130892.5996076977"/>
    <n v="5275.9248776632685"/>
    <n v="53243.222223021854"/>
    <n v="818620.52939466794"/>
    <n v="76595.795828825183"/>
    <n v="16905.793236114703"/>
    <n v="349812.1166643363"/>
    <n v="694.38556889940628"/>
    <n v="2939.9872392328321"/>
    <n v="22669.409844311398"/>
    <n v="4054.4034844189678"/>
    <n v="1595308.8820320205"/>
    <n v="3177.694178376973"/>
    <n v="0"/>
    <n v="32064.014674845163"/>
    <n v="0"/>
    <n v="6842.9911397558762"/>
    <n v="225.7651346706601"/>
    <n v="3760.5638592627142"/>
    <n v="112.88256733533005"/>
    <n v="1686.7023916013352"/>
    <n v="33499.297462776834"/>
    <n v="816.91861746314225"/>
    <n v="743.93423021736385"/>
    <n v="9509.4243816297458"/>
    <n v="0"/>
    <n v="409.05684225717084"/>
    <n v="3175.0109488625649"/>
    <n v="151476.86212334153"/>
    <n v="4860.1571217903083"/>
    <n v="115736.46639901736"/>
    <n v="1026489.8377111272"/>
    <n v="83599.983656707918"/>
    <n v="17906.560748985907"/>
    <n v="372597.91632480273"/>
    <n v="1041.038606678914"/>
    <n v="2333.1184245007948"/>
    <n v="28353.98754245049"/>
    <n v="2787.7565941084631"/>
    <n v="1903207.9416825664"/>
    <n v="2739.9695815275377"/>
    <n v="62.732848079603393"/>
    <n v="21540.041735741877"/>
    <n v="0"/>
    <n v="6672.6391772378838"/>
    <n v="192.37647092041439"/>
    <n v="3505.9764516132495"/>
    <n v="58.085970444114032"/>
    <n v="1313.9153094220876"/>
    <n v="32741.312565447064"/>
    <n v="916.83428647801759"/>
    <n v="149.48877457778502"/>
    <n v="5821.8353166845463"/>
    <n v="0"/>
    <n v="0"/>
    <n v="6277.1728376920391"/>
    <n v="193211.59689793803"/>
    <n v="4467.5209483689914"/>
    <n v="61921.967932243628"/>
    <n v="968391.34588330821"/>
    <n v="88257.706757188309"/>
    <n v="10319.833813877274"/>
    <n v="379002.54054401873"/>
    <n v="1298.1809391162917"/>
    <n v="2453.3680743680584"/>
    <n v="26665.429464196281"/>
    <n v="1438.4569590423077"/>
    <n v="1819420.3295395323"/>
    <n v="2868.2862908870597"/>
    <n v="0"/>
    <n v="13167.151701869743"/>
    <n v="0"/>
    <n v="5224.7244829362371"/>
    <n v="148.89446317663106"/>
    <n v="2052.9422681183219"/>
    <n v="0"/>
    <n v="1345.1006089235602"/>
    <n v="23010.219549053629"/>
    <n v="409.45977373573544"/>
    <n v="107.74272712278832"/>
    <n v="4862.6565448667607"/>
    <n v="0"/>
    <n v="0"/>
    <n v="4521.8509606028192"/>
    <n v="152424.78924448392"/>
    <n v="3696.2358386215365"/>
    <n v="86916.957696546524"/>
    <n v="795343.60097788984"/>
    <n v="74236.058648955805"/>
    <n v="11411.837494227651"/>
    <n v="295849.12797762547"/>
    <n v="639.55409428035614"/>
    <n v="0"/>
    <n v="22870.700199562885"/>
    <n v="1322.9534927927839"/>
    <n v="1502430.8450362799"/>
    <n v="1950.1511742356174"/>
    <n v="0"/>
    <n v="12048.503087871874"/>
    <n v="0"/>
    <n v="5717.3204918263709"/>
    <n v="215.1420207835211"/>
    <n v="1463.0927275935755"/>
    <n v="0"/>
    <n v="1554.007547683897"/>
    <n v="17408.45589160455"/>
    <n v="317.20329649667929"/>
    <n v="55.622083422081069"/>
    <n v="3779.7766400086057"/>
    <n v="0"/>
    <n v="0"/>
    <n v="5366.8751294356571"/>
    <n v="145392.84436240327"/>
    <n v="3570.3427043521265"/>
    <n v="84484.740380186922"/>
    <n v="742555.54621712409"/>
    <n v="57484.522768653616"/>
    <n v="15205.593652389985"/>
    <n v="294203.81687523826"/>
    <n v="220.75880173583192"/>
    <n v="54.57261014996633"/>
    <n v="23960.486494615554"/>
    <n v="1419.1554795835875"/>
    <n v="1418428.5304373954"/>
    <n v="563.11990596894805"/>
    <n v="0"/>
    <n v="15145.891125810613"/>
    <n v="0"/>
    <n v="6595.7950062400687"/>
    <n v="120.32983253862785"/>
    <n v="0"/>
    <n v="49.198897047813354"/>
    <n v="1013.0230729483497"/>
    <n v="16635.55074232605"/>
    <n v="319.79283081078682"/>
    <n v="58.090263984165162"/>
    <n v="3139.4278557289917"/>
    <n v="0"/>
    <n v="0"/>
    <n v="5413.0902721942921"/>
    <n v="159414.38595139841"/>
    <n v="3006.8753574417287"/>
    <n v="89168.456817898259"/>
    <n v="782137.8724846649"/>
    <n v="58927.70271388597"/>
    <n v="13844.13810157925"/>
    <n v="288551.12811012188"/>
    <n v="291.51472740649297"/>
    <n v="101.7184232674297"/>
    <n v="26193.171513533496"/>
    <n v="1128.2492608654227"/>
    <n v="1471818.5232676617"/>
    <n v="295.30324255994668"/>
    <n v="0"/>
    <n v="15118.473120959221"/>
    <n v="0"/>
    <n v="3786.3161622960179"/>
    <n v="111.8051693413743"/>
    <n v="0"/>
    <n v="0"/>
    <n v="531.4146972029954"/>
    <n v="16773.796651342556"/>
    <n v="242.1035166809036"/>
    <n v="0"/>
    <n v="1080.9001522055837"/>
    <n v="0"/>
    <n v="0"/>
    <n v="4568.9082142320667"/>
    <n v="156509.56478217663"/>
    <n v="2446.8759343474758"/>
    <n v="99531.074605266302"/>
    <n v="681921.78066937125"/>
    <n v="58321.889806120278"/>
    <n v="10604.988958667651"/>
    <n v="267529.0060745097"/>
    <n v="2004.991621995046"/>
    <n v="237.19965951234212"/>
    <n v="26248.118053658178"/>
    <n v="928.38124147571739"/>
    <n v="1348792.8923339215"/>
  </r>
  <r>
    <s v="PIA"/>
    <n v="3212"/>
    <n v="1"/>
    <m/>
    <m/>
    <m/>
    <s v="Fabricação de Bijuterias e Artefatos semelhantes"/>
    <x v="0"/>
    <s v="Fabricação de artigos de joalheria, bijuteria e semelhantes"/>
    <s v="32.1"/>
    <x v="0"/>
    <n v="0"/>
    <n v="0"/>
    <n v="0"/>
    <n v="0"/>
    <n v="244.04085366414009"/>
    <n v="0"/>
    <n v="116.04201894970865"/>
    <n v="0"/>
    <n v="731.99754334750298"/>
    <n v="7545.2532222945174"/>
    <n v="1387.2518835278163"/>
    <n v="639.46765695300189"/>
    <n v="1702.4494147096696"/>
    <n v="1086.6645874804794"/>
    <n v="26843.326270307967"/>
    <n v="8492.6177005361533"/>
    <n v="60975.702936319933"/>
    <n v="128.54378342219107"/>
    <n v="88295.81524919816"/>
    <n v="554699.4181040352"/>
    <n v="38324.605367498472"/>
    <n v="22377.000389741199"/>
    <n v="35947.80677016548"/>
    <n v="91.802219590733415"/>
    <n v="379.27388247424693"/>
    <n v="59056.020137395608"/>
    <n v="1046.3191496212226"/>
    <n v="910111.41914123332"/>
    <n v="0"/>
    <n v="0"/>
    <n v="0"/>
    <n v="0"/>
    <n v="265.08086654408879"/>
    <n v="0"/>
    <n v="257.92885694157894"/>
    <n v="0"/>
    <n v="627.4222160135829"/>
    <n v="5529.032975791677"/>
    <n v="1092.8141327781464"/>
    <n v="171.79964002524264"/>
    <n v="1188.2523749588529"/>
    <n v="971.49246350487192"/>
    <n v="28385.721234954977"/>
    <n v="8660.8005916633756"/>
    <n v="61698.712205413329"/>
    <n v="379.94442331664794"/>
    <n v="97356.684302188252"/>
    <n v="478138.03578253178"/>
    <n v="32492.790900721902"/>
    <n v="18664.82010677474"/>
    <n v="33262.680387164823"/>
    <n v="72.985497141510706"/>
    <n v="0"/>
    <n v="41173.327234629076"/>
    <n v="203.79651362346743"/>
    <n v="810594.12270668184"/>
    <n v="72.593290890887488"/>
    <n v="0"/>
    <n v="0"/>
    <n v="0"/>
    <n v="215.23910749148143"/>
    <n v="0"/>
    <n v="302.17229558175114"/>
    <n v="0"/>
    <n v="63.70061275675377"/>
    <n v="7490.5133129244778"/>
    <n v="660.15975769711554"/>
    <n v="65.878411483480392"/>
    <n v="2574.609080810757"/>
    <n v="1054.3930499545015"/>
    <n v="16497.335322825686"/>
    <n v="7801.0356517907394"/>
    <n v="76973.48204387915"/>
    <n v="552.43494367965377"/>
    <n v="118788.61955495906"/>
    <n v="481318.74205292208"/>
    <n v="28754.647155787694"/>
    <n v="20163.473458958513"/>
    <n v="27953.346984860309"/>
    <n v="68.147859239936452"/>
    <n v="54.62009948241284"/>
    <n v="35967.749744650544"/>
    <n v="65.333961801798736"/>
    <n v="827458.22775442875"/>
    <n v="85.263809826222442"/>
    <n v="0"/>
    <n v="0"/>
    <n v="0"/>
    <n v="200.95614178417796"/>
    <n v="0"/>
    <n v="0"/>
    <n v="65.546553803908495"/>
    <n v="334.34071428107467"/>
    <n v="6027.5779555928548"/>
    <n v="910.5641990629141"/>
    <n v="0"/>
    <n v="4172.2566381314336"/>
    <n v="171.59768046576821"/>
    <n v="15896.224464408017"/>
    <n v="5504.7168261902352"/>
    <n v="72253.749337472182"/>
    <n v="2832.4403148795345"/>
    <n v="141801.259456578"/>
    <n v="439443.75533855346"/>
    <n v="23093.174255811955"/>
    <n v="17902.170696710073"/>
    <n v="31157.037438840613"/>
    <n v="239.8044651362506"/>
    <n v="90.613048095238753"/>
    <n v="27131.181959575257"/>
    <n v="0"/>
    <n v="789314.23129519925"/>
    <n v="0"/>
    <n v="0"/>
    <n v="0"/>
    <n v="0"/>
    <n v="862.86960157696831"/>
    <n v="0"/>
    <n v="0"/>
    <n v="0"/>
    <n v="162.73641075837816"/>
    <n v="7372.9133794176159"/>
    <n v="446.02870281994569"/>
    <n v="0"/>
    <n v="3128.9077174495746"/>
    <n v="53.310203524296298"/>
    <n v="11715.125788945501"/>
    <n v="7764.9472634677159"/>
    <n v="57540.66745930093"/>
    <n v="1052.5781695184241"/>
    <n v="103120.53139488239"/>
    <n v="333172.68356859009"/>
    <n v="3467.0702379386357"/>
    <n v="11092.622542391826"/>
    <n v="27260.97970733542"/>
    <n v="245.03988286606372"/>
    <n v="0"/>
    <n v="21261.079972353447"/>
    <n v="56.116003709785574"/>
    <n v="589776.20800684707"/>
    <n v="0"/>
    <n v="0"/>
    <n v="262.36831802868426"/>
    <n v="0"/>
    <n v="606.50844500072515"/>
    <n v="0"/>
    <n v="0"/>
    <n v="56.671556694195807"/>
    <n v="366.11819623656174"/>
    <n v="753.85659135222886"/>
    <n v="379.25760160355583"/>
    <n v="0"/>
    <n v="1601.0480881597489"/>
    <n v="0"/>
    <n v="8353.714892384196"/>
    <n v="3617.7043836494977"/>
    <n v="44370.905059019518"/>
    <n v="1970.6326946142294"/>
    <n v="103497.40327449866"/>
    <n v="288173.62111468916"/>
    <n v="2547.4693817927036"/>
    <n v="18490.833299219688"/>
    <n v="33798.299322135317"/>
    <n v="219.9706473084486"/>
    <n v="0"/>
    <n v="12707.412782823934"/>
    <n v="55.695546551148624"/>
    <n v="521829.49119576224"/>
    <n v="0"/>
    <n v="0"/>
    <n v="0"/>
    <n v="55.11699088064023"/>
    <n v="0"/>
    <n v="0"/>
    <n v="0"/>
    <n v="0"/>
    <n v="647.61278769170735"/>
    <n v="2410.2563374030256"/>
    <n v="414.94231218562254"/>
    <n v="0"/>
    <n v="668.20163696945951"/>
    <n v="0"/>
    <n v="10048.097023787786"/>
    <n v="1137.2520662675367"/>
    <n v="36635.58762027372"/>
    <n v="2133.7775042443122"/>
    <n v="64204.78233880979"/>
    <n v="219603.88981408026"/>
    <n v="1337.652807372488"/>
    <n v="11238.613120066055"/>
    <n v="41981.205458092663"/>
    <n v="0"/>
    <n v="0"/>
    <n v="11839.471543859716"/>
    <n v="0"/>
    <n v="404356.4593619848"/>
    <n v="63.047790802318637"/>
    <n v="0"/>
    <n v="0"/>
    <n v="215.9575978351707"/>
    <n v="0"/>
    <n v="0"/>
    <n v="0"/>
    <n v="0"/>
    <n v="356.11661965602946"/>
    <n v="1911.4198737540455"/>
    <n v="0"/>
    <n v="0"/>
    <n v="831.91181676917165"/>
    <n v="0"/>
    <n v="5710.2762416404548"/>
    <n v="1038.8762777242616"/>
    <n v="40872.679825293912"/>
    <n v="1907.6786178476341"/>
    <n v="49187.977296863137"/>
    <n v="168846.8119684277"/>
    <n v="3432.2864245153391"/>
    <n v="7916.8228241395991"/>
    <n v="43384.119219337917"/>
    <n v="536.74980126063576"/>
    <n v="606.83624742816323"/>
    <n v="7916.0889478545851"/>
    <n v="0"/>
    <n v="334735.65739115013"/>
  </r>
  <r>
    <s v="PIA"/>
    <n v="3240"/>
    <n v="2"/>
    <m/>
    <m/>
    <m/>
    <s v="Fabricação de Brinquedos e Jogos Recreativos"/>
    <x v="4"/>
    <s v="Fabricação de Brinquedos e Jogos Recreativos"/>
    <s v="32.4"/>
    <x v="0"/>
    <n v="3958.8567042063601"/>
    <n v="0"/>
    <n v="48150.536800021335"/>
    <n v="0"/>
    <n v="5489.6742391125026"/>
    <n v="0"/>
    <n v="1644.7045938728725"/>
    <n v="4425.7719426361855"/>
    <n v="3392.030590124793"/>
    <n v="3224.3880973957625"/>
    <n v="615.01516808797498"/>
    <n v="138.44242331869609"/>
    <n v="5746.1598623802465"/>
    <n v="0"/>
    <n v="17895.474934254406"/>
    <n v="4261.3954672972404"/>
    <n v="117778.01960616195"/>
    <n v="8355.4304896212689"/>
    <n v="19900.474978719518"/>
    <n v="1751657.0020611885"/>
    <n v="172018.01905901136"/>
    <n v="94573.767257804808"/>
    <n v="50938.886717421388"/>
    <n v="39180.392311951065"/>
    <n v="3494.8470356965699"/>
    <n v="13661.658956894704"/>
    <n v="1635.2775062075193"/>
    <n v="2372136.2268033875"/>
    <n v="5186.5506591410222"/>
    <n v="1315.9495791376783"/>
    <n v="85581.374037648318"/>
    <n v="0"/>
    <n v="5102.4533962823607"/>
    <n v="0"/>
    <n v="1852.4270089293047"/>
    <n v="4602.1676968665806"/>
    <n v="3582.0769529133445"/>
    <n v="2748.3940342143883"/>
    <n v="864.49242425089221"/>
    <n v="74.411672715085857"/>
    <n v="4828.786360837511"/>
    <n v="0"/>
    <n v="18703.470518459708"/>
    <n v="5296.401165365728"/>
    <n v="118837.64184817199"/>
    <n v="13068.755256322314"/>
    <n v="22784.355912506926"/>
    <n v="2087375.4955366342"/>
    <n v="176563.40899377555"/>
    <n v="106679.4374269726"/>
    <n v="59229.30767363622"/>
    <n v="45191.596101735639"/>
    <n v="4405.318092050883"/>
    <n v="15317.77343295862"/>
    <n v="2238.362381203628"/>
    <n v="2791430.4081627307"/>
    <n v="5333.1025963941138"/>
    <n v="1029.3955411563547"/>
    <n v="52977.776837452388"/>
    <n v="0"/>
    <n v="6762.229216213037"/>
    <n v="0"/>
    <n v="340.30292596611645"/>
    <n v="4830.7640649951472"/>
    <n v="2725.8019547641197"/>
    <n v="4694.7567369550861"/>
    <n v="948.0741588516446"/>
    <n v="81.648220006978292"/>
    <n v="4092.6629320211127"/>
    <n v="0"/>
    <n v="17987.368499674678"/>
    <n v="4959.2773839973188"/>
    <n v="152165.72010311353"/>
    <n v="13007.239604740596"/>
    <n v="24121.294465102754"/>
    <n v="2107397.6337909829"/>
    <n v="154848.26319060725"/>
    <n v="100291.54198223357"/>
    <n v="37467.893206040346"/>
    <n v="28363.108007596315"/>
    <n v="3297.6846941833737"/>
    <n v="12042.242107934546"/>
    <n v="1831.9424588189656"/>
    <n v="2741597.7246798021"/>
    <n v="4603.8791209536685"/>
    <n v="138.58978276414325"/>
    <n v="52695.380206787173"/>
    <n v="0"/>
    <n v="5867.2158771153563"/>
    <n v="0"/>
    <n v="1878.9675933342378"/>
    <n v="1156.1133307046221"/>
    <n v="1900.865061559517"/>
    <n v="5170.7986868756034"/>
    <n v="205.27110535824551"/>
    <n v="208.14956287474035"/>
    <n v="5766.7088525303661"/>
    <n v="94.182659031078188"/>
    <n v="25790.854557047471"/>
    <n v="3359.9157377540846"/>
    <n v="118264.69756388296"/>
    <n v="10448.327517532405"/>
    <n v="23075.64148874176"/>
    <n v="1848939.2808235649"/>
    <n v="119549.66336769023"/>
    <n v="87160.500042797168"/>
    <n v="30172.831092341072"/>
    <n v="24127.469892951012"/>
    <n v="2853.0387942480652"/>
    <n v="14532.227709824372"/>
    <n v="1272.8233044929821"/>
    <n v="2389233.3937327564"/>
    <n v="4806.7104184755253"/>
    <n v="0"/>
    <n v="34771.908051572034"/>
    <n v="0"/>
    <n v="6178.9232204112259"/>
    <n v="0"/>
    <n v="2042.5211439194559"/>
    <n v="763.27485957965609"/>
    <n v="2156.3818466959551"/>
    <n v="7340.7762830578667"/>
    <n v="813.14762856621815"/>
    <n v="377.21771454533081"/>
    <n v="5458.0778982864167"/>
    <n v="94.406093608989138"/>
    <n v="10695.529250575697"/>
    <n v="1913.8797096516346"/>
    <n v="108530.57092410944"/>
    <n v="10186.91565877271"/>
    <n v="22447.558185938495"/>
    <n v="1807173.2889323113"/>
    <n v="129035.63545496002"/>
    <n v="90467.989739406417"/>
    <n v="23816.871502854585"/>
    <n v="26897.238842373994"/>
    <n v="3781.213128222028"/>
    <n v="15065.139930080468"/>
    <n v="933.30342644980431"/>
    <n v="2315748.4798444253"/>
    <n v="3940.5118620586973"/>
    <n v="0"/>
    <n v="19761.443081020665"/>
    <n v="0"/>
    <n v="3970.7424363004302"/>
    <n v="0"/>
    <n v="1495.2614075072349"/>
    <n v="633.29603800912116"/>
    <n v="0"/>
    <n v="6615.5986622398896"/>
    <n v="747.12354340275397"/>
    <n v="0"/>
    <n v="1115.8891051202199"/>
    <n v="358.55691465683299"/>
    <n v="1049.6037926083491"/>
    <n v="27624.630302802467"/>
    <n v="80796.410781545157"/>
    <n v="11566.802029992741"/>
    <n v="20261.283690059961"/>
    <n v="1686352.0956651743"/>
    <n v="106199.89551812381"/>
    <n v="76814.832564419805"/>
    <n v="28663.031577660753"/>
    <n v="19598.441471613132"/>
    <n v="4031.1490514130478"/>
    <n v="11199.229385766308"/>
    <n v="1407.5812901977692"/>
    <n v="2114203.4101716932"/>
    <n v="3974.9132394821181"/>
    <n v="74.873923006760165"/>
    <n v="21065.905199524692"/>
    <n v="0"/>
    <n v="3375.0331243476944"/>
    <n v="0"/>
    <n v="1355.4251542672466"/>
    <n v="138.65541297542427"/>
    <n v="0"/>
    <n v="5695.3596269641321"/>
    <n v="691.24567954964903"/>
    <n v="0"/>
    <n v="1738.9176272562584"/>
    <n v="593.57212911780641"/>
    <n v="1000.8498523465488"/>
    <n v="41315.031454345291"/>
    <n v="92596.857893244"/>
    <n v="16308.003172426201"/>
    <n v="26420.889175297089"/>
    <n v="1725741.7028548"/>
    <n v="112253.46279310224"/>
    <n v="80820.785176812802"/>
    <n v="21680.601397282924"/>
    <n v="20643.757936166749"/>
    <n v="3612.8572274491275"/>
    <n v="13316.133423278803"/>
    <n v="4106.0278026487877"/>
    <n v="2198520.8612756925"/>
    <n v="2998.2836336570103"/>
    <n v="541.85103750408052"/>
    <n v="12886.672754894853"/>
    <n v="0"/>
    <n v="2725.3034575819161"/>
    <n v="0"/>
    <n v="675.27908768659142"/>
    <n v="0"/>
    <n v="0"/>
    <n v="4944.5394970238658"/>
    <n v="0"/>
    <n v="0"/>
    <n v="1573.9074056281461"/>
    <n v="485.90318405693614"/>
    <n v="981.18697593998752"/>
    <n v="16500.967921600979"/>
    <n v="109903.39578742394"/>
    <n v="11502.84941149093"/>
    <n v="24325.262592378742"/>
    <n v="1635286.4697593492"/>
    <n v="97712.051652556998"/>
    <n v="66975.097896425068"/>
    <n v="17644.048928304503"/>
    <n v="18937.892909595659"/>
    <n v="3016.9251605335071"/>
    <n v="13427.341865737206"/>
    <n v="2039.9223047239802"/>
    <n v="2045085.1532240941"/>
  </r>
  <r>
    <s v="PIA"/>
    <n v="3220"/>
    <n v="3"/>
    <m/>
    <m/>
    <m/>
    <s v="Fab. Instrumentos musicais"/>
    <x v="6"/>
    <s v="Fabricação de instrumentos musicais"/>
    <s v="32.2"/>
    <x v="0"/>
    <n v="0"/>
    <n v="0"/>
    <n v="0"/>
    <n v="0"/>
    <n v="0"/>
    <n v="0"/>
    <n v="0"/>
    <n v="0"/>
    <n v="0"/>
    <n v="234.92327252777358"/>
    <n v="0"/>
    <n v="2238.8734264197378"/>
    <n v="0"/>
    <n v="0"/>
    <n v="0"/>
    <n v="842.42522114096323"/>
    <n v="4290.268655633754"/>
    <n v="5371.6806203572742"/>
    <n v="7559.0563024334715"/>
    <n v="228955.54837528276"/>
    <n v="11083.972885482117"/>
    <n v="5843.931571115143"/>
    <n v="6843.7741994516664"/>
    <n v="0"/>
    <n v="0"/>
    <n v="262.17489826361623"/>
    <n v="0"/>
    <n v="273526.62942810828"/>
    <n v="0"/>
    <n v="0"/>
    <n v="0"/>
    <n v="0"/>
    <n v="0"/>
    <n v="0"/>
    <n v="0"/>
    <n v="0"/>
    <n v="0"/>
    <n v="518.18593278978642"/>
    <n v="0"/>
    <n v="2146.4917548521394"/>
    <n v="0"/>
    <n v="0"/>
    <n v="0"/>
    <n v="1243.0715534278088"/>
    <n v="4711.0044347236362"/>
    <n v="2787.6642377051685"/>
    <n v="9788.4593533437564"/>
    <n v="210823.8652848599"/>
    <n v="15807.665525413709"/>
    <n v="7671.1571869296267"/>
    <n v="8138.3182555831654"/>
    <n v="0"/>
    <n v="0"/>
    <n v="1967.3546814464416"/>
    <n v="0"/>
    <n v="265603.23820107512"/>
    <n v="0"/>
    <n v="0"/>
    <n v="0"/>
    <n v="0"/>
    <n v="0"/>
    <n v="0"/>
    <n v="0"/>
    <n v="233.04535988215602"/>
    <n v="0"/>
    <n v="893.97230852975065"/>
    <n v="56.840331678591355"/>
    <n v="2159.6657649301956"/>
    <n v="0"/>
    <n v="0"/>
    <n v="0"/>
    <n v="1610.5260203595431"/>
    <n v="5281.5899120992144"/>
    <n v="3730.471176660606"/>
    <n v="9869.8054534144139"/>
    <n v="229154.65654162815"/>
    <n v="15429.054902773269"/>
    <n v="7897.0164432679903"/>
    <n v="6653.3774010923598"/>
    <n v="0"/>
    <n v="0"/>
    <n v="1163.2812517239245"/>
    <n v="0"/>
    <n v="284133.30286804022"/>
    <n v="0"/>
    <n v="0"/>
    <n v="0"/>
    <n v="0"/>
    <n v="0"/>
    <n v="0"/>
    <n v="0"/>
    <n v="0"/>
    <n v="0"/>
    <n v="154.29680369406631"/>
    <n v="123.86211305716333"/>
    <n v="1647.0815746919573"/>
    <n v="0"/>
    <n v="0"/>
    <n v="0"/>
    <n v="468.22780647971854"/>
    <n v="3710.6045602866834"/>
    <n v="2713.49473223838"/>
    <n v="44660.131874971863"/>
    <n v="170275.23144462748"/>
    <n v="10663.532790616217"/>
    <n v="5861.7511435745164"/>
    <n v="5849.7025450001793"/>
    <n v="0"/>
    <n v="0"/>
    <n v="115.72260277054974"/>
    <n v="0"/>
    <n v="246243.63999200877"/>
    <n v="0"/>
    <n v="0"/>
    <n v="0"/>
    <n v="0"/>
    <n v="0"/>
    <n v="0"/>
    <n v="0"/>
    <n v="0"/>
    <n v="0"/>
    <n v="158.63428754151147"/>
    <n v="170.298573390152"/>
    <n v="1477.7685922597966"/>
    <n v="0"/>
    <n v="0"/>
    <n v="0"/>
    <n v="772.61041223261861"/>
    <n v="2478.6086423592951"/>
    <n v="3331.7850545677907"/>
    <n v="8593.994642323938"/>
    <n v="183869.06171598955"/>
    <n v="10455.341719477025"/>
    <n v="6800.9411811947703"/>
    <n v="4971.4516015490899"/>
    <n v="0"/>
    <n v="909.32828428353275"/>
    <n v="79.317143770755735"/>
    <n v="0"/>
    <n v="224069.14185093981"/>
    <n v="0"/>
    <n v="0"/>
    <n v="0"/>
    <n v="0"/>
    <n v="0"/>
    <n v="0"/>
    <n v="0"/>
    <n v="0"/>
    <n v="0"/>
    <n v="290.83212898290071"/>
    <n v="151.50243041650714"/>
    <n v="1006.0977871038326"/>
    <n v="0"/>
    <n v="0"/>
    <n v="0"/>
    <n v="666.32064351057966"/>
    <n v="2350.4341220215069"/>
    <n v="2885.5394397253158"/>
    <n v="6147.9269560001667"/>
    <n v="161172.59792340995"/>
    <n v="6578.5602130495745"/>
    <n v="8216.0600248223564"/>
    <n v="6163.1448253306362"/>
    <n v="0"/>
    <n v="538.22159960231272"/>
    <n v="0"/>
    <n v="0"/>
    <n v="196167.23809397567"/>
    <n v="0"/>
    <n v="47.389910096375374"/>
    <n v="0"/>
    <n v="0"/>
    <n v="0"/>
    <n v="0"/>
    <n v="0"/>
    <n v="0"/>
    <n v="0"/>
    <n v="133.01317916380071"/>
    <n v="189.03625784415888"/>
    <n v="1010.8398933523072"/>
    <n v="0"/>
    <n v="0"/>
    <n v="90.391865554150129"/>
    <n v="1160.3221764798602"/>
    <n v="2893.3876831836337"/>
    <n v="10286.041312043735"/>
    <n v="4579.5549421791184"/>
    <n v="196542.08369588866"/>
    <n v="5574.9428911722707"/>
    <n v="8778.275600591478"/>
    <n v="5300.6714074779138"/>
    <n v="0"/>
    <n v="637.41649490374402"/>
    <n v="40.369182674653715"/>
    <n v="0"/>
    <n v="237263.73649260585"/>
    <n v="0"/>
    <n v="0"/>
    <n v="0"/>
    <n v="0"/>
    <n v="1291.1910175191233"/>
    <n v="0"/>
    <n v="0"/>
    <n v="0"/>
    <n v="0"/>
    <n v="353.67339275063813"/>
    <n v="298.12665544539874"/>
    <n v="753.0253273138411"/>
    <n v="0"/>
    <n v="0"/>
    <n v="261.85499600460975"/>
    <n v="1100.7199555679533"/>
    <n v="3686.7656466616222"/>
    <n v="8725.7096140019548"/>
    <n v="5991.3737218055712"/>
    <n v="192970.44667715108"/>
    <n v="5566.1528607199662"/>
    <n v="10603.711668293403"/>
    <n v="5557.4916458540392"/>
    <n v="0"/>
    <n v="432.0929621017612"/>
    <n v="0"/>
    <n v="0"/>
    <n v="237592.33614119099"/>
  </r>
  <r>
    <s v="INDISPONÍVEL"/>
    <n v="9493"/>
    <m/>
    <m/>
    <m/>
    <s v="1G"/>
    <s v="Atividades de organizações associativas ligadas à cultura e à arte"/>
    <x v="3"/>
    <s v="INDISPONÍVEL"/>
    <s v="INDISPONÍVEL"/>
    <x v="0"/>
    <n v="762.57751139717107"/>
    <n v="7318.4258116117562"/>
    <n v="3622.8373886510108"/>
    <n v="113.97218240990328"/>
    <n v="35412.818478341716"/>
    <n v="4003.3226404635443"/>
    <n v="554.0141161961842"/>
    <n v="3326.2175311542524"/>
    <n v="34368.204368244005"/>
    <n v="148073.17122566525"/>
    <n v="5174.6256382530282"/>
    <n v="4306.0063361203611"/>
    <n v="20700.768527220549"/>
    <n v="3781.1665083441821"/>
    <n v="3127.9225115327331"/>
    <n v="46810.918967636419"/>
    <n v="142510.36462300053"/>
    <n v="5994.1514228130864"/>
    <n v="176630.38782933002"/>
    <n v="1049646.1928013861"/>
    <n v="82539.822716117007"/>
    <n v="48760.237526987323"/>
    <n v="61392.679546215957"/>
    <n v="8815.8990635199752"/>
    <n v="9366.1510615861771"/>
    <n v="21022.218778822054"/>
    <n v="67385.29079040137"/>
    <n v="1995520.3659034215"/>
    <n v="110.77807313605111"/>
    <n v="4839.2186720954778"/>
    <n v="4108.702090926442"/>
    <n v="450.55795153069818"/>
    <n v="30950.140436837562"/>
    <n v="4010.5959618800521"/>
    <n v="577.57639518217923"/>
    <n v="3161.1966443184269"/>
    <n v="40666.353975376514"/>
    <n v="169791.02320102439"/>
    <n v="6195.4952085753412"/>
    <n v="3687.7933405927338"/>
    <n v="22258.557085114502"/>
    <n v="3914.6890553457015"/>
    <n v="5230.4259365959824"/>
    <n v="62926.812369500505"/>
    <n v="120582.67003982738"/>
    <n v="54185.348385504643"/>
    <n v="151715.00663979934"/>
    <n v="923198.30721581541"/>
    <n v="93333.340184107336"/>
    <n v="45164.670827923903"/>
    <n v="47843.628843541432"/>
    <n v="7308.3769597641767"/>
    <n v="7841.4580402015927"/>
    <n v="11475.198325609719"/>
    <n v="56139.178949910303"/>
    <n v="1881667.1008100379"/>
    <n v="232.42232873876912"/>
    <n v="2195.6321585925398"/>
    <n v="3398.4711336332803"/>
    <n v="568.57934987977399"/>
    <n v="24153.262915271891"/>
    <n v="313.64950937065737"/>
    <n v="825.03780091001113"/>
    <n v="1677.9002195587855"/>
    <n v="41995.535224277148"/>
    <n v="143312.11054378047"/>
    <n v="6729.8781427768263"/>
    <n v="37672.290915803722"/>
    <n v="24679.303694055066"/>
    <n v="2223.104064245656"/>
    <n v="1146.4808686938043"/>
    <n v="36881.04511560512"/>
    <n v="112030.29683242597"/>
    <n v="31637.646207478581"/>
    <n v="155064.25090376995"/>
    <n v="943494.39188260166"/>
    <n v="124214.59221807597"/>
    <n v="41787.69014940114"/>
    <n v="51186.486071418658"/>
    <n v="9068.4747348784476"/>
    <n v="6931.0429426636983"/>
    <n v="23802.217308079362"/>
    <n v="39846.395573729096"/>
    <n v="1867068.1888097159"/>
    <n v="13011.086337328892"/>
    <n v="33.237940496630976"/>
    <n v="75789.573340913048"/>
    <n v="1445.5991449706414"/>
    <n v="50840.432991782196"/>
    <n v="1666.6454762940766"/>
    <n v="713.69542614168063"/>
    <n v="2308.8098051342904"/>
    <n v="63421.620416597027"/>
    <n v="133805.10006355582"/>
    <n v="3540.9329408988597"/>
    <n v="11510.361000770417"/>
    <n v="21522.614229033996"/>
    <n v="917.99349467745003"/>
    <n v="1294.4549469288113"/>
    <n v="54584.164329734725"/>
    <n v="103841.42298654388"/>
    <n v="32296.516998321393"/>
    <n v="152571.85357790822"/>
    <n v="806971.15796617686"/>
    <n v="102176.98280185966"/>
    <n v="44501.809540550006"/>
    <n v="51849.624686607283"/>
    <n v="7600.7302586764336"/>
    <n v="29336.89673072298"/>
    <n v="11026.374506077676"/>
    <n v="28991.861293807993"/>
    <n v="1807571.5532325115"/>
    <n v="1005.8897761811729"/>
    <n v="0"/>
    <n v="52708.092280881589"/>
    <n v="928.65043948051425"/>
    <n v="49388.681115802428"/>
    <n v="0"/>
    <n v="515.42234489175246"/>
    <n v="465.30104616414678"/>
    <n v="30701.030556325088"/>
    <n v="107396.17331985739"/>
    <n v="4597.43103195616"/>
    <n v="3229.7937377136464"/>
    <n v="98064.709569761879"/>
    <n v="3166.391135613615"/>
    <n v="2027.0411718914866"/>
    <n v="37166.369165421602"/>
    <n v="99015.486809706068"/>
    <n v="15753.841791969684"/>
    <n v="163692.6277770811"/>
    <n v="658528.71358070429"/>
    <n v="116006.45102259069"/>
    <n v="45344.12008623976"/>
    <n v="42891.863187059149"/>
    <n v="8825.867187462276"/>
    <n v="21859.634225118851"/>
    <n v="13527.29571032585"/>
    <n v="30803.570677223157"/>
    <n v="1607610.4487474232"/>
    <n v="392.79863761434382"/>
    <n v="0"/>
    <n v="50797.38382809102"/>
    <n v="1101.5214874245446"/>
    <n v="57850.051169842009"/>
    <n v="160.98304820259992"/>
    <n v="2401.5021842735105"/>
    <n v="906.31725137545448"/>
    <n v="31118.647070148189"/>
    <n v="48908.000916753444"/>
    <n v="4671.1312098608278"/>
    <n v="3772.5868432127941"/>
    <n v="148750.40958542164"/>
    <n v="44355.542948026836"/>
    <n v="757.68177607005271"/>
    <n v="41340.303451586064"/>
    <n v="129790.08789540057"/>
    <n v="14779.770567454158"/>
    <n v="123905.13134648622"/>
    <n v="527512.14173633826"/>
    <n v="86658.978550001688"/>
    <n v="83121.943487718745"/>
    <n v="53361.5010478482"/>
    <n v="8890.3058007937998"/>
    <n v="23182.351739411981"/>
    <n v="9987.391772489711"/>
    <n v="27284.935829033639"/>
    <n v="1525759.4011808804"/>
    <n v="486.88591647114794"/>
    <n v="0"/>
    <n v="59892.696594826441"/>
    <n v="0"/>
    <n v="77262.316795688326"/>
    <n v="5983.9537373652965"/>
    <n v="2335.9084260457175"/>
    <n v="2544.3421757428468"/>
    <n v="38303.330240639341"/>
    <n v="36052.729493232378"/>
    <n v="3733.2351221043155"/>
    <n v="1368.1126570612951"/>
    <n v="115040.31901003599"/>
    <n v="1072.3445564387516"/>
    <n v="572.76165268997568"/>
    <n v="31255.461135525187"/>
    <n v="110784.0125399566"/>
    <n v="11306.08519815468"/>
    <n v="123874.80614367669"/>
    <n v="383464.21418813732"/>
    <n v="90723.267031541574"/>
    <n v="69401.408322676347"/>
    <n v="79363.330957100363"/>
    <n v="9996.1468757883813"/>
    <n v="29165.985746008821"/>
    <n v="14380.342424213026"/>
    <n v="37953.516454356875"/>
    <n v="1336317.5133954776"/>
    <n v="2835.3149019354064"/>
    <n v="69.798908167638146"/>
    <n v="2556.3556683905686"/>
    <n v="0"/>
    <n v="45538.714090444082"/>
    <n v="118.2218800445833"/>
    <n v="1160.1344933499186"/>
    <n v="7126.1813733664676"/>
    <n v="33736.044718653327"/>
    <n v="31477.250249943125"/>
    <n v="3778.2275291077917"/>
    <n v="2506.0456363629128"/>
    <n v="19937.555893920802"/>
    <n v="550.87939383518528"/>
    <n v="1344.5233313647554"/>
    <n v="12866.567103745921"/>
    <n v="71496.420027824628"/>
    <n v="10832.260881320521"/>
    <n v="120887.14297158024"/>
    <n v="213367.26602662308"/>
    <n v="80804.752959087476"/>
    <n v="71212.967557758908"/>
    <n v="70412.222554196036"/>
    <n v="16220.940920053336"/>
    <n v="26802.888190504091"/>
    <n v="22095.069042280611"/>
    <n v="42879.164417868873"/>
    <n v="912612.91072173021"/>
  </r>
  <r>
    <s v="INDISPONÍVEL"/>
    <n v="9101"/>
    <m/>
    <m/>
    <m/>
    <s v="1P"/>
    <s v="Bibliotecas e arquivos"/>
    <x v="9"/>
    <s v="INDISPONÍVEL"/>
    <s v="INDISPONÍVEL"/>
    <x v="0"/>
    <n v="762.44592533207174"/>
    <n v="0"/>
    <n v="0"/>
    <n v="0"/>
    <n v="124.50321206464"/>
    <n v="0"/>
    <n v="0"/>
    <n v="45.5008035502713"/>
    <n v="150.02313787231057"/>
    <n v="148.81140635111237"/>
    <n v="5864.722540246953"/>
    <n v="142.46522801237913"/>
    <n v="1480.8680229866491"/>
    <n v="0"/>
    <n v="591.24934624482751"/>
    <n v="16200.474329802699"/>
    <n v="11381.674507531427"/>
    <n v="37.507209120349991"/>
    <n v="133031.87066315988"/>
    <n v="18674.686076631951"/>
    <n v="62482.330282246447"/>
    <n v="826.68012928268547"/>
    <n v="10130.200368301006"/>
    <n v="669.45809392535591"/>
    <n v="86.748372475174108"/>
    <n v="1867.8797364082993"/>
    <n v="19379.875485852972"/>
    <n v="284079.97487739939"/>
    <n v="563.53034549592951"/>
    <n v="0"/>
    <n v="0"/>
    <n v="0"/>
    <n v="124.34974867436036"/>
    <n v="0"/>
    <n v="0"/>
    <n v="835.25795733978805"/>
    <n v="10095.219965310829"/>
    <n v="223.77279699808958"/>
    <n v="5557.1368344448247"/>
    <n v="0"/>
    <n v="1523.7447711437053"/>
    <n v="36.926024378683699"/>
    <n v="479.94845270424719"/>
    <n v="17316.465123332284"/>
    <n v="11358.865009868299"/>
    <n v="0"/>
    <n v="155676.1838170274"/>
    <n v="21075.440183811017"/>
    <n v="67553.48963803376"/>
    <n v="906.57692439539505"/>
    <n v="9356.1248913685195"/>
    <n v="802.39379564255796"/>
    <n v="0"/>
    <n v="1917.755254633586"/>
    <n v="19501.598016994369"/>
    <n v="324904.7795515976"/>
    <n v="447.20790429679869"/>
    <n v="0"/>
    <n v="0"/>
    <n v="0"/>
    <n v="123.00288259155198"/>
    <n v="0"/>
    <n v="0"/>
    <n v="107.83798625843258"/>
    <n v="142.92307313446804"/>
    <n v="214.38460970170203"/>
    <n v="5257.6475572662503"/>
    <n v="43.138296531493317"/>
    <n v="974.10059191280607"/>
    <n v="35.73076828361701"/>
    <n v="474.32307671676142"/>
    <n v="17181.251372409621"/>
    <n v="11328.162625139119"/>
    <n v="0"/>
    <n v="159414.55293971256"/>
    <n v="32066.494700930638"/>
    <n v="41903.926589557814"/>
    <n v="877.78089560387787"/>
    <n v="7092.124943710648"/>
    <n v="612.8085262982687"/>
    <n v="64.127537874682758"/>
    <n v="35.73076828361701"/>
    <n v="4254.4074323635823"/>
    <n v="282651.66507857828"/>
    <n v="407.0592634927678"/>
    <n v="0"/>
    <n v="1838.6429752423892"/>
    <n v="0"/>
    <n v="699.05792504335068"/>
    <n v="0"/>
    <n v="0"/>
    <n v="1299.2759729771576"/>
    <n v="132.95176198652391"/>
    <n v="33.237940496630976"/>
    <n v="5152.5004053737066"/>
    <n v="40.487470747710333"/>
    <n v="4420.6948756892243"/>
    <n v="33.237940496630976"/>
    <n v="510.12493307389877"/>
    <n v="16880.031400773434"/>
    <n v="10046.544415055954"/>
    <n v="0"/>
    <n v="167652.05233039556"/>
    <n v="96891.984378125038"/>
    <n v="69149.618380360378"/>
    <n v="926.21637819526165"/>
    <n v="9254.3171885135398"/>
    <n v="480.93043377895646"/>
    <n v="0"/>
    <n v="67.390686695004092"/>
    <n v="7616.651537109432"/>
    <n v="393533.00859362254"/>
    <n v="68.791941116670571"/>
    <n v="0"/>
    <n v="39.491669900310882"/>
    <n v="0"/>
    <n v="717.04706556791962"/>
    <n v="0"/>
    <n v="0"/>
    <n v="0"/>
    <n v="129.94033322037774"/>
    <n v="32.485083305094435"/>
    <n v="5120.693110285175"/>
    <n v="39.519696246717857"/>
    <n v="1076.8645875035261"/>
    <n v="32.485083305094435"/>
    <n v="146.18287487292497"/>
    <n v="3297.797756319972"/>
    <n v="9535.6433270305952"/>
    <n v="35.733591635603879"/>
    <n v="158007.99425758023"/>
    <n v="88333.586298496273"/>
    <n v="72811.245949401302"/>
    <n v="34.759039136462896"/>
    <n v="6829.2951128235609"/>
    <n v="472.74841075237975"/>
    <n v="1538.4521427718323"/>
    <n v="779.42670602513158"/>
    <n v="9493.8235594950111"/>
    <n v="358574.00759679219"/>
    <n v="64.393219281039961"/>
    <n v="0"/>
    <n v="45.006013475995672"/>
    <n v="0"/>
    <n v="747.57481024371032"/>
    <n v="0"/>
    <n v="0"/>
    <n v="1232.2141037572394"/>
    <n v="128.78643856207992"/>
    <n v="64.393219281039961"/>
    <n v="4725.9928478879765"/>
    <n v="42.959278463177242"/>
    <n v="1109.1005000940613"/>
    <n v="32.196609640519981"/>
    <n v="144.57316328904457"/>
    <n v="4534.2630760794409"/>
    <n v="8278.795940090884"/>
    <n v="95.689708652040039"/>
    <n v="148153.60907472234"/>
    <n v="111744.16099756735"/>
    <n v="73360.306033228742"/>
    <n v="1025.5097926649084"/>
    <n v="831.19044408059005"/>
    <n v="504.85322516663075"/>
    <n v="345.4093826247472"/>
    <n v="1115.4366543912881"/>
    <n v="6259.1372373518934"/>
    <n v="364585.55177059671"/>
    <n v="0"/>
    <n v="0"/>
    <n v="0"/>
    <n v="0"/>
    <n v="655.23068048648076"/>
    <n v="0"/>
    <n v="0"/>
    <n v="0"/>
    <n v="118.89101354236269"/>
    <n v="33.968861012103623"/>
    <n v="4497.6605479995214"/>
    <n v="45.323464384610006"/>
    <n v="51.076070533861831"/>
    <n v="101.90576450955751"/>
    <n v="33.968861012103623"/>
    <n v="5283.7171808819121"/>
    <n v="20037.225960164189"/>
    <n v="39.289285026047565"/>
    <n v="18923.937876095017"/>
    <n v="114477.5286504855"/>
    <n v="72891.62857604312"/>
    <n v="687.33903014736291"/>
    <n v="652.33227718902617"/>
    <n v="542.3975835791299"/>
    <n v="441.21621526213295"/>
    <n v="449.97117760884333"/>
    <n v="7747.5220520095063"/>
    <n v="247712.13112797239"/>
    <n v="0"/>
    <n v="0"/>
    <n v="0"/>
    <n v="0"/>
    <n v="441.38857658922683"/>
    <n v="0"/>
    <n v="0"/>
    <n v="1357.7096084477505"/>
    <n v="141.3435329527299"/>
    <n v="0"/>
    <n v="6300.2086155979578"/>
    <n v="73.318444795165618"/>
    <n v="51.164705788151942"/>
    <n v="31.409673989495541"/>
    <n v="31.409673989495541"/>
    <n v="3332.4779672562508"/>
    <n v="6997.2496210614836"/>
    <n v="80.045901021505415"/>
    <n v="24329.899582877741"/>
    <n v="91061.675402807276"/>
    <n v="60579.178620390579"/>
    <n v="1119.4118510226119"/>
    <n v="6882.5869530212667"/>
    <n v="0"/>
    <n v="156.63508476340542"/>
    <n v="31.409673989495541"/>
    <n v="8495.9258463733368"/>
    <n v="211494.44933673492"/>
  </r>
  <r>
    <s v="INDISPONÍVEL"/>
    <n v="9102"/>
    <m/>
    <m/>
    <m/>
    <s v="2P"/>
    <s v="Museus, restaurações, prédios históricos"/>
    <x v="9"/>
    <s v="INDISPONÍVEL"/>
    <s v="INDISPONÍVEL"/>
    <x v="0"/>
    <n v="0"/>
    <n v="0"/>
    <n v="290.06697506379373"/>
    <n v="0"/>
    <n v="170354.97585476999"/>
    <n v="0"/>
    <n v="0"/>
    <n v="4807.3621957107098"/>
    <n v="14033.150297994844"/>
    <n v="542.79718122547877"/>
    <n v="292.72770746780435"/>
    <n v="0"/>
    <n v="3679.6255827032883"/>
    <n v="226.182976546199"/>
    <n v="0"/>
    <n v="4107.8791664408718"/>
    <n v="53712.78370531305"/>
    <n v="1748.2742198552808"/>
    <n v="40661.655549007286"/>
    <n v="102209.8667158913"/>
    <n v="12366.954699467937"/>
    <n v="314.65232897579733"/>
    <n v="4935.4519051339048"/>
    <n v="7116.6499779289497"/>
    <n v="1145.7001831217292"/>
    <n v="2302.9923733053306"/>
    <n v="94.653897491405502"/>
    <n v="424944.40349341487"/>
    <n v="0"/>
    <n v="0"/>
    <n v="1094.2575280371288"/>
    <n v="0"/>
    <n v="176657.48932561008"/>
    <n v="0"/>
    <n v="0"/>
    <n v="5074.5599895037594"/>
    <n v="13444.220844650132"/>
    <n v="174.415555710261"/>
    <n v="0"/>
    <n v="0"/>
    <n v="4462.1799993976701"/>
    <n v="237.87004205729107"/>
    <n v="0"/>
    <n v="3309.8336958122327"/>
    <n v="57129.919978305959"/>
    <n v="1712.5685565726035"/>
    <n v="90582.524016125273"/>
    <n v="81058.809981873215"/>
    <n v="11139.153530920299"/>
    <n v="453.38513431162528"/>
    <n v="5674.6623488201103"/>
    <n v="6123.1283702671599"/>
    <n v="933.47410197595002"/>
    <n v="2417.9536558984864"/>
    <n v="70.257480012539787"/>
    <n v="461750.66413586185"/>
    <n v="0"/>
    <n v="0"/>
    <n v="428.32057422605101"/>
    <n v="0"/>
    <n v="146024.21544776065"/>
    <n v="0"/>
    <n v="0"/>
    <n v="5559.4306601992976"/>
    <n v="12002.478624455054"/>
    <n v="39.88403925933865"/>
    <n v="0"/>
    <n v="0"/>
    <n v="640.72563043104458"/>
    <n v="182.27287421851571"/>
    <n v="0"/>
    <n v="2806.689187905853"/>
    <n v="57523.887000381656"/>
    <n v="1550.902614095188"/>
    <n v="80491.682298059779"/>
    <n v="80717.613920192307"/>
    <n v="9346.920246295329"/>
    <n v="387.2428285922598"/>
    <n v="4040.4444687061928"/>
    <n v="443.13046067495435"/>
    <n v="1053.1385449253225"/>
    <n v="1575.5993534849902"/>
    <n v="60.891662991373039"/>
    <n v="404875.47043685516"/>
    <n v="0"/>
    <n v="0"/>
    <n v="2627.5323807145746"/>
    <n v="0"/>
    <n v="158515.70238647342"/>
    <n v="0"/>
    <n v="0"/>
    <n v="6687.7706348396805"/>
    <n v="10846.340743976107"/>
    <n v="70.232073204606024"/>
    <n v="0"/>
    <n v="0"/>
    <n v="1792.6733788595923"/>
    <n v="185.52503579517915"/>
    <n v="0"/>
    <n v="2837.6516628661957"/>
    <n v="51770.767215374522"/>
    <n v="1177.8897945423303"/>
    <n v="15493.03409918434"/>
    <n v="72028.011220089407"/>
    <n v="8078.9309122410104"/>
    <n v="430.91861593517922"/>
    <n v="3797.1187888383097"/>
    <n v="39.702567455608744"/>
    <n v="8270.9504586481489"/>
    <n v="3600.9179705033876"/>
    <n v="52.997743654261136"/>
    <n v="348304.66768319585"/>
    <n v="0"/>
    <n v="0"/>
    <n v="0"/>
    <n v="0"/>
    <n v="164518.42407319331"/>
    <n v="0"/>
    <n v="0"/>
    <n v="6506.7965819812925"/>
    <n v="3657.4382027029851"/>
    <n v="0"/>
    <n v="0"/>
    <n v="483.48887104049572"/>
    <n v="656.20568934946459"/>
    <n v="201.28012400803613"/>
    <n v="0"/>
    <n v="4167.2960439133985"/>
    <n v="50034.961656759551"/>
    <n v="999.87366614548296"/>
    <n v="55995.422196825959"/>
    <n v="123071.98466779702"/>
    <n v="10179.992597936409"/>
    <n v="1003.0979699041561"/>
    <n v="2780.5415966269302"/>
    <n v="35.733591635603879"/>
    <n v="0"/>
    <n v="1534.9418428879665"/>
    <n v="55.352034102209927"/>
    <n v="425882.83140681026"/>
    <n v="0"/>
    <n v="0"/>
    <n v="0"/>
    <n v="0"/>
    <n v="158261.93823702799"/>
    <n v="0"/>
    <n v="0"/>
    <n v="0"/>
    <n v="7860.9462629760774"/>
    <n v="0"/>
    <n v="0"/>
    <n v="527.40123791793701"/>
    <n v="2330.612866247332"/>
    <n v="235.61825135038887"/>
    <n v="0"/>
    <n v="5774.8510679440369"/>
    <n v="45304.727388639389"/>
    <n v="1049.3920606160043"/>
    <n v="13797.241517660947"/>
    <n v="117063.55951793863"/>
    <n v="5436.1579673314845"/>
    <n v="264.42902397713812"/>
    <n v="2334.1399529032687"/>
    <n v="0"/>
    <n v="0"/>
    <n v="814.43574386369085"/>
    <n v="96.72830896302456"/>
    <n v="361152.17940535728"/>
    <n v="0"/>
    <n v="0"/>
    <n v="0"/>
    <n v="0"/>
    <n v="558.76402637280751"/>
    <n v="0"/>
    <n v="0"/>
    <n v="0"/>
    <n v="2839.141959194762"/>
    <n v="0"/>
    <n v="0"/>
    <n v="1128.777884691212"/>
    <n v="1098.3679780810921"/>
    <n v="278.96783864004539"/>
    <n v="0"/>
    <n v="1857.4377833110125"/>
    <n v="40812.722141774306"/>
    <n v="1327.6062227260475"/>
    <n v="13860.004137122862"/>
    <n v="117095.64137000975"/>
    <n v="662.48773884151251"/>
    <n v="192.6910243031738"/>
    <n v="2683.9558315560125"/>
    <n v="0"/>
    <n v="0"/>
    <n v="907.54155776312996"/>
    <n v="416230.24356148235"/>
    <n v="601534.35105587007"/>
    <n v="0"/>
    <n v="0"/>
    <n v="206.67648142126117"/>
    <n v="0"/>
    <n v="0"/>
    <n v="0"/>
    <n v="0"/>
    <n v="0"/>
    <n v="2761.0310229504071"/>
    <n v="0"/>
    <n v="0"/>
    <n v="436.37625387674825"/>
    <n v="1070.9285395089278"/>
    <n v="270.45382445691951"/>
    <n v="0"/>
    <n v="8824.5933687191045"/>
    <n v="28880.643910906427"/>
    <n v="849.76889209701596"/>
    <n v="6060.0890970815781"/>
    <n v="98224.210167534315"/>
    <n v="594.00322308196598"/>
    <n v="48.289894047723386"/>
    <n v="2352.4605962580358"/>
    <n v="39.01412137642604"/>
    <n v="0"/>
    <n v="508.88631285192389"/>
    <n v="356360.5482974234"/>
    <n v="507487.97400359216"/>
  </r>
  <r>
    <s v="INDISPONÍVEL"/>
    <n v="9103"/>
    <m/>
    <m/>
    <m/>
    <s v="3P"/>
    <s v="Jardim botânico, zoo, parques e reservas ecológicas."/>
    <x v="9"/>
    <s v="INDISPONÍVEL"/>
    <s v="INDISPONÍVEL"/>
    <x v="0"/>
    <n v="2031.9463193751067"/>
    <n v="22858.950435832281"/>
    <n v="0"/>
    <n v="819.48071374220899"/>
    <n v="185.96219337379799"/>
    <n v="346.28168181594958"/>
    <n v="317.2571113992035"/>
    <n v="0"/>
    <n v="0"/>
    <n v="37.507209120349991"/>
    <n v="96.813670348094419"/>
    <n v="0"/>
    <n v="7805.3242998631413"/>
    <n v="0"/>
    <n v="112.32062187566639"/>
    <n v="472.68097655157101"/>
    <n v="48389.789080003087"/>
    <n v="68.49106496386041"/>
    <n v="119746.22246515979"/>
    <n v="155435.7565954602"/>
    <n v="56991.705889103003"/>
    <n v="1145.6317998123661"/>
    <n v="59611.703598897162"/>
    <n v="1045.0803599364845"/>
    <n v="165.98442396342324"/>
    <n v="898.42147366688346"/>
    <n v="23407.108972131216"/>
    <n v="501990.42095639487"/>
    <n v="2024.3957612915533"/>
    <n v="25041.258711759743"/>
    <n v="0"/>
    <n v="799.37599179193398"/>
    <n v="182.81214151919718"/>
    <n v="388.40949182754531"/>
    <n v="185.13227225447486"/>
    <n v="0"/>
    <n v="0"/>
    <n v="36.926024378683699"/>
    <n v="503.92803865374697"/>
    <n v="0"/>
    <n v="7343.5585290383624"/>
    <n v="0"/>
    <n v="36.926024378683699"/>
    <n v="192.41236322595179"/>
    <n v="42263.693184521289"/>
    <n v="418.48459495751149"/>
    <n v="126823.75363881631"/>
    <n v="158257.62880743021"/>
    <n v="43251.940889321944"/>
    <n v="774.85068495125029"/>
    <n v="56924.338422315384"/>
    <n v="1097.5585403345822"/>
    <n v="173.28871287184739"/>
    <n v="754.60073639044845"/>
    <n v="22914.766850116655"/>
    <n v="490390.0404121473"/>
    <n v="147.46122537627789"/>
    <n v="20879.234809504313"/>
    <n v="0"/>
    <n v="856.66412643831688"/>
    <n v="281.17414725857816"/>
    <n v="373.61688287380196"/>
    <n v="0"/>
    <n v="0"/>
    <n v="80.652730981026167"/>
    <n v="4440.9731688238735"/>
    <n v="169.18289002437018"/>
    <n v="0"/>
    <n v="6523.808117320953"/>
    <n v="0"/>
    <n v="0"/>
    <n v="896.00645967669652"/>
    <n v="57010.23078162509"/>
    <n v="534.22323961070583"/>
    <n v="129273.52270541528"/>
    <n v="150287.98813277559"/>
    <n v="36651.573734720187"/>
    <n v="918.92585184681764"/>
    <n v="40795.249103485956"/>
    <n v="1048.8186835505646"/>
    <n v="100.07946927386038"/>
    <n v="893.12042463085754"/>
    <n v="25497.958210445653"/>
    <n v="477660.46489565878"/>
    <n v="560.54536413113181"/>
    <n v="20767.979418126979"/>
    <n v="0"/>
    <n v="764.02132727641117"/>
    <n v="75.928873244597369"/>
    <n v="318.52802690093472"/>
    <n v="0"/>
    <n v="91.175634940299659"/>
    <n v="121.73014537848702"/>
    <n v="3877.8619795554291"/>
    <n v="2519.2797628049434"/>
    <n v="0"/>
    <n v="2418.2943613895436"/>
    <n v="0"/>
    <n v="0"/>
    <n v="489.38445820399619"/>
    <n v="49987.95544197844"/>
    <n v="419.50428025929949"/>
    <n v="134144.69118679746"/>
    <n v="51642.528532365992"/>
    <n v="5718.7132957618787"/>
    <n v="867.04125657222949"/>
    <n v="39648.953132913215"/>
    <n v="816.83671966060876"/>
    <n v="151.84981817311967"/>
    <n v="547.74357314094323"/>
    <n v="28375.782954491235"/>
    <n v="344326.32954406715"/>
    <n v="669.13730035459503"/>
    <n v="40205.753816712335"/>
    <n v="19972.15788857987"/>
    <n v="718.31334685427328"/>
    <n v="134.02963194226538"/>
    <n v="0"/>
    <n v="0"/>
    <n v="95.54436266204246"/>
    <n v="110.83146068796924"/>
    <n v="3056.5711712446646"/>
    <n v="187.66377840382899"/>
    <n v="0"/>
    <n v="951.30719267972893"/>
    <n v="0"/>
    <n v="0"/>
    <n v="771.42008843398241"/>
    <n v="43179.879120452235"/>
    <n v="370.8484370861608"/>
    <n v="139615.79680468704"/>
    <n v="42758.452045623068"/>
    <n v="5312.4468243731644"/>
    <n v="961.74063708246842"/>
    <n v="40442.623578848543"/>
    <n v="919.43677810760721"/>
    <n v="257.21561568491177"/>
    <n v="1116.1925580623101"/>
    <n v="108384.55045131862"/>
    <n v="450191.9128898817"/>
    <n v="765.6506100563131"/>
    <n v="39856.413643268934"/>
    <n v="22224.675010257648"/>
    <n v="3610.4821066743175"/>
    <n v="16435.134671915795"/>
    <n v="0"/>
    <n v="0"/>
    <n v="55.392016585840835"/>
    <n v="108.01443234238963"/>
    <n v="834.54650788533934"/>
    <n v="707.7154075087534"/>
    <n v="0"/>
    <n v="3786.9638411173728"/>
    <n v="0"/>
    <n v="4444.4677703915868"/>
    <n v="12390.764822124191"/>
    <n v="48371.016859966563"/>
    <n v="16567.988269296107"/>
    <n v="134493.96201866888"/>
    <n v="44712.230145228103"/>
    <n v="5303.6644180581097"/>
    <n v="2905.703168444516"/>
    <n v="25219.68603464176"/>
    <n v="938.79843750133648"/>
    <n v="322.82951946377801"/>
    <n v="494.58977689338622"/>
    <n v="21439.680123208571"/>
    <n v="405990.3696114996"/>
    <n v="368.65790961372187"/>
    <n v="43196.881902462512"/>
    <n v="19475.576626922681"/>
    <n v="519.82670785836081"/>
    <n v="24850.54235375057"/>
    <n v="0"/>
    <n v="0"/>
    <n v="0"/>
    <n v="112.09724133994197"/>
    <n v="901.54257505555972"/>
    <n v="1336.1401828447001"/>
    <n v="0"/>
    <n v="29695.531640752564"/>
    <n v="0"/>
    <n v="3947.1317194735511"/>
    <n v="12292.030161240913"/>
    <n v="15323.237790284033"/>
    <n v="15420.55407518794"/>
    <n v="132015.44941491308"/>
    <n v="139702.59038405548"/>
    <n v="5346.5251956299471"/>
    <n v="2946.7503997207154"/>
    <n v="8122.9565447622726"/>
    <n v="1207.8827674574327"/>
    <n v="176.28938485835067"/>
    <n v="381.43756809505305"/>
    <n v="25047.186862358987"/>
    <n v="482386.8194086384"/>
    <n v="31.409673989495541"/>
    <n v="37039.100087084204"/>
    <n v="18186.245874718046"/>
    <n v="436.24234947713853"/>
    <n v="8214.3653958817649"/>
    <n v="0"/>
    <n v="0"/>
    <n v="0"/>
    <n v="361.36086011579903"/>
    <n v="570.94852237349028"/>
    <n v="948.69944631945975"/>
    <n v="0"/>
    <n v="2664.4404894402551"/>
    <n v="0"/>
    <n v="1999.6630051561067"/>
    <n v="11667.774740847884"/>
    <n v="12910.14885297589"/>
    <n v="12827.174413140807"/>
    <n v="94291.798334806474"/>
    <n v="155115.35992367129"/>
    <n v="4064.3506480335386"/>
    <n v="2473.9829717829798"/>
    <n v="38042.349871420229"/>
    <n v="1340.4094906424998"/>
    <n v="306.33193785664787"/>
    <n v="928.26827995965266"/>
    <n v="26174.709588984439"/>
    <n v="430595.1347586780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C000000}" name="Tabela dinâmica25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392:E421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11" fld="95" baseField="0" baseItem="0"/>
    <dataField name="Soma de Soma de 12 - Acre_2011" fld="96" baseField="0" baseItem="0"/>
    <dataField name="Soma de Soma de 13 - Amazonas_2011" fld="97" baseField="0" baseItem="0"/>
    <dataField name="Soma de Soma de 14 - Roraima_2011" fld="98" baseField="0" baseItem="0"/>
    <dataField name="Soma de Soma de 15 - Pará_2011" fld="99" baseField="0" baseItem="0"/>
    <dataField name="Soma de Soma de 16 - Amapá_2011" fld="100" baseField="0" baseItem="0"/>
    <dataField name="Soma de Soma de 17 - Tocantins_2011" fld="101" baseField="0" baseItem="0"/>
    <dataField name="Soma de Soma de 21 - Maranhão_2011" fld="102" baseField="0" baseItem="0"/>
    <dataField name="Soma de Soma de 22 - Piauí_2011" fld="103" baseField="0" baseItem="0"/>
    <dataField name="Soma de Soma de 23 - Ceará_2011" fld="104" baseField="0" baseItem="0"/>
    <dataField name="Soma de Soma de 24 - Rio Grande do Norte_2011" fld="105" baseField="0" baseItem="0"/>
    <dataField name="Soma de Soma de 25 - Paraíba_2011" fld="106" baseField="0" baseItem="0"/>
    <dataField name="Soma de Soma de 26 - Pernambuco_2011" fld="107" baseField="0" baseItem="0"/>
    <dataField name="Soma de Soma de 27 - Alagoas_2011" fld="108" baseField="0" baseItem="0"/>
    <dataField name="Soma de Soma de 28 - Sergipe_2011" fld="109" baseField="0" baseItem="0"/>
    <dataField name="Soma de Soma de 29 - Bahia_2011" fld="110" baseField="0" baseItem="0"/>
    <dataField name="Soma de Soma de 31 - Minas Gerais_2011" fld="111" baseField="0" baseItem="0"/>
    <dataField name="Soma de Soma de 32 - Espírito Santo_2011" fld="112" baseField="0" baseItem="0"/>
    <dataField name="Soma de Soma de 33 - Rio de Janeiro_2011" fld="113" baseField="0" baseItem="0"/>
    <dataField name="Soma de Soma de 35 - São Paulo_2011" fld="114" baseField="0" baseItem="0"/>
    <dataField name="Soma de Soma de 41 - Paraná_2011" fld="115" baseField="0" baseItem="0"/>
    <dataField name="Soma de Soma de 42 - Santa Catarina_2011" fld="116" baseField="0" baseItem="0"/>
    <dataField name="Soma de Soma de 43 - Rio Grande do Sul_2011" fld="117" baseField="0" baseItem="0"/>
    <dataField name="Soma de Soma de 50 - Mato Grosso do Sul_2011" fld="118" baseField="0" baseItem="0"/>
    <dataField name="Soma de Soma de 51 - Mato Grosso_2011" fld="119" baseField="0" baseItem="0"/>
    <dataField name="Soma de Soma de 52 - Goiás_2011" fld="120" baseField="0" baseItem="0"/>
    <dataField name="Soma de Soma de 53 - Distrito Federal_2011" fld="121" baseField="0" baseItem="0"/>
    <dataField name="Soma de Soma de Total_2011" fld="122" baseField="0" baseItem="0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1000000}" name="Tabela dinâmica30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523:W553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07" fld="207" baseField="0" baseItem="0"/>
    <dataField name="Soma de Soma de 12 - Acre_2007" fld="208" baseField="0" baseItem="0"/>
    <dataField name="Soma de Soma de 13 - Amazonas_2007" fld="209" baseField="0" baseItem="0"/>
    <dataField name="Soma de Soma de 14 - Roraima_2007" fld="210" baseField="0" baseItem="0"/>
    <dataField name="Soma de Soma de 15 - Pará_2007" fld="211" baseField="0" baseItem="0"/>
    <dataField name="Soma de Soma de 16 - Amapá_2007" fld="212" baseField="0" baseItem="0"/>
    <dataField name="Soma de Soma de 17 - Tocantins_2007" fld="213" baseField="0" baseItem="0"/>
    <dataField name="Soma de Soma de 21 - Maranhão_2007" fld="214" baseField="0" baseItem="0"/>
    <dataField name="Soma de Soma de 22 - Piauí_2007" fld="215" baseField="0" baseItem="0"/>
    <dataField name="Soma de Soma de 23 - Ceará_2007" fld="216" baseField="0" baseItem="0"/>
    <dataField name="Soma de Soma de 24 - Rio Grande do Norte_2007" fld="217" baseField="0" baseItem="0"/>
    <dataField name="Soma de Soma de 25 - Paraíba_2007" fld="218" baseField="0" baseItem="0"/>
    <dataField name="Soma de Soma de 26 - Pernambuco_2007" fld="219" baseField="0" baseItem="0"/>
    <dataField name="Soma de Soma de 27 - Alagoas_2007" fld="220" baseField="0" baseItem="0"/>
    <dataField name="Soma de Soma de 28 - Sergipe_2007" fld="221" baseField="0" baseItem="0"/>
    <dataField name="Soma de Soma de 29 - Bahia_2007" fld="222" baseField="0" baseItem="0"/>
    <dataField name="Soma de Soma de 31 - Minas Gerais_2007" fld="223" baseField="0" baseItem="0"/>
    <dataField name="Soma de Soma de 32 - Espírito Santo_2007" fld="224" baseField="0" baseItem="0"/>
    <dataField name="Soma de Soma de 33 - Rio de Janeiro_2007" fld="225" baseField="0" baseItem="0"/>
    <dataField name="Soma de Soma de 35 - São Paulo_2007" fld="226" baseField="0" baseItem="0"/>
    <dataField name="Soma de Soma de 41 - Paraná_2007" fld="227" baseField="0" baseItem="0"/>
    <dataField name="Soma de Soma de 42 - Santa Catarina_2007" fld="228" baseField="0" baseItem="0"/>
    <dataField name="Soma de Soma de 43 - Rio Grande do Sul_2007" fld="229" baseField="0" baseItem="0"/>
    <dataField name="Soma de Soma de 50 - Mato Grosso do Sul_2007" fld="230" baseField="0" baseItem="0"/>
    <dataField name="Soma de Soma de 51 - Mato Grosso_2007" fld="231" baseField="0" baseItem="0"/>
    <dataField name="Soma de Soma de 52 - Goiás_2007" fld="232" baseField="0" baseItem="0"/>
    <dataField name="Soma de Soma de 53 - Distrito Federal_2007" fld="233" baseField="0" baseItem="0"/>
    <dataField name="Soma de Soma de Total_2007" fld="234" baseField="0" baseItem="0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8000000}" name="Tabela dinâmica21" cacheId="0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B259:AP260" firstHeaderRow="1" firstDataRow="2" firstDataCol="0"/>
  <pivotFields count="231">
    <pivotField showAll="0"/>
    <pivotField showAll="0"/>
    <pivotField showAll="0"/>
    <pivotField axis="axisCol" showAll="0">
      <items count="41">
        <item x="28"/>
        <item x="31"/>
        <item x="34"/>
        <item x="17"/>
        <item x="18"/>
        <item x="36"/>
        <item x="35"/>
        <item x="39"/>
        <item x="15"/>
        <item x="14"/>
        <item x="19"/>
        <item x="38"/>
        <item x="20"/>
        <item x="27"/>
        <item x="3"/>
        <item x="6"/>
        <item x="7"/>
        <item x="5"/>
        <item x="4"/>
        <item x="32"/>
        <item x="26"/>
        <item x="16"/>
        <item x="9"/>
        <item x="8"/>
        <item x="10"/>
        <item x="12"/>
        <item x="11"/>
        <item x="13"/>
        <item x="29"/>
        <item x="30"/>
        <item x="1"/>
        <item x="2"/>
        <item x="33"/>
        <item x="0"/>
        <item x="22"/>
        <item x="23"/>
        <item x="24"/>
        <item x="37"/>
        <item x="21"/>
        <item x="25"/>
        <item t="default"/>
      </items>
    </pivotField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Items count="1">
    <i/>
  </rowItems>
  <colFields count="1">
    <field x="3"/>
  </colFields>
  <col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colItems>
  <formats count="1">
    <format dxfId="2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5000000}" name="Tabela dinâmica19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195:M224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13" fld="39" baseField="0" baseItem="0"/>
    <dataField name="Soma de Soma de 12 - Acre_2013" fld="40" baseField="0" baseItem="0"/>
    <dataField name="Soma de Soma de 13 - Amazonas_2013" fld="41" baseField="0" baseItem="0"/>
    <dataField name="Soma de Soma de 14 - Roraima_2013" fld="42" baseField="0" baseItem="0"/>
    <dataField name="Soma de Soma de 15 - Pará_2013" fld="43" baseField="0" baseItem="0"/>
    <dataField name="Soma de Soma de 16 - Amapá_2013" fld="44" baseField="0" baseItem="0"/>
    <dataField name="Soma de Soma de 17 - Tocantins_2013" fld="45" baseField="0" baseItem="0"/>
    <dataField name="Soma de Soma de 21 - Maranhão_2013" fld="46" baseField="0" baseItem="0"/>
    <dataField name="Soma de Soma de 22 - Piauí_2013" fld="47" baseField="0" baseItem="0"/>
    <dataField name="Soma de Soma de 23 - Ceará_2013" fld="48" baseField="0" baseItem="0"/>
    <dataField name="Soma de Soma de 24 - Rio Grande do Norte_2013" fld="49" baseField="0" baseItem="0"/>
    <dataField name="Soma de Soma de 25 - Paraíba_2013" fld="50" baseField="0" baseItem="0"/>
    <dataField name="Soma de Soma de 26 - Pernambuco_2013" fld="51" baseField="0" baseItem="0"/>
    <dataField name="Soma de Soma de 27 - Alagoas_2013" fld="52" baseField="0" baseItem="0"/>
    <dataField name="Soma de Soma de 28 - Sergipe_2013" fld="53" baseField="0" baseItem="0"/>
    <dataField name="Soma de Soma de 29 - Bahia_2013" fld="54" baseField="0" baseItem="0"/>
    <dataField name="Soma de Soma de 31 - Minas Gerais_2013" fld="55" baseField="0" baseItem="0"/>
    <dataField name="Soma de Soma de 32 - Espírito Santo_2013" fld="56" baseField="0" baseItem="0"/>
    <dataField name="Soma de Soma de 33 - Rio de Janeiro_2013" fld="57" baseField="0" baseItem="0"/>
    <dataField name="Soma de Soma de 35 - São Paulo_2013" fld="58" baseField="0" baseItem="0"/>
    <dataField name="Soma de Soma de 41 - Paraná_2013" fld="59" baseField="0" baseItem="0"/>
    <dataField name="Soma de Soma de 42 - Santa Catarina_2013" fld="60" baseField="0" baseItem="0"/>
    <dataField name="Soma de Soma de 43 - Rio Grande do Sul_2013" fld="61" baseField="0" baseItem="0"/>
    <dataField name="Soma de Soma de 50 - Mato Grosso do Sul_2013" fld="62" baseField="0" baseItem="0"/>
    <dataField name="Soma de Soma de 51 - Mato Grosso_2013" fld="63" baseField="0" baseItem="0"/>
    <dataField name="Soma de Soma de 52 - Goiás_2013" fld="64" baseField="0" baseItem="0"/>
    <dataField name="Soma de Soma de 53 - Distrito Federal_2013" fld="65" baseField="0" baseItem="0"/>
    <dataField name="Soma de Soma de Total_2013" fld="66" baseField="0" baseItem="0"/>
  </dataFields>
  <formats count="1"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8000000}" name="Tabela dinâmica37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747:W777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14" fld="11" baseField="0" baseItem="0"/>
    <dataField name="Soma de Soma de 12 - Acre_2014" fld="12" baseField="0" baseItem="0"/>
    <dataField name="Soma de Soma de 13 - Amazonas_2014" fld="13" baseField="0" baseItem="0"/>
    <dataField name="Soma de Soma de 14 - Roraima_2014" fld="14" baseField="0" baseItem="0"/>
    <dataField name="Soma de Soma de 15 - Pará_2014" fld="15" baseField="0" baseItem="0"/>
    <dataField name="Soma de Soma de 16 - Amapá_2014" fld="16" baseField="0" baseItem="0"/>
    <dataField name="Soma de Soma de 17 - Tocantins_2014" fld="17" baseField="0" baseItem="0"/>
    <dataField name="Soma de Soma de 21 - Maranhão_2014" fld="18" baseField="0" baseItem="0"/>
    <dataField name="Soma de Soma de 22 - Piauí_2014" fld="19" baseField="0" baseItem="0"/>
    <dataField name="Soma de Soma de 23 - Ceará_2014" fld="20" baseField="0" baseItem="0"/>
    <dataField name="Soma de Soma de 24 - Rio Grande do Norte_2014" fld="21" baseField="0" baseItem="0"/>
    <dataField name="Soma de Soma de 25 - Paraíba_2014" fld="22" baseField="0" baseItem="0"/>
    <dataField name="Soma de Soma de 26 - Pernambuco_2014" fld="23" baseField="0" baseItem="0"/>
    <dataField name="Soma de Soma de 27 - Alagoas_2014" fld="24" baseField="0" baseItem="0"/>
    <dataField name="Soma de Soma de 28 - Sergipe_2014" fld="25" baseField="0" baseItem="0"/>
    <dataField name="Soma de Soma de 29 - Bahia_2014" fld="26" baseField="0" baseItem="0"/>
    <dataField name="Soma de Soma de 31 - Minas Gerais_2014" fld="27" baseField="0" baseItem="0"/>
    <dataField name="Soma de Soma de 32 - Espírito Santo_2014" fld="28" baseField="0" baseItem="0"/>
    <dataField name="Soma de Soma de 33 - Rio de Janeiro_2014" fld="29" baseField="0" baseItem="0"/>
    <dataField name="Soma de Soma de 35 - São Paulo_2014" fld="30" baseField="0" baseItem="0"/>
    <dataField name="Soma de Soma de 41 - Paraná_2014" fld="31" baseField="0" baseItem="0"/>
    <dataField name="Soma de Soma de 42 - Santa Catarina_2014" fld="32" baseField="0" baseItem="0"/>
    <dataField name="Soma de Soma de 43 - Rio Grande do Sul_2014" fld="33" baseField="0" baseItem="0"/>
    <dataField name="Soma de Soma de 50 - Mato Grosso do Sul_2014" fld="34" baseField="0" baseItem="0"/>
    <dataField name="Soma de Soma de 51 - Mato Grosso_2014" fld="35" baseField="0" baseItem="0"/>
    <dataField name="Soma de Soma de 52 - Goiás_2014" fld="36" baseField="0" baseItem="0"/>
    <dataField name="Soma de Soma de 53 - Distrito Federal_2014" fld="37" baseField="0" baseItem="0"/>
    <dataField name="Soma de Soma de Total_2014" fld="38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4000000}" name="Tabela dinâmica33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619:W649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10" fld="123" baseField="0" baseItem="0"/>
    <dataField name="Soma de Soma de 12 - Acre_2010" fld="124" baseField="0" baseItem="0"/>
    <dataField name="Soma de Soma de 13 - Amazonas_2010" fld="125" baseField="0" baseItem="0"/>
    <dataField name="Soma de Soma de 14 - Roraima_2010" fld="126" baseField="0" baseItem="0"/>
    <dataField name="Soma de Soma de 15 - Pará_2010" fld="127" baseField="0" baseItem="0"/>
    <dataField name="Soma de Soma de 16 - Amapá_2010" fld="128" baseField="0" baseItem="0"/>
    <dataField name="Soma de Soma de 17 - Tocantins_2010" fld="129" baseField="0" baseItem="0"/>
    <dataField name="Soma de Soma de 21 - Maranhão_2010" fld="130" baseField="0" baseItem="0"/>
    <dataField name="Soma de Soma de 22 - Piauí_2010" fld="131" baseField="0" baseItem="0"/>
    <dataField name="Soma de Soma de 23 - Ceará_2010" fld="132" baseField="0" baseItem="0"/>
    <dataField name="Soma de Soma de 24 - Rio Grande do Norte_2010" fld="133" baseField="0" baseItem="0"/>
    <dataField name="Soma de Soma de 25 - Paraíba_2010" fld="134" baseField="0" baseItem="0"/>
    <dataField name="Soma de Soma de 26 - Pernambuco_2010" fld="135" baseField="0" baseItem="0"/>
    <dataField name="Soma de Soma de 27 - Alagoas_2010" fld="136" baseField="0" baseItem="0"/>
    <dataField name="Soma de Soma de 28 - Sergipe_2010" fld="137" baseField="0" baseItem="0"/>
    <dataField name="Soma de Soma de 29 - Bahia_2010" fld="138" baseField="0" baseItem="0"/>
    <dataField name="Soma de Soma de 31 - Minas Gerais_2010" fld="139" baseField="0" baseItem="0"/>
    <dataField name="Soma de Soma de 32 - Espírito Santo_2010" fld="140" baseField="0" baseItem="0"/>
    <dataField name="Soma de Soma de 33 - Rio de Janeiro_2010" fld="141" baseField="0" baseItem="0"/>
    <dataField name="Soma de Soma de 35 - São Paulo_2010" fld="142" baseField="0" baseItem="0"/>
    <dataField name="Soma de Soma de 41 - Paraná_2010" fld="143" baseField="0" baseItem="0"/>
    <dataField name="Soma de Soma de 42 - Santa Catarina_2010" fld="144" baseField="0" baseItem="0"/>
    <dataField name="Soma de Soma de 43 - Rio Grande do Sul_2010" fld="145" baseField="0" baseItem="0"/>
    <dataField name="Soma de Soma de 50 - Mato Grosso do Sul_2010" fld="146" baseField="0" baseItem="0"/>
    <dataField name="Soma de Soma de 51 - Mato Grosso_2010" fld="147" baseField="0" baseItem="0"/>
    <dataField name="Soma de Soma de 52 - Goiás_2010" fld="148" baseField="0" baseItem="0"/>
    <dataField name="Soma de Soma de 53 - Distrito Federal_2010" fld="149" baseField="0" baseItem="0"/>
    <dataField name="Soma de Soma de Total_2010" fld="150" baseField="0" baseItem="0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6000000}" name="Tabela dinâmica35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683:W713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12" fld="67" baseField="0" baseItem="0"/>
    <dataField name="Soma de Soma de 12 - Acre_2012" fld="68" baseField="0" baseItem="0"/>
    <dataField name="Soma de Soma de 13 - Amazonas_2012" fld="69" baseField="0" baseItem="0"/>
    <dataField name="Soma de Soma de 14 - Roraima_2012" fld="70" baseField="0" baseItem="0"/>
    <dataField name="Soma de Soma de 15 - Pará_2012" fld="71" baseField="0" baseItem="0"/>
    <dataField name="Soma de Soma de 16 - Amapá_2012" fld="72" baseField="0" baseItem="0"/>
    <dataField name="Soma de Soma de 17 - Tocantins_2012" fld="73" baseField="0" baseItem="0"/>
    <dataField name="Soma de Soma de 21 - Maranhão_2012" fld="74" baseField="0" baseItem="0"/>
    <dataField name="Soma de Soma de 22 - Piauí_2012" fld="75" baseField="0" baseItem="0"/>
    <dataField name="Soma de Soma de 23 - Ceará_2012" fld="76" baseField="0" baseItem="0"/>
    <dataField name="Soma de Soma de 24 - Rio Grande do Norte_2012" fld="77" baseField="0" baseItem="0"/>
    <dataField name="Soma de Soma de 25 - Paraíba_2012" fld="78" baseField="0" baseItem="0"/>
    <dataField name="Soma de Soma de 26 - Pernambuco_2012" fld="79" baseField="0" baseItem="0"/>
    <dataField name="Soma de Soma de 27 - Alagoas_2012" fld="80" baseField="0" baseItem="0"/>
    <dataField name="Soma de Soma de 28 - Sergipe_2012" fld="81" baseField="0" baseItem="0"/>
    <dataField name="Soma de Soma de 29 - Bahia_2012" fld="82" baseField="0" baseItem="0"/>
    <dataField name="Soma de Soma de 31 - Minas Gerais_2012" fld="83" baseField="0" baseItem="0"/>
    <dataField name="Soma de Soma de 32 - Espírito Santo_2012" fld="84" baseField="0" baseItem="0"/>
    <dataField name="Soma de Soma de 33 - Rio de Janeiro_2012" fld="85" baseField="0" baseItem="0"/>
    <dataField name="Soma de Soma de 35 - São Paulo_2012" fld="86" baseField="0" baseItem="0"/>
    <dataField name="Soma de Soma de 41 - Paraná_2012" fld="87" baseField="0" baseItem="0"/>
    <dataField name="Soma de Soma de 42 - Santa Catarina_2012" fld="88" baseField="0" baseItem="0"/>
    <dataField name="Soma de Soma de 43 - Rio Grande do Sul_2012" fld="89" baseField="0" baseItem="0"/>
    <dataField name="Soma de Soma de 50 - Mato Grosso do Sul_2012" fld="90" baseField="0" baseItem="0"/>
    <dataField name="Soma de Soma de 51 - Mato Grosso_2012" fld="91" baseField="0" baseItem="0"/>
    <dataField name="Soma de Soma de 52 - Goiás_2012" fld="92" baseField="0" baseItem="0"/>
    <dataField name="Soma de Soma de 53 - Distrito Federal_2012" fld="93" baseField="0" baseItem="0"/>
    <dataField name="Soma de Soma de Total_2012" fld="94" baseField="0" baseItem="0"/>
  </dataFields>
  <formats count="1">
    <format dxfId="3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3000000}" name="Tabela dinâmica32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587:W617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09" fld="151" baseField="0" baseItem="0"/>
    <dataField name="Soma de Soma de 12 - Acre_2009" fld="152" baseField="0" baseItem="0"/>
    <dataField name="Soma de Soma de 13 - Amazonas_2009" fld="153" baseField="0" baseItem="0"/>
    <dataField name="Soma de Soma de 14 - Roraima_2009" fld="154" baseField="0" baseItem="0"/>
    <dataField name="Soma de Soma de 15 - Pará_2009" fld="155" baseField="0" baseItem="0"/>
    <dataField name="Soma de Soma de 16 - Amapá_2009" fld="156" baseField="0" baseItem="0"/>
    <dataField name="Soma de Soma de 17 - Tocantins_2009" fld="157" baseField="0" baseItem="0"/>
    <dataField name="Soma de Soma de 21 - Maranhão_2009" fld="158" baseField="0" baseItem="0"/>
    <dataField name="Soma de Soma de 22 - Piauí_2009" fld="159" baseField="0" baseItem="0"/>
    <dataField name="Soma de Soma de 23 - Ceará_2009" fld="160" baseField="0" baseItem="0"/>
    <dataField name="Soma de Soma de 24 - Rio Grande do Norte_2009" fld="161" baseField="0" baseItem="0"/>
    <dataField name="Soma de Soma de 25 - Paraíba_2009" fld="162" baseField="0" baseItem="0"/>
    <dataField name="Soma de Soma de 26 - Pernambuco_2009" fld="163" baseField="0" baseItem="0"/>
    <dataField name="Soma de Soma de 27 - Alagoas_2009" fld="164" baseField="0" baseItem="0"/>
    <dataField name="Soma de Soma de 28 - Sergipe_2009" fld="165" baseField="0" baseItem="0"/>
    <dataField name="Soma de Soma de 29 - Bahia_2009" fld="166" baseField="0" baseItem="0"/>
    <dataField name="Soma de Soma de 31 - Minas Gerais_2009" fld="167" baseField="0" baseItem="0"/>
    <dataField name="Soma de Soma de 32 - Espírito Santo_2009" fld="168" baseField="0" baseItem="0"/>
    <dataField name="Soma de Soma de 33 - Rio de Janeiro_2009" fld="169" baseField="0" baseItem="0"/>
    <dataField name="Soma de Soma de 35 - São Paulo_2009" fld="170" baseField="0" baseItem="0"/>
    <dataField name="Soma de Soma de 41 - Paraná_2009" fld="171" baseField="0" baseItem="0"/>
    <dataField name="Soma de Soma de 42 - Santa Catarina_2009" fld="172" baseField="0" baseItem="0"/>
    <dataField name="Soma de Soma de 43 - Rio Grande do Sul_2009" fld="173" baseField="0" baseItem="0"/>
    <dataField name="Soma de Soma de 50 - Mato Grosso do Sul_2009" fld="174" baseField="0" baseItem="0"/>
    <dataField name="Soma de Soma de 51 - Mato Grosso_2009" fld="175" baseField="0" baseItem="0"/>
    <dataField name="Soma de Soma de 52 - Goiás_2009" fld="176" baseField="0" baseItem="0"/>
    <dataField name="Soma de Soma de 53 - Distrito Federal_2009" fld="177" baseField="0" baseItem="0"/>
    <dataField name="Soma de Soma de Total_2009" fld="178" baseField="0" baseItem="0"/>
  </dataFields>
  <formats count="1">
    <format dxfId="3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5000000}" name="Tabela dinâmica34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651:W681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11" fld="95" baseField="0" baseItem="0"/>
    <dataField name="Soma de Soma de 12 - Acre_2011" fld="96" baseField="0" baseItem="0"/>
    <dataField name="Soma de Soma de 13 - Amazonas_2011" fld="97" baseField="0" baseItem="0"/>
    <dataField name="Soma de Soma de 14 - Roraima_2011" fld="98" baseField="0" baseItem="0"/>
    <dataField name="Soma de Soma de 15 - Pará_2011" fld="99" baseField="0" baseItem="0"/>
    <dataField name="Soma de Soma de 16 - Amapá_2011" fld="100" baseField="0" baseItem="0"/>
    <dataField name="Soma de Soma de 17 - Tocantins_2011" fld="101" baseField="0" baseItem="0"/>
    <dataField name="Soma de Soma de 21 - Maranhão_2011" fld="102" baseField="0" baseItem="0"/>
    <dataField name="Soma de Soma de 22 - Piauí_2011" fld="103" baseField="0" baseItem="0"/>
    <dataField name="Soma de Soma de 23 - Ceará_2011" fld="104" baseField="0" baseItem="0"/>
    <dataField name="Soma de Soma de 24 - Rio Grande do Norte_2011" fld="105" baseField="0" baseItem="0"/>
    <dataField name="Soma de Soma de 25 - Paraíba_2011" fld="106" baseField="0" baseItem="0"/>
    <dataField name="Soma de Soma de 26 - Pernambuco_2011" fld="107" baseField="0" baseItem="0"/>
    <dataField name="Soma de Soma de 27 - Alagoas_2011" fld="108" baseField="0" baseItem="0"/>
    <dataField name="Soma de Soma de 28 - Sergipe_2011" fld="109" baseField="0" baseItem="0"/>
    <dataField name="Soma de Soma de 29 - Bahia_2011" fld="110" baseField="0" baseItem="0"/>
    <dataField name="Soma de Soma de 31 - Minas Gerais_2011" fld="111" baseField="0" baseItem="0"/>
    <dataField name="Soma de Soma de 32 - Espírito Santo_2011" fld="112" baseField="0" baseItem="0"/>
    <dataField name="Soma de Soma de 33 - Rio de Janeiro_2011" fld="113" baseField="0" baseItem="0"/>
    <dataField name="Soma de Soma de 35 - São Paulo_2011" fld="114" baseField="0" baseItem="0"/>
    <dataField name="Soma de Soma de 41 - Paraná_2011" fld="115" baseField="0" baseItem="0"/>
    <dataField name="Soma de Soma de 42 - Santa Catarina_2011" fld="116" baseField="0" baseItem="0"/>
    <dataField name="Soma de Soma de 43 - Rio Grande do Sul_2011" fld="117" baseField="0" baseItem="0"/>
    <dataField name="Soma de Soma de 50 - Mato Grosso do Sul_2011" fld="118" baseField="0" baseItem="0"/>
    <dataField name="Soma de Soma de 51 - Mato Grosso_2011" fld="119" baseField="0" baseItem="0"/>
    <dataField name="Soma de Soma de 52 - Goiás_2011" fld="120" baseField="0" baseItem="0"/>
    <dataField name="Soma de Soma de 53 - Distrito Federal_2011" fld="121" baseField="0" baseItem="0"/>
    <dataField name="Soma de Soma de Total_2011" fld="122" baseField="0" baseItem="0"/>
  </dataFields>
  <formats count="1">
    <format dxfId="3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7000000}" name="Tabela dinâmica20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227:M256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14" fld="11" baseField="0" baseItem="0"/>
    <dataField name="Soma de Soma de 12 - Acre_2014" fld="12" baseField="0" baseItem="0"/>
    <dataField name="Soma de Soma de 13 - Amazonas_2014" fld="13" baseField="0" baseItem="0"/>
    <dataField name="Soma de Soma de 14 - Roraima_2014" fld="14" baseField="0" baseItem="0"/>
    <dataField name="Soma de Soma de 15 - Pará_2014" fld="15" baseField="0" baseItem="0"/>
    <dataField name="Soma de Soma de 16 - Amapá_2014" fld="16" baseField="0" baseItem="0"/>
    <dataField name="Soma de Soma de 17 - Tocantins_2014" fld="17" baseField="0" baseItem="0"/>
    <dataField name="Soma de Soma de 21 - Maranhão_2014" fld="18" baseField="0" baseItem="0"/>
    <dataField name="Soma de Soma de 22 - Piauí_2014" fld="19" baseField="0" baseItem="0"/>
    <dataField name="Soma de Soma de 23 - Ceará_2014" fld="20" baseField="0" baseItem="0"/>
    <dataField name="Soma de Soma de 24 - Rio Grande do Norte_2014" fld="21" baseField="0" baseItem="0"/>
    <dataField name="Soma de Soma de 25 - Paraíba_2014" fld="22" baseField="0" baseItem="0"/>
    <dataField name="Soma de Soma de 26 - Pernambuco_2014" fld="23" baseField="0" baseItem="0"/>
    <dataField name="Soma de Soma de 27 - Alagoas_2014" fld="24" baseField="0" baseItem="0"/>
    <dataField name="Soma de Soma de 28 - Sergipe_2014" fld="25" baseField="0" baseItem="0"/>
    <dataField name="Soma de Soma de 29 - Bahia_2014" fld="26" baseField="0" baseItem="0"/>
    <dataField name="Soma de Soma de 31 - Minas Gerais_2014" fld="27" baseField="0" baseItem="0"/>
    <dataField name="Soma de Soma de 32 - Espírito Santo_2014" fld="28" baseField="0" baseItem="0"/>
    <dataField name="Soma de Soma de 33 - Rio de Janeiro_2014" fld="29" baseField="0" baseItem="0"/>
    <dataField name="Soma de Soma de 35 - São Paulo_2014" fld="30" baseField="0" baseItem="0"/>
    <dataField name="Soma de Soma de 41 - Paraná_2014" fld="31" baseField="0" baseItem="0"/>
    <dataField name="Soma de Soma de 42 - Santa Catarina_2014" fld="32" baseField="0" baseItem="0"/>
    <dataField name="Soma de Soma de 43 - Rio Grande do Sul_2014" fld="33" baseField="0" baseItem="0"/>
    <dataField name="Soma de Soma de 50 - Mato Grosso do Sul_2014" fld="34" baseField="0" baseItem="0"/>
    <dataField name="Soma de Soma de 51 - Mato Grosso_2014" fld="35" baseField="0" baseItem="0"/>
    <dataField name="Soma de Soma de 52 - Goiás_2014" fld="36" baseField="0" baseItem="0"/>
    <dataField name="Soma de Soma de 53 - Distrito Federal_2014" fld="37" baseField="0" baseItem="0"/>
    <dataField name="Soma de Soma de Total_2014" fld="38" baseField="0" baseItem="0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6000000}" name="Tabela dinâmica2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3">
  <location ref="B3:M32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07" fld="207" baseField="0" baseItem="0"/>
    <dataField name="Soma de Soma de 12 - Acre_2007" fld="208" baseField="0" baseItem="0"/>
    <dataField name="Soma de Soma de 13 - Amazonas_2007" fld="209" baseField="0" baseItem="0"/>
    <dataField name="Soma de Soma de 14 - Roraima_2007" fld="210" baseField="0" baseItem="0"/>
    <dataField name="Soma de Soma de 15 - Pará_2007" fld="211" baseField="0" baseItem="0"/>
    <dataField name="Soma de Soma de 16 - Amapá_2007" fld="212" baseField="0" baseItem="0"/>
    <dataField name="Soma de Soma de 17 - Tocantins_2007" fld="213" baseField="0" baseItem="0"/>
    <dataField name="Soma de Soma de 21 - Maranhão_2007" fld="214" baseField="0" baseItem="0"/>
    <dataField name="Soma de Soma de 22 - Piauí_2007" fld="215" baseField="0" baseItem="0"/>
    <dataField name="Soma de Soma de 23 - Ceará_2007" fld="216" baseField="0" baseItem="0"/>
    <dataField name="Soma de Soma de 24 - Rio Grande do Norte_2007" fld="217" baseField="0" baseItem="0"/>
    <dataField name="Soma de Soma de 25 - Paraíba_2007" fld="218" baseField="0" baseItem="0"/>
    <dataField name="Soma de Soma de 26 - Pernambuco_2007" fld="219" baseField="0" baseItem="0"/>
    <dataField name="Soma de Soma de 27 - Alagoas_2007" fld="220" baseField="0" baseItem="0"/>
    <dataField name="Soma de Soma de 28 - Sergipe_2007" fld="221" baseField="0" baseItem="0"/>
    <dataField name="Soma de Soma de 29 - Bahia_2007" fld="222" baseField="0" baseItem="0"/>
    <dataField name="Soma de Soma de 31 - Minas Gerais_2007" fld="223" baseField="0" baseItem="0"/>
    <dataField name="Soma de Soma de 32 - Espírito Santo_2007" fld="224" baseField="0" baseItem="0"/>
    <dataField name="Soma de Soma de 33 - Rio de Janeiro_2007" fld="225" baseField="0" baseItem="0"/>
    <dataField name="Soma de Soma de 35 - São Paulo_2007" fld="226" baseField="0" baseItem="0"/>
    <dataField name="Soma de Soma de 41 - Paraná_2007" fld="227" baseField="0" baseItem="0"/>
    <dataField name="Soma de Soma de 42 - Santa Catarina_2007" fld="228" baseField="0" baseItem="0"/>
    <dataField name="Soma de Soma de 43 - Rio Grande do Sul_2007" fld="229" baseField="0" baseItem="0"/>
    <dataField name="Soma de Soma de 50 - Mato Grosso do Sul_2007" fld="230" baseField="0" baseItem="0"/>
    <dataField name="Soma de Soma de 51 - Mato Grosso_2007" fld="231" baseField="0" baseItem="0"/>
    <dataField name="Soma de Soma de 52 - Goiás_2007" fld="232" baseField="0" baseItem="0"/>
    <dataField name="Soma de Soma de 53 - Distrito Federal_2007" fld="233" baseField="0" baseItem="0"/>
    <dataField name="Soma de Soma de Total_2007" fld="234" baseField="0" baseItem="0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F000000}" name="Tabela dinâmica28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296:E325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08" fld="179" baseField="0" baseItem="0"/>
    <dataField name="Soma de Soma de 12 - Acre_2008" fld="180" baseField="0" baseItem="0"/>
    <dataField name="Soma de Soma de 13 - Amazonas_2008" fld="181" baseField="0" baseItem="0"/>
    <dataField name="Soma de Soma de 14 - Roraima_2008" fld="182" baseField="0" baseItem="0"/>
    <dataField name="Soma de Soma de 15 - Pará_2008" fld="183" baseField="0" baseItem="0"/>
    <dataField name="Soma de Soma de 16 - Amapá_2008" fld="184" baseField="0" baseItem="0"/>
    <dataField name="Soma de Soma de 17 - Tocantins_2008" fld="185" baseField="0" baseItem="0"/>
    <dataField name="Soma de Soma de 21 - Maranhão_2008" fld="186" baseField="0" baseItem="0"/>
    <dataField name="Soma de Soma de 22 - Piauí_2008" fld="187" baseField="0" baseItem="0"/>
    <dataField name="Soma de Soma de 23 - Ceará_2008" fld="188" baseField="0" baseItem="0"/>
    <dataField name="Soma de Soma de 24 - Rio Grande do Norte_2008" fld="189" baseField="0" baseItem="0"/>
    <dataField name="Soma de Soma de 25 - Paraíba_2008" fld="190" baseField="0" baseItem="0"/>
    <dataField name="Soma de Soma de 26 - Pernambuco_2008" fld="191" baseField="0" baseItem="0"/>
    <dataField name="Soma de Soma de 27 - Alagoas_2008" fld="192" baseField="0" baseItem="0"/>
    <dataField name="Soma de Soma de 28 - Sergipe_2008" fld="193" baseField="0" baseItem="0"/>
    <dataField name="Soma de Soma de 29 - Bahia_2008" fld="194" baseField="0" baseItem="0"/>
    <dataField name="Soma de Soma de 31 - Minas Gerais_2008" fld="195" baseField="0" baseItem="0"/>
    <dataField name="Soma de Soma de 32 - Espírito Santo_2008" fld="196" baseField="0" baseItem="0"/>
    <dataField name="Soma de Soma de 33 - Rio de Janeiro_2008" fld="197" baseField="0" baseItem="0"/>
    <dataField name="Soma de Soma de 35 - São Paulo_2008" fld="198" baseField="0" baseItem="0"/>
    <dataField name="Soma de Soma de 41 - Paraná_2008" fld="199" baseField="0" baseItem="0"/>
    <dataField name="Soma de Soma de 42 - Santa Catarina_2008" fld="200" baseField="0" baseItem="0"/>
    <dataField name="Soma de Soma de 43 - Rio Grande do Sul_2008" fld="201" baseField="0" baseItem="0"/>
    <dataField name="Soma de Soma de 50 - Mato Grosso do Sul_2008" fld="202" baseField="0" baseItem="0"/>
    <dataField name="Soma de Soma de 51 - Mato Grosso_2008" fld="203" baseField="0" baseItem="0"/>
    <dataField name="Soma de Soma de 52 - Goiás_2008" fld="204" baseField="0" baseItem="0"/>
    <dataField name="Soma de Soma de 53 - Distrito Federal_2008" fld="205" baseField="0" baseItem="0"/>
    <dataField name="Soma de Soma de Total_2008" fld="206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7000000}" name="Tabela dinâmica36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715:W745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13" fld="39" baseField="0" baseItem="0"/>
    <dataField name="Soma de Soma de 12 - Acre_2013" fld="40" baseField="0" baseItem="0"/>
    <dataField name="Soma de Soma de 13 - Amazonas_2013" fld="41" baseField="0" baseItem="0"/>
    <dataField name="Soma de Soma de 14 - Roraima_2013" fld="42" baseField="0" baseItem="0"/>
    <dataField name="Soma de Soma de 15 - Pará_2013" fld="43" baseField="0" baseItem="0"/>
    <dataField name="Soma de Soma de 16 - Amapá_2013" fld="44" baseField="0" baseItem="0"/>
    <dataField name="Soma de Soma de 17 - Tocantins_2013" fld="45" baseField="0" baseItem="0"/>
    <dataField name="Soma de Soma de 21 - Maranhão_2013" fld="46" baseField="0" baseItem="0"/>
    <dataField name="Soma de Soma de 22 - Piauí_2013" fld="47" baseField="0" baseItem="0"/>
    <dataField name="Soma de Soma de 23 - Ceará_2013" fld="48" baseField="0" baseItem="0"/>
    <dataField name="Soma de Soma de 24 - Rio Grande do Norte_2013" fld="49" baseField="0" baseItem="0"/>
    <dataField name="Soma de Soma de 25 - Paraíba_2013" fld="50" baseField="0" baseItem="0"/>
    <dataField name="Soma de Soma de 26 - Pernambuco_2013" fld="51" baseField="0" baseItem="0"/>
    <dataField name="Soma de Soma de 27 - Alagoas_2013" fld="52" baseField="0" baseItem="0"/>
    <dataField name="Soma de Soma de 28 - Sergipe_2013" fld="53" baseField="0" baseItem="0"/>
    <dataField name="Soma de Soma de 29 - Bahia_2013" fld="54" baseField="0" baseItem="0"/>
    <dataField name="Soma de Soma de 31 - Minas Gerais_2013" fld="55" baseField="0" baseItem="0"/>
    <dataField name="Soma de Soma de 32 - Espírito Santo_2013" fld="56" baseField="0" baseItem="0"/>
    <dataField name="Soma de Soma de 33 - Rio de Janeiro_2013" fld="57" baseField="0" baseItem="0"/>
    <dataField name="Soma de Soma de 35 - São Paulo_2013" fld="58" baseField="0" baseItem="0"/>
    <dataField name="Soma de Soma de 41 - Paraná_2013" fld="59" baseField="0" baseItem="0"/>
    <dataField name="Soma de Soma de 42 - Santa Catarina_2013" fld="60" baseField="0" baseItem="0"/>
    <dataField name="Soma de Soma de 43 - Rio Grande do Sul_2013" fld="61" baseField="0" baseItem="0"/>
    <dataField name="Soma de Soma de 50 - Mato Grosso do Sul_2013" fld="62" baseField="0" baseItem="0"/>
    <dataField name="Soma de Soma de 51 - Mato Grosso_2013" fld="63" baseField="0" baseItem="0"/>
    <dataField name="Soma de Soma de 52 - Goiás_2013" fld="64" baseField="0" baseItem="0"/>
    <dataField name="Soma de Soma de 53 - Distrito Federal_2013" fld="65" baseField="0" baseItem="0"/>
    <dataField name="Soma de Soma de Total_2013" fld="66" baseField="0" baseItem="0"/>
  </dataFields>
  <formats count="1">
    <format dxfId="3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Tabela dinâmica15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67:M96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09" fld="151" baseField="0" baseItem="0"/>
    <dataField name="Soma de Soma de 12 - Acre_2009" fld="152" baseField="0" baseItem="0"/>
    <dataField name="Soma de Soma de 13 - Amazonas_2009" fld="153" baseField="0" baseItem="0"/>
    <dataField name="Soma de Soma de 14 - Roraima_2009" fld="154" baseField="0" baseItem="0"/>
    <dataField name="Soma de Soma de 15 - Pará_2009" fld="155" baseField="0" baseItem="0"/>
    <dataField name="Soma de Soma de 16 - Amapá_2009" fld="156" baseField="0" baseItem="0"/>
    <dataField name="Soma de Soma de 17 - Tocantins_2009" fld="157" baseField="0" baseItem="0"/>
    <dataField name="Soma de Soma de 21 - Maranhão_2009" fld="158" baseField="0" baseItem="0"/>
    <dataField name="Soma de Soma de 22 - Piauí_2009" fld="159" baseField="0" baseItem="0"/>
    <dataField name="Soma de Soma de 23 - Ceará_2009" fld="160" baseField="0" baseItem="0"/>
    <dataField name="Soma de Soma de 24 - Rio Grande do Norte_2009" fld="161" baseField="0" baseItem="0"/>
    <dataField name="Soma de Soma de 25 - Paraíba_2009" fld="162" baseField="0" baseItem="0"/>
    <dataField name="Soma de Soma de 26 - Pernambuco_2009" fld="163" baseField="0" baseItem="0"/>
    <dataField name="Soma de Soma de 27 - Alagoas_2009" fld="164" baseField="0" baseItem="0"/>
    <dataField name="Soma de Soma de 28 - Sergipe_2009" fld="165" baseField="0" baseItem="0"/>
    <dataField name="Soma de Soma de 29 - Bahia_2009" fld="166" baseField="0" baseItem="0"/>
    <dataField name="Soma de Soma de 31 - Minas Gerais_2009" fld="167" baseField="0" baseItem="0"/>
    <dataField name="Soma de Soma de 32 - Espírito Santo_2009" fld="168" baseField="0" baseItem="0"/>
    <dataField name="Soma de Soma de 33 - Rio de Janeiro_2009" fld="169" baseField="0" baseItem="0"/>
    <dataField name="Soma de Soma de 35 - São Paulo_2009" fld="170" baseField="0" baseItem="0"/>
    <dataField name="Soma de Soma de 41 - Paraná_2009" fld="171" baseField="0" baseItem="0"/>
    <dataField name="Soma de Soma de 42 - Santa Catarina_2009" fld="172" baseField="0" baseItem="0"/>
    <dataField name="Soma de Soma de 43 - Rio Grande do Sul_2009" fld="173" baseField="0" baseItem="0"/>
    <dataField name="Soma de Soma de 50 - Mato Grosso do Sul_2009" fld="174" baseField="0" baseItem="0"/>
    <dataField name="Soma de Soma de 51 - Mato Grosso_2009" fld="175" baseField="0" baseItem="0"/>
    <dataField name="Soma de Soma de 52 - Goiás_2009" fld="176" baseField="0" baseItem="0"/>
    <dataField name="Soma de Soma de 53 - Distrito Federal_2009" fld="177" baseField="0" baseItem="0"/>
    <dataField name="Soma de Soma de Total_2009" fld="178" baseField="0" baseItem="0"/>
  </dataFields>
  <formats count="1">
    <format dxfId="3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B000000}" name="Tabela dinâmica24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424:E453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12" fld="67" baseField="0" baseItem="0"/>
    <dataField name="Soma de Soma de 12 - Acre_2012" fld="68" baseField="0" baseItem="0"/>
    <dataField name="Soma de Soma de 13 - Amazonas_2012" fld="69" baseField="0" baseItem="0"/>
    <dataField name="Soma de Soma de 14 - Roraima_2012" fld="70" baseField="0" baseItem="0"/>
    <dataField name="Soma de Soma de 15 - Pará_2012" fld="71" baseField="0" baseItem="0"/>
    <dataField name="Soma de Soma de 16 - Amapá_2012" fld="72" baseField="0" baseItem="0"/>
    <dataField name="Soma de Soma de 17 - Tocantins_2012" fld="73" baseField="0" baseItem="0"/>
    <dataField name="Soma de Soma de 21 - Maranhão_2012" fld="74" baseField="0" baseItem="0"/>
    <dataField name="Soma de Soma de 22 - Piauí_2012" fld="75" baseField="0" baseItem="0"/>
    <dataField name="Soma de Soma de 23 - Ceará_2012" fld="76" baseField="0" baseItem="0"/>
    <dataField name="Soma de Soma de 24 - Rio Grande do Norte_2012" fld="77" baseField="0" baseItem="0"/>
    <dataField name="Soma de Soma de 25 - Paraíba_2012" fld="78" baseField="0" baseItem="0"/>
    <dataField name="Soma de Soma de 26 - Pernambuco_2012" fld="79" baseField="0" baseItem="0"/>
    <dataField name="Soma de Soma de 27 - Alagoas_2012" fld="80" baseField="0" baseItem="0"/>
    <dataField name="Soma de Soma de 28 - Sergipe_2012" fld="81" baseField="0" baseItem="0"/>
    <dataField name="Soma de Soma de 29 - Bahia_2012" fld="82" baseField="0" baseItem="0"/>
    <dataField name="Soma de Soma de 31 - Minas Gerais_2012" fld="83" baseField="0" baseItem="0"/>
    <dataField name="Soma de Soma de 32 - Espírito Santo_2012" fld="84" baseField="0" baseItem="0"/>
    <dataField name="Soma de Soma de 33 - Rio de Janeiro_2012" fld="85" baseField="0" baseItem="0"/>
    <dataField name="Soma de Soma de 35 - São Paulo_2012" fld="86" baseField="0" baseItem="0"/>
    <dataField name="Soma de Soma de 41 - Paraná_2012" fld="87" baseField="0" baseItem="0"/>
    <dataField name="Soma de Soma de 42 - Santa Catarina_2012" fld="88" baseField="0" baseItem="0"/>
    <dataField name="Soma de Soma de 43 - Rio Grande do Sul_2012" fld="89" baseField="0" baseItem="0"/>
    <dataField name="Soma de Soma de 50 - Mato Grosso do Sul_2012" fld="90" baseField="0" baseItem="0"/>
    <dataField name="Soma de Soma de 51 - Mato Grosso_2012" fld="91" baseField="0" baseItem="0"/>
    <dataField name="Soma de Soma de 52 - Goiás_2012" fld="92" baseField="0" baseItem="0"/>
    <dataField name="Soma de Soma de 53 - Distrito Federal_2012" fld="93" baseField="0" baseItem="0"/>
    <dataField name="Soma de Soma de Total_2012" fld="94" baseField="0" baseItem="0"/>
  </dataFields>
  <formats count="1">
    <format dxfId="3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E000000}" name="Tabela dinâmica27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328:E357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09" fld="151" baseField="0" baseItem="0"/>
    <dataField name="Soma de Soma de 12 - Acre_2009" fld="152" baseField="0" baseItem="0"/>
    <dataField name="Soma de Soma de 13 - Amazonas_2009" fld="153" baseField="0" baseItem="0"/>
    <dataField name="Soma de Soma de 14 - Roraima_2009" fld="154" baseField="0" baseItem="0"/>
    <dataField name="Soma de Soma de 15 - Pará_2009" fld="155" baseField="0" baseItem="0"/>
    <dataField name="Soma de Soma de 16 - Amapá_2009" fld="156" baseField="0" baseItem="0"/>
    <dataField name="Soma de Soma de 17 - Tocantins_2009" fld="157" baseField="0" baseItem="0"/>
    <dataField name="Soma de Soma de 21 - Maranhão_2009" fld="158" baseField="0" baseItem="0"/>
    <dataField name="Soma de Soma de 22 - Piauí_2009" fld="159" baseField="0" baseItem="0"/>
    <dataField name="Soma de Soma de 23 - Ceará_2009" fld="160" baseField="0" baseItem="0"/>
    <dataField name="Soma de Soma de 24 - Rio Grande do Norte_2009" fld="161" baseField="0" baseItem="0"/>
    <dataField name="Soma de Soma de 25 - Paraíba_2009" fld="162" baseField="0" baseItem="0"/>
    <dataField name="Soma de Soma de 26 - Pernambuco_2009" fld="163" baseField="0" baseItem="0"/>
    <dataField name="Soma de Soma de 27 - Alagoas_2009" fld="164" baseField="0" baseItem="0"/>
    <dataField name="Soma de Soma de 28 - Sergipe_2009" fld="165" baseField="0" baseItem="0"/>
    <dataField name="Soma de Soma de 29 - Bahia_2009" fld="166" baseField="0" baseItem="0"/>
    <dataField name="Soma de Soma de 31 - Minas Gerais_2009" fld="167" baseField="0" baseItem="0"/>
    <dataField name="Soma de Soma de 32 - Espírito Santo_2009" fld="168" baseField="0" baseItem="0"/>
    <dataField name="Soma de Soma de 33 - Rio de Janeiro_2009" fld="169" baseField="0" baseItem="0"/>
    <dataField name="Soma de Soma de 35 - São Paulo_2009" fld="170" baseField="0" baseItem="0"/>
    <dataField name="Soma de Soma de 41 - Paraná_2009" fld="171" baseField="0" baseItem="0"/>
    <dataField name="Soma de Soma de 42 - Santa Catarina_2009" fld="172" baseField="0" baseItem="0"/>
    <dataField name="Soma de Soma de 43 - Rio Grande do Sul_2009" fld="173" baseField="0" baseItem="0"/>
    <dataField name="Soma de Soma de 50 - Mato Grosso do Sul_2009" fld="174" baseField="0" baseItem="0"/>
    <dataField name="Soma de Soma de 51 - Mato Grosso_2009" fld="175" baseField="0" baseItem="0"/>
    <dataField name="Soma de Soma de 52 - Goiás_2009" fld="176" baseField="0" baseItem="0"/>
    <dataField name="Soma de Soma de 53 - Distrito Federal_2009" fld="177" baseField="0" baseItem="0"/>
    <dataField name="Soma de Soma de Total_2009" fld="178" baseField="0" baseItem="0"/>
  </dataFields>
  <formats count="1">
    <format dxfId="3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9000000}" name="Tabela dinâmica22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488:E517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14" fld="11" baseField="0" baseItem="0"/>
    <dataField name="Soma de Soma de 12 - Acre_2014" fld="12" baseField="0" baseItem="0"/>
    <dataField name="Soma de Soma de 13 - Amazonas_2014" fld="13" baseField="0" baseItem="0"/>
    <dataField name="Soma de Soma de 14 - Roraima_2014" fld="14" baseField="0" baseItem="0"/>
    <dataField name="Soma de Soma de 15 - Pará_2014" fld="15" baseField="0" baseItem="0"/>
    <dataField name="Soma de Soma de 16 - Amapá_2014" fld="16" baseField="0" baseItem="0"/>
    <dataField name="Soma de Soma de 17 - Tocantins_2014" fld="17" baseField="0" baseItem="0"/>
    <dataField name="Soma de Soma de 21 - Maranhão_2014" fld="18" baseField="0" baseItem="0"/>
    <dataField name="Soma de Soma de 22 - Piauí_2014" fld="19" baseField="0" baseItem="0"/>
    <dataField name="Soma de Soma de 23 - Ceará_2014" fld="20" baseField="0" baseItem="0"/>
    <dataField name="Soma de Soma de 24 - Rio Grande do Norte_2014" fld="21" baseField="0" baseItem="0"/>
    <dataField name="Soma de Soma de 25 - Paraíba_2014" fld="22" baseField="0" baseItem="0"/>
    <dataField name="Soma de Soma de 26 - Pernambuco_2014" fld="23" baseField="0" baseItem="0"/>
    <dataField name="Soma de Soma de 27 - Alagoas_2014" fld="24" baseField="0" baseItem="0"/>
    <dataField name="Soma de Soma de 28 - Sergipe_2014" fld="25" baseField="0" baseItem="0"/>
    <dataField name="Soma de Soma de 29 - Bahia_2014" fld="26" baseField="0" baseItem="0"/>
    <dataField name="Soma de Soma de 31 - Minas Gerais_2014" fld="27" baseField="0" baseItem="0"/>
    <dataField name="Soma de Soma de 32 - Espírito Santo_2014" fld="28" baseField="0" baseItem="0"/>
    <dataField name="Soma de Soma de 33 - Rio de Janeiro_2014" fld="29" baseField="0" baseItem="0"/>
    <dataField name="Soma de Soma de 35 - São Paulo_2014" fld="30" baseField="0" baseItem="0"/>
    <dataField name="Soma de Soma de 41 - Paraná_2014" fld="31" baseField="0" baseItem="0"/>
    <dataField name="Soma de Soma de 42 - Santa Catarina_2014" fld="32" baseField="0" baseItem="0"/>
    <dataField name="Soma de Soma de 43 - Rio Grande do Sul_2014" fld="33" baseField="0" baseItem="0"/>
    <dataField name="Soma de Soma de 50 - Mato Grosso do Sul_2014" fld="34" baseField="0" baseItem="0"/>
    <dataField name="Soma de Soma de 51 - Mato Grosso_2014" fld="35" baseField="0" baseItem="0"/>
    <dataField name="Soma de Soma de 52 - Goiás_2014" fld="36" baseField="0" baseItem="0"/>
    <dataField name="Soma de Soma de 53 - Distrito Federal_2014" fld="37" baseField="0" baseItem="0"/>
    <dataField name="Soma de Soma de Total_2014" fld="38" baseField="0" baseItem="0"/>
  </dataFields>
  <formats count="1">
    <format dxfId="4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D000000}" name="Tabela dinâmica26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360:E389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10" fld="123" baseField="0" baseItem="0"/>
    <dataField name="Soma de Soma de 12 - Acre_2010" fld="124" baseField="0" baseItem="0"/>
    <dataField name="Soma de Soma de 13 - Amazonas_2010" fld="125" baseField="0" baseItem="0"/>
    <dataField name="Soma de Soma de 14 - Roraima_2010" fld="126" baseField="0" baseItem="0"/>
    <dataField name="Soma de Soma de 15 - Pará_2010" fld="127" baseField="0" baseItem="0"/>
    <dataField name="Soma de Soma de 16 - Amapá_2010" fld="128" baseField="0" baseItem="0"/>
    <dataField name="Soma de Soma de 17 - Tocantins_2010" fld="129" baseField="0" baseItem="0"/>
    <dataField name="Soma de Soma de 21 - Maranhão_2010" fld="130" baseField="0" baseItem="0"/>
    <dataField name="Soma de Soma de 22 - Piauí_2010" fld="131" baseField="0" baseItem="0"/>
    <dataField name="Soma de Soma de 23 - Ceará_2010" fld="132" baseField="0" baseItem="0"/>
    <dataField name="Soma de Soma de 24 - Rio Grande do Norte_2010" fld="133" baseField="0" baseItem="0"/>
    <dataField name="Soma de Soma de 25 - Paraíba_2010" fld="134" baseField="0" baseItem="0"/>
    <dataField name="Soma de Soma de 26 - Pernambuco_2010" fld="135" baseField="0" baseItem="0"/>
    <dataField name="Soma de Soma de 27 - Alagoas_2010" fld="136" baseField="0" baseItem="0"/>
    <dataField name="Soma de Soma de 28 - Sergipe_2010" fld="137" baseField="0" baseItem="0"/>
    <dataField name="Soma de Soma de 29 - Bahia_2010" fld="138" baseField="0" baseItem="0"/>
    <dataField name="Soma de Soma de 31 - Minas Gerais_2010" fld="139" baseField="0" baseItem="0"/>
    <dataField name="Soma de Soma de 32 - Espírito Santo_2010" fld="140" baseField="0" baseItem="0"/>
    <dataField name="Soma de Soma de 33 - Rio de Janeiro_2010" fld="141" baseField="0" baseItem="0"/>
    <dataField name="Soma de Soma de 35 - São Paulo_2010" fld="142" baseField="0" baseItem="0"/>
    <dataField name="Soma de Soma de 41 - Paraná_2010" fld="143" baseField="0" baseItem="0"/>
    <dataField name="Soma de Soma de 42 - Santa Catarina_2010" fld="144" baseField="0" baseItem="0"/>
    <dataField name="Soma de Soma de 43 - Rio Grande do Sul_2010" fld="145" baseField="0" baseItem="0"/>
    <dataField name="Soma de Soma de 50 - Mato Grosso do Sul_2010" fld="146" baseField="0" baseItem="0"/>
    <dataField name="Soma de Soma de 51 - Mato Grosso_2010" fld="147" baseField="0" baseItem="0"/>
    <dataField name="Soma de Soma de 52 - Goiás_2010" fld="148" baseField="0" baseItem="0"/>
    <dataField name="Soma de Soma de 53 - Distrito Federal_2010" fld="149" baseField="0" baseItem="0"/>
    <dataField name="Soma de Soma de Total_2010" fld="150" baseField="0" baseItem="0"/>
  </dataFields>
  <formats count="1">
    <format dxfId="4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Tabela dinâmica17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131:M160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11" fld="95" baseField="0" baseItem="0"/>
    <dataField name="Soma de Soma de 12 - Acre_2011" fld="96" baseField="0" baseItem="0"/>
    <dataField name="Soma de Soma de 13 - Amazonas_2011" fld="97" baseField="0" baseItem="0"/>
    <dataField name="Soma de Soma de 14 - Roraima_2011" fld="98" baseField="0" baseItem="0"/>
    <dataField name="Soma de Soma de 15 - Pará_2011" fld="99" baseField="0" baseItem="0"/>
    <dataField name="Soma de Soma de 16 - Amapá_2011" fld="100" baseField="0" baseItem="0"/>
    <dataField name="Soma de Soma de 17 - Tocantins_2011" fld="101" baseField="0" baseItem="0"/>
    <dataField name="Soma de Soma de 21 - Maranhão_2011" fld="102" baseField="0" baseItem="0"/>
    <dataField name="Soma de Soma de 22 - Piauí_2011" fld="103" baseField="0" baseItem="0"/>
    <dataField name="Soma de Soma de 23 - Ceará_2011" fld="104" baseField="0" baseItem="0"/>
    <dataField name="Soma de Soma de 24 - Rio Grande do Norte_2011" fld="105" baseField="0" baseItem="0"/>
    <dataField name="Soma de Soma de 25 - Paraíba_2011" fld="106" baseField="0" baseItem="0"/>
    <dataField name="Soma de Soma de 26 - Pernambuco_2011" fld="107" baseField="0" baseItem="0"/>
    <dataField name="Soma de Soma de 27 - Alagoas_2011" fld="108" baseField="0" baseItem="0"/>
    <dataField name="Soma de Soma de 28 - Sergipe_2011" fld="109" baseField="0" baseItem="0"/>
    <dataField name="Soma de Soma de 29 - Bahia_2011" fld="110" baseField="0" baseItem="0"/>
    <dataField name="Soma de Soma de 31 - Minas Gerais_2011" fld="111" baseField="0" baseItem="0"/>
    <dataField name="Soma de Soma de 32 - Espírito Santo_2011" fld="112" baseField="0" baseItem="0"/>
    <dataField name="Soma de Soma de 33 - Rio de Janeiro_2011" fld="113" baseField="0" baseItem="0"/>
    <dataField name="Soma de Soma de 35 - São Paulo_2011" fld="114" baseField="0" baseItem="0"/>
    <dataField name="Soma de Soma de 41 - Paraná_2011" fld="115" baseField="0" baseItem="0"/>
    <dataField name="Soma de Soma de 42 - Santa Catarina_2011" fld="116" baseField="0" baseItem="0"/>
    <dataField name="Soma de Soma de 43 - Rio Grande do Sul_2011" fld="117" baseField="0" baseItem="0"/>
    <dataField name="Soma de Soma de 50 - Mato Grosso do Sul_2011" fld="118" baseField="0" baseItem="0"/>
    <dataField name="Soma de Soma de 51 - Mato Grosso_2011" fld="119" baseField="0" baseItem="0"/>
    <dataField name="Soma de Soma de 52 - Goiás_2011" fld="120" baseField="0" baseItem="0"/>
    <dataField name="Soma de Soma de 53 - Distrito Federal_2011" fld="121" baseField="0" baseItem="0"/>
    <dataField name="Soma de Soma de Total_2011" fld="122" baseField="0" baseItem="0"/>
  </dataFields>
  <formats count="1">
    <format dxfId="4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ela dinâmica14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35:M64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08" fld="179" baseField="0" baseItem="0"/>
    <dataField name="Soma de Soma de 12 - Acre_2008" fld="180" baseField="0" baseItem="0"/>
    <dataField name="Soma de Soma de 13 - Amazonas_2008" fld="181" baseField="0" baseItem="0"/>
    <dataField name="Soma de Soma de 14 - Roraima_2008" fld="182" baseField="0" baseItem="0"/>
    <dataField name="Soma de Soma de 15 - Pará_2008" fld="183" baseField="0" baseItem="0"/>
    <dataField name="Soma de Soma de 16 - Amapá_2008" fld="184" baseField="0" baseItem="0"/>
    <dataField name="Soma de Soma de 17 - Tocantins_2008" fld="185" baseField="0" baseItem="0"/>
    <dataField name="Soma de Soma de 21 - Maranhão_2008" fld="186" baseField="0" baseItem="0"/>
    <dataField name="Soma de Soma de 22 - Piauí_2008" fld="187" baseField="0" baseItem="0"/>
    <dataField name="Soma de Soma de 23 - Ceará_2008" fld="188" baseField="0" baseItem="0"/>
    <dataField name="Soma de Soma de 24 - Rio Grande do Norte_2008" fld="189" baseField="0" baseItem="0"/>
    <dataField name="Soma de Soma de 25 - Paraíba_2008" fld="190" baseField="0" baseItem="0"/>
    <dataField name="Soma de Soma de 26 - Pernambuco_2008" fld="191" baseField="0" baseItem="0"/>
    <dataField name="Soma de Soma de 27 - Alagoas_2008" fld="192" baseField="0" baseItem="0"/>
    <dataField name="Soma de Soma de 28 - Sergipe_2008" fld="193" baseField="0" baseItem="0"/>
    <dataField name="Soma de Soma de 29 - Bahia_2008" fld="194" baseField="0" baseItem="0"/>
    <dataField name="Soma de Soma de 31 - Minas Gerais_2008" fld="195" baseField="0" baseItem="0"/>
    <dataField name="Soma de Soma de 32 - Espírito Santo_2008" fld="196" baseField="0" baseItem="0"/>
    <dataField name="Soma de Soma de 33 - Rio de Janeiro_2008" fld="197" baseField="0" baseItem="0"/>
    <dataField name="Soma de Soma de 35 - São Paulo_2008" fld="198" baseField="0" baseItem="0"/>
    <dataField name="Soma de Soma de 41 - Paraná_2008" fld="199" baseField="0" baseItem="0"/>
    <dataField name="Soma de Soma de 42 - Santa Catarina_2008" fld="200" baseField="0" baseItem="0"/>
    <dataField name="Soma de Soma de 43 - Rio Grande do Sul_2008" fld="201" baseField="0" baseItem="0"/>
    <dataField name="Soma de Soma de 50 - Mato Grosso do Sul_2008" fld="202" baseField="0" baseItem="0"/>
    <dataField name="Soma de Soma de 51 - Mato Grosso_2008" fld="203" baseField="0" baseItem="0"/>
    <dataField name="Soma de Soma de 52 - Goiás_2008" fld="204" baseField="0" baseItem="0"/>
    <dataField name="Soma de Soma de 53 - Distrito Federal_2008" fld="205" baseField="0" baseItem="0"/>
    <dataField name="Soma de Soma de Total_2008" fld="206" baseField="0" baseItem="0"/>
  </dataFields>
  <formats count="1">
    <format dxfId="4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2000000}" name="Tabela dinâmica31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555:W585" firstHeaderRow="1" firstDataRow="3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2">
    <field x="10"/>
    <field x="7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dataFields count="28">
    <dataField name="Soma de Soma de 11 - Rondônia_2008" fld="179" baseField="0" baseItem="0"/>
    <dataField name="Soma de Soma de 12 - Acre_2008" fld="180" baseField="0" baseItem="0"/>
    <dataField name="Soma de Soma de 13 - Amazonas_2008" fld="181" baseField="0" baseItem="0"/>
    <dataField name="Soma de Soma de 14 - Roraima_2008" fld="182" baseField="0" baseItem="0"/>
    <dataField name="Soma de Soma de 15 - Pará_2008" fld="183" baseField="0" baseItem="0"/>
    <dataField name="Soma de Soma de 16 - Amapá_2008" fld="184" baseField="0" baseItem="0"/>
    <dataField name="Soma de Soma de 17 - Tocantins_2008" fld="185" baseField="0" baseItem="0"/>
    <dataField name="Soma de Soma de 21 - Maranhão_2008" fld="186" baseField="0" baseItem="0"/>
    <dataField name="Soma de Soma de 22 - Piauí_2008" fld="187" baseField="0" baseItem="0"/>
    <dataField name="Soma de Soma de 23 - Ceará_2008" fld="188" baseField="0" baseItem="0"/>
    <dataField name="Soma de Soma de 24 - Rio Grande do Norte_2008" fld="189" baseField="0" baseItem="0"/>
    <dataField name="Soma de Soma de 25 - Paraíba_2008" fld="190" baseField="0" baseItem="0"/>
    <dataField name="Soma de Soma de 26 - Pernambuco_2008" fld="191" baseField="0" baseItem="0"/>
    <dataField name="Soma de Soma de 27 - Alagoas_2008" fld="192" baseField="0" baseItem="0"/>
    <dataField name="Soma de Soma de 28 - Sergipe_2008" fld="193" baseField="0" baseItem="0"/>
    <dataField name="Soma de Soma de 29 - Bahia_2008" fld="194" baseField="0" baseItem="0"/>
    <dataField name="Soma de Soma de 31 - Minas Gerais_2008" fld="195" baseField="0" baseItem="0"/>
    <dataField name="Soma de Soma de 32 - Espírito Santo_2008" fld="196" baseField="0" baseItem="0"/>
    <dataField name="Soma de Soma de 33 - Rio de Janeiro_2008" fld="197" baseField="0" baseItem="0"/>
    <dataField name="Soma de Soma de 35 - São Paulo_2008" fld="198" baseField="0" baseItem="0"/>
    <dataField name="Soma de Soma de 41 - Paraná_2008" fld="199" baseField="0" baseItem="0"/>
    <dataField name="Soma de Soma de 42 - Santa Catarina_2008" fld="200" baseField="0" baseItem="0"/>
    <dataField name="Soma de Soma de 43 - Rio Grande do Sul_2008" fld="201" baseField="0" baseItem="0"/>
    <dataField name="Soma de Soma de 50 - Mato Grosso do Sul_2008" fld="202" baseField="0" baseItem="0"/>
    <dataField name="Soma de Soma de 51 - Mato Grosso_2008" fld="203" baseField="0" baseItem="0"/>
    <dataField name="Soma de Soma de 52 - Goiás_2008" fld="204" baseField="0" baseItem="0"/>
    <dataField name="Soma de Soma de 53 - Distrito Federal_2008" fld="205" baseField="0" baseItem="0"/>
    <dataField name="Soma de Soma de Total_2008" fld="206" baseField="0" baseItem="0"/>
  </dataFields>
  <formats count="1">
    <format dxfId="4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4000000}" name="Tabela dinâmica18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163:M192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12" fld="67" baseField="0" baseItem="0"/>
    <dataField name="Soma de Soma de 12 - Acre_2012" fld="68" baseField="0" baseItem="0"/>
    <dataField name="Soma de Soma de 13 - Amazonas_2012" fld="69" baseField="0" baseItem="0"/>
    <dataField name="Soma de Soma de 14 - Roraima_2012" fld="70" baseField="0" baseItem="0"/>
    <dataField name="Soma de Soma de 15 - Pará_2012" fld="71" baseField="0" baseItem="0"/>
    <dataField name="Soma de Soma de 16 - Amapá_2012" fld="72" baseField="0" baseItem="0"/>
    <dataField name="Soma de Soma de 17 - Tocantins_2012" fld="73" baseField="0" baseItem="0"/>
    <dataField name="Soma de Soma de 21 - Maranhão_2012" fld="74" baseField="0" baseItem="0"/>
    <dataField name="Soma de Soma de 22 - Piauí_2012" fld="75" baseField="0" baseItem="0"/>
    <dataField name="Soma de Soma de 23 - Ceará_2012" fld="76" baseField="0" baseItem="0"/>
    <dataField name="Soma de Soma de 24 - Rio Grande do Norte_2012" fld="77" baseField="0" baseItem="0"/>
    <dataField name="Soma de Soma de 25 - Paraíba_2012" fld="78" baseField="0" baseItem="0"/>
    <dataField name="Soma de Soma de 26 - Pernambuco_2012" fld="79" baseField="0" baseItem="0"/>
    <dataField name="Soma de Soma de 27 - Alagoas_2012" fld="80" baseField="0" baseItem="0"/>
    <dataField name="Soma de Soma de 28 - Sergipe_2012" fld="81" baseField="0" baseItem="0"/>
    <dataField name="Soma de Soma de 29 - Bahia_2012" fld="82" baseField="0" baseItem="0"/>
    <dataField name="Soma de Soma de 31 - Minas Gerais_2012" fld="83" baseField="0" baseItem="0"/>
    <dataField name="Soma de Soma de 32 - Espírito Santo_2012" fld="84" baseField="0" baseItem="0"/>
    <dataField name="Soma de Soma de 33 - Rio de Janeiro_2012" fld="85" baseField="0" baseItem="0"/>
    <dataField name="Soma de Soma de 35 - São Paulo_2012" fld="86" baseField="0" baseItem="0"/>
    <dataField name="Soma de Soma de 41 - Paraná_2012" fld="87" baseField="0" baseItem="0"/>
    <dataField name="Soma de Soma de 42 - Santa Catarina_2012" fld="88" baseField="0" baseItem="0"/>
    <dataField name="Soma de Soma de 43 - Rio Grande do Sul_2012" fld="89" baseField="0" baseItem="0"/>
    <dataField name="Soma de Soma de 50 - Mato Grosso do Sul_2012" fld="90" baseField="0" baseItem="0"/>
    <dataField name="Soma de Soma de 51 - Mato Grosso_2012" fld="91" baseField="0" baseItem="0"/>
    <dataField name="Soma de Soma de 52 - Goiás_2012" fld="92" baseField="0" baseItem="0"/>
    <dataField name="Soma de Soma de 53 - Distrito Federal_2012" fld="93" baseField="0" baseItem="0"/>
    <dataField name="Soma de Soma de Total_2012" fld="94" baseField="0" baseItem="0"/>
  </dataFields>
  <formats count="1">
    <format dxfId="4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A000000}" name="Tabela dinâmica23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456:E485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13" fld="39" baseField="0" baseItem="0"/>
    <dataField name="Soma de Soma de 12 - Acre_2013" fld="40" baseField="0" baseItem="0"/>
    <dataField name="Soma de Soma de 13 - Amazonas_2013" fld="41" baseField="0" baseItem="0"/>
    <dataField name="Soma de Soma de 14 - Roraima_2013" fld="42" baseField="0" baseItem="0"/>
    <dataField name="Soma de Soma de 15 - Pará_2013" fld="43" baseField="0" baseItem="0"/>
    <dataField name="Soma de Soma de 16 - Amapá_2013" fld="44" baseField="0" baseItem="0"/>
    <dataField name="Soma de Soma de 17 - Tocantins_2013" fld="45" baseField="0" baseItem="0"/>
    <dataField name="Soma de Soma de 21 - Maranhão_2013" fld="46" baseField="0" baseItem="0"/>
    <dataField name="Soma de Soma de 22 - Piauí_2013" fld="47" baseField="0" baseItem="0"/>
    <dataField name="Soma de Soma de 23 - Ceará_2013" fld="48" baseField="0" baseItem="0"/>
    <dataField name="Soma de Soma de 24 - Rio Grande do Norte_2013" fld="49" baseField="0" baseItem="0"/>
    <dataField name="Soma de Soma de 25 - Paraíba_2013" fld="50" baseField="0" baseItem="0"/>
    <dataField name="Soma de Soma de 26 - Pernambuco_2013" fld="51" baseField="0" baseItem="0"/>
    <dataField name="Soma de Soma de 27 - Alagoas_2013" fld="52" baseField="0" baseItem="0"/>
    <dataField name="Soma de Soma de 28 - Sergipe_2013" fld="53" baseField="0" baseItem="0"/>
    <dataField name="Soma de Soma de 29 - Bahia_2013" fld="54" baseField="0" baseItem="0"/>
    <dataField name="Soma de Soma de 31 - Minas Gerais_2013" fld="55" baseField="0" baseItem="0"/>
    <dataField name="Soma de Soma de 32 - Espírito Santo_2013" fld="56" baseField="0" baseItem="0"/>
    <dataField name="Soma de Soma de 33 - Rio de Janeiro_2013" fld="57" baseField="0" baseItem="0"/>
    <dataField name="Soma de Soma de 35 - São Paulo_2013" fld="58" baseField="0" baseItem="0"/>
    <dataField name="Soma de Soma de 41 - Paraná_2013" fld="59" baseField="0" baseItem="0"/>
    <dataField name="Soma de Soma de 42 - Santa Catarina_2013" fld="60" baseField="0" baseItem="0"/>
    <dataField name="Soma de Soma de 43 - Rio Grande do Sul_2013" fld="61" baseField="0" baseItem="0"/>
    <dataField name="Soma de Soma de 50 - Mato Grosso do Sul_2013" fld="62" baseField="0" baseItem="0"/>
    <dataField name="Soma de Soma de 51 - Mato Grosso_2013" fld="63" baseField="0" baseItem="0"/>
    <dataField name="Soma de Soma de 52 - Goiás_2013" fld="64" baseField="0" baseItem="0"/>
    <dataField name="Soma de Soma de 53 - Distrito Federal_2013" fld="65" baseField="0" baseItem="0"/>
    <dataField name="Soma de Soma de Total_2013" fld="66" baseField="0" baseItem="0"/>
  </dataFields>
  <formats count="1">
    <format dxfId="4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Tabela dinâmica16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99:M128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10">
        <item x="0"/>
        <item x="3"/>
        <item x="5"/>
        <item x="7"/>
        <item x="8"/>
        <item x="1"/>
        <item x="4"/>
        <item x="6"/>
        <item x="9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28">
    <dataField name="Soma de Soma de 11 - Rondônia_2010" fld="123" baseField="0" baseItem="0"/>
    <dataField name="Soma de Soma de 12 - Acre_2010" fld="124" baseField="0" baseItem="0"/>
    <dataField name="Soma de Soma de 13 - Amazonas_2010" fld="125" baseField="0" baseItem="0"/>
    <dataField name="Soma de Soma de 14 - Roraima_2010" fld="126" baseField="0" baseItem="0"/>
    <dataField name="Soma de Soma de 15 - Pará_2010" fld="127" baseField="0" baseItem="0"/>
    <dataField name="Soma de Soma de 16 - Amapá_2010" fld="128" baseField="0" baseItem="0"/>
    <dataField name="Soma de Soma de 17 - Tocantins_2010" fld="129" baseField="0" baseItem="0"/>
    <dataField name="Soma de Soma de 21 - Maranhão_2010" fld="130" baseField="0" baseItem="0"/>
    <dataField name="Soma de Soma de 22 - Piauí_2010" fld="131" baseField="0" baseItem="0"/>
    <dataField name="Soma de Soma de 23 - Ceará_2010" fld="132" baseField="0" baseItem="0"/>
    <dataField name="Soma de Soma de 24 - Rio Grande do Norte_2010" fld="133" baseField="0" baseItem="0"/>
    <dataField name="Soma de Soma de 25 - Paraíba_2010" fld="134" baseField="0" baseItem="0"/>
    <dataField name="Soma de Soma de 26 - Pernambuco_2010" fld="135" baseField="0" baseItem="0"/>
    <dataField name="Soma de Soma de 27 - Alagoas_2010" fld="136" baseField="0" baseItem="0"/>
    <dataField name="Soma de Soma de 28 - Sergipe_2010" fld="137" baseField="0" baseItem="0"/>
    <dataField name="Soma de Soma de 29 - Bahia_2010" fld="138" baseField="0" baseItem="0"/>
    <dataField name="Soma de Soma de 31 - Minas Gerais_2010" fld="139" baseField="0" baseItem="0"/>
    <dataField name="Soma de Soma de 32 - Espírito Santo_2010" fld="140" baseField="0" baseItem="0"/>
    <dataField name="Soma de Soma de 33 - Rio de Janeiro_2010" fld="141" baseField="0" baseItem="0"/>
    <dataField name="Soma de Soma de 35 - São Paulo_2010" fld="142" baseField="0" baseItem="0"/>
    <dataField name="Soma de Soma de 41 - Paraná_2010" fld="143" baseField="0" baseItem="0"/>
    <dataField name="Soma de Soma de 42 - Santa Catarina_2010" fld="144" baseField="0" baseItem="0"/>
    <dataField name="Soma de Soma de 43 - Rio Grande do Sul_2010" fld="145" baseField="0" baseItem="0"/>
    <dataField name="Soma de Soma de 50 - Mato Grosso do Sul_2010" fld="146" baseField="0" baseItem="0"/>
    <dataField name="Soma de Soma de 51 - Mato Grosso_2010" fld="147" baseField="0" baseItem="0"/>
    <dataField name="Soma de Soma de 52 - Goiás_2010" fld="148" baseField="0" baseItem="0"/>
    <dataField name="Soma de Soma de 53 - Distrito Federal_2010" fld="149" baseField="0" baseItem="0"/>
    <dataField name="Soma de Soma de Total_2010" fld="150" baseField="0" baseItem="0"/>
  </dataFields>
  <formats count="1">
    <format dxfId="4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0000000}" name="Tabela dinâmica29" cacheId="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B264:E293" firstHeaderRow="1" firstDataRow="2" firstDataCol="1"/>
  <pivotFields count="235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0"/>
  </colFields>
  <colItems count="3">
    <i>
      <x/>
    </i>
    <i>
      <x v="1"/>
    </i>
    <i t="grand">
      <x/>
    </i>
  </colItems>
  <dataFields count="28">
    <dataField name="Soma de Soma de 11 - Rondônia_2007" fld="207" baseField="0" baseItem="0"/>
    <dataField name="Soma de Soma de 12 - Acre_2007" fld="208" baseField="0" baseItem="0"/>
    <dataField name="Soma de Soma de 13 - Amazonas_2007" fld="209" baseField="0" baseItem="0"/>
    <dataField name="Soma de Soma de 14 - Roraima_2007" fld="210" baseField="0" baseItem="0"/>
    <dataField name="Soma de Soma de 15 - Pará_2007" fld="211" baseField="0" baseItem="0"/>
    <dataField name="Soma de Soma de 16 - Amapá_2007" fld="212" baseField="0" baseItem="0"/>
    <dataField name="Soma de Soma de 17 - Tocantins_2007" fld="213" baseField="0" baseItem="0"/>
    <dataField name="Soma de Soma de 21 - Maranhão_2007" fld="214" baseField="0" baseItem="0"/>
    <dataField name="Soma de Soma de 22 - Piauí_2007" fld="215" baseField="0" baseItem="0"/>
    <dataField name="Soma de Soma de 23 - Ceará_2007" fld="216" baseField="0" baseItem="0"/>
    <dataField name="Soma de Soma de 24 - Rio Grande do Norte_2007" fld="217" baseField="0" baseItem="0"/>
    <dataField name="Soma de Soma de 25 - Paraíba_2007" fld="218" baseField="0" baseItem="0"/>
    <dataField name="Soma de Soma de 26 - Pernambuco_2007" fld="219" baseField="0" baseItem="0"/>
    <dataField name="Soma de Soma de 27 - Alagoas_2007" fld="220" baseField="0" baseItem="0"/>
    <dataField name="Soma de Soma de 28 - Sergipe_2007" fld="221" baseField="0" baseItem="0"/>
    <dataField name="Soma de Soma de 29 - Bahia_2007" fld="222" baseField="0" baseItem="0"/>
    <dataField name="Soma de Soma de 31 - Minas Gerais_2007" fld="223" baseField="0" baseItem="0"/>
    <dataField name="Soma de Soma de 32 - Espírito Santo_2007" fld="224" baseField="0" baseItem="0"/>
    <dataField name="Soma de Soma de 33 - Rio de Janeiro_2007" fld="225" baseField="0" baseItem="0"/>
    <dataField name="Soma de Soma de 35 - São Paulo_2007" fld="226" baseField="0" baseItem="0"/>
    <dataField name="Soma de Soma de 41 - Paraná_2007" fld="227" baseField="0" baseItem="0"/>
    <dataField name="Soma de Soma de 42 - Santa Catarina_2007" fld="228" baseField="0" baseItem="0"/>
    <dataField name="Soma de Soma de 43 - Rio Grande do Sul_2007" fld="229" baseField="0" baseItem="0"/>
    <dataField name="Soma de Soma de 50 - Mato Grosso do Sul_2007" fld="230" baseField="0" baseItem="0"/>
    <dataField name="Soma de Soma de 51 - Mato Grosso_2007" fld="231" baseField="0" baseItem="0"/>
    <dataField name="Soma de Soma de 52 - Goiás_2007" fld="232" baseField="0" baseItem="0"/>
    <dataField name="Soma de Soma de 53 - Distrito Federal_2007" fld="233" baseField="0" baseItem="0"/>
    <dataField name="Soma de Soma de Total_2007" fld="234" baseField="0" baseItem="0"/>
  </dataFields>
  <formats count="1">
    <format dxfId="4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26" Type="http://schemas.openxmlformats.org/officeDocument/2006/relationships/printerSettings" Target="../printerSettings/printerSettings5.bin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pivotTable" Target="../pivotTables/pivotTable25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24" Type="http://schemas.openxmlformats.org/officeDocument/2006/relationships/pivotTable" Target="../pivotTables/pivotTable24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V51"/>
  <sheetViews>
    <sheetView zoomScale="85" zoomScaleNormal="85" workbookViewId="0">
      <selection activeCell="G9" sqref="G9:N9"/>
    </sheetView>
  </sheetViews>
  <sheetFormatPr defaultRowHeight="12.75" x14ac:dyDescent="0.2"/>
  <cols>
    <col min="1" max="1" width="10.28515625" style="55" bestFit="1" customWidth="1"/>
    <col min="2" max="2" width="9.140625" style="54"/>
    <col min="3" max="3" width="10.42578125" style="55" customWidth="1"/>
    <col min="4" max="4" width="14.85546875" style="55" customWidth="1"/>
    <col min="5" max="5" width="49.42578125" style="56" customWidth="1"/>
    <col min="6" max="6" width="49.140625" style="56" customWidth="1"/>
    <col min="7" max="14" width="20.7109375" style="36" customWidth="1"/>
    <col min="15" max="16" width="9.140625" style="36"/>
    <col min="17" max="17" width="17.5703125" style="36" customWidth="1"/>
    <col min="18" max="19" width="9.140625" style="36"/>
    <col min="20" max="20" width="12.28515625" style="36" bestFit="1" customWidth="1"/>
    <col min="21" max="33" width="9.140625" style="36"/>
    <col min="34" max="34" width="9.140625" style="38"/>
    <col min="35" max="61" width="9.140625" style="36"/>
    <col min="62" max="62" width="9.140625" style="38"/>
    <col min="63" max="89" width="9.140625" style="36"/>
    <col min="90" max="90" width="9.140625" style="38"/>
    <col min="91" max="117" width="9.140625" style="36"/>
    <col min="118" max="118" width="9.140625" style="38"/>
    <col min="119" max="119" width="9.140625" style="36"/>
    <col min="120" max="120" width="10.5703125" style="36" bestFit="1" customWidth="1"/>
    <col min="121" max="145" width="9.140625" style="36"/>
    <col min="146" max="146" width="9.140625" style="38"/>
    <col min="147" max="173" width="9.140625" style="36"/>
    <col min="174" max="174" width="9.140625" style="38"/>
    <col min="175" max="201" width="9.140625" style="36"/>
    <col min="202" max="202" width="9.140625" style="38"/>
    <col min="203" max="229" width="9.140625" style="36"/>
    <col min="230" max="230" width="9.140625" style="38"/>
    <col min="231" max="16384" width="9.140625" style="36"/>
  </cols>
  <sheetData>
    <row r="1" spans="1:230" s="30" customFormat="1" x14ac:dyDescent="0.2">
      <c r="A1" s="28" t="s">
        <v>27</v>
      </c>
      <c r="B1" s="28" t="s">
        <v>26</v>
      </c>
      <c r="C1" s="28" t="s">
        <v>27</v>
      </c>
      <c r="D1" s="28" t="s">
        <v>859</v>
      </c>
      <c r="E1" s="28" t="s">
        <v>858</v>
      </c>
      <c r="F1" s="28" t="s">
        <v>31</v>
      </c>
      <c r="G1" s="28">
        <v>2007</v>
      </c>
      <c r="H1" s="28">
        <f>1+G1</f>
        <v>2008</v>
      </c>
      <c r="I1" s="28">
        <f t="shared" ref="I1:N1" si="0">1+H1</f>
        <v>2009</v>
      </c>
      <c r="J1" s="28">
        <f t="shared" si="0"/>
        <v>2010</v>
      </c>
      <c r="K1" s="28">
        <f t="shared" si="0"/>
        <v>2011</v>
      </c>
      <c r="L1" s="28">
        <f t="shared" si="0"/>
        <v>2012</v>
      </c>
      <c r="M1" s="28">
        <f>1+L1</f>
        <v>2013</v>
      </c>
      <c r="N1" s="28">
        <f t="shared" si="0"/>
        <v>2014</v>
      </c>
      <c r="O1" s="29"/>
      <c r="P1" s="185" t="s">
        <v>79</v>
      </c>
      <c r="Q1" s="185"/>
      <c r="AH1" s="31"/>
      <c r="BJ1" s="31"/>
      <c r="CL1" s="31"/>
      <c r="DN1" s="31"/>
      <c r="EP1" s="31"/>
      <c r="FR1" s="31"/>
      <c r="GT1" s="31"/>
      <c r="HV1" s="31"/>
    </row>
    <row r="2" spans="1:230" ht="63.75" x14ac:dyDescent="0.2">
      <c r="A2" s="32" t="s">
        <v>28</v>
      </c>
      <c r="B2" s="33">
        <v>1</v>
      </c>
      <c r="C2" s="32" t="s">
        <v>28</v>
      </c>
      <c r="D2" s="34" t="s">
        <v>848</v>
      </c>
      <c r="E2" s="35" t="s">
        <v>847</v>
      </c>
      <c r="F2" s="35" t="s">
        <v>12</v>
      </c>
      <c r="G2" s="40">
        <v>71340978.165795386</v>
      </c>
      <c r="H2" s="40">
        <v>88338770.892473191</v>
      </c>
      <c r="I2" s="40">
        <v>94356154.141301498</v>
      </c>
      <c r="J2" s="40">
        <v>105435795.54333848</v>
      </c>
      <c r="K2" s="40">
        <v>125623422.10655662</v>
      </c>
      <c r="L2" s="40">
        <v>135554061.46633133</v>
      </c>
      <c r="M2" s="40">
        <v>136250350.45172316</v>
      </c>
      <c r="N2" s="40">
        <v>143202745.41252655</v>
      </c>
      <c r="P2" s="37">
        <v>2000</v>
      </c>
      <c r="Q2" s="37">
        <v>1</v>
      </c>
    </row>
    <row r="3" spans="1:230" ht="51" x14ac:dyDescent="0.2">
      <c r="A3" s="32" t="s">
        <v>28</v>
      </c>
      <c r="B3" s="33">
        <v>2</v>
      </c>
      <c r="C3" s="32" t="s">
        <v>28</v>
      </c>
      <c r="D3" s="34" t="s">
        <v>850</v>
      </c>
      <c r="E3" s="35" t="s">
        <v>849</v>
      </c>
      <c r="F3" s="35" t="s">
        <v>14</v>
      </c>
      <c r="G3" s="40">
        <v>5404014.6934785955</v>
      </c>
      <c r="H3" s="40">
        <v>6157175.2049874514</v>
      </c>
      <c r="I3" s="40">
        <v>5870737.9648162937</v>
      </c>
      <c r="J3" s="40">
        <v>6780519.1134550944</v>
      </c>
      <c r="K3" s="40">
        <v>7384828.6161798965</v>
      </c>
      <c r="L3" s="40">
        <v>8986667.3407199513</v>
      </c>
      <c r="M3" s="40">
        <v>9723384.0495336</v>
      </c>
      <c r="N3" s="40">
        <v>11788698.028072396</v>
      </c>
      <c r="P3" s="37">
        <v>2001</v>
      </c>
      <c r="Q3" s="37">
        <v>1</v>
      </c>
    </row>
    <row r="4" spans="1:230" ht="51" x14ac:dyDescent="0.2">
      <c r="A4" s="32" t="s">
        <v>28</v>
      </c>
      <c r="B4" s="33">
        <v>3</v>
      </c>
      <c r="C4" s="32" t="s">
        <v>28</v>
      </c>
      <c r="D4" s="34" t="s">
        <v>851</v>
      </c>
      <c r="E4" s="35" t="s">
        <v>852</v>
      </c>
      <c r="F4" s="35" t="s">
        <v>10</v>
      </c>
      <c r="G4" s="40">
        <v>32526071.207744855</v>
      </c>
      <c r="H4" s="40">
        <v>34727445.15799243</v>
      </c>
      <c r="I4" s="40">
        <v>35733024.993206501</v>
      </c>
      <c r="J4" s="40">
        <v>41044016.839049533</v>
      </c>
      <c r="K4" s="40">
        <v>42337629.886550926</v>
      </c>
      <c r="L4" s="40">
        <v>44836843.059117936</v>
      </c>
      <c r="M4" s="40">
        <v>47621778.221492432</v>
      </c>
      <c r="N4" s="40">
        <v>49500586.951643653</v>
      </c>
      <c r="P4" s="48">
        <v>2002</v>
      </c>
      <c r="Q4" s="48">
        <v>1</v>
      </c>
    </row>
    <row r="5" spans="1:230" ht="38.25" x14ac:dyDescent="0.2">
      <c r="A5" s="32" t="s">
        <v>28</v>
      </c>
      <c r="B5" s="33">
        <v>4</v>
      </c>
      <c r="C5" s="32" t="s">
        <v>28</v>
      </c>
      <c r="D5" s="34" t="s">
        <v>853</v>
      </c>
      <c r="E5" s="35" t="s">
        <v>854</v>
      </c>
      <c r="F5" s="35" t="s">
        <v>11</v>
      </c>
      <c r="G5" s="40">
        <v>211990768.13163984</v>
      </c>
      <c r="H5" s="40">
        <v>237951110.01189134</v>
      </c>
      <c r="I5" s="40">
        <v>230111661.60752454</v>
      </c>
      <c r="J5" s="40">
        <v>213289093.68227631</v>
      </c>
      <c r="K5" s="40">
        <v>232041548.72338581</v>
      </c>
      <c r="L5" s="40">
        <v>236593420.84887823</v>
      </c>
      <c r="M5" s="40">
        <v>240091133.54892948</v>
      </c>
      <c r="N5" s="40">
        <v>242775559.26743779</v>
      </c>
      <c r="P5" s="37">
        <v>2003</v>
      </c>
      <c r="Q5" s="37">
        <v>1</v>
      </c>
    </row>
    <row r="6" spans="1:230" ht="25.5" x14ac:dyDescent="0.2">
      <c r="A6" s="50" t="s">
        <v>28</v>
      </c>
      <c r="B6" s="33">
        <v>5</v>
      </c>
      <c r="C6" s="129" t="s">
        <v>28</v>
      </c>
      <c r="D6" s="50" t="s">
        <v>8</v>
      </c>
      <c r="E6" s="35" t="s">
        <v>32</v>
      </c>
      <c r="F6" s="35" t="s">
        <v>846</v>
      </c>
      <c r="G6" s="40">
        <v>21460090.659755018</v>
      </c>
      <c r="H6" s="40">
        <v>26415219.826313749</v>
      </c>
      <c r="I6" s="40">
        <v>29039630.772735856</v>
      </c>
      <c r="J6" s="40">
        <v>41258190.907540627</v>
      </c>
      <c r="K6" s="40">
        <v>43490730.80510205</v>
      </c>
      <c r="L6" s="40">
        <v>46739260.052575178</v>
      </c>
      <c r="M6" s="40">
        <v>48491432.353049099</v>
      </c>
      <c r="N6" s="40">
        <v>49101433.880355477</v>
      </c>
      <c r="P6" s="48">
        <v>2004</v>
      </c>
      <c r="Q6" s="48">
        <v>1</v>
      </c>
    </row>
    <row r="7" spans="1:230" ht="31.5" customHeight="1" x14ac:dyDescent="0.2">
      <c r="A7" s="50" t="s">
        <v>28</v>
      </c>
      <c r="B7" s="33">
        <v>6</v>
      </c>
      <c r="C7" s="50" t="s">
        <v>28</v>
      </c>
      <c r="D7" s="34">
        <v>6319</v>
      </c>
      <c r="E7" s="35" t="s">
        <v>817</v>
      </c>
      <c r="F7" s="35" t="s">
        <v>838</v>
      </c>
      <c r="G7" s="40">
        <v>64596407.013786696</v>
      </c>
      <c r="H7" s="40">
        <v>71774355.709920287</v>
      </c>
      <c r="I7" s="40">
        <v>78726453.986376539</v>
      </c>
      <c r="J7" s="40">
        <v>85258848.674704075</v>
      </c>
      <c r="K7" s="40">
        <v>91323036.200726852</v>
      </c>
      <c r="L7" s="40">
        <v>95390589.712099507</v>
      </c>
      <c r="M7" s="40">
        <v>110542396.94716661</v>
      </c>
      <c r="N7" s="40">
        <v>113269573.95618321</v>
      </c>
      <c r="O7" s="41"/>
      <c r="P7" s="37">
        <v>2005</v>
      </c>
      <c r="Q7" s="37">
        <v>1</v>
      </c>
      <c r="R7" s="41"/>
      <c r="S7" s="41"/>
      <c r="AB7" s="41"/>
      <c r="AC7" s="41"/>
      <c r="AD7" s="41"/>
      <c r="AE7" s="41"/>
      <c r="AF7" s="41"/>
      <c r="AG7" s="41"/>
      <c r="AH7" s="42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2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2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1"/>
      <c r="DC7" s="41"/>
      <c r="DD7" s="41"/>
      <c r="DE7" s="41"/>
      <c r="DF7" s="41"/>
      <c r="DG7" s="41"/>
      <c r="DH7" s="41"/>
      <c r="DI7" s="41"/>
      <c r="DJ7" s="41"/>
      <c r="DK7" s="41"/>
      <c r="DL7" s="41"/>
      <c r="DM7" s="41"/>
      <c r="DN7" s="42"/>
      <c r="DO7" s="41"/>
      <c r="DP7" s="41"/>
      <c r="DQ7" s="41"/>
      <c r="DR7" s="41"/>
      <c r="DS7" s="41"/>
      <c r="DT7" s="41"/>
      <c r="DU7" s="41"/>
      <c r="DV7" s="41"/>
      <c r="DW7" s="41"/>
      <c r="DX7" s="41"/>
      <c r="DY7" s="41"/>
      <c r="DZ7" s="41"/>
      <c r="EA7" s="41"/>
      <c r="EB7" s="41"/>
      <c r="EC7" s="41"/>
      <c r="ED7" s="41"/>
      <c r="EE7" s="41"/>
      <c r="EF7" s="41"/>
      <c r="EG7" s="41"/>
      <c r="EH7" s="41"/>
      <c r="EI7" s="41"/>
      <c r="EJ7" s="41"/>
      <c r="EK7" s="41"/>
      <c r="EL7" s="41"/>
      <c r="EM7" s="41"/>
      <c r="EN7" s="41"/>
      <c r="EO7" s="41"/>
      <c r="EP7" s="42"/>
      <c r="EQ7" s="41"/>
      <c r="ER7" s="41"/>
      <c r="ES7" s="41"/>
      <c r="ET7" s="41"/>
      <c r="EU7" s="41"/>
      <c r="EV7" s="41"/>
      <c r="EW7" s="41"/>
      <c r="EX7" s="41"/>
      <c r="EY7" s="41"/>
      <c r="EZ7" s="41"/>
      <c r="FA7" s="41"/>
      <c r="FB7" s="41"/>
      <c r="FC7" s="41"/>
      <c r="FD7" s="41"/>
      <c r="FE7" s="41"/>
      <c r="FF7" s="41"/>
      <c r="FG7" s="41"/>
      <c r="FH7" s="41"/>
      <c r="FI7" s="41"/>
      <c r="FJ7" s="41"/>
      <c r="FK7" s="41"/>
      <c r="FL7" s="41"/>
      <c r="FM7" s="41"/>
      <c r="FN7" s="41"/>
      <c r="FO7" s="41"/>
      <c r="FP7" s="41"/>
      <c r="FQ7" s="41"/>
      <c r="FR7" s="42"/>
      <c r="FS7" s="41"/>
      <c r="FT7" s="41"/>
      <c r="FU7" s="41"/>
      <c r="FV7" s="41"/>
      <c r="FW7" s="41"/>
      <c r="FX7" s="41"/>
      <c r="FY7" s="41"/>
      <c r="FZ7" s="41"/>
      <c r="GA7" s="41"/>
      <c r="GB7" s="41"/>
      <c r="GC7" s="41"/>
      <c r="GD7" s="41"/>
      <c r="GE7" s="41"/>
      <c r="GF7" s="41"/>
      <c r="GG7" s="41"/>
      <c r="GH7" s="41"/>
      <c r="GI7" s="41"/>
      <c r="GJ7" s="41"/>
      <c r="GK7" s="41"/>
      <c r="GL7" s="41"/>
      <c r="GM7" s="41"/>
      <c r="GN7" s="41"/>
      <c r="GO7" s="41"/>
      <c r="GP7" s="41"/>
      <c r="GQ7" s="41"/>
      <c r="GR7" s="41"/>
      <c r="GS7" s="41"/>
      <c r="GT7" s="42"/>
      <c r="GU7" s="41"/>
      <c r="GV7" s="41"/>
      <c r="GW7" s="41"/>
      <c r="GX7" s="41"/>
      <c r="GY7" s="41"/>
      <c r="GZ7" s="41"/>
      <c r="HA7" s="41"/>
      <c r="HB7" s="41"/>
      <c r="HC7" s="41"/>
      <c r="HD7" s="41"/>
      <c r="HE7" s="41"/>
      <c r="HF7" s="41"/>
      <c r="HG7" s="41"/>
      <c r="HH7" s="41"/>
      <c r="HI7" s="41"/>
      <c r="HJ7" s="41"/>
      <c r="HK7" s="41"/>
      <c r="HL7" s="41"/>
      <c r="HM7" s="41"/>
      <c r="HN7" s="41"/>
      <c r="HO7" s="41"/>
      <c r="HP7" s="41"/>
      <c r="HQ7" s="41"/>
      <c r="HR7" s="41"/>
      <c r="HS7" s="41"/>
      <c r="HT7" s="41"/>
      <c r="HU7" s="41"/>
      <c r="HV7" s="42"/>
    </row>
    <row r="8" spans="1:230" ht="51" x14ac:dyDescent="0.2">
      <c r="A8" s="130" t="s">
        <v>28</v>
      </c>
      <c r="B8" s="131">
        <v>7</v>
      </c>
      <c r="C8" s="130" t="s">
        <v>28</v>
      </c>
      <c r="D8" s="127" t="s">
        <v>855</v>
      </c>
      <c r="E8" s="68" t="s">
        <v>856</v>
      </c>
      <c r="F8" s="127" t="s">
        <v>9</v>
      </c>
      <c r="G8" s="40">
        <v>27291311.522466522</v>
      </c>
      <c r="H8" s="40">
        <v>28947503.680095129</v>
      </c>
      <c r="I8" s="40">
        <v>28555587.97169264</v>
      </c>
      <c r="J8" s="40">
        <v>31563672.572585415</v>
      </c>
      <c r="K8" s="40">
        <v>30067572.478942219</v>
      </c>
      <c r="L8" s="40">
        <v>28923890.922591783</v>
      </c>
      <c r="M8" s="40">
        <v>27690120.647430539</v>
      </c>
      <c r="N8" s="40">
        <v>26282242.837622479</v>
      </c>
      <c r="P8" s="37">
        <v>2006</v>
      </c>
      <c r="Q8" s="37">
        <v>1</v>
      </c>
    </row>
    <row r="9" spans="1:230" s="41" customFormat="1" x14ac:dyDescent="0.2">
      <c r="A9" s="50" t="s">
        <v>28</v>
      </c>
      <c r="B9" s="33">
        <v>8</v>
      </c>
      <c r="C9" s="50" t="s">
        <v>28</v>
      </c>
      <c r="D9" s="50">
        <v>6319</v>
      </c>
      <c r="E9" s="35" t="s">
        <v>857</v>
      </c>
      <c r="F9" s="128" t="s">
        <v>839</v>
      </c>
      <c r="G9" s="40">
        <v>631941.58621989889</v>
      </c>
      <c r="H9" s="40">
        <v>607251.42160353414</v>
      </c>
      <c r="I9" s="40">
        <v>748104.45396823285</v>
      </c>
      <c r="J9" s="40">
        <v>900886.16668596235</v>
      </c>
      <c r="K9" s="40">
        <v>1159873.6776271914</v>
      </c>
      <c r="L9" s="40">
        <v>1490289.0905103735</v>
      </c>
      <c r="M9" s="40">
        <v>1616144.8639588614</v>
      </c>
      <c r="N9" s="40">
        <v>1570388.8383466424</v>
      </c>
      <c r="O9" s="36"/>
      <c r="P9" s="37">
        <v>2007</v>
      </c>
      <c r="Q9" s="37">
        <v>1</v>
      </c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8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8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8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8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8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8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8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36"/>
      <c r="HQ9" s="36"/>
      <c r="HR9" s="36"/>
      <c r="HS9" s="36"/>
      <c r="HT9" s="36"/>
      <c r="HU9" s="36"/>
      <c r="HV9" s="38"/>
    </row>
    <row r="10" spans="1:230" x14ac:dyDescent="0.2">
      <c r="A10" s="32" t="s">
        <v>28</v>
      </c>
      <c r="B10" s="132">
        <v>9</v>
      </c>
      <c r="C10" s="32" t="s">
        <v>28</v>
      </c>
      <c r="D10" s="35" t="s">
        <v>76</v>
      </c>
      <c r="E10" s="35" t="s">
        <v>77</v>
      </c>
      <c r="F10" s="35" t="s">
        <v>13</v>
      </c>
      <c r="G10" s="40">
        <v>4673810.0790922605</v>
      </c>
      <c r="H10" s="40">
        <v>5507898.5790014034</v>
      </c>
      <c r="I10" s="40">
        <v>5850478.4223502856</v>
      </c>
      <c r="J10" s="40">
        <v>6548768.9708500607</v>
      </c>
      <c r="K10" s="40">
        <v>7334951.2235841267</v>
      </c>
      <c r="L10" s="40">
        <v>8540911.8353847079</v>
      </c>
      <c r="M10" s="40">
        <v>9177322.8339697905</v>
      </c>
      <c r="N10" s="40">
        <v>11110176.334159305</v>
      </c>
      <c r="P10" s="37">
        <v>2008</v>
      </c>
      <c r="Q10" s="37">
        <v>1</v>
      </c>
    </row>
    <row r="11" spans="1:230" x14ac:dyDescent="0.2">
      <c r="A11" s="45" t="s">
        <v>27</v>
      </c>
      <c r="B11" s="153" t="s">
        <v>26</v>
      </c>
      <c r="C11" s="45"/>
      <c r="D11" s="45"/>
      <c r="E11" s="46"/>
      <c r="F11" s="46" t="s">
        <v>31</v>
      </c>
      <c r="G11" s="28">
        <v>2007</v>
      </c>
      <c r="H11" s="28">
        <f>1+G11</f>
        <v>2008</v>
      </c>
      <c r="I11" s="28">
        <f t="shared" ref="I11:L11" si="1">1+H11</f>
        <v>2009</v>
      </c>
      <c r="J11" s="28">
        <f t="shared" si="1"/>
        <v>2010</v>
      </c>
      <c r="K11" s="28">
        <f t="shared" si="1"/>
        <v>2011</v>
      </c>
      <c r="L11" s="28">
        <f t="shared" si="1"/>
        <v>2012</v>
      </c>
      <c r="M11" s="28">
        <f>1+L11</f>
        <v>2013</v>
      </c>
      <c r="N11" s="28">
        <f t="shared" ref="N11" si="2">1+M11</f>
        <v>2014</v>
      </c>
      <c r="P11" s="37">
        <v>2009</v>
      </c>
      <c r="Q11" s="37">
        <v>1</v>
      </c>
    </row>
    <row r="12" spans="1:230" s="47" customFormat="1" ht="15" customHeight="1" x14ac:dyDescent="0.2">
      <c r="A12" s="50" t="s">
        <v>29</v>
      </c>
      <c r="B12" s="33">
        <v>1</v>
      </c>
      <c r="C12" s="50" t="s">
        <v>29</v>
      </c>
      <c r="D12" s="34">
        <v>4783</v>
      </c>
      <c r="E12" s="35" t="s">
        <v>781</v>
      </c>
      <c r="F12" s="35" t="s">
        <v>20</v>
      </c>
      <c r="G12" s="40">
        <v>11616436.195645807</v>
      </c>
      <c r="H12" s="40">
        <v>14125894.008524435</v>
      </c>
      <c r="I12" s="40">
        <v>12934243.048840299</v>
      </c>
      <c r="J12" s="40">
        <v>13079760.436920546</v>
      </c>
      <c r="K12" s="40">
        <v>15660872.923087317</v>
      </c>
      <c r="L12" s="40">
        <v>16573692.433573168</v>
      </c>
      <c r="M12" s="40">
        <v>20053766.792909767</v>
      </c>
      <c r="N12" s="40">
        <v>19313121.053435341</v>
      </c>
      <c r="P12" s="37">
        <v>2010</v>
      </c>
      <c r="Q12" s="37">
        <v>1</v>
      </c>
      <c r="AH12" s="49"/>
      <c r="BJ12" s="49"/>
      <c r="CL12" s="49"/>
      <c r="DN12" s="49"/>
      <c r="EP12" s="49"/>
      <c r="FR12" s="49"/>
      <c r="GT12" s="49"/>
      <c r="HV12" s="49"/>
    </row>
    <row r="13" spans="1:230" ht="25.5" x14ac:dyDescent="0.2">
      <c r="A13" s="50" t="s">
        <v>29</v>
      </c>
      <c r="B13" s="33">
        <v>2</v>
      </c>
      <c r="C13" s="50" t="s">
        <v>29</v>
      </c>
      <c r="D13" s="50" t="s">
        <v>860</v>
      </c>
      <c r="E13" s="35" t="s">
        <v>861</v>
      </c>
      <c r="F13" s="35" t="s">
        <v>19</v>
      </c>
      <c r="G13" s="40">
        <v>7448873.9188649962</v>
      </c>
      <c r="H13" s="40">
        <v>8518071.774990838</v>
      </c>
      <c r="I13" s="40">
        <v>9711731.0628680494</v>
      </c>
      <c r="J13" s="40">
        <v>9949193.2849691324</v>
      </c>
      <c r="K13" s="40">
        <v>10701798.705904992</v>
      </c>
      <c r="L13" s="40">
        <v>12018838.859001903</v>
      </c>
      <c r="M13" s="40">
        <v>12515220.233449267</v>
      </c>
      <c r="N13" s="40">
        <v>13178547.261050873</v>
      </c>
      <c r="P13" s="37">
        <v>2011</v>
      </c>
      <c r="Q13" s="37">
        <v>1</v>
      </c>
    </row>
    <row r="14" spans="1:230" s="51" customFormat="1" ht="25.5" x14ac:dyDescent="0.2">
      <c r="A14" s="50" t="s">
        <v>29</v>
      </c>
      <c r="B14" s="33">
        <v>3</v>
      </c>
      <c r="C14" s="50" t="s">
        <v>29</v>
      </c>
      <c r="D14" s="50" t="s">
        <v>15</v>
      </c>
      <c r="E14" s="35" t="s">
        <v>819</v>
      </c>
      <c r="F14" s="35" t="s">
        <v>17</v>
      </c>
      <c r="G14" s="40">
        <v>2861808.4435243555</v>
      </c>
      <c r="H14" s="40">
        <v>3188852.4991703709</v>
      </c>
      <c r="I14" s="40">
        <v>3640776.0671595545</v>
      </c>
      <c r="J14" s="40">
        <v>4100024.6454821662</v>
      </c>
      <c r="K14" s="40">
        <v>4126357.7835932933</v>
      </c>
      <c r="L14" s="40">
        <v>4634935.1178083858</v>
      </c>
      <c r="M14" s="40">
        <v>4740968.1605943302</v>
      </c>
      <c r="N14" s="40">
        <v>4701060.3123629875</v>
      </c>
      <c r="P14" s="37">
        <v>2012</v>
      </c>
      <c r="Q14" s="37">
        <v>1</v>
      </c>
      <c r="AH14" s="52"/>
      <c r="BJ14" s="52"/>
      <c r="CL14" s="52"/>
      <c r="DN14" s="52"/>
      <c r="EP14" s="52"/>
      <c r="FR14" s="52"/>
      <c r="GT14" s="52"/>
      <c r="HV14" s="52"/>
    </row>
    <row r="15" spans="1:230" ht="30" customHeight="1" x14ac:dyDescent="0.2">
      <c r="A15" s="50" t="s">
        <v>29</v>
      </c>
      <c r="B15" s="33">
        <v>4</v>
      </c>
      <c r="C15" s="50" t="s">
        <v>29</v>
      </c>
      <c r="D15" s="50" t="s">
        <v>16</v>
      </c>
      <c r="E15" s="35" t="s">
        <v>794</v>
      </c>
      <c r="F15" s="35" t="s">
        <v>18</v>
      </c>
      <c r="G15" s="40">
        <v>17689020.052203454</v>
      </c>
      <c r="H15" s="40">
        <v>19995528.244626421</v>
      </c>
      <c r="I15" s="40">
        <v>20189417.756056983</v>
      </c>
      <c r="J15" s="40">
        <v>23042775.860871308</v>
      </c>
      <c r="K15" s="40">
        <v>22861273.979575347</v>
      </c>
      <c r="L15" s="40">
        <v>23968343.125253297</v>
      </c>
      <c r="M15" s="40">
        <v>26109045.406105276</v>
      </c>
      <c r="N15" s="40">
        <v>25691774.317525726</v>
      </c>
      <c r="P15" s="37">
        <v>2013</v>
      </c>
      <c r="Q15" s="37">
        <v>1</v>
      </c>
    </row>
    <row r="16" spans="1:230" x14ac:dyDescent="0.2">
      <c r="A16" s="53"/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P16" s="37">
        <v>2014</v>
      </c>
      <c r="Q16" s="37">
        <v>1</v>
      </c>
    </row>
    <row r="17" spans="1:230" ht="15" customHeight="1" x14ac:dyDescent="0.2">
      <c r="A17" s="45" t="s">
        <v>27</v>
      </c>
      <c r="B17" s="153" t="s">
        <v>26</v>
      </c>
      <c r="C17" s="45"/>
      <c r="D17" s="45"/>
      <c r="E17" s="46"/>
      <c r="F17" s="46" t="s">
        <v>31</v>
      </c>
      <c r="G17" s="28">
        <v>2007</v>
      </c>
      <c r="H17" s="28">
        <f>1+G17</f>
        <v>2008</v>
      </c>
      <c r="I17" s="28">
        <f t="shared" ref="I17:L17" si="3">1+H17</f>
        <v>2009</v>
      </c>
      <c r="J17" s="28">
        <f t="shared" si="3"/>
        <v>2010</v>
      </c>
      <c r="K17" s="28">
        <f t="shared" si="3"/>
        <v>2011</v>
      </c>
      <c r="L17" s="28">
        <f t="shared" si="3"/>
        <v>2012</v>
      </c>
      <c r="M17" s="28">
        <f>1+L17</f>
        <v>2013</v>
      </c>
      <c r="N17" s="28">
        <f t="shared" ref="N17" si="4">1+M17</f>
        <v>2014</v>
      </c>
    </row>
    <row r="18" spans="1:230" ht="38.25" x14ac:dyDescent="0.2">
      <c r="A18" s="32" t="s">
        <v>30</v>
      </c>
      <c r="B18" s="132">
        <v>1</v>
      </c>
      <c r="C18" s="32" t="s">
        <v>30</v>
      </c>
      <c r="D18" s="35" t="s">
        <v>863</v>
      </c>
      <c r="E18" s="35" t="s">
        <v>862</v>
      </c>
      <c r="F18" s="35" t="s">
        <v>21</v>
      </c>
      <c r="G18" s="40">
        <v>1683528.5497250715</v>
      </c>
      <c r="H18" s="40">
        <v>1876174.9826296465</v>
      </c>
      <c r="I18" s="40">
        <v>1940258.0216331575</v>
      </c>
      <c r="J18" s="40">
        <v>2092207.0530431273</v>
      </c>
      <c r="K18" s="40">
        <v>2608734.5608347314</v>
      </c>
      <c r="L18" s="40">
        <v>2730666.1694369954</v>
      </c>
      <c r="M18" s="40">
        <v>2405903.0047387029</v>
      </c>
      <c r="N18" s="40">
        <v>2693800.985009335</v>
      </c>
    </row>
    <row r="19" spans="1:230" x14ac:dyDescent="0.2">
      <c r="A19" s="32" t="s">
        <v>30</v>
      </c>
      <c r="B19" s="132">
        <v>2</v>
      </c>
      <c r="C19" s="32" t="s">
        <v>30</v>
      </c>
      <c r="D19" s="32">
        <v>3240</v>
      </c>
      <c r="E19" s="35" t="s">
        <v>827</v>
      </c>
      <c r="F19" s="35" t="s">
        <v>827</v>
      </c>
      <c r="G19" s="40">
        <v>2045085.1532240943</v>
      </c>
      <c r="H19" s="40">
        <v>2198520.8612756925</v>
      </c>
      <c r="I19" s="40">
        <v>2114203.4101716932</v>
      </c>
      <c r="J19" s="40">
        <v>2315748.4798444253</v>
      </c>
      <c r="K19" s="40">
        <v>2389233.3937327578</v>
      </c>
      <c r="L19" s="40">
        <v>2741597.7246798021</v>
      </c>
      <c r="M19" s="40">
        <v>2791430.4081627307</v>
      </c>
      <c r="N19" s="40">
        <v>2372136.226803387</v>
      </c>
    </row>
    <row r="20" spans="1:230" x14ac:dyDescent="0.2">
      <c r="A20" s="50" t="s">
        <v>30</v>
      </c>
      <c r="B20" s="132">
        <v>3</v>
      </c>
      <c r="C20" s="32" t="s">
        <v>30</v>
      </c>
      <c r="D20" s="32">
        <v>3220</v>
      </c>
      <c r="E20" s="35" t="s">
        <v>64</v>
      </c>
      <c r="F20" s="35" t="s">
        <v>64</v>
      </c>
      <c r="G20" s="40">
        <v>237592.33614119096</v>
      </c>
      <c r="H20" s="40">
        <v>237263.73649260591</v>
      </c>
      <c r="I20" s="40">
        <v>196167.23809397564</v>
      </c>
      <c r="J20" s="40">
        <v>224069.14185093981</v>
      </c>
      <c r="K20" s="40">
        <v>246243.63999200877</v>
      </c>
      <c r="L20" s="40">
        <v>284133.30286804016</v>
      </c>
      <c r="M20" s="40">
        <v>265603.23820107512</v>
      </c>
      <c r="N20" s="40">
        <v>273526.62942810834</v>
      </c>
    </row>
    <row r="21" spans="1:230" x14ac:dyDescent="0.2">
      <c r="A21" s="45" t="s">
        <v>864</v>
      </c>
      <c r="B21" s="45"/>
      <c r="C21" s="45"/>
      <c r="D21" s="45"/>
      <c r="E21" s="45"/>
      <c r="F21" s="45"/>
      <c r="G21" s="28">
        <v>2007</v>
      </c>
      <c r="H21" s="28">
        <f>1+G21</f>
        <v>2008</v>
      </c>
      <c r="I21" s="28">
        <f t="shared" ref="I21:L21" si="5">1+H21</f>
        <v>2009</v>
      </c>
      <c r="J21" s="28">
        <f t="shared" si="5"/>
        <v>2010</v>
      </c>
      <c r="K21" s="28">
        <f t="shared" si="5"/>
        <v>2011</v>
      </c>
      <c r="L21" s="28">
        <f t="shared" si="5"/>
        <v>2012</v>
      </c>
      <c r="M21" s="28">
        <f>1+L21</f>
        <v>2013</v>
      </c>
      <c r="N21" s="28">
        <f t="shared" ref="N21" si="6">1+M21</f>
        <v>2014</v>
      </c>
    </row>
    <row r="22" spans="1:230" x14ac:dyDescent="0.2">
      <c r="A22" s="39"/>
      <c r="B22" s="44"/>
      <c r="C22" s="39"/>
      <c r="D22" s="39"/>
      <c r="E22" s="40"/>
      <c r="F22" s="57" t="s">
        <v>28</v>
      </c>
      <c r="G22" s="40">
        <v>861398973.30470192</v>
      </c>
      <c r="H22" s="40">
        <v>993334072.98609674</v>
      </c>
      <c r="I22" s="40">
        <v>1036549205.4191025</v>
      </c>
      <c r="J22" s="40">
        <v>1137162703.3515639</v>
      </c>
      <c r="K22" s="40">
        <v>1269110273.4763687</v>
      </c>
      <c r="L22" s="40">
        <v>1341624772.3894448</v>
      </c>
      <c r="M22" s="40">
        <v>1431314810.3868177</v>
      </c>
      <c r="N22" s="40">
        <v>1527313398.579175</v>
      </c>
    </row>
    <row r="23" spans="1:230" x14ac:dyDescent="0.2">
      <c r="A23" s="39"/>
      <c r="B23" s="44"/>
      <c r="C23" s="39"/>
      <c r="D23" s="39"/>
      <c r="E23" s="40"/>
      <c r="F23" s="57" t="s">
        <v>30</v>
      </c>
      <c r="G23" s="40">
        <v>2876482999.9779434</v>
      </c>
      <c r="H23" s="40">
        <v>3372485443.0872903</v>
      </c>
      <c r="I23" s="40">
        <v>2981923275.9061866</v>
      </c>
      <c r="J23" s="40">
        <v>3139866554.8797832</v>
      </c>
      <c r="K23" s="40">
        <v>3440419326.4338679</v>
      </c>
      <c r="L23" s="40">
        <v>3608921839.3925953</v>
      </c>
      <c r="M23" s="40">
        <v>3800263567.6042295</v>
      </c>
      <c r="N23" s="40">
        <v>3898610925.4720602</v>
      </c>
    </row>
    <row r="24" spans="1:230" x14ac:dyDescent="0.2">
      <c r="A24" s="39"/>
      <c r="B24" s="44"/>
      <c r="C24" s="39"/>
      <c r="D24" s="39"/>
      <c r="E24" s="40"/>
      <c r="F24" s="57" t="s">
        <v>29</v>
      </c>
      <c r="G24" s="40">
        <v>479352316.36062121</v>
      </c>
      <c r="H24" s="40">
        <v>543114265.40292299</v>
      </c>
      <c r="I24" s="40">
        <v>577050182.00708175</v>
      </c>
      <c r="J24" s="40">
        <v>632255590.75359297</v>
      </c>
      <c r="K24" s="40">
        <v>689668021.60629654</v>
      </c>
      <c r="L24" s="40">
        <v>746118830.08485866</v>
      </c>
      <c r="M24" s="40">
        <v>817483148.38109612</v>
      </c>
      <c r="N24" s="40">
        <v>861350280.80229366</v>
      </c>
    </row>
    <row r="25" spans="1:230" x14ac:dyDescent="0.2">
      <c r="A25" s="58"/>
      <c r="B25" s="59"/>
      <c r="C25" s="58"/>
      <c r="D25" s="58"/>
      <c r="E25" s="43"/>
      <c r="F25" s="60"/>
      <c r="G25" s="61"/>
      <c r="H25" s="61"/>
      <c r="I25" s="61"/>
      <c r="J25" s="61"/>
      <c r="K25" s="61"/>
      <c r="L25" s="61"/>
      <c r="M25" s="61"/>
      <c r="N25" s="61"/>
    </row>
    <row r="26" spans="1:230" ht="7.5" customHeight="1" x14ac:dyDescent="0.2">
      <c r="A26" s="58"/>
      <c r="B26" s="59"/>
      <c r="C26" s="58"/>
      <c r="D26" s="58"/>
      <c r="E26" s="43"/>
      <c r="F26" s="60"/>
      <c r="G26" s="61"/>
      <c r="H26" s="61"/>
      <c r="I26" s="61"/>
      <c r="J26" s="61"/>
      <c r="K26" s="61"/>
      <c r="L26" s="61"/>
      <c r="M26" s="61"/>
      <c r="N26" s="61"/>
    </row>
    <row r="27" spans="1:230" hidden="1" x14ac:dyDescent="0.2">
      <c r="A27" s="58"/>
      <c r="B27" s="59"/>
      <c r="C27" s="58"/>
      <c r="D27" s="58"/>
      <c r="E27" s="43"/>
      <c r="F27" s="60"/>
      <c r="G27" s="61"/>
      <c r="H27" s="61"/>
      <c r="I27" s="61"/>
      <c r="J27" s="61"/>
      <c r="K27" s="61"/>
      <c r="L27" s="61"/>
      <c r="M27" s="61"/>
      <c r="N27" s="61"/>
    </row>
    <row r="28" spans="1:230" ht="27.75" customHeight="1" x14ac:dyDescent="0.2">
      <c r="G28" s="187">
        <v>2014</v>
      </c>
      <c r="H28" s="187"/>
      <c r="I28" s="187"/>
      <c r="J28" s="187"/>
      <c r="K28" s="187"/>
      <c r="L28" s="187"/>
      <c r="M28" s="187"/>
      <c r="N28" s="187"/>
      <c r="O28" s="187"/>
      <c r="P28" s="187"/>
      <c r="Q28" s="187"/>
      <c r="R28" s="187"/>
      <c r="S28" s="187"/>
      <c r="T28" s="187"/>
      <c r="U28" s="187"/>
      <c r="V28" s="187"/>
      <c r="W28" s="187"/>
      <c r="X28" s="187"/>
      <c r="Y28" s="187"/>
      <c r="Z28" s="187"/>
      <c r="AA28" s="187"/>
      <c r="AB28" s="187"/>
      <c r="AC28" s="187"/>
      <c r="AD28" s="187"/>
      <c r="AE28" s="187"/>
      <c r="AF28" s="187"/>
      <c r="AG28" s="187"/>
      <c r="AH28" s="187"/>
      <c r="AI28" s="187">
        <v>2013</v>
      </c>
      <c r="AJ28" s="187"/>
      <c r="AK28" s="187"/>
      <c r="AL28" s="187"/>
      <c r="AM28" s="187"/>
      <c r="AN28" s="187"/>
      <c r="AO28" s="187"/>
      <c r="AP28" s="187"/>
      <c r="AQ28" s="187"/>
      <c r="AR28" s="187"/>
      <c r="AS28" s="187"/>
      <c r="AT28" s="187"/>
      <c r="AU28" s="187"/>
      <c r="AV28" s="187"/>
      <c r="AW28" s="187"/>
      <c r="AX28" s="187"/>
      <c r="AY28" s="187"/>
      <c r="AZ28" s="187"/>
      <c r="BA28" s="187"/>
      <c r="BB28" s="187"/>
      <c r="BC28" s="187"/>
      <c r="BD28" s="187"/>
      <c r="BE28" s="187"/>
      <c r="BF28" s="187"/>
      <c r="BG28" s="187"/>
      <c r="BH28" s="187"/>
      <c r="BI28" s="187"/>
      <c r="BJ28" s="187"/>
      <c r="BK28" s="187">
        <v>2012</v>
      </c>
      <c r="BL28" s="187"/>
      <c r="BM28" s="187"/>
      <c r="BN28" s="187"/>
      <c r="BO28" s="187"/>
      <c r="BP28" s="187"/>
      <c r="BQ28" s="187"/>
      <c r="BR28" s="187"/>
      <c r="BS28" s="187"/>
      <c r="BT28" s="187"/>
      <c r="BU28" s="187"/>
      <c r="BV28" s="187"/>
      <c r="BW28" s="187"/>
      <c r="BX28" s="187"/>
      <c r="BY28" s="187"/>
      <c r="BZ28" s="187"/>
      <c r="CA28" s="187"/>
      <c r="CB28" s="187"/>
      <c r="CC28" s="187"/>
      <c r="CD28" s="187"/>
      <c r="CE28" s="187"/>
      <c r="CF28" s="187"/>
      <c r="CG28" s="187"/>
      <c r="CH28" s="187"/>
      <c r="CI28" s="187"/>
      <c r="CJ28" s="187"/>
      <c r="CK28" s="187"/>
      <c r="CL28" s="187"/>
      <c r="CM28" s="187">
        <v>2011</v>
      </c>
      <c r="CN28" s="187"/>
      <c r="CO28" s="187"/>
      <c r="CP28" s="187"/>
      <c r="CQ28" s="187"/>
      <c r="CR28" s="187"/>
      <c r="CS28" s="187"/>
      <c r="CT28" s="187"/>
      <c r="CU28" s="187"/>
      <c r="CV28" s="187"/>
      <c r="CW28" s="187"/>
      <c r="CX28" s="187"/>
      <c r="CY28" s="187"/>
      <c r="CZ28" s="187"/>
      <c r="DA28" s="187"/>
      <c r="DB28" s="187"/>
      <c r="DC28" s="187"/>
      <c r="DD28" s="187"/>
      <c r="DE28" s="187"/>
      <c r="DF28" s="187"/>
      <c r="DG28" s="187"/>
      <c r="DH28" s="187"/>
      <c r="DI28" s="187"/>
      <c r="DJ28" s="187"/>
      <c r="DK28" s="187"/>
      <c r="DL28" s="187"/>
      <c r="DM28" s="187"/>
      <c r="DN28" s="187"/>
      <c r="DO28" s="187">
        <v>2010</v>
      </c>
      <c r="DP28" s="187"/>
      <c r="DQ28" s="187"/>
      <c r="DR28" s="187"/>
      <c r="DS28" s="187"/>
      <c r="DT28" s="187"/>
      <c r="DU28" s="187"/>
      <c r="DV28" s="187"/>
      <c r="DW28" s="187"/>
      <c r="DX28" s="187"/>
      <c r="DY28" s="187"/>
      <c r="DZ28" s="187"/>
      <c r="EA28" s="187"/>
      <c r="EB28" s="187"/>
      <c r="EC28" s="187"/>
      <c r="ED28" s="187"/>
      <c r="EE28" s="187"/>
      <c r="EF28" s="187"/>
      <c r="EG28" s="187"/>
      <c r="EH28" s="187"/>
      <c r="EI28" s="187"/>
      <c r="EJ28" s="187"/>
      <c r="EK28" s="187"/>
      <c r="EL28" s="187"/>
      <c r="EM28" s="187"/>
      <c r="EN28" s="187"/>
      <c r="EO28" s="187"/>
      <c r="EP28" s="187"/>
      <c r="EQ28" s="187">
        <v>2009</v>
      </c>
      <c r="ER28" s="187"/>
      <c r="ES28" s="187"/>
      <c r="ET28" s="187"/>
      <c r="EU28" s="187"/>
      <c r="EV28" s="187"/>
      <c r="EW28" s="187"/>
      <c r="EX28" s="187"/>
      <c r="EY28" s="187"/>
      <c r="EZ28" s="187"/>
      <c r="FA28" s="187"/>
      <c r="FB28" s="187"/>
      <c r="FC28" s="187"/>
      <c r="FD28" s="187"/>
      <c r="FE28" s="187"/>
      <c r="FF28" s="187"/>
      <c r="FG28" s="187"/>
      <c r="FH28" s="187"/>
      <c r="FI28" s="187"/>
      <c r="FJ28" s="187"/>
      <c r="FK28" s="187"/>
      <c r="FL28" s="187"/>
      <c r="FM28" s="187"/>
      <c r="FN28" s="187"/>
      <c r="FO28" s="187"/>
      <c r="FP28" s="187"/>
      <c r="FQ28" s="187"/>
      <c r="FR28" s="187"/>
      <c r="FS28" s="187">
        <v>2008</v>
      </c>
      <c r="FT28" s="187"/>
      <c r="FU28" s="187"/>
      <c r="FV28" s="187"/>
      <c r="FW28" s="187"/>
      <c r="FX28" s="187"/>
      <c r="FY28" s="187"/>
      <c r="FZ28" s="187"/>
      <c r="GA28" s="187"/>
      <c r="GB28" s="187"/>
      <c r="GC28" s="187"/>
      <c r="GD28" s="187"/>
      <c r="GE28" s="187"/>
      <c r="GF28" s="187"/>
      <c r="GG28" s="187"/>
      <c r="GH28" s="187"/>
      <c r="GI28" s="187"/>
      <c r="GJ28" s="187"/>
      <c r="GK28" s="187"/>
      <c r="GL28" s="187"/>
      <c r="GM28" s="187"/>
      <c r="GN28" s="187"/>
      <c r="GO28" s="187"/>
      <c r="GP28" s="187"/>
      <c r="GQ28" s="187"/>
      <c r="GR28" s="187"/>
      <c r="GS28" s="187"/>
      <c r="GT28" s="187"/>
      <c r="GU28" s="187">
        <v>2007</v>
      </c>
      <c r="GV28" s="187"/>
      <c r="GW28" s="187"/>
      <c r="GX28" s="187"/>
      <c r="GY28" s="187"/>
      <c r="GZ28" s="187"/>
      <c r="HA28" s="187"/>
      <c r="HB28" s="187"/>
      <c r="HC28" s="187"/>
      <c r="HD28" s="187"/>
      <c r="HE28" s="187"/>
      <c r="HF28" s="187"/>
      <c r="HG28" s="187"/>
      <c r="HH28" s="187"/>
      <c r="HI28" s="187"/>
      <c r="HJ28" s="187"/>
      <c r="HK28" s="187"/>
      <c r="HL28" s="187"/>
      <c r="HM28" s="187"/>
      <c r="HN28" s="187"/>
      <c r="HO28" s="187"/>
      <c r="HP28" s="187"/>
      <c r="HQ28" s="187"/>
      <c r="HR28" s="187"/>
      <c r="HS28" s="187"/>
      <c r="HT28" s="187"/>
      <c r="HU28" s="187"/>
      <c r="HV28" s="187"/>
    </row>
    <row r="29" spans="1:230" s="62" customFormat="1" ht="72.75" customHeight="1" x14ac:dyDescent="0.25">
      <c r="B29" s="63" t="s">
        <v>26</v>
      </c>
      <c r="C29" s="63" t="s">
        <v>27</v>
      </c>
      <c r="D29" s="63" t="s">
        <v>859</v>
      </c>
      <c r="E29" s="63" t="s">
        <v>858</v>
      </c>
      <c r="F29" s="63" t="s">
        <v>31</v>
      </c>
      <c r="G29" s="64" t="s">
        <v>97</v>
      </c>
      <c r="H29" s="64" t="s">
        <v>98</v>
      </c>
      <c r="I29" s="64" t="s">
        <v>99</v>
      </c>
      <c r="J29" s="64" t="s">
        <v>100</v>
      </c>
      <c r="K29" s="64" t="s">
        <v>101</v>
      </c>
      <c r="L29" s="64" t="s">
        <v>102</v>
      </c>
      <c r="M29" s="64" t="s">
        <v>103</v>
      </c>
      <c r="N29" s="64" t="s">
        <v>104</v>
      </c>
      <c r="O29" s="64" t="s">
        <v>105</v>
      </c>
      <c r="P29" s="64" t="s">
        <v>106</v>
      </c>
      <c r="Q29" s="64" t="s">
        <v>107</v>
      </c>
      <c r="R29" s="64" t="s">
        <v>108</v>
      </c>
      <c r="S29" s="64" t="s">
        <v>109</v>
      </c>
      <c r="T29" s="64" t="s">
        <v>110</v>
      </c>
      <c r="U29" s="64" t="s">
        <v>111</v>
      </c>
      <c r="V29" s="64" t="s">
        <v>112</v>
      </c>
      <c r="W29" s="64" t="s">
        <v>113</v>
      </c>
      <c r="X29" s="64" t="s">
        <v>114</v>
      </c>
      <c r="Y29" s="64" t="s">
        <v>115</v>
      </c>
      <c r="Z29" s="64" t="s">
        <v>116</v>
      </c>
      <c r="AA29" s="64" t="s">
        <v>117</v>
      </c>
      <c r="AB29" s="64" t="s">
        <v>118</v>
      </c>
      <c r="AC29" s="64" t="s">
        <v>119</v>
      </c>
      <c r="AD29" s="64" t="s">
        <v>120</v>
      </c>
      <c r="AE29" s="64" t="s">
        <v>121</v>
      </c>
      <c r="AF29" s="64" t="s">
        <v>122</v>
      </c>
      <c r="AG29" s="64" t="s">
        <v>123</v>
      </c>
      <c r="AH29" s="64" t="s">
        <v>0</v>
      </c>
      <c r="AI29" s="64" t="s">
        <v>124</v>
      </c>
      <c r="AJ29" s="64" t="s">
        <v>125</v>
      </c>
      <c r="AK29" s="64" t="s">
        <v>126</v>
      </c>
      <c r="AL29" s="64" t="s">
        <v>127</v>
      </c>
      <c r="AM29" s="64" t="s">
        <v>128</v>
      </c>
      <c r="AN29" s="64" t="s">
        <v>129</v>
      </c>
      <c r="AO29" s="64" t="s">
        <v>130</v>
      </c>
      <c r="AP29" s="64" t="s">
        <v>131</v>
      </c>
      <c r="AQ29" s="64" t="s">
        <v>132</v>
      </c>
      <c r="AR29" s="64" t="s">
        <v>133</v>
      </c>
      <c r="AS29" s="64" t="s">
        <v>134</v>
      </c>
      <c r="AT29" s="64" t="s">
        <v>135</v>
      </c>
      <c r="AU29" s="64" t="s">
        <v>136</v>
      </c>
      <c r="AV29" s="64" t="s">
        <v>137</v>
      </c>
      <c r="AW29" s="64" t="s">
        <v>138</v>
      </c>
      <c r="AX29" s="64" t="s">
        <v>139</v>
      </c>
      <c r="AY29" s="64" t="s">
        <v>140</v>
      </c>
      <c r="AZ29" s="64" t="s">
        <v>141</v>
      </c>
      <c r="BA29" s="64" t="s">
        <v>142</v>
      </c>
      <c r="BB29" s="64" t="s">
        <v>143</v>
      </c>
      <c r="BC29" s="64" t="s">
        <v>144</v>
      </c>
      <c r="BD29" s="64" t="s">
        <v>145</v>
      </c>
      <c r="BE29" s="64" t="s">
        <v>146</v>
      </c>
      <c r="BF29" s="64" t="s">
        <v>147</v>
      </c>
      <c r="BG29" s="64" t="s">
        <v>148</v>
      </c>
      <c r="BH29" s="64" t="s">
        <v>149</v>
      </c>
      <c r="BI29" s="64" t="s">
        <v>150</v>
      </c>
      <c r="BJ29" s="64" t="s">
        <v>1</v>
      </c>
      <c r="BK29" s="64" t="s">
        <v>151</v>
      </c>
      <c r="BL29" s="64" t="s">
        <v>152</v>
      </c>
      <c r="BM29" s="64" t="s">
        <v>153</v>
      </c>
      <c r="BN29" s="64" t="s">
        <v>154</v>
      </c>
      <c r="BO29" s="64" t="s">
        <v>155</v>
      </c>
      <c r="BP29" s="64" t="s">
        <v>156</v>
      </c>
      <c r="BQ29" s="64" t="s">
        <v>157</v>
      </c>
      <c r="BR29" s="64" t="s">
        <v>158</v>
      </c>
      <c r="BS29" s="64" t="s">
        <v>159</v>
      </c>
      <c r="BT29" s="64" t="s">
        <v>160</v>
      </c>
      <c r="BU29" s="64" t="s">
        <v>161</v>
      </c>
      <c r="BV29" s="64" t="s">
        <v>162</v>
      </c>
      <c r="BW29" s="64" t="s">
        <v>163</v>
      </c>
      <c r="BX29" s="64" t="s">
        <v>164</v>
      </c>
      <c r="BY29" s="64" t="s">
        <v>165</v>
      </c>
      <c r="BZ29" s="64" t="s">
        <v>166</v>
      </c>
      <c r="CA29" s="64" t="s">
        <v>167</v>
      </c>
      <c r="CB29" s="64" t="s">
        <v>168</v>
      </c>
      <c r="CC29" s="64" t="s">
        <v>169</v>
      </c>
      <c r="CD29" s="64" t="s">
        <v>170</v>
      </c>
      <c r="CE29" s="64" t="s">
        <v>171</v>
      </c>
      <c r="CF29" s="64" t="s">
        <v>172</v>
      </c>
      <c r="CG29" s="64" t="s">
        <v>173</v>
      </c>
      <c r="CH29" s="64" t="s">
        <v>174</v>
      </c>
      <c r="CI29" s="64" t="s">
        <v>175</v>
      </c>
      <c r="CJ29" s="64" t="s">
        <v>176</v>
      </c>
      <c r="CK29" s="64" t="s">
        <v>177</v>
      </c>
      <c r="CL29" s="64" t="s">
        <v>2</v>
      </c>
      <c r="CM29" s="64" t="s">
        <v>178</v>
      </c>
      <c r="CN29" s="64" t="s">
        <v>179</v>
      </c>
      <c r="CO29" s="64" t="s">
        <v>180</v>
      </c>
      <c r="CP29" s="64" t="s">
        <v>181</v>
      </c>
      <c r="CQ29" s="64" t="s">
        <v>182</v>
      </c>
      <c r="CR29" s="64" t="s">
        <v>183</v>
      </c>
      <c r="CS29" s="64" t="s">
        <v>184</v>
      </c>
      <c r="CT29" s="64" t="s">
        <v>185</v>
      </c>
      <c r="CU29" s="64" t="s">
        <v>186</v>
      </c>
      <c r="CV29" s="64" t="s">
        <v>187</v>
      </c>
      <c r="CW29" s="64" t="s">
        <v>188</v>
      </c>
      <c r="CX29" s="64" t="s">
        <v>189</v>
      </c>
      <c r="CY29" s="64" t="s">
        <v>190</v>
      </c>
      <c r="CZ29" s="64" t="s">
        <v>191</v>
      </c>
      <c r="DA29" s="64" t="s">
        <v>192</v>
      </c>
      <c r="DB29" s="64" t="s">
        <v>193</v>
      </c>
      <c r="DC29" s="64" t="s">
        <v>194</v>
      </c>
      <c r="DD29" s="64" t="s">
        <v>195</v>
      </c>
      <c r="DE29" s="64" t="s">
        <v>196</v>
      </c>
      <c r="DF29" s="64" t="s">
        <v>197</v>
      </c>
      <c r="DG29" s="64" t="s">
        <v>198</v>
      </c>
      <c r="DH29" s="64" t="s">
        <v>199</v>
      </c>
      <c r="DI29" s="64" t="s">
        <v>200</v>
      </c>
      <c r="DJ29" s="64" t="s">
        <v>201</v>
      </c>
      <c r="DK29" s="64" t="s">
        <v>202</v>
      </c>
      <c r="DL29" s="64" t="s">
        <v>203</v>
      </c>
      <c r="DM29" s="64" t="s">
        <v>204</v>
      </c>
      <c r="DN29" s="64" t="s">
        <v>3</v>
      </c>
      <c r="DO29" s="64" t="s">
        <v>205</v>
      </c>
      <c r="DP29" s="64" t="s">
        <v>206</v>
      </c>
      <c r="DQ29" s="64" t="s">
        <v>207</v>
      </c>
      <c r="DR29" s="64" t="s">
        <v>208</v>
      </c>
      <c r="DS29" s="64" t="s">
        <v>209</v>
      </c>
      <c r="DT29" s="64" t="s">
        <v>210</v>
      </c>
      <c r="DU29" s="64" t="s">
        <v>211</v>
      </c>
      <c r="DV29" s="64" t="s">
        <v>212</v>
      </c>
      <c r="DW29" s="64" t="s">
        <v>213</v>
      </c>
      <c r="DX29" s="64" t="s">
        <v>214</v>
      </c>
      <c r="DY29" s="64" t="s">
        <v>215</v>
      </c>
      <c r="DZ29" s="64" t="s">
        <v>216</v>
      </c>
      <c r="EA29" s="64" t="s">
        <v>217</v>
      </c>
      <c r="EB29" s="64" t="s">
        <v>218</v>
      </c>
      <c r="EC29" s="64" t="s">
        <v>219</v>
      </c>
      <c r="ED29" s="64" t="s">
        <v>220</v>
      </c>
      <c r="EE29" s="64" t="s">
        <v>221</v>
      </c>
      <c r="EF29" s="64" t="s">
        <v>222</v>
      </c>
      <c r="EG29" s="64" t="s">
        <v>223</v>
      </c>
      <c r="EH29" s="64" t="s">
        <v>224</v>
      </c>
      <c r="EI29" s="64" t="s">
        <v>225</v>
      </c>
      <c r="EJ29" s="64" t="s">
        <v>226</v>
      </c>
      <c r="EK29" s="64" t="s">
        <v>227</v>
      </c>
      <c r="EL29" s="64" t="s">
        <v>228</v>
      </c>
      <c r="EM29" s="64" t="s">
        <v>229</v>
      </c>
      <c r="EN29" s="64" t="s">
        <v>230</v>
      </c>
      <c r="EO29" s="64" t="s">
        <v>231</v>
      </c>
      <c r="EP29" s="64" t="s">
        <v>4</v>
      </c>
      <c r="EQ29" s="64" t="s">
        <v>232</v>
      </c>
      <c r="ER29" s="64" t="s">
        <v>233</v>
      </c>
      <c r="ES29" s="64" t="s">
        <v>234</v>
      </c>
      <c r="ET29" s="64" t="s">
        <v>235</v>
      </c>
      <c r="EU29" s="64" t="s">
        <v>236</v>
      </c>
      <c r="EV29" s="64" t="s">
        <v>237</v>
      </c>
      <c r="EW29" s="64" t="s">
        <v>238</v>
      </c>
      <c r="EX29" s="64" t="s">
        <v>239</v>
      </c>
      <c r="EY29" s="64" t="s">
        <v>240</v>
      </c>
      <c r="EZ29" s="64" t="s">
        <v>241</v>
      </c>
      <c r="FA29" s="64" t="s">
        <v>242</v>
      </c>
      <c r="FB29" s="64" t="s">
        <v>243</v>
      </c>
      <c r="FC29" s="64" t="s">
        <v>244</v>
      </c>
      <c r="FD29" s="64" t="s">
        <v>245</v>
      </c>
      <c r="FE29" s="64" t="s">
        <v>246</v>
      </c>
      <c r="FF29" s="64" t="s">
        <v>247</v>
      </c>
      <c r="FG29" s="64" t="s">
        <v>248</v>
      </c>
      <c r="FH29" s="64" t="s">
        <v>249</v>
      </c>
      <c r="FI29" s="64" t="s">
        <v>250</v>
      </c>
      <c r="FJ29" s="64" t="s">
        <v>251</v>
      </c>
      <c r="FK29" s="64" t="s">
        <v>252</v>
      </c>
      <c r="FL29" s="64" t="s">
        <v>253</v>
      </c>
      <c r="FM29" s="64" t="s">
        <v>254</v>
      </c>
      <c r="FN29" s="64" t="s">
        <v>255</v>
      </c>
      <c r="FO29" s="64" t="s">
        <v>256</v>
      </c>
      <c r="FP29" s="64" t="s">
        <v>257</v>
      </c>
      <c r="FQ29" s="64" t="s">
        <v>258</v>
      </c>
      <c r="FR29" s="64" t="s">
        <v>5</v>
      </c>
      <c r="FS29" s="64" t="s">
        <v>259</v>
      </c>
      <c r="FT29" s="64" t="s">
        <v>260</v>
      </c>
      <c r="FU29" s="64" t="s">
        <v>261</v>
      </c>
      <c r="FV29" s="64" t="s">
        <v>262</v>
      </c>
      <c r="FW29" s="64" t="s">
        <v>263</v>
      </c>
      <c r="FX29" s="64" t="s">
        <v>264</v>
      </c>
      <c r="FY29" s="64" t="s">
        <v>265</v>
      </c>
      <c r="FZ29" s="64" t="s">
        <v>266</v>
      </c>
      <c r="GA29" s="64" t="s">
        <v>267</v>
      </c>
      <c r="GB29" s="64" t="s">
        <v>268</v>
      </c>
      <c r="GC29" s="64" t="s">
        <v>269</v>
      </c>
      <c r="GD29" s="64" t="s">
        <v>270</v>
      </c>
      <c r="GE29" s="64" t="s">
        <v>271</v>
      </c>
      <c r="GF29" s="64" t="s">
        <v>272</v>
      </c>
      <c r="GG29" s="64" t="s">
        <v>273</v>
      </c>
      <c r="GH29" s="64" t="s">
        <v>274</v>
      </c>
      <c r="GI29" s="64" t="s">
        <v>275</v>
      </c>
      <c r="GJ29" s="64" t="s">
        <v>276</v>
      </c>
      <c r="GK29" s="64" t="s">
        <v>277</v>
      </c>
      <c r="GL29" s="64" t="s">
        <v>278</v>
      </c>
      <c r="GM29" s="64" t="s">
        <v>279</v>
      </c>
      <c r="GN29" s="64" t="s">
        <v>280</v>
      </c>
      <c r="GO29" s="64" t="s">
        <v>281</v>
      </c>
      <c r="GP29" s="64" t="s">
        <v>282</v>
      </c>
      <c r="GQ29" s="64" t="s">
        <v>283</v>
      </c>
      <c r="GR29" s="64" t="s">
        <v>284</v>
      </c>
      <c r="GS29" s="64" t="s">
        <v>285</v>
      </c>
      <c r="GT29" s="64" t="s">
        <v>6</v>
      </c>
      <c r="GU29" s="64" t="s">
        <v>286</v>
      </c>
      <c r="GV29" s="64" t="s">
        <v>287</v>
      </c>
      <c r="GW29" s="64" t="s">
        <v>288</v>
      </c>
      <c r="GX29" s="64" t="s">
        <v>289</v>
      </c>
      <c r="GY29" s="64" t="s">
        <v>290</v>
      </c>
      <c r="GZ29" s="64" t="s">
        <v>291</v>
      </c>
      <c r="HA29" s="64" t="s">
        <v>292</v>
      </c>
      <c r="HB29" s="64" t="s">
        <v>293</v>
      </c>
      <c r="HC29" s="64" t="s">
        <v>294</v>
      </c>
      <c r="HD29" s="64" t="s">
        <v>295</v>
      </c>
      <c r="HE29" s="64" t="s">
        <v>296</v>
      </c>
      <c r="HF29" s="64" t="s">
        <v>297</v>
      </c>
      <c r="HG29" s="64" t="s">
        <v>298</v>
      </c>
      <c r="HH29" s="64" t="s">
        <v>299</v>
      </c>
      <c r="HI29" s="64" t="s">
        <v>300</v>
      </c>
      <c r="HJ29" s="64" t="s">
        <v>301</v>
      </c>
      <c r="HK29" s="64" t="s">
        <v>302</v>
      </c>
      <c r="HL29" s="64" t="s">
        <v>303</v>
      </c>
      <c r="HM29" s="64" t="s">
        <v>304</v>
      </c>
      <c r="HN29" s="64" t="s">
        <v>305</v>
      </c>
      <c r="HO29" s="64" t="s">
        <v>306</v>
      </c>
      <c r="HP29" s="64" t="s">
        <v>307</v>
      </c>
      <c r="HQ29" s="64" t="s">
        <v>308</v>
      </c>
      <c r="HR29" s="64" t="s">
        <v>309</v>
      </c>
      <c r="HS29" s="64" t="s">
        <v>310</v>
      </c>
      <c r="HT29" s="64" t="s">
        <v>311</v>
      </c>
      <c r="HU29" s="64" t="s">
        <v>312</v>
      </c>
      <c r="HV29" s="64" t="s">
        <v>7</v>
      </c>
    </row>
    <row r="30" spans="1:230" s="61" customFormat="1" ht="63.75" x14ac:dyDescent="0.2">
      <c r="A30" s="58"/>
      <c r="B30" s="65">
        <v>1</v>
      </c>
      <c r="C30" s="66" t="s">
        <v>28</v>
      </c>
      <c r="D30" s="67" t="s">
        <v>848</v>
      </c>
      <c r="E30" s="68" t="s">
        <v>847</v>
      </c>
      <c r="F30" s="68" t="s">
        <v>12</v>
      </c>
      <c r="G30" s="61">
        <f>$N$2</f>
        <v>143202745.41252655</v>
      </c>
      <c r="H30" s="61">
        <f t="shared" ref="H30:AG30" si="7">$N$2</f>
        <v>143202745.41252655</v>
      </c>
      <c r="I30" s="61">
        <f t="shared" si="7"/>
        <v>143202745.41252655</v>
      </c>
      <c r="J30" s="61">
        <f t="shared" si="7"/>
        <v>143202745.41252655</v>
      </c>
      <c r="K30" s="61">
        <f t="shared" si="7"/>
        <v>143202745.41252655</v>
      </c>
      <c r="L30" s="61">
        <f t="shared" si="7"/>
        <v>143202745.41252655</v>
      </c>
      <c r="M30" s="61">
        <f t="shared" si="7"/>
        <v>143202745.41252655</v>
      </c>
      <c r="N30" s="61">
        <f t="shared" si="7"/>
        <v>143202745.41252655</v>
      </c>
      <c r="O30" s="61">
        <f t="shared" si="7"/>
        <v>143202745.41252655</v>
      </c>
      <c r="P30" s="61">
        <f t="shared" si="7"/>
        <v>143202745.41252655</v>
      </c>
      <c r="Q30" s="61">
        <f t="shared" si="7"/>
        <v>143202745.41252655</v>
      </c>
      <c r="R30" s="61">
        <f t="shared" si="7"/>
        <v>143202745.41252655</v>
      </c>
      <c r="S30" s="61">
        <f t="shared" si="7"/>
        <v>143202745.41252655</v>
      </c>
      <c r="T30" s="61">
        <f t="shared" si="7"/>
        <v>143202745.41252655</v>
      </c>
      <c r="U30" s="61">
        <f t="shared" si="7"/>
        <v>143202745.41252655</v>
      </c>
      <c r="V30" s="61">
        <f t="shared" si="7"/>
        <v>143202745.41252655</v>
      </c>
      <c r="W30" s="61">
        <f t="shared" si="7"/>
        <v>143202745.41252655</v>
      </c>
      <c r="X30" s="61">
        <f t="shared" si="7"/>
        <v>143202745.41252655</v>
      </c>
      <c r="Y30" s="61">
        <f t="shared" si="7"/>
        <v>143202745.41252655</v>
      </c>
      <c r="Z30" s="61">
        <f t="shared" si="7"/>
        <v>143202745.41252655</v>
      </c>
      <c r="AA30" s="61">
        <f t="shared" si="7"/>
        <v>143202745.41252655</v>
      </c>
      <c r="AB30" s="61">
        <f t="shared" si="7"/>
        <v>143202745.41252655</v>
      </c>
      <c r="AC30" s="61">
        <f t="shared" si="7"/>
        <v>143202745.41252655</v>
      </c>
      <c r="AD30" s="61">
        <f t="shared" si="7"/>
        <v>143202745.41252655</v>
      </c>
      <c r="AE30" s="61">
        <f t="shared" si="7"/>
        <v>143202745.41252655</v>
      </c>
      <c r="AF30" s="61">
        <f t="shared" si="7"/>
        <v>143202745.41252655</v>
      </c>
      <c r="AG30" s="61">
        <f t="shared" si="7"/>
        <v>143202745.41252655</v>
      </c>
      <c r="AH30" s="69"/>
      <c r="AI30" s="70">
        <f>$M$2*$Q$15</f>
        <v>136250350.45172316</v>
      </c>
      <c r="AJ30" s="70">
        <f t="shared" ref="AJ30:AY30" si="8">$M$2*$Q$15</f>
        <v>136250350.45172316</v>
      </c>
      <c r="AK30" s="70">
        <f t="shared" si="8"/>
        <v>136250350.45172316</v>
      </c>
      <c r="AL30" s="70">
        <f t="shared" si="8"/>
        <v>136250350.45172316</v>
      </c>
      <c r="AM30" s="70">
        <f t="shared" si="8"/>
        <v>136250350.45172316</v>
      </c>
      <c r="AN30" s="70">
        <f t="shared" si="8"/>
        <v>136250350.45172316</v>
      </c>
      <c r="AO30" s="70">
        <f t="shared" si="8"/>
        <v>136250350.45172316</v>
      </c>
      <c r="AP30" s="70">
        <f t="shared" si="8"/>
        <v>136250350.45172316</v>
      </c>
      <c r="AQ30" s="70">
        <f t="shared" si="8"/>
        <v>136250350.45172316</v>
      </c>
      <c r="AR30" s="70">
        <f t="shared" si="8"/>
        <v>136250350.45172316</v>
      </c>
      <c r="AS30" s="70">
        <f t="shared" si="8"/>
        <v>136250350.45172316</v>
      </c>
      <c r="AT30" s="70">
        <f t="shared" si="8"/>
        <v>136250350.45172316</v>
      </c>
      <c r="AU30" s="70">
        <f t="shared" si="8"/>
        <v>136250350.45172316</v>
      </c>
      <c r="AV30" s="70">
        <f t="shared" si="8"/>
        <v>136250350.45172316</v>
      </c>
      <c r="AW30" s="70">
        <f t="shared" si="8"/>
        <v>136250350.45172316</v>
      </c>
      <c r="AX30" s="70">
        <f t="shared" si="8"/>
        <v>136250350.45172316</v>
      </c>
      <c r="AY30" s="70">
        <f t="shared" si="8"/>
        <v>136250350.45172316</v>
      </c>
      <c r="AZ30" s="70">
        <f t="shared" ref="AZ30:BI30" si="9">$M$2*$Q$15</f>
        <v>136250350.45172316</v>
      </c>
      <c r="BA30" s="70">
        <f t="shared" si="9"/>
        <v>136250350.45172316</v>
      </c>
      <c r="BB30" s="70">
        <f t="shared" si="9"/>
        <v>136250350.45172316</v>
      </c>
      <c r="BC30" s="70">
        <f t="shared" si="9"/>
        <v>136250350.45172316</v>
      </c>
      <c r="BD30" s="70">
        <f t="shared" si="9"/>
        <v>136250350.45172316</v>
      </c>
      <c r="BE30" s="70">
        <f t="shared" si="9"/>
        <v>136250350.45172316</v>
      </c>
      <c r="BF30" s="70">
        <f t="shared" si="9"/>
        <v>136250350.45172316</v>
      </c>
      <c r="BG30" s="70">
        <f t="shared" si="9"/>
        <v>136250350.45172316</v>
      </c>
      <c r="BH30" s="70">
        <f t="shared" si="9"/>
        <v>136250350.45172316</v>
      </c>
      <c r="BI30" s="70">
        <f t="shared" si="9"/>
        <v>136250350.45172316</v>
      </c>
      <c r="BJ30" s="69"/>
      <c r="BK30" s="71">
        <f>$L$2*$Q$14</f>
        <v>135554061.46633133</v>
      </c>
      <c r="BL30" s="71">
        <f t="shared" ref="BL30:CK30" si="10">$L$2*$Q$14</f>
        <v>135554061.46633133</v>
      </c>
      <c r="BM30" s="71">
        <f t="shared" si="10"/>
        <v>135554061.46633133</v>
      </c>
      <c r="BN30" s="71">
        <f t="shared" si="10"/>
        <v>135554061.46633133</v>
      </c>
      <c r="BO30" s="71">
        <f t="shared" si="10"/>
        <v>135554061.46633133</v>
      </c>
      <c r="BP30" s="71">
        <f t="shared" si="10"/>
        <v>135554061.46633133</v>
      </c>
      <c r="BQ30" s="71">
        <f t="shared" si="10"/>
        <v>135554061.46633133</v>
      </c>
      <c r="BR30" s="71">
        <f t="shared" si="10"/>
        <v>135554061.46633133</v>
      </c>
      <c r="BS30" s="71">
        <f t="shared" si="10"/>
        <v>135554061.46633133</v>
      </c>
      <c r="BT30" s="71">
        <f t="shared" si="10"/>
        <v>135554061.46633133</v>
      </c>
      <c r="BU30" s="71">
        <f t="shared" si="10"/>
        <v>135554061.46633133</v>
      </c>
      <c r="BV30" s="71">
        <f t="shared" si="10"/>
        <v>135554061.46633133</v>
      </c>
      <c r="BW30" s="71">
        <f t="shared" si="10"/>
        <v>135554061.46633133</v>
      </c>
      <c r="BX30" s="71">
        <f t="shared" si="10"/>
        <v>135554061.46633133</v>
      </c>
      <c r="BY30" s="71">
        <f t="shared" si="10"/>
        <v>135554061.46633133</v>
      </c>
      <c r="BZ30" s="71">
        <f t="shared" si="10"/>
        <v>135554061.46633133</v>
      </c>
      <c r="CA30" s="71">
        <f t="shared" si="10"/>
        <v>135554061.46633133</v>
      </c>
      <c r="CB30" s="71">
        <f t="shared" si="10"/>
        <v>135554061.46633133</v>
      </c>
      <c r="CC30" s="71">
        <f t="shared" si="10"/>
        <v>135554061.46633133</v>
      </c>
      <c r="CD30" s="71">
        <f t="shared" si="10"/>
        <v>135554061.46633133</v>
      </c>
      <c r="CE30" s="71">
        <f t="shared" si="10"/>
        <v>135554061.46633133</v>
      </c>
      <c r="CF30" s="71">
        <f t="shared" si="10"/>
        <v>135554061.46633133</v>
      </c>
      <c r="CG30" s="71">
        <f t="shared" si="10"/>
        <v>135554061.46633133</v>
      </c>
      <c r="CH30" s="71">
        <f t="shared" si="10"/>
        <v>135554061.46633133</v>
      </c>
      <c r="CI30" s="71">
        <f t="shared" si="10"/>
        <v>135554061.46633133</v>
      </c>
      <c r="CJ30" s="71">
        <f t="shared" si="10"/>
        <v>135554061.46633133</v>
      </c>
      <c r="CK30" s="71">
        <f t="shared" si="10"/>
        <v>135554061.46633133</v>
      </c>
      <c r="CL30" s="69"/>
      <c r="CM30" s="61">
        <f>$K$2*$Q$13</f>
        <v>125623422.10655662</v>
      </c>
      <c r="CN30" s="61">
        <f t="shared" ref="CN30:DM30" si="11">$K$2*$Q$13</f>
        <v>125623422.10655662</v>
      </c>
      <c r="CO30" s="61">
        <f t="shared" si="11"/>
        <v>125623422.10655662</v>
      </c>
      <c r="CP30" s="61">
        <f t="shared" si="11"/>
        <v>125623422.10655662</v>
      </c>
      <c r="CQ30" s="61">
        <f t="shared" si="11"/>
        <v>125623422.10655662</v>
      </c>
      <c r="CR30" s="61">
        <f t="shared" si="11"/>
        <v>125623422.10655662</v>
      </c>
      <c r="CS30" s="61">
        <f t="shared" si="11"/>
        <v>125623422.10655662</v>
      </c>
      <c r="CT30" s="61">
        <f t="shared" si="11"/>
        <v>125623422.10655662</v>
      </c>
      <c r="CU30" s="61">
        <f t="shared" si="11"/>
        <v>125623422.10655662</v>
      </c>
      <c r="CV30" s="61">
        <f t="shared" si="11"/>
        <v>125623422.10655662</v>
      </c>
      <c r="CW30" s="61">
        <f t="shared" si="11"/>
        <v>125623422.10655662</v>
      </c>
      <c r="CX30" s="61">
        <f t="shared" si="11"/>
        <v>125623422.10655662</v>
      </c>
      <c r="CY30" s="61">
        <f t="shared" si="11"/>
        <v>125623422.10655662</v>
      </c>
      <c r="CZ30" s="61">
        <f t="shared" si="11"/>
        <v>125623422.10655662</v>
      </c>
      <c r="DA30" s="61">
        <f t="shared" si="11"/>
        <v>125623422.10655662</v>
      </c>
      <c r="DB30" s="61">
        <f t="shared" si="11"/>
        <v>125623422.10655662</v>
      </c>
      <c r="DC30" s="61">
        <f t="shared" si="11"/>
        <v>125623422.10655662</v>
      </c>
      <c r="DD30" s="61">
        <f t="shared" si="11"/>
        <v>125623422.10655662</v>
      </c>
      <c r="DE30" s="61">
        <f t="shared" si="11"/>
        <v>125623422.10655662</v>
      </c>
      <c r="DF30" s="61">
        <f t="shared" si="11"/>
        <v>125623422.10655662</v>
      </c>
      <c r="DG30" s="61">
        <f t="shared" si="11"/>
        <v>125623422.10655662</v>
      </c>
      <c r="DH30" s="61">
        <f t="shared" si="11"/>
        <v>125623422.10655662</v>
      </c>
      <c r="DI30" s="61">
        <f t="shared" si="11"/>
        <v>125623422.10655662</v>
      </c>
      <c r="DJ30" s="61">
        <f t="shared" si="11"/>
        <v>125623422.10655662</v>
      </c>
      <c r="DK30" s="61">
        <f t="shared" si="11"/>
        <v>125623422.10655662</v>
      </c>
      <c r="DL30" s="61">
        <f t="shared" si="11"/>
        <v>125623422.10655662</v>
      </c>
      <c r="DM30" s="61">
        <f t="shared" si="11"/>
        <v>125623422.10655662</v>
      </c>
      <c r="DN30" s="69"/>
      <c r="DO30" s="61">
        <f>$J$2*$Q$12</f>
        <v>105435795.54333848</v>
      </c>
      <c r="DP30" s="61">
        <f>$Q$12*$J$2</f>
        <v>105435795.54333848</v>
      </c>
      <c r="DQ30" s="61">
        <f t="shared" ref="DQ30:EO30" si="12">$Q$12*$J$2</f>
        <v>105435795.54333848</v>
      </c>
      <c r="DR30" s="61">
        <f t="shared" si="12"/>
        <v>105435795.54333848</v>
      </c>
      <c r="DS30" s="61">
        <f t="shared" si="12"/>
        <v>105435795.54333848</v>
      </c>
      <c r="DT30" s="61">
        <f t="shared" si="12"/>
        <v>105435795.54333848</v>
      </c>
      <c r="DU30" s="61">
        <f t="shared" si="12"/>
        <v>105435795.54333848</v>
      </c>
      <c r="DV30" s="61">
        <f t="shared" si="12"/>
        <v>105435795.54333848</v>
      </c>
      <c r="DW30" s="61">
        <f t="shared" si="12"/>
        <v>105435795.54333848</v>
      </c>
      <c r="DX30" s="61">
        <f t="shared" si="12"/>
        <v>105435795.54333848</v>
      </c>
      <c r="DY30" s="61">
        <f t="shared" si="12"/>
        <v>105435795.54333848</v>
      </c>
      <c r="DZ30" s="61">
        <f t="shared" si="12"/>
        <v>105435795.54333848</v>
      </c>
      <c r="EA30" s="61">
        <f t="shared" si="12"/>
        <v>105435795.54333848</v>
      </c>
      <c r="EB30" s="61">
        <f t="shared" si="12"/>
        <v>105435795.54333848</v>
      </c>
      <c r="EC30" s="61">
        <f t="shared" si="12"/>
        <v>105435795.54333848</v>
      </c>
      <c r="ED30" s="61">
        <f t="shared" si="12"/>
        <v>105435795.54333848</v>
      </c>
      <c r="EE30" s="61">
        <f t="shared" si="12"/>
        <v>105435795.54333848</v>
      </c>
      <c r="EF30" s="61">
        <f t="shared" si="12"/>
        <v>105435795.54333848</v>
      </c>
      <c r="EG30" s="61">
        <f t="shared" si="12"/>
        <v>105435795.54333848</v>
      </c>
      <c r="EH30" s="61">
        <f t="shared" si="12"/>
        <v>105435795.54333848</v>
      </c>
      <c r="EI30" s="61">
        <f t="shared" si="12"/>
        <v>105435795.54333848</v>
      </c>
      <c r="EJ30" s="61">
        <f t="shared" si="12"/>
        <v>105435795.54333848</v>
      </c>
      <c r="EK30" s="61">
        <f t="shared" si="12"/>
        <v>105435795.54333848</v>
      </c>
      <c r="EL30" s="61">
        <f t="shared" si="12"/>
        <v>105435795.54333848</v>
      </c>
      <c r="EM30" s="61">
        <f t="shared" si="12"/>
        <v>105435795.54333848</v>
      </c>
      <c r="EN30" s="61">
        <f t="shared" si="12"/>
        <v>105435795.54333848</v>
      </c>
      <c r="EO30" s="61">
        <f t="shared" si="12"/>
        <v>105435795.54333848</v>
      </c>
      <c r="EP30" s="69"/>
      <c r="EQ30" s="61">
        <f>$I$2*$Q$11</f>
        <v>94356154.141301498</v>
      </c>
      <c r="ER30" s="61">
        <f t="shared" ref="ER30:FQ30" si="13">$I$2*$Q$11</f>
        <v>94356154.141301498</v>
      </c>
      <c r="ES30" s="61">
        <f t="shared" si="13"/>
        <v>94356154.141301498</v>
      </c>
      <c r="ET30" s="61">
        <f t="shared" si="13"/>
        <v>94356154.141301498</v>
      </c>
      <c r="EU30" s="61">
        <f t="shared" si="13"/>
        <v>94356154.141301498</v>
      </c>
      <c r="EV30" s="61">
        <f t="shared" si="13"/>
        <v>94356154.141301498</v>
      </c>
      <c r="EW30" s="61">
        <f t="shared" si="13"/>
        <v>94356154.141301498</v>
      </c>
      <c r="EX30" s="61">
        <f t="shared" si="13"/>
        <v>94356154.141301498</v>
      </c>
      <c r="EY30" s="61">
        <f t="shared" si="13"/>
        <v>94356154.141301498</v>
      </c>
      <c r="EZ30" s="61">
        <f t="shared" si="13"/>
        <v>94356154.141301498</v>
      </c>
      <c r="FA30" s="61">
        <f t="shared" si="13"/>
        <v>94356154.141301498</v>
      </c>
      <c r="FB30" s="61">
        <f t="shared" si="13"/>
        <v>94356154.141301498</v>
      </c>
      <c r="FC30" s="61">
        <f t="shared" si="13"/>
        <v>94356154.141301498</v>
      </c>
      <c r="FD30" s="61">
        <f t="shared" si="13"/>
        <v>94356154.141301498</v>
      </c>
      <c r="FE30" s="61">
        <f t="shared" si="13"/>
        <v>94356154.141301498</v>
      </c>
      <c r="FF30" s="61">
        <f t="shared" si="13"/>
        <v>94356154.141301498</v>
      </c>
      <c r="FG30" s="61">
        <f t="shared" si="13"/>
        <v>94356154.141301498</v>
      </c>
      <c r="FH30" s="61">
        <f t="shared" si="13"/>
        <v>94356154.141301498</v>
      </c>
      <c r="FI30" s="61">
        <f t="shared" si="13"/>
        <v>94356154.141301498</v>
      </c>
      <c r="FJ30" s="61">
        <f t="shared" si="13"/>
        <v>94356154.141301498</v>
      </c>
      <c r="FK30" s="61">
        <f t="shared" si="13"/>
        <v>94356154.141301498</v>
      </c>
      <c r="FL30" s="61">
        <f t="shared" si="13"/>
        <v>94356154.141301498</v>
      </c>
      <c r="FM30" s="61">
        <f t="shared" si="13"/>
        <v>94356154.141301498</v>
      </c>
      <c r="FN30" s="61">
        <f t="shared" si="13"/>
        <v>94356154.141301498</v>
      </c>
      <c r="FO30" s="61">
        <f t="shared" si="13"/>
        <v>94356154.141301498</v>
      </c>
      <c r="FP30" s="61">
        <f t="shared" si="13"/>
        <v>94356154.141301498</v>
      </c>
      <c r="FQ30" s="61">
        <f t="shared" si="13"/>
        <v>94356154.141301498</v>
      </c>
      <c r="FR30" s="69"/>
      <c r="FS30" s="61">
        <f>$H$2*$Q$10</f>
        <v>88338770.892473191</v>
      </c>
      <c r="FT30" s="61">
        <f t="shared" ref="FT30:GS30" si="14">$H$2*$Q$10</f>
        <v>88338770.892473191</v>
      </c>
      <c r="FU30" s="61">
        <f t="shared" si="14"/>
        <v>88338770.892473191</v>
      </c>
      <c r="FV30" s="61">
        <f t="shared" si="14"/>
        <v>88338770.892473191</v>
      </c>
      <c r="FW30" s="61">
        <f t="shared" si="14"/>
        <v>88338770.892473191</v>
      </c>
      <c r="FX30" s="61">
        <f t="shared" si="14"/>
        <v>88338770.892473191</v>
      </c>
      <c r="FY30" s="61">
        <f t="shared" si="14"/>
        <v>88338770.892473191</v>
      </c>
      <c r="FZ30" s="61">
        <f t="shared" si="14"/>
        <v>88338770.892473191</v>
      </c>
      <c r="GA30" s="61">
        <f t="shared" si="14"/>
        <v>88338770.892473191</v>
      </c>
      <c r="GB30" s="61">
        <f t="shared" si="14"/>
        <v>88338770.892473191</v>
      </c>
      <c r="GC30" s="61">
        <f t="shared" si="14"/>
        <v>88338770.892473191</v>
      </c>
      <c r="GD30" s="61">
        <f t="shared" si="14"/>
        <v>88338770.892473191</v>
      </c>
      <c r="GE30" s="61">
        <f t="shared" si="14"/>
        <v>88338770.892473191</v>
      </c>
      <c r="GF30" s="61">
        <f t="shared" si="14"/>
        <v>88338770.892473191</v>
      </c>
      <c r="GG30" s="61">
        <f t="shared" si="14"/>
        <v>88338770.892473191</v>
      </c>
      <c r="GH30" s="61">
        <f t="shared" si="14"/>
        <v>88338770.892473191</v>
      </c>
      <c r="GI30" s="61">
        <f t="shared" si="14"/>
        <v>88338770.892473191</v>
      </c>
      <c r="GJ30" s="61">
        <f t="shared" si="14"/>
        <v>88338770.892473191</v>
      </c>
      <c r="GK30" s="61">
        <f t="shared" si="14"/>
        <v>88338770.892473191</v>
      </c>
      <c r="GL30" s="61">
        <f t="shared" si="14"/>
        <v>88338770.892473191</v>
      </c>
      <c r="GM30" s="61">
        <f t="shared" si="14"/>
        <v>88338770.892473191</v>
      </c>
      <c r="GN30" s="61">
        <f t="shared" si="14"/>
        <v>88338770.892473191</v>
      </c>
      <c r="GO30" s="61">
        <f t="shared" si="14"/>
        <v>88338770.892473191</v>
      </c>
      <c r="GP30" s="61">
        <f t="shared" si="14"/>
        <v>88338770.892473191</v>
      </c>
      <c r="GQ30" s="61">
        <f t="shared" si="14"/>
        <v>88338770.892473191</v>
      </c>
      <c r="GR30" s="61">
        <f t="shared" si="14"/>
        <v>88338770.892473191</v>
      </c>
      <c r="GS30" s="61">
        <f t="shared" si="14"/>
        <v>88338770.892473191</v>
      </c>
      <c r="GT30" s="69"/>
      <c r="GU30" s="61">
        <f>$G$2*$Q$9</f>
        <v>71340978.165795386</v>
      </c>
      <c r="GV30" s="61">
        <f t="shared" ref="GV30:HU30" si="15">$G$2*$Q$9</f>
        <v>71340978.165795386</v>
      </c>
      <c r="GW30" s="61">
        <f t="shared" si="15"/>
        <v>71340978.165795386</v>
      </c>
      <c r="GX30" s="61">
        <f t="shared" si="15"/>
        <v>71340978.165795386</v>
      </c>
      <c r="GY30" s="61">
        <f t="shared" si="15"/>
        <v>71340978.165795386</v>
      </c>
      <c r="GZ30" s="61">
        <f t="shared" si="15"/>
        <v>71340978.165795386</v>
      </c>
      <c r="HA30" s="61">
        <f t="shared" si="15"/>
        <v>71340978.165795386</v>
      </c>
      <c r="HB30" s="61">
        <f t="shared" si="15"/>
        <v>71340978.165795386</v>
      </c>
      <c r="HC30" s="61">
        <f t="shared" si="15"/>
        <v>71340978.165795386</v>
      </c>
      <c r="HD30" s="61">
        <f t="shared" si="15"/>
        <v>71340978.165795386</v>
      </c>
      <c r="HE30" s="61">
        <f t="shared" si="15"/>
        <v>71340978.165795386</v>
      </c>
      <c r="HF30" s="61">
        <f t="shared" si="15"/>
        <v>71340978.165795386</v>
      </c>
      <c r="HG30" s="61">
        <f t="shared" si="15"/>
        <v>71340978.165795386</v>
      </c>
      <c r="HH30" s="61">
        <f t="shared" si="15"/>
        <v>71340978.165795386</v>
      </c>
      <c r="HI30" s="61">
        <f t="shared" si="15"/>
        <v>71340978.165795386</v>
      </c>
      <c r="HJ30" s="61">
        <f t="shared" si="15"/>
        <v>71340978.165795386</v>
      </c>
      <c r="HK30" s="61">
        <f t="shared" si="15"/>
        <v>71340978.165795386</v>
      </c>
      <c r="HL30" s="61">
        <f t="shared" si="15"/>
        <v>71340978.165795386</v>
      </c>
      <c r="HM30" s="61">
        <f t="shared" si="15"/>
        <v>71340978.165795386</v>
      </c>
      <c r="HN30" s="61">
        <f t="shared" si="15"/>
        <v>71340978.165795386</v>
      </c>
      <c r="HO30" s="61">
        <f t="shared" si="15"/>
        <v>71340978.165795386</v>
      </c>
      <c r="HP30" s="61">
        <f t="shared" si="15"/>
        <v>71340978.165795386</v>
      </c>
      <c r="HQ30" s="61">
        <f t="shared" si="15"/>
        <v>71340978.165795386</v>
      </c>
      <c r="HR30" s="61">
        <f t="shared" si="15"/>
        <v>71340978.165795386</v>
      </c>
      <c r="HS30" s="61">
        <f t="shared" si="15"/>
        <v>71340978.165795386</v>
      </c>
      <c r="HT30" s="61">
        <f t="shared" si="15"/>
        <v>71340978.165795386</v>
      </c>
      <c r="HU30" s="61">
        <f t="shared" si="15"/>
        <v>71340978.165795386</v>
      </c>
      <c r="HV30" s="69"/>
    </row>
    <row r="31" spans="1:230" s="61" customFormat="1" ht="51" x14ac:dyDescent="0.2">
      <c r="A31" s="58"/>
      <c r="B31" s="65">
        <v>2</v>
      </c>
      <c r="C31" s="66" t="s">
        <v>28</v>
      </c>
      <c r="D31" s="67" t="s">
        <v>850</v>
      </c>
      <c r="E31" s="68" t="s">
        <v>849</v>
      </c>
      <c r="F31" s="68" t="s">
        <v>14</v>
      </c>
      <c r="G31" s="61">
        <f>$N$3</f>
        <v>11788698.028072396</v>
      </c>
      <c r="H31" s="61">
        <f t="shared" ref="H31:AG31" si="16">$N$3</f>
        <v>11788698.028072396</v>
      </c>
      <c r="I31" s="61">
        <f t="shared" si="16"/>
        <v>11788698.028072396</v>
      </c>
      <c r="J31" s="61">
        <f t="shared" si="16"/>
        <v>11788698.028072396</v>
      </c>
      <c r="K31" s="61">
        <f t="shared" si="16"/>
        <v>11788698.028072396</v>
      </c>
      <c r="L31" s="61">
        <f t="shared" si="16"/>
        <v>11788698.028072396</v>
      </c>
      <c r="M31" s="61">
        <f t="shared" si="16"/>
        <v>11788698.028072396</v>
      </c>
      <c r="N31" s="61">
        <f t="shared" si="16"/>
        <v>11788698.028072396</v>
      </c>
      <c r="O31" s="61">
        <f t="shared" si="16"/>
        <v>11788698.028072396</v>
      </c>
      <c r="P31" s="61">
        <f t="shared" si="16"/>
        <v>11788698.028072396</v>
      </c>
      <c r="Q31" s="61">
        <f t="shared" si="16"/>
        <v>11788698.028072396</v>
      </c>
      <c r="R31" s="61">
        <f t="shared" si="16"/>
        <v>11788698.028072396</v>
      </c>
      <c r="S31" s="61">
        <f t="shared" si="16"/>
        <v>11788698.028072396</v>
      </c>
      <c r="T31" s="61">
        <f t="shared" si="16"/>
        <v>11788698.028072396</v>
      </c>
      <c r="U31" s="61">
        <f t="shared" si="16"/>
        <v>11788698.028072396</v>
      </c>
      <c r="V31" s="61">
        <f t="shared" si="16"/>
        <v>11788698.028072396</v>
      </c>
      <c r="W31" s="61">
        <f t="shared" si="16"/>
        <v>11788698.028072396</v>
      </c>
      <c r="X31" s="61">
        <f t="shared" si="16"/>
        <v>11788698.028072396</v>
      </c>
      <c r="Y31" s="61">
        <f t="shared" si="16"/>
        <v>11788698.028072396</v>
      </c>
      <c r="Z31" s="61">
        <f t="shared" si="16"/>
        <v>11788698.028072396</v>
      </c>
      <c r="AA31" s="61">
        <f t="shared" si="16"/>
        <v>11788698.028072396</v>
      </c>
      <c r="AB31" s="61">
        <f t="shared" si="16"/>
        <v>11788698.028072396</v>
      </c>
      <c r="AC31" s="61">
        <f t="shared" si="16"/>
        <v>11788698.028072396</v>
      </c>
      <c r="AD31" s="61">
        <f t="shared" si="16"/>
        <v>11788698.028072396</v>
      </c>
      <c r="AE31" s="61">
        <f t="shared" si="16"/>
        <v>11788698.028072396</v>
      </c>
      <c r="AF31" s="61">
        <f t="shared" si="16"/>
        <v>11788698.028072396</v>
      </c>
      <c r="AG31" s="61">
        <f t="shared" si="16"/>
        <v>11788698.028072396</v>
      </c>
      <c r="AH31" s="69"/>
      <c r="AI31" s="70">
        <f t="shared" ref="AI31:BI31" si="17">$M$3*$Q$15</f>
        <v>9723384.0495336</v>
      </c>
      <c r="AJ31" s="70">
        <f t="shared" si="17"/>
        <v>9723384.0495336</v>
      </c>
      <c r="AK31" s="70">
        <f t="shared" si="17"/>
        <v>9723384.0495336</v>
      </c>
      <c r="AL31" s="70">
        <f t="shared" si="17"/>
        <v>9723384.0495336</v>
      </c>
      <c r="AM31" s="70">
        <f t="shared" si="17"/>
        <v>9723384.0495336</v>
      </c>
      <c r="AN31" s="70">
        <f t="shared" si="17"/>
        <v>9723384.0495336</v>
      </c>
      <c r="AO31" s="70">
        <f t="shared" si="17"/>
        <v>9723384.0495336</v>
      </c>
      <c r="AP31" s="70">
        <f t="shared" si="17"/>
        <v>9723384.0495336</v>
      </c>
      <c r="AQ31" s="70">
        <f t="shared" si="17"/>
        <v>9723384.0495336</v>
      </c>
      <c r="AR31" s="70">
        <f t="shared" si="17"/>
        <v>9723384.0495336</v>
      </c>
      <c r="AS31" s="70">
        <f t="shared" si="17"/>
        <v>9723384.0495336</v>
      </c>
      <c r="AT31" s="70">
        <f t="shared" si="17"/>
        <v>9723384.0495336</v>
      </c>
      <c r="AU31" s="70">
        <f t="shared" si="17"/>
        <v>9723384.0495336</v>
      </c>
      <c r="AV31" s="70">
        <f t="shared" si="17"/>
        <v>9723384.0495336</v>
      </c>
      <c r="AW31" s="70">
        <f t="shared" si="17"/>
        <v>9723384.0495336</v>
      </c>
      <c r="AX31" s="70">
        <f t="shared" si="17"/>
        <v>9723384.0495336</v>
      </c>
      <c r="AY31" s="70">
        <f t="shared" si="17"/>
        <v>9723384.0495336</v>
      </c>
      <c r="AZ31" s="70">
        <f t="shared" si="17"/>
        <v>9723384.0495336</v>
      </c>
      <c r="BA31" s="70">
        <f t="shared" si="17"/>
        <v>9723384.0495336</v>
      </c>
      <c r="BB31" s="70">
        <f t="shared" si="17"/>
        <v>9723384.0495336</v>
      </c>
      <c r="BC31" s="70">
        <f t="shared" si="17"/>
        <v>9723384.0495336</v>
      </c>
      <c r="BD31" s="70">
        <f t="shared" si="17"/>
        <v>9723384.0495336</v>
      </c>
      <c r="BE31" s="70">
        <f t="shared" si="17"/>
        <v>9723384.0495336</v>
      </c>
      <c r="BF31" s="70">
        <f t="shared" si="17"/>
        <v>9723384.0495336</v>
      </c>
      <c r="BG31" s="70">
        <f t="shared" si="17"/>
        <v>9723384.0495336</v>
      </c>
      <c r="BH31" s="70">
        <f t="shared" si="17"/>
        <v>9723384.0495336</v>
      </c>
      <c r="BI31" s="70">
        <f t="shared" si="17"/>
        <v>9723384.0495336</v>
      </c>
      <c r="BJ31" s="69"/>
      <c r="BK31" s="61">
        <f>$L$3*$Q$14</f>
        <v>8986667.3407199513</v>
      </c>
      <c r="BL31" s="61">
        <f t="shared" ref="BL31:CK31" si="18">$L$3*$Q$14</f>
        <v>8986667.3407199513</v>
      </c>
      <c r="BM31" s="61">
        <f t="shared" si="18"/>
        <v>8986667.3407199513</v>
      </c>
      <c r="BN31" s="61">
        <f t="shared" si="18"/>
        <v>8986667.3407199513</v>
      </c>
      <c r="BO31" s="61">
        <f t="shared" si="18"/>
        <v>8986667.3407199513</v>
      </c>
      <c r="BP31" s="61">
        <f t="shared" si="18"/>
        <v>8986667.3407199513</v>
      </c>
      <c r="BQ31" s="61">
        <f t="shared" si="18"/>
        <v>8986667.3407199513</v>
      </c>
      <c r="BR31" s="61">
        <f t="shared" si="18"/>
        <v>8986667.3407199513</v>
      </c>
      <c r="BS31" s="61">
        <f t="shared" si="18"/>
        <v>8986667.3407199513</v>
      </c>
      <c r="BT31" s="61">
        <f t="shared" si="18"/>
        <v>8986667.3407199513</v>
      </c>
      <c r="BU31" s="61">
        <f t="shared" si="18"/>
        <v>8986667.3407199513</v>
      </c>
      <c r="BV31" s="61">
        <f t="shared" si="18"/>
        <v>8986667.3407199513</v>
      </c>
      <c r="BW31" s="61">
        <f t="shared" si="18"/>
        <v>8986667.3407199513</v>
      </c>
      <c r="BX31" s="61">
        <f t="shared" si="18"/>
        <v>8986667.3407199513</v>
      </c>
      <c r="BY31" s="61">
        <f t="shared" si="18"/>
        <v>8986667.3407199513</v>
      </c>
      <c r="BZ31" s="61">
        <f t="shared" si="18"/>
        <v>8986667.3407199513</v>
      </c>
      <c r="CA31" s="61">
        <f t="shared" si="18"/>
        <v>8986667.3407199513</v>
      </c>
      <c r="CB31" s="61">
        <f t="shared" si="18"/>
        <v>8986667.3407199513</v>
      </c>
      <c r="CC31" s="61">
        <f t="shared" si="18"/>
        <v>8986667.3407199513</v>
      </c>
      <c r="CD31" s="61">
        <f t="shared" si="18"/>
        <v>8986667.3407199513</v>
      </c>
      <c r="CE31" s="61">
        <f t="shared" si="18"/>
        <v>8986667.3407199513</v>
      </c>
      <c r="CF31" s="61">
        <f t="shared" si="18"/>
        <v>8986667.3407199513</v>
      </c>
      <c r="CG31" s="61">
        <f t="shared" si="18"/>
        <v>8986667.3407199513</v>
      </c>
      <c r="CH31" s="61">
        <f t="shared" si="18"/>
        <v>8986667.3407199513</v>
      </c>
      <c r="CI31" s="61">
        <f t="shared" si="18"/>
        <v>8986667.3407199513</v>
      </c>
      <c r="CJ31" s="61">
        <f t="shared" si="18"/>
        <v>8986667.3407199513</v>
      </c>
      <c r="CK31" s="61">
        <f t="shared" si="18"/>
        <v>8986667.3407199513</v>
      </c>
      <c r="CL31" s="69"/>
      <c r="CM31" s="61">
        <f>$K$3*$Q$13</f>
        <v>7384828.6161798965</v>
      </c>
      <c r="CN31" s="61">
        <f t="shared" ref="CN31:DM31" si="19">$K$3*$Q$13</f>
        <v>7384828.6161798965</v>
      </c>
      <c r="CO31" s="61">
        <f t="shared" si="19"/>
        <v>7384828.6161798965</v>
      </c>
      <c r="CP31" s="61">
        <f t="shared" si="19"/>
        <v>7384828.6161798965</v>
      </c>
      <c r="CQ31" s="61">
        <f t="shared" si="19"/>
        <v>7384828.6161798965</v>
      </c>
      <c r="CR31" s="61">
        <f t="shared" si="19"/>
        <v>7384828.6161798965</v>
      </c>
      <c r="CS31" s="61">
        <f t="shared" si="19"/>
        <v>7384828.6161798965</v>
      </c>
      <c r="CT31" s="61">
        <f t="shared" si="19"/>
        <v>7384828.6161798965</v>
      </c>
      <c r="CU31" s="61">
        <f t="shared" si="19"/>
        <v>7384828.6161798965</v>
      </c>
      <c r="CV31" s="61">
        <f t="shared" si="19"/>
        <v>7384828.6161798965</v>
      </c>
      <c r="CW31" s="61">
        <f t="shared" si="19"/>
        <v>7384828.6161798965</v>
      </c>
      <c r="CX31" s="61">
        <f t="shared" si="19"/>
        <v>7384828.6161798965</v>
      </c>
      <c r="CY31" s="61">
        <f t="shared" si="19"/>
        <v>7384828.6161798965</v>
      </c>
      <c r="CZ31" s="61">
        <f t="shared" si="19"/>
        <v>7384828.6161798965</v>
      </c>
      <c r="DA31" s="61">
        <f t="shared" si="19"/>
        <v>7384828.6161798965</v>
      </c>
      <c r="DB31" s="61">
        <f t="shared" si="19"/>
        <v>7384828.6161798965</v>
      </c>
      <c r="DC31" s="61">
        <f t="shared" si="19"/>
        <v>7384828.6161798965</v>
      </c>
      <c r="DD31" s="61">
        <f t="shared" si="19"/>
        <v>7384828.6161798965</v>
      </c>
      <c r="DE31" s="61">
        <f t="shared" si="19"/>
        <v>7384828.6161798965</v>
      </c>
      <c r="DF31" s="61">
        <f t="shared" si="19"/>
        <v>7384828.6161798965</v>
      </c>
      <c r="DG31" s="61">
        <f t="shared" si="19"/>
        <v>7384828.6161798965</v>
      </c>
      <c r="DH31" s="61">
        <f t="shared" si="19"/>
        <v>7384828.6161798965</v>
      </c>
      <c r="DI31" s="61">
        <f t="shared" si="19"/>
        <v>7384828.6161798965</v>
      </c>
      <c r="DJ31" s="61">
        <f t="shared" si="19"/>
        <v>7384828.6161798965</v>
      </c>
      <c r="DK31" s="61">
        <f t="shared" si="19"/>
        <v>7384828.6161798965</v>
      </c>
      <c r="DL31" s="61">
        <f t="shared" si="19"/>
        <v>7384828.6161798965</v>
      </c>
      <c r="DM31" s="61">
        <f t="shared" si="19"/>
        <v>7384828.6161798965</v>
      </c>
      <c r="DN31" s="69"/>
      <c r="DO31" s="61">
        <f>$J$3*$Q$12</f>
        <v>6780519.1134550944</v>
      </c>
      <c r="DP31" s="61">
        <f t="shared" ref="DP31:EO31" si="20">$J$3*$Q$12</f>
        <v>6780519.1134550944</v>
      </c>
      <c r="DQ31" s="61">
        <f t="shared" si="20"/>
        <v>6780519.1134550944</v>
      </c>
      <c r="DR31" s="61">
        <f t="shared" si="20"/>
        <v>6780519.1134550944</v>
      </c>
      <c r="DS31" s="61">
        <f t="shared" si="20"/>
        <v>6780519.1134550944</v>
      </c>
      <c r="DT31" s="61">
        <f t="shared" si="20"/>
        <v>6780519.1134550944</v>
      </c>
      <c r="DU31" s="61">
        <f t="shared" si="20"/>
        <v>6780519.1134550944</v>
      </c>
      <c r="DV31" s="61">
        <f t="shared" si="20"/>
        <v>6780519.1134550944</v>
      </c>
      <c r="DW31" s="61">
        <f t="shared" si="20"/>
        <v>6780519.1134550944</v>
      </c>
      <c r="DX31" s="61">
        <f t="shared" si="20"/>
        <v>6780519.1134550944</v>
      </c>
      <c r="DY31" s="61">
        <f t="shared" si="20"/>
        <v>6780519.1134550944</v>
      </c>
      <c r="DZ31" s="61">
        <f t="shared" si="20"/>
        <v>6780519.1134550944</v>
      </c>
      <c r="EA31" s="61">
        <f t="shared" si="20"/>
        <v>6780519.1134550944</v>
      </c>
      <c r="EB31" s="61">
        <f t="shared" si="20"/>
        <v>6780519.1134550944</v>
      </c>
      <c r="EC31" s="61">
        <f t="shared" si="20"/>
        <v>6780519.1134550944</v>
      </c>
      <c r="ED31" s="61">
        <f t="shared" si="20"/>
        <v>6780519.1134550944</v>
      </c>
      <c r="EE31" s="61">
        <f t="shared" si="20"/>
        <v>6780519.1134550944</v>
      </c>
      <c r="EF31" s="61">
        <f t="shared" si="20"/>
        <v>6780519.1134550944</v>
      </c>
      <c r="EG31" s="61">
        <f t="shared" si="20"/>
        <v>6780519.1134550944</v>
      </c>
      <c r="EH31" s="61">
        <f t="shared" si="20"/>
        <v>6780519.1134550944</v>
      </c>
      <c r="EI31" s="61">
        <f t="shared" si="20"/>
        <v>6780519.1134550944</v>
      </c>
      <c r="EJ31" s="61">
        <f t="shared" si="20"/>
        <v>6780519.1134550944</v>
      </c>
      <c r="EK31" s="61">
        <f t="shared" si="20"/>
        <v>6780519.1134550944</v>
      </c>
      <c r="EL31" s="61">
        <f t="shared" si="20"/>
        <v>6780519.1134550944</v>
      </c>
      <c r="EM31" s="61">
        <f t="shared" si="20"/>
        <v>6780519.1134550944</v>
      </c>
      <c r="EN31" s="61">
        <f t="shared" si="20"/>
        <v>6780519.1134550944</v>
      </c>
      <c r="EO31" s="61">
        <f t="shared" si="20"/>
        <v>6780519.1134550944</v>
      </c>
      <c r="EP31" s="69"/>
      <c r="EQ31" s="61">
        <f>$I$3*$Q$11</f>
        <v>5870737.9648162937</v>
      </c>
      <c r="ER31" s="61">
        <f t="shared" ref="ER31:FQ31" si="21">$I$3*$Q$11</f>
        <v>5870737.9648162937</v>
      </c>
      <c r="ES31" s="61">
        <f t="shared" si="21"/>
        <v>5870737.9648162937</v>
      </c>
      <c r="ET31" s="61">
        <f t="shared" si="21"/>
        <v>5870737.9648162937</v>
      </c>
      <c r="EU31" s="61">
        <f t="shared" si="21"/>
        <v>5870737.9648162937</v>
      </c>
      <c r="EV31" s="61">
        <f t="shared" si="21"/>
        <v>5870737.9648162937</v>
      </c>
      <c r="EW31" s="61">
        <f t="shared" si="21"/>
        <v>5870737.9648162937</v>
      </c>
      <c r="EX31" s="61">
        <f t="shared" si="21"/>
        <v>5870737.9648162937</v>
      </c>
      <c r="EY31" s="61">
        <f t="shared" si="21"/>
        <v>5870737.9648162937</v>
      </c>
      <c r="EZ31" s="61">
        <f t="shared" si="21"/>
        <v>5870737.9648162937</v>
      </c>
      <c r="FA31" s="61">
        <f t="shared" si="21"/>
        <v>5870737.9648162937</v>
      </c>
      <c r="FB31" s="61">
        <f t="shared" si="21"/>
        <v>5870737.9648162937</v>
      </c>
      <c r="FC31" s="61">
        <f t="shared" si="21"/>
        <v>5870737.9648162937</v>
      </c>
      <c r="FD31" s="61">
        <f t="shared" si="21"/>
        <v>5870737.9648162937</v>
      </c>
      <c r="FE31" s="61">
        <f t="shared" si="21"/>
        <v>5870737.9648162937</v>
      </c>
      <c r="FF31" s="61">
        <f t="shared" si="21"/>
        <v>5870737.9648162937</v>
      </c>
      <c r="FG31" s="61">
        <f t="shared" si="21"/>
        <v>5870737.9648162937</v>
      </c>
      <c r="FH31" s="61">
        <f t="shared" si="21"/>
        <v>5870737.9648162937</v>
      </c>
      <c r="FI31" s="61">
        <f t="shared" si="21"/>
        <v>5870737.9648162937</v>
      </c>
      <c r="FJ31" s="61">
        <f t="shared" si="21"/>
        <v>5870737.9648162937</v>
      </c>
      <c r="FK31" s="61">
        <f t="shared" si="21"/>
        <v>5870737.9648162937</v>
      </c>
      <c r="FL31" s="61">
        <f t="shared" si="21"/>
        <v>5870737.9648162937</v>
      </c>
      <c r="FM31" s="61">
        <f t="shared" si="21"/>
        <v>5870737.9648162937</v>
      </c>
      <c r="FN31" s="61">
        <f t="shared" si="21"/>
        <v>5870737.9648162937</v>
      </c>
      <c r="FO31" s="61">
        <f t="shared" si="21"/>
        <v>5870737.9648162937</v>
      </c>
      <c r="FP31" s="61">
        <f t="shared" si="21"/>
        <v>5870737.9648162937</v>
      </c>
      <c r="FQ31" s="61">
        <f t="shared" si="21"/>
        <v>5870737.9648162937</v>
      </c>
      <c r="FR31" s="69"/>
      <c r="FS31" s="61">
        <f>$H$3*$Q$10</f>
        <v>6157175.2049874514</v>
      </c>
      <c r="FT31" s="61">
        <f t="shared" ref="FT31:GS31" si="22">$H$3*$Q$10</f>
        <v>6157175.2049874514</v>
      </c>
      <c r="FU31" s="61">
        <f t="shared" si="22"/>
        <v>6157175.2049874514</v>
      </c>
      <c r="FV31" s="61">
        <f t="shared" si="22"/>
        <v>6157175.2049874514</v>
      </c>
      <c r="FW31" s="61">
        <f t="shared" si="22"/>
        <v>6157175.2049874514</v>
      </c>
      <c r="FX31" s="61">
        <f t="shared" si="22"/>
        <v>6157175.2049874514</v>
      </c>
      <c r="FY31" s="61">
        <f t="shared" si="22"/>
        <v>6157175.2049874514</v>
      </c>
      <c r="FZ31" s="61">
        <f t="shared" si="22"/>
        <v>6157175.2049874514</v>
      </c>
      <c r="GA31" s="61">
        <f t="shared" si="22"/>
        <v>6157175.2049874514</v>
      </c>
      <c r="GB31" s="61">
        <f t="shared" si="22"/>
        <v>6157175.2049874514</v>
      </c>
      <c r="GC31" s="61">
        <f t="shared" si="22"/>
        <v>6157175.2049874514</v>
      </c>
      <c r="GD31" s="61">
        <f t="shared" si="22"/>
        <v>6157175.2049874514</v>
      </c>
      <c r="GE31" s="61">
        <f t="shared" si="22"/>
        <v>6157175.2049874514</v>
      </c>
      <c r="GF31" s="61">
        <f t="shared" si="22"/>
        <v>6157175.2049874514</v>
      </c>
      <c r="GG31" s="61">
        <f t="shared" si="22"/>
        <v>6157175.2049874514</v>
      </c>
      <c r="GH31" s="61">
        <f t="shared" si="22"/>
        <v>6157175.2049874514</v>
      </c>
      <c r="GI31" s="61">
        <f t="shared" si="22"/>
        <v>6157175.2049874514</v>
      </c>
      <c r="GJ31" s="61">
        <f t="shared" si="22"/>
        <v>6157175.2049874514</v>
      </c>
      <c r="GK31" s="61">
        <f t="shared" si="22"/>
        <v>6157175.2049874514</v>
      </c>
      <c r="GL31" s="61">
        <f t="shared" si="22"/>
        <v>6157175.2049874514</v>
      </c>
      <c r="GM31" s="61">
        <f t="shared" si="22"/>
        <v>6157175.2049874514</v>
      </c>
      <c r="GN31" s="61">
        <f t="shared" si="22"/>
        <v>6157175.2049874514</v>
      </c>
      <c r="GO31" s="61">
        <f t="shared" si="22"/>
        <v>6157175.2049874514</v>
      </c>
      <c r="GP31" s="61">
        <f t="shared" si="22"/>
        <v>6157175.2049874514</v>
      </c>
      <c r="GQ31" s="61">
        <f t="shared" si="22"/>
        <v>6157175.2049874514</v>
      </c>
      <c r="GR31" s="61">
        <f t="shared" si="22"/>
        <v>6157175.2049874514</v>
      </c>
      <c r="GS31" s="61">
        <f t="shared" si="22"/>
        <v>6157175.2049874514</v>
      </c>
      <c r="GT31" s="69"/>
      <c r="GU31" s="61">
        <f>$G$3*$Q$9</f>
        <v>5404014.6934785955</v>
      </c>
      <c r="GV31" s="61">
        <f t="shared" ref="GV31:HU31" si="23">$G$3*$Q$9</f>
        <v>5404014.6934785955</v>
      </c>
      <c r="GW31" s="61">
        <f t="shared" si="23"/>
        <v>5404014.6934785955</v>
      </c>
      <c r="GX31" s="61">
        <f t="shared" si="23"/>
        <v>5404014.6934785955</v>
      </c>
      <c r="GY31" s="61">
        <f t="shared" si="23"/>
        <v>5404014.6934785955</v>
      </c>
      <c r="GZ31" s="61">
        <f t="shared" si="23"/>
        <v>5404014.6934785955</v>
      </c>
      <c r="HA31" s="61">
        <f t="shared" si="23"/>
        <v>5404014.6934785955</v>
      </c>
      <c r="HB31" s="61">
        <f t="shared" si="23"/>
        <v>5404014.6934785955</v>
      </c>
      <c r="HC31" s="61">
        <f t="shared" si="23"/>
        <v>5404014.6934785955</v>
      </c>
      <c r="HD31" s="61">
        <f t="shared" si="23"/>
        <v>5404014.6934785955</v>
      </c>
      <c r="HE31" s="61">
        <f t="shared" si="23"/>
        <v>5404014.6934785955</v>
      </c>
      <c r="HF31" s="61">
        <f t="shared" si="23"/>
        <v>5404014.6934785955</v>
      </c>
      <c r="HG31" s="61">
        <f t="shared" si="23"/>
        <v>5404014.6934785955</v>
      </c>
      <c r="HH31" s="61">
        <f t="shared" si="23"/>
        <v>5404014.6934785955</v>
      </c>
      <c r="HI31" s="61">
        <f t="shared" si="23"/>
        <v>5404014.6934785955</v>
      </c>
      <c r="HJ31" s="61">
        <f t="shared" si="23"/>
        <v>5404014.6934785955</v>
      </c>
      <c r="HK31" s="61">
        <f t="shared" si="23"/>
        <v>5404014.6934785955</v>
      </c>
      <c r="HL31" s="61">
        <f t="shared" si="23"/>
        <v>5404014.6934785955</v>
      </c>
      <c r="HM31" s="61">
        <f t="shared" si="23"/>
        <v>5404014.6934785955</v>
      </c>
      <c r="HN31" s="61">
        <f t="shared" si="23"/>
        <v>5404014.6934785955</v>
      </c>
      <c r="HO31" s="61">
        <f t="shared" si="23"/>
        <v>5404014.6934785955</v>
      </c>
      <c r="HP31" s="61">
        <f t="shared" si="23"/>
        <v>5404014.6934785955</v>
      </c>
      <c r="HQ31" s="61">
        <f t="shared" si="23"/>
        <v>5404014.6934785955</v>
      </c>
      <c r="HR31" s="61">
        <f t="shared" si="23"/>
        <v>5404014.6934785955</v>
      </c>
      <c r="HS31" s="61">
        <f t="shared" si="23"/>
        <v>5404014.6934785955</v>
      </c>
      <c r="HT31" s="61">
        <f t="shared" si="23"/>
        <v>5404014.6934785955</v>
      </c>
      <c r="HU31" s="61">
        <f t="shared" si="23"/>
        <v>5404014.6934785955</v>
      </c>
      <c r="HV31" s="69"/>
    </row>
    <row r="32" spans="1:230" s="61" customFormat="1" ht="51" x14ac:dyDescent="0.2">
      <c r="A32" s="58"/>
      <c r="B32" s="65">
        <v>3</v>
      </c>
      <c r="C32" s="66" t="s">
        <v>28</v>
      </c>
      <c r="D32" s="67" t="s">
        <v>851</v>
      </c>
      <c r="E32" s="68" t="s">
        <v>852</v>
      </c>
      <c r="F32" s="68" t="s">
        <v>10</v>
      </c>
      <c r="G32" s="61">
        <f>$N$4</f>
        <v>49500586.951643653</v>
      </c>
      <c r="H32" s="61">
        <f t="shared" ref="H32:AG32" si="24">$N$4</f>
        <v>49500586.951643653</v>
      </c>
      <c r="I32" s="61">
        <f t="shared" si="24"/>
        <v>49500586.951643653</v>
      </c>
      <c r="J32" s="61">
        <f t="shared" si="24"/>
        <v>49500586.951643653</v>
      </c>
      <c r="K32" s="61">
        <f t="shared" si="24"/>
        <v>49500586.951643653</v>
      </c>
      <c r="L32" s="61">
        <f t="shared" si="24"/>
        <v>49500586.951643653</v>
      </c>
      <c r="M32" s="61">
        <f t="shared" si="24"/>
        <v>49500586.951643653</v>
      </c>
      <c r="N32" s="61">
        <f t="shared" si="24"/>
        <v>49500586.951643653</v>
      </c>
      <c r="O32" s="61">
        <f t="shared" si="24"/>
        <v>49500586.951643653</v>
      </c>
      <c r="P32" s="61">
        <f t="shared" si="24"/>
        <v>49500586.951643653</v>
      </c>
      <c r="Q32" s="61">
        <f t="shared" si="24"/>
        <v>49500586.951643653</v>
      </c>
      <c r="R32" s="61">
        <f t="shared" si="24"/>
        <v>49500586.951643653</v>
      </c>
      <c r="S32" s="61">
        <f t="shared" si="24"/>
        <v>49500586.951643653</v>
      </c>
      <c r="T32" s="61">
        <f t="shared" si="24"/>
        <v>49500586.951643653</v>
      </c>
      <c r="U32" s="61">
        <f t="shared" si="24"/>
        <v>49500586.951643653</v>
      </c>
      <c r="V32" s="61">
        <f t="shared" si="24"/>
        <v>49500586.951643653</v>
      </c>
      <c r="W32" s="61">
        <f t="shared" si="24"/>
        <v>49500586.951643653</v>
      </c>
      <c r="X32" s="61">
        <f t="shared" si="24"/>
        <v>49500586.951643653</v>
      </c>
      <c r="Y32" s="61">
        <f t="shared" si="24"/>
        <v>49500586.951643653</v>
      </c>
      <c r="Z32" s="61">
        <f t="shared" si="24"/>
        <v>49500586.951643653</v>
      </c>
      <c r="AA32" s="61">
        <f t="shared" si="24"/>
        <v>49500586.951643653</v>
      </c>
      <c r="AB32" s="61">
        <f t="shared" si="24"/>
        <v>49500586.951643653</v>
      </c>
      <c r="AC32" s="61">
        <f t="shared" si="24"/>
        <v>49500586.951643653</v>
      </c>
      <c r="AD32" s="61">
        <f t="shared" si="24"/>
        <v>49500586.951643653</v>
      </c>
      <c r="AE32" s="61">
        <f t="shared" si="24"/>
        <v>49500586.951643653</v>
      </c>
      <c r="AF32" s="61">
        <f t="shared" si="24"/>
        <v>49500586.951643653</v>
      </c>
      <c r="AG32" s="61">
        <f t="shared" si="24"/>
        <v>49500586.951643653</v>
      </c>
      <c r="AH32" s="69"/>
      <c r="AI32" s="70">
        <f t="shared" ref="AI32:BI32" si="25">$M$4*$Q$15</f>
        <v>47621778.221492432</v>
      </c>
      <c r="AJ32" s="70">
        <f t="shared" si="25"/>
        <v>47621778.221492432</v>
      </c>
      <c r="AK32" s="70">
        <f t="shared" si="25"/>
        <v>47621778.221492432</v>
      </c>
      <c r="AL32" s="70">
        <f t="shared" si="25"/>
        <v>47621778.221492432</v>
      </c>
      <c r="AM32" s="70">
        <f t="shared" si="25"/>
        <v>47621778.221492432</v>
      </c>
      <c r="AN32" s="70">
        <f t="shared" si="25"/>
        <v>47621778.221492432</v>
      </c>
      <c r="AO32" s="70">
        <f t="shared" si="25"/>
        <v>47621778.221492432</v>
      </c>
      <c r="AP32" s="70">
        <f t="shared" si="25"/>
        <v>47621778.221492432</v>
      </c>
      <c r="AQ32" s="70">
        <f t="shared" si="25"/>
        <v>47621778.221492432</v>
      </c>
      <c r="AR32" s="70">
        <f t="shared" si="25"/>
        <v>47621778.221492432</v>
      </c>
      <c r="AS32" s="70">
        <f t="shared" si="25"/>
        <v>47621778.221492432</v>
      </c>
      <c r="AT32" s="70">
        <f t="shared" si="25"/>
        <v>47621778.221492432</v>
      </c>
      <c r="AU32" s="70">
        <f t="shared" si="25"/>
        <v>47621778.221492432</v>
      </c>
      <c r="AV32" s="70">
        <f t="shared" si="25"/>
        <v>47621778.221492432</v>
      </c>
      <c r="AW32" s="70">
        <f t="shared" si="25"/>
        <v>47621778.221492432</v>
      </c>
      <c r="AX32" s="70">
        <f t="shared" si="25"/>
        <v>47621778.221492432</v>
      </c>
      <c r="AY32" s="70">
        <f t="shared" si="25"/>
        <v>47621778.221492432</v>
      </c>
      <c r="AZ32" s="70">
        <f t="shared" si="25"/>
        <v>47621778.221492432</v>
      </c>
      <c r="BA32" s="70">
        <f t="shared" si="25"/>
        <v>47621778.221492432</v>
      </c>
      <c r="BB32" s="70">
        <f t="shared" si="25"/>
        <v>47621778.221492432</v>
      </c>
      <c r="BC32" s="70">
        <f t="shared" si="25"/>
        <v>47621778.221492432</v>
      </c>
      <c r="BD32" s="70">
        <f t="shared" si="25"/>
        <v>47621778.221492432</v>
      </c>
      <c r="BE32" s="70">
        <f t="shared" si="25"/>
        <v>47621778.221492432</v>
      </c>
      <c r="BF32" s="70">
        <f t="shared" si="25"/>
        <v>47621778.221492432</v>
      </c>
      <c r="BG32" s="70">
        <f t="shared" si="25"/>
        <v>47621778.221492432</v>
      </c>
      <c r="BH32" s="70">
        <f t="shared" si="25"/>
        <v>47621778.221492432</v>
      </c>
      <c r="BI32" s="70">
        <f t="shared" si="25"/>
        <v>47621778.221492432</v>
      </c>
      <c r="BJ32" s="69"/>
      <c r="BK32" s="61">
        <f>$L$4*$Q$14</f>
        <v>44836843.059117936</v>
      </c>
      <c r="BL32" s="61">
        <f t="shared" ref="BL32:CK32" si="26">$L$4*$Q$14</f>
        <v>44836843.059117936</v>
      </c>
      <c r="BM32" s="61">
        <f t="shared" si="26"/>
        <v>44836843.059117936</v>
      </c>
      <c r="BN32" s="61">
        <f t="shared" si="26"/>
        <v>44836843.059117936</v>
      </c>
      <c r="BO32" s="61">
        <f t="shared" si="26"/>
        <v>44836843.059117936</v>
      </c>
      <c r="BP32" s="61">
        <f t="shared" si="26"/>
        <v>44836843.059117936</v>
      </c>
      <c r="BQ32" s="61">
        <f t="shared" si="26"/>
        <v>44836843.059117936</v>
      </c>
      <c r="BR32" s="61">
        <f t="shared" si="26"/>
        <v>44836843.059117936</v>
      </c>
      <c r="BS32" s="61">
        <f t="shared" si="26"/>
        <v>44836843.059117936</v>
      </c>
      <c r="BT32" s="61">
        <f t="shared" si="26"/>
        <v>44836843.059117936</v>
      </c>
      <c r="BU32" s="61">
        <f t="shared" si="26"/>
        <v>44836843.059117936</v>
      </c>
      <c r="BV32" s="61">
        <f t="shared" si="26"/>
        <v>44836843.059117936</v>
      </c>
      <c r="BW32" s="61">
        <f t="shared" si="26"/>
        <v>44836843.059117936</v>
      </c>
      <c r="BX32" s="61">
        <f t="shared" si="26"/>
        <v>44836843.059117936</v>
      </c>
      <c r="BY32" s="61">
        <f t="shared" si="26"/>
        <v>44836843.059117936</v>
      </c>
      <c r="BZ32" s="61">
        <f t="shared" si="26"/>
        <v>44836843.059117936</v>
      </c>
      <c r="CA32" s="61">
        <f t="shared" si="26"/>
        <v>44836843.059117936</v>
      </c>
      <c r="CB32" s="61">
        <f t="shared" si="26"/>
        <v>44836843.059117936</v>
      </c>
      <c r="CC32" s="61">
        <f t="shared" si="26"/>
        <v>44836843.059117936</v>
      </c>
      <c r="CD32" s="61">
        <f t="shared" si="26"/>
        <v>44836843.059117936</v>
      </c>
      <c r="CE32" s="61">
        <f t="shared" si="26"/>
        <v>44836843.059117936</v>
      </c>
      <c r="CF32" s="61">
        <f t="shared" si="26"/>
        <v>44836843.059117936</v>
      </c>
      <c r="CG32" s="61">
        <f t="shared" si="26"/>
        <v>44836843.059117936</v>
      </c>
      <c r="CH32" s="61">
        <f t="shared" si="26"/>
        <v>44836843.059117936</v>
      </c>
      <c r="CI32" s="61">
        <f t="shared" si="26"/>
        <v>44836843.059117936</v>
      </c>
      <c r="CJ32" s="61">
        <f t="shared" si="26"/>
        <v>44836843.059117936</v>
      </c>
      <c r="CK32" s="61">
        <f t="shared" si="26"/>
        <v>44836843.059117936</v>
      </c>
      <c r="CL32" s="69"/>
      <c r="CM32" s="61">
        <f>$K$4*$Q$13</f>
        <v>42337629.886550926</v>
      </c>
      <c r="CN32" s="61">
        <f t="shared" ref="CN32:DM32" si="27">$K$4*$Q$13</f>
        <v>42337629.886550926</v>
      </c>
      <c r="CO32" s="61">
        <f t="shared" si="27"/>
        <v>42337629.886550926</v>
      </c>
      <c r="CP32" s="61">
        <f t="shared" si="27"/>
        <v>42337629.886550926</v>
      </c>
      <c r="CQ32" s="61">
        <f t="shared" si="27"/>
        <v>42337629.886550926</v>
      </c>
      <c r="CR32" s="61">
        <f t="shared" si="27"/>
        <v>42337629.886550926</v>
      </c>
      <c r="CS32" s="61">
        <f t="shared" si="27"/>
        <v>42337629.886550926</v>
      </c>
      <c r="CT32" s="61">
        <f t="shared" si="27"/>
        <v>42337629.886550926</v>
      </c>
      <c r="CU32" s="61">
        <f t="shared" si="27"/>
        <v>42337629.886550926</v>
      </c>
      <c r="CV32" s="61">
        <f t="shared" si="27"/>
        <v>42337629.886550926</v>
      </c>
      <c r="CW32" s="61">
        <f t="shared" si="27"/>
        <v>42337629.886550926</v>
      </c>
      <c r="CX32" s="61">
        <f t="shared" si="27"/>
        <v>42337629.886550926</v>
      </c>
      <c r="CY32" s="61">
        <f t="shared" si="27"/>
        <v>42337629.886550926</v>
      </c>
      <c r="CZ32" s="61">
        <f t="shared" si="27"/>
        <v>42337629.886550926</v>
      </c>
      <c r="DA32" s="61">
        <f t="shared" si="27"/>
        <v>42337629.886550926</v>
      </c>
      <c r="DB32" s="61">
        <f t="shared" si="27"/>
        <v>42337629.886550926</v>
      </c>
      <c r="DC32" s="61">
        <f t="shared" si="27"/>
        <v>42337629.886550926</v>
      </c>
      <c r="DD32" s="61">
        <f t="shared" si="27"/>
        <v>42337629.886550926</v>
      </c>
      <c r="DE32" s="61">
        <f t="shared" si="27"/>
        <v>42337629.886550926</v>
      </c>
      <c r="DF32" s="61">
        <f t="shared" si="27"/>
        <v>42337629.886550926</v>
      </c>
      <c r="DG32" s="61">
        <f t="shared" si="27"/>
        <v>42337629.886550926</v>
      </c>
      <c r="DH32" s="61">
        <f t="shared" si="27"/>
        <v>42337629.886550926</v>
      </c>
      <c r="DI32" s="61">
        <f t="shared" si="27"/>
        <v>42337629.886550926</v>
      </c>
      <c r="DJ32" s="61">
        <f t="shared" si="27"/>
        <v>42337629.886550926</v>
      </c>
      <c r="DK32" s="61">
        <f t="shared" si="27"/>
        <v>42337629.886550926</v>
      </c>
      <c r="DL32" s="61">
        <f t="shared" si="27"/>
        <v>42337629.886550926</v>
      </c>
      <c r="DM32" s="61">
        <f t="shared" si="27"/>
        <v>42337629.886550926</v>
      </c>
      <c r="DN32" s="69"/>
      <c r="DO32" s="61">
        <f>$J$4*$Q$12</f>
        <v>41044016.839049533</v>
      </c>
      <c r="DP32" s="61">
        <f t="shared" ref="DP32:EO32" si="28">$J$4*$Q$12</f>
        <v>41044016.839049533</v>
      </c>
      <c r="DQ32" s="61">
        <f t="shared" si="28"/>
        <v>41044016.839049533</v>
      </c>
      <c r="DR32" s="61">
        <f t="shared" si="28"/>
        <v>41044016.839049533</v>
      </c>
      <c r="DS32" s="61">
        <f t="shared" si="28"/>
        <v>41044016.839049533</v>
      </c>
      <c r="DT32" s="61">
        <f t="shared" si="28"/>
        <v>41044016.839049533</v>
      </c>
      <c r="DU32" s="61">
        <f t="shared" si="28"/>
        <v>41044016.839049533</v>
      </c>
      <c r="DV32" s="61">
        <f t="shared" si="28"/>
        <v>41044016.839049533</v>
      </c>
      <c r="DW32" s="61">
        <f t="shared" si="28"/>
        <v>41044016.839049533</v>
      </c>
      <c r="DX32" s="61">
        <f t="shared" si="28"/>
        <v>41044016.839049533</v>
      </c>
      <c r="DY32" s="61">
        <f t="shared" si="28"/>
        <v>41044016.839049533</v>
      </c>
      <c r="DZ32" s="61">
        <f t="shared" si="28"/>
        <v>41044016.839049533</v>
      </c>
      <c r="EA32" s="61">
        <f t="shared" si="28"/>
        <v>41044016.839049533</v>
      </c>
      <c r="EB32" s="61">
        <f t="shared" si="28"/>
        <v>41044016.839049533</v>
      </c>
      <c r="EC32" s="61">
        <f t="shared" si="28"/>
        <v>41044016.839049533</v>
      </c>
      <c r="ED32" s="61">
        <f t="shared" si="28"/>
        <v>41044016.839049533</v>
      </c>
      <c r="EE32" s="61">
        <f t="shared" si="28"/>
        <v>41044016.839049533</v>
      </c>
      <c r="EF32" s="61">
        <f t="shared" si="28"/>
        <v>41044016.839049533</v>
      </c>
      <c r="EG32" s="61">
        <f t="shared" si="28"/>
        <v>41044016.839049533</v>
      </c>
      <c r="EH32" s="61">
        <f t="shared" si="28"/>
        <v>41044016.839049533</v>
      </c>
      <c r="EI32" s="61">
        <f t="shared" si="28"/>
        <v>41044016.839049533</v>
      </c>
      <c r="EJ32" s="61">
        <f t="shared" si="28"/>
        <v>41044016.839049533</v>
      </c>
      <c r="EK32" s="61">
        <f t="shared" si="28"/>
        <v>41044016.839049533</v>
      </c>
      <c r="EL32" s="61">
        <f t="shared" si="28"/>
        <v>41044016.839049533</v>
      </c>
      <c r="EM32" s="61">
        <f t="shared" si="28"/>
        <v>41044016.839049533</v>
      </c>
      <c r="EN32" s="61">
        <f t="shared" si="28"/>
        <v>41044016.839049533</v>
      </c>
      <c r="EO32" s="61">
        <f t="shared" si="28"/>
        <v>41044016.839049533</v>
      </c>
      <c r="EP32" s="69"/>
      <c r="EQ32" s="61">
        <f>$I$4*$Q$11</f>
        <v>35733024.993206501</v>
      </c>
      <c r="ER32" s="61">
        <f t="shared" ref="ER32:FQ32" si="29">$I$4*$Q$11</f>
        <v>35733024.993206501</v>
      </c>
      <c r="ES32" s="61">
        <f t="shared" si="29"/>
        <v>35733024.993206501</v>
      </c>
      <c r="ET32" s="61">
        <f t="shared" si="29"/>
        <v>35733024.993206501</v>
      </c>
      <c r="EU32" s="61">
        <f t="shared" si="29"/>
        <v>35733024.993206501</v>
      </c>
      <c r="EV32" s="61">
        <f t="shared" si="29"/>
        <v>35733024.993206501</v>
      </c>
      <c r="EW32" s="61">
        <f t="shared" si="29"/>
        <v>35733024.993206501</v>
      </c>
      <c r="EX32" s="61">
        <f t="shared" si="29"/>
        <v>35733024.993206501</v>
      </c>
      <c r="EY32" s="61">
        <f t="shared" si="29"/>
        <v>35733024.993206501</v>
      </c>
      <c r="EZ32" s="61">
        <f t="shared" si="29"/>
        <v>35733024.993206501</v>
      </c>
      <c r="FA32" s="61">
        <f t="shared" si="29"/>
        <v>35733024.993206501</v>
      </c>
      <c r="FB32" s="61">
        <f t="shared" si="29"/>
        <v>35733024.993206501</v>
      </c>
      <c r="FC32" s="61">
        <f t="shared" si="29"/>
        <v>35733024.993206501</v>
      </c>
      <c r="FD32" s="61">
        <f t="shared" si="29"/>
        <v>35733024.993206501</v>
      </c>
      <c r="FE32" s="61">
        <f t="shared" si="29"/>
        <v>35733024.993206501</v>
      </c>
      <c r="FF32" s="61">
        <f t="shared" si="29"/>
        <v>35733024.993206501</v>
      </c>
      <c r="FG32" s="61">
        <f t="shared" si="29"/>
        <v>35733024.993206501</v>
      </c>
      <c r="FH32" s="61">
        <f t="shared" si="29"/>
        <v>35733024.993206501</v>
      </c>
      <c r="FI32" s="61">
        <f t="shared" si="29"/>
        <v>35733024.993206501</v>
      </c>
      <c r="FJ32" s="61">
        <f t="shared" si="29"/>
        <v>35733024.993206501</v>
      </c>
      <c r="FK32" s="61">
        <f t="shared" si="29"/>
        <v>35733024.993206501</v>
      </c>
      <c r="FL32" s="61">
        <f t="shared" si="29"/>
        <v>35733024.993206501</v>
      </c>
      <c r="FM32" s="61">
        <f t="shared" si="29"/>
        <v>35733024.993206501</v>
      </c>
      <c r="FN32" s="61">
        <f t="shared" si="29"/>
        <v>35733024.993206501</v>
      </c>
      <c r="FO32" s="61">
        <f t="shared" si="29"/>
        <v>35733024.993206501</v>
      </c>
      <c r="FP32" s="61">
        <f t="shared" si="29"/>
        <v>35733024.993206501</v>
      </c>
      <c r="FQ32" s="61">
        <f t="shared" si="29"/>
        <v>35733024.993206501</v>
      </c>
      <c r="FR32" s="69"/>
      <c r="FS32" s="61">
        <f>$H$4*$Q$10</f>
        <v>34727445.15799243</v>
      </c>
      <c r="FT32" s="61">
        <f t="shared" ref="FT32:GS32" si="30">$H$4*$Q$10</f>
        <v>34727445.15799243</v>
      </c>
      <c r="FU32" s="61">
        <f t="shared" si="30"/>
        <v>34727445.15799243</v>
      </c>
      <c r="FV32" s="61">
        <f t="shared" si="30"/>
        <v>34727445.15799243</v>
      </c>
      <c r="FW32" s="61">
        <f t="shared" si="30"/>
        <v>34727445.15799243</v>
      </c>
      <c r="FX32" s="61">
        <f t="shared" si="30"/>
        <v>34727445.15799243</v>
      </c>
      <c r="FY32" s="61">
        <f t="shared" si="30"/>
        <v>34727445.15799243</v>
      </c>
      <c r="FZ32" s="61">
        <f t="shared" si="30"/>
        <v>34727445.15799243</v>
      </c>
      <c r="GA32" s="61">
        <f t="shared" si="30"/>
        <v>34727445.15799243</v>
      </c>
      <c r="GB32" s="61">
        <f t="shared" si="30"/>
        <v>34727445.15799243</v>
      </c>
      <c r="GC32" s="61">
        <f t="shared" si="30"/>
        <v>34727445.15799243</v>
      </c>
      <c r="GD32" s="61">
        <f t="shared" si="30"/>
        <v>34727445.15799243</v>
      </c>
      <c r="GE32" s="61">
        <f t="shared" si="30"/>
        <v>34727445.15799243</v>
      </c>
      <c r="GF32" s="61">
        <f t="shared" si="30"/>
        <v>34727445.15799243</v>
      </c>
      <c r="GG32" s="61">
        <f t="shared" si="30"/>
        <v>34727445.15799243</v>
      </c>
      <c r="GH32" s="61">
        <f t="shared" si="30"/>
        <v>34727445.15799243</v>
      </c>
      <c r="GI32" s="61">
        <f t="shared" si="30"/>
        <v>34727445.15799243</v>
      </c>
      <c r="GJ32" s="61">
        <f t="shared" si="30"/>
        <v>34727445.15799243</v>
      </c>
      <c r="GK32" s="61">
        <f t="shared" si="30"/>
        <v>34727445.15799243</v>
      </c>
      <c r="GL32" s="61">
        <f t="shared" si="30"/>
        <v>34727445.15799243</v>
      </c>
      <c r="GM32" s="61">
        <f t="shared" si="30"/>
        <v>34727445.15799243</v>
      </c>
      <c r="GN32" s="61">
        <f t="shared" si="30"/>
        <v>34727445.15799243</v>
      </c>
      <c r="GO32" s="61">
        <f t="shared" si="30"/>
        <v>34727445.15799243</v>
      </c>
      <c r="GP32" s="61">
        <f t="shared" si="30"/>
        <v>34727445.15799243</v>
      </c>
      <c r="GQ32" s="61">
        <f t="shared" si="30"/>
        <v>34727445.15799243</v>
      </c>
      <c r="GR32" s="61">
        <f t="shared" si="30"/>
        <v>34727445.15799243</v>
      </c>
      <c r="GS32" s="61">
        <f t="shared" si="30"/>
        <v>34727445.15799243</v>
      </c>
      <c r="GT32" s="69"/>
      <c r="GU32" s="61">
        <f>$G$4*$Q$9</f>
        <v>32526071.207744855</v>
      </c>
      <c r="GV32" s="61">
        <f t="shared" ref="GV32:HU32" si="31">$G$4*$Q$9</f>
        <v>32526071.207744855</v>
      </c>
      <c r="GW32" s="61">
        <f t="shared" si="31"/>
        <v>32526071.207744855</v>
      </c>
      <c r="GX32" s="61">
        <f t="shared" si="31"/>
        <v>32526071.207744855</v>
      </c>
      <c r="GY32" s="61">
        <f t="shared" si="31"/>
        <v>32526071.207744855</v>
      </c>
      <c r="GZ32" s="61">
        <f t="shared" si="31"/>
        <v>32526071.207744855</v>
      </c>
      <c r="HA32" s="61">
        <f t="shared" si="31"/>
        <v>32526071.207744855</v>
      </c>
      <c r="HB32" s="61">
        <f t="shared" si="31"/>
        <v>32526071.207744855</v>
      </c>
      <c r="HC32" s="61">
        <f t="shared" si="31"/>
        <v>32526071.207744855</v>
      </c>
      <c r="HD32" s="61">
        <f t="shared" si="31"/>
        <v>32526071.207744855</v>
      </c>
      <c r="HE32" s="61">
        <f t="shared" si="31"/>
        <v>32526071.207744855</v>
      </c>
      <c r="HF32" s="61">
        <f t="shared" si="31"/>
        <v>32526071.207744855</v>
      </c>
      <c r="HG32" s="61">
        <f t="shared" si="31"/>
        <v>32526071.207744855</v>
      </c>
      <c r="HH32" s="61">
        <f t="shared" si="31"/>
        <v>32526071.207744855</v>
      </c>
      <c r="HI32" s="61">
        <f t="shared" si="31"/>
        <v>32526071.207744855</v>
      </c>
      <c r="HJ32" s="61">
        <f t="shared" si="31"/>
        <v>32526071.207744855</v>
      </c>
      <c r="HK32" s="61">
        <f t="shared" si="31"/>
        <v>32526071.207744855</v>
      </c>
      <c r="HL32" s="61">
        <f t="shared" si="31"/>
        <v>32526071.207744855</v>
      </c>
      <c r="HM32" s="61">
        <f t="shared" si="31"/>
        <v>32526071.207744855</v>
      </c>
      <c r="HN32" s="61">
        <f t="shared" si="31"/>
        <v>32526071.207744855</v>
      </c>
      <c r="HO32" s="61">
        <f t="shared" si="31"/>
        <v>32526071.207744855</v>
      </c>
      <c r="HP32" s="61">
        <f t="shared" si="31"/>
        <v>32526071.207744855</v>
      </c>
      <c r="HQ32" s="61">
        <f t="shared" si="31"/>
        <v>32526071.207744855</v>
      </c>
      <c r="HR32" s="61">
        <f t="shared" si="31"/>
        <v>32526071.207744855</v>
      </c>
      <c r="HS32" s="61">
        <f t="shared" si="31"/>
        <v>32526071.207744855</v>
      </c>
      <c r="HT32" s="61">
        <f t="shared" si="31"/>
        <v>32526071.207744855</v>
      </c>
      <c r="HU32" s="61">
        <f t="shared" si="31"/>
        <v>32526071.207744855</v>
      </c>
      <c r="HV32" s="69"/>
    </row>
    <row r="33" spans="1:230" s="61" customFormat="1" ht="38.25" x14ac:dyDescent="0.2">
      <c r="A33" s="58"/>
      <c r="B33" s="72">
        <v>4</v>
      </c>
      <c r="C33" s="58" t="s">
        <v>28</v>
      </c>
      <c r="D33" s="73" t="s">
        <v>853</v>
      </c>
      <c r="E33" s="43" t="s">
        <v>854</v>
      </c>
      <c r="F33" s="43" t="s">
        <v>11</v>
      </c>
      <c r="G33" s="61">
        <f>$N$5</f>
        <v>242775559.26743779</v>
      </c>
      <c r="H33" s="61">
        <f t="shared" ref="H33:AG33" si="32">$N$5</f>
        <v>242775559.26743779</v>
      </c>
      <c r="I33" s="61">
        <f t="shared" si="32"/>
        <v>242775559.26743779</v>
      </c>
      <c r="J33" s="61">
        <f t="shared" si="32"/>
        <v>242775559.26743779</v>
      </c>
      <c r="K33" s="61">
        <f t="shared" si="32"/>
        <v>242775559.26743779</v>
      </c>
      <c r="L33" s="61">
        <f t="shared" si="32"/>
        <v>242775559.26743779</v>
      </c>
      <c r="M33" s="61">
        <f t="shared" si="32"/>
        <v>242775559.26743779</v>
      </c>
      <c r="N33" s="61">
        <f t="shared" si="32"/>
        <v>242775559.26743779</v>
      </c>
      <c r="O33" s="61">
        <f t="shared" si="32"/>
        <v>242775559.26743779</v>
      </c>
      <c r="P33" s="61">
        <f t="shared" si="32"/>
        <v>242775559.26743779</v>
      </c>
      <c r="Q33" s="61">
        <f t="shared" si="32"/>
        <v>242775559.26743779</v>
      </c>
      <c r="R33" s="61">
        <f t="shared" si="32"/>
        <v>242775559.26743779</v>
      </c>
      <c r="S33" s="61">
        <f t="shared" si="32"/>
        <v>242775559.26743779</v>
      </c>
      <c r="T33" s="61">
        <f t="shared" si="32"/>
        <v>242775559.26743779</v>
      </c>
      <c r="U33" s="61">
        <f t="shared" si="32"/>
        <v>242775559.26743779</v>
      </c>
      <c r="V33" s="61">
        <f t="shared" si="32"/>
        <v>242775559.26743779</v>
      </c>
      <c r="W33" s="61">
        <f t="shared" si="32"/>
        <v>242775559.26743779</v>
      </c>
      <c r="X33" s="61">
        <f t="shared" si="32"/>
        <v>242775559.26743779</v>
      </c>
      <c r="Y33" s="61">
        <f t="shared" si="32"/>
        <v>242775559.26743779</v>
      </c>
      <c r="Z33" s="61">
        <f t="shared" si="32"/>
        <v>242775559.26743779</v>
      </c>
      <c r="AA33" s="61">
        <f t="shared" si="32"/>
        <v>242775559.26743779</v>
      </c>
      <c r="AB33" s="61">
        <f t="shared" si="32"/>
        <v>242775559.26743779</v>
      </c>
      <c r="AC33" s="61">
        <f t="shared" si="32"/>
        <v>242775559.26743779</v>
      </c>
      <c r="AD33" s="61">
        <f t="shared" si="32"/>
        <v>242775559.26743779</v>
      </c>
      <c r="AE33" s="61">
        <f t="shared" si="32"/>
        <v>242775559.26743779</v>
      </c>
      <c r="AF33" s="61">
        <f t="shared" si="32"/>
        <v>242775559.26743779</v>
      </c>
      <c r="AG33" s="61">
        <f t="shared" si="32"/>
        <v>242775559.26743779</v>
      </c>
      <c r="AH33" s="69"/>
      <c r="AI33" s="70">
        <f t="shared" ref="AI33:BI33" si="33">$M$5*$Q$15</f>
        <v>240091133.54892948</v>
      </c>
      <c r="AJ33" s="70">
        <f t="shared" si="33"/>
        <v>240091133.54892948</v>
      </c>
      <c r="AK33" s="70">
        <f t="shared" si="33"/>
        <v>240091133.54892948</v>
      </c>
      <c r="AL33" s="70">
        <f t="shared" si="33"/>
        <v>240091133.54892948</v>
      </c>
      <c r="AM33" s="70">
        <f t="shared" si="33"/>
        <v>240091133.54892948</v>
      </c>
      <c r="AN33" s="70">
        <f t="shared" si="33"/>
        <v>240091133.54892948</v>
      </c>
      <c r="AO33" s="70">
        <f t="shared" si="33"/>
        <v>240091133.54892948</v>
      </c>
      <c r="AP33" s="70">
        <f t="shared" si="33"/>
        <v>240091133.54892948</v>
      </c>
      <c r="AQ33" s="70">
        <f t="shared" si="33"/>
        <v>240091133.54892948</v>
      </c>
      <c r="AR33" s="70">
        <f t="shared" si="33"/>
        <v>240091133.54892948</v>
      </c>
      <c r="AS33" s="70">
        <f t="shared" si="33"/>
        <v>240091133.54892948</v>
      </c>
      <c r="AT33" s="70">
        <f t="shared" si="33"/>
        <v>240091133.54892948</v>
      </c>
      <c r="AU33" s="70">
        <f t="shared" si="33"/>
        <v>240091133.54892948</v>
      </c>
      <c r="AV33" s="70">
        <f t="shared" si="33"/>
        <v>240091133.54892948</v>
      </c>
      <c r="AW33" s="70">
        <f t="shared" si="33"/>
        <v>240091133.54892948</v>
      </c>
      <c r="AX33" s="70">
        <f t="shared" si="33"/>
        <v>240091133.54892948</v>
      </c>
      <c r="AY33" s="70">
        <f t="shared" si="33"/>
        <v>240091133.54892948</v>
      </c>
      <c r="AZ33" s="70">
        <f t="shared" si="33"/>
        <v>240091133.54892948</v>
      </c>
      <c r="BA33" s="70">
        <f t="shared" si="33"/>
        <v>240091133.54892948</v>
      </c>
      <c r="BB33" s="70">
        <f t="shared" si="33"/>
        <v>240091133.54892948</v>
      </c>
      <c r="BC33" s="70">
        <f t="shared" si="33"/>
        <v>240091133.54892948</v>
      </c>
      <c r="BD33" s="70">
        <f t="shared" si="33"/>
        <v>240091133.54892948</v>
      </c>
      <c r="BE33" s="70">
        <f t="shared" si="33"/>
        <v>240091133.54892948</v>
      </c>
      <c r="BF33" s="70">
        <f t="shared" si="33"/>
        <v>240091133.54892948</v>
      </c>
      <c r="BG33" s="70">
        <f t="shared" si="33"/>
        <v>240091133.54892948</v>
      </c>
      <c r="BH33" s="70">
        <f t="shared" si="33"/>
        <v>240091133.54892948</v>
      </c>
      <c r="BI33" s="70">
        <f t="shared" si="33"/>
        <v>240091133.54892948</v>
      </c>
      <c r="BJ33" s="69"/>
      <c r="BK33" s="61">
        <f>$L$5*$Q$14</f>
        <v>236593420.84887823</v>
      </c>
      <c r="BL33" s="61">
        <f t="shared" ref="BL33:CK33" si="34">$L$5*$Q$14</f>
        <v>236593420.84887823</v>
      </c>
      <c r="BM33" s="61">
        <f t="shared" si="34"/>
        <v>236593420.84887823</v>
      </c>
      <c r="BN33" s="61">
        <f t="shared" si="34"/>
        <v>236593420.84887823</v>
      </c>
      <c r="BO33" s="61">
        <f t="shared" si="34"/>
        <v>236593420.84887823</v>
      </c>
      <c r="BP33" s="61">
        <f t="shared" si="34"/>
        <v>236593420.84887823</v>
      </c>
      <c r="BQ33" s="61">
        <f t="shared" si="34"/>
        <v>236593420.84887823</v>
      </c>
      <c r="BR33" s="61">
        <f t="shared" si="34"/>
        <v>236593420.84887823</v>
      </c>
      <c r="BS33" s="61">
        <f t="shared" si="34"/>
        <v>236593420.84887823</v>
      </c>
      <c r="BT33" s="61">
        <f t="shared" si="34"/>
        <v>236593420.84887823</v>
      </c>
      <c r="BU33" s="61">
        <f t="shared" si="34"/>
        <v>236593420.84887823</v>
      </c>
      <c r="BV33" s="61">
        <f t="shared" si="34"/>
        <v>236593420.84887823</v>
      </c>
      <c r="BW33" s="61">
        <f t="shared" si="34"/>
        <v>236593420.84887823</v>
      </c>
      <c r="BX33" s="61">
        <f t="shared" si="34"/>
        <v>236593420.84887823</v>
      </c>
      <c r="BY33" s="61">
        <f t="shared" si="34"/>
        <v>236593420.84887823</v>
      </c>
      <c r="BZ33" s="61">
        <f t="shared" si="34"/>
        <v>236593420.84887823</v>
      </c>
      <c r="CA33" s="61">
        <f t="shared" si="34"/>
        <v>236593420.84887823</v>
      </c>
      <c r="CB33" s="61">
        <f t="shared" si="34"/>
        <v>236593420.84887823</v>
      </c>
      <c r="CC33" s="61">
        <f t="shared" si="34"/>
        <v>236593420.84887823</v>
      </c>
      <c r="CD33" s="61">
        <f t="shared" si="34"/>
        <v>236593420.84887823</v>
      </c>
      <c r="CE33" s="61">
        <f t="shared" si="34"/>
        <v>236593420.84887823</v>
      </c>
      <c r="CF33" s="61">
        <f t="shared" si="34"/>
        <v>236593420.84887823</v>
      </c>
      <c r="CG33" s="61">
        <f t="shared" si="34"/>
        <v>236593420.84887823</v>
      </c>
      <c r="CH33" s="61">
        <f t="shared" si="34"/>
        <v>236593420.84887823</v>
      </c>
      <c r="CI33" s="61">
        <f t="shared" si="34"/>
        <v>236593420.84887823</v>
      </c>
      <c r="CJ33" s="61">
        <f t="shared" si="34"/>
        <v>236593420.84887823</v>
      </c>
      <c r="CK33" s="61">
        <f t="shared" si="34"/>
        <v>236593420.84887823</v>
      </c>
      <c r="CL33" s="69"/>
      <c r="CM33" s="61">
        <f>$K$5*$Q$13</f>
        <v>232041548.72338581</v>
      </c>
      <c r="CN33" s="61">
        <f t="shared" ref="CN33:DM33" si="35">$K$5*$Q$13</f>
        <v>232041548.72338581</v>
      </c>
      <c r="CO33" s="61">
        <f t="shared" si="35"/>
        <v>232041548.72338581</v>
      </c>
      <c r="CP33" s="61">
        <f t="shared" si="35"/>
        <v>232041548.72338581</v>
      </c>
      <c r="CQ33" s="61">
        <f t="shared" si="35"/>
        <v>232041548.72338581</v>
      </c>
      <c r="CR33" s="61">
        <f t="shared" si="35"/>
        <v>232041548.72338581</v>
      </c>
      <c r="CS33" s="61">
        <f t="shared" si="35"/>
        <v>232041548.72338581</v>
      </c>
      <c r="CT33" s="61">
        <f t="shared" si="35"/>
        <v>232041548.72338581</v>
      </c>
      <c r="CU33" s="61">
        <f t="shared" si="35"/>
        <v>232041548.72338581</v>
      </c>
      <c r="CV33" s="61">
        <f t="shared" si="35"/>
        <v>232041548.72338581</v>
      </c>
      <c r="CW33" s="61">
        <f t="shared" si="35"/>
        <v>232041548.72338581</v>
      </c>
      <c r="CX33" s="61">
        <f t="shared" si="35"/>
        <v>232041548.72338581</v>
      </c>
      <c r="CY33" s="61">
        <f t="shared" si="35"/>
        <v>232041548.72338581</v>
      </c>
      <c r="CZ33" s="61">
        <f t="shared" si="35"/>
        <v>232041548.72338581</v>
      </c>
      <c r="DA33" s="61">
        <f t="shared" si="35"/>
        <v>232041548.72338581</v>
      </c>
      <c r="DB33" s="61">
        <f t="shared" si="35"/>
        <v>232041548.72338581</v>
      </c>
      <c r="DC33" s="61">
        <f t="shared" si="35"/>
        <v>232041548.72338581</v>
      </c>
      <c r="DD33" s="61">
        <f t="shared" si="35"/>
        <v>232041548.72338581</v>
      </c>
      <c r="DE33" s="61">
        <f t="shared" si="35"/>
        <v>232041548.72338581</v>
      </c>
      <c r="DF33" s="61">
        <f t="shared" si="35"/>
        <v>232041548.72338581</v>
      </c>
      <c r="DG33" s="61">
        <f t="shared" si="35"/>
        <v>232041548.72338581</v>
      </c>
      <c r="DH33" s="61">
        <f t="shared" si="35"/>
        <v>232041548.72338581</v>
      </c>
      <c r="DI33" s="61">
        <f t="shared" si="35"/>
        <v>232041548.72338581</v>
      </c>
      <c r="DJ33" s="61">
        <f t="shared" si="35"/>
        <v>232041548.72338581</v>
      </c>
      <c r="DK33" s="61">
        <f t="shared" si="35"/>
        <v>232041548.72338581</v>
      </c>
      <c r="DL33" s="61">
        <f t="shared" si="35"/>
        <v>232041548.72338581</v>
      </c>
      <c r="DM33" s="61">
        <f t="shared" si="35"/>
        <v>232041548.72338581</v>
      </c>
      <c r="DN33" s="69"/>
      <c r="DO33" s="61">
        <f>$J$5*$Q$12</f>
        <v>213289093.68227631</v>
      </c>
      <c r="DP33" s="61">
        <f t="shared" ref="DP33:EO33" si="36">$J$5*$Q$12</f>
        <v>213289093.68227631</v>
      </c>
      <c r="DQ33" s="61">
        <f t="shared" si="36"/>
        <v>213289093.68227631</v>
      </c>
      <c r="DR33" s="61">
        <f t="shared" si="36"/>
        <v>213289093.68227631</v>
      </c>
      <c r="DS33" s="61">
        <f t="shared" si="36"/>
        <v>213289093.68227631</v>
      </c>
      <c r="DT33" s="61">
        <f t="shared" si="36"/>
        <v>213289093.68227631</v>
      </c>
      <c r="DU33" s="61">
        <f t="shared" si="36"/>
        <v>213289093.68227631</v>
      </c>
      <c r="DV33" s="61">
        <f t="shared" si="36"/>
        <v>213289093.68227631</v>
      </c>
      <c r="DW33" s="61">
        <f t="shared" si="36"/>
        <v>213289093.68227631</v>
      </c>
      <c r="DX33" s="61">
        <f t="shared" si="36"/>
        <v>213289093.68227631</v>
      </c>
      <c r="DY33" s="61">
        <f t="shared" si="36"/>
        <v>213289093.68227631</v>
      </c>
      <c r="DZ33" s="61">
        <f t="shared" si="36"/>
        <v>213289093.68227631</v>
      </c>
      <c r="EA33" s="61">
        <f t="shared" si="36"/>
        <v>213289093.68227631</v>
      </c>
      <c r="EB33" s="61">
        <f t="shared" si="36"/>
        <v>213289093.68227631</v>
      </c>
      <c r="EC33" s="61">
        <f t="shared" si="36"/>
        <v>213289093.68227631</v>
      </c>
      <c r="ED33" s="61">
        <f t="shared" si="36"/>
        <v>213289093.68227631</v>
      </c>
      <c r="EE33" s="61">
        <f t="shared" si="36"/>
        <v>213289093.68227631</v>
      </c>
      <c r="EF33" s="61">
        <f t="shared" si="36"/>
        <v>213289093.68227631</v>
      </c>
      <c r="EG33" s="61">
        <f t="shared" si="36"/>
        <v>213289093.68227631</v>
      </c>
      <c r="EH33" s="61">
        <f t="shared" si="36"/>
        <v>213289093.68227631</v>
      </c>
      <c r="EI33" s="61">
        <f t="shared" si="36"/>
        <v>213289093.68227631</v>
      </c>
      <c r="EJ33" s="61">
        <f t="shared" si="36"/>
        <v>213289093.68227631</v>
      </c>
      <c r="EK33" s="61">
        <f t="shared" si="36"/>
        <v>213289093.68227631</v>
      </c>
      <c r="EL33" s="61">
        <f t="shared" si="36"/>
        <v>213289093.68227631</v>
      </c>
      <c r="EM33" s="61">
        <f t="shared" si="36"/>
        <v>213289093.68227631</v>
      </c>
      <c r="EN33" s="61">
        <f t="shared" si="36"/>
        <v>213289093.68227631</v>
      </c>
      <c r="EO33" s="61">
        <f t="shared" si="36"/>
        <v>213289093.68227631</v>
      </c>
      <c r="EP33" s="69"/>
      <c r="EQ33" s="61">
        <f>$I$5*$Q$11</f>
        <v>230111661.60752454</v>
      </c>
      <c r="ER33" s="61">
        <f t="shared" ref="ER33:FQ33" si="37">$I$5*$Q$11</f>
        <v>230111661.60752454</v>
      </c>
      <c r="ES33" s="61">
        <f t="shared" si="37"/>
        <v>230111661.60752454</v>
      </c>
      <c r="ET33" s="61">
        <f t="shared" si="37"/>
        <v>230111661.60752454</v>
      </c>
      <c r="EU33" s="61">
        <f t="shared" si="37"/>
        <v>230111661.60752454</v>
      </c>
      <c r="EV33" s="61">
        <f t="shared" si="37"/>
        <v>230111661.60752454</v>
      </c>
      <c r="EW33" s="61">
        <f t="shared" si="37"/>
        <v>230111661.60752454</v>
      </c>
      <c r="EX33" s="61">
        <f t="shared" si="37"/>
        <v>230111661.60752454</v>
      </c>
      <c r="EY33" s="61">
        <f t="shared" si="37"/>
        <v>230111661.60752454</v>
      </c>
      <c r="EZ33" s="61">
        <f t="shared" si="37"/>
        <v>230111661.60752454</v>
      </c>
      <c r="FA33" s="61">
        <f t="shared" si="37"/>
        <v>230111661.60752454</v>
      </c>
      <c r="FB33" s="61">
        <f t="shared" si="37"/>
        <v>230111661.60752454</v>
      </c>
      <c r="FC33" s="61">
        <f t="shared" si="37"/>
        <v>230111661.60752454</v>
      </c>
      <c r="FD33" s="61">
        <f t="shared" si="37"/>
        <v>230111661.60752454</v>
      </c>
      <c r="FE33" s="61">
        <f t="shared" si="37"/>
        <v>230111661.60752454</v>
      </c>
      <c r="FF33" s="61">
        <f t="shared" si="37"/>
        <v>230111661.60752454</v>
      </c>
      <c r="FG33" s="61">
        <f t="shared" si="37"/>
        <v>230111661.60752454</v>
      </c>
      <c r="FH33" s="61">
        <f t="shared" si="37"/>
        <v>230111661.60752454</v>
      </c>
      <c r="FI33" s="61">
        <f t="shared" si="37"/>
        <v>230111661.60752454</v>
      </c>
      <c r="FJ33" s="61">
        <f t="shared" si="37"/>
        <v>230111661.60752454</v>
      </c>
      <c r="FK33" s="61">
        <f t="shared" si="37"/>
        <v>230111661.60752454</v>
      </c>
      <c r="FL33" s="61">
        <f t="shared" si="37"/>
        <v>230111661.60752454</v>
      </c>
      <c r="FM33" s="61">
        <f t="shared" si="37"/>
        <v>230111661.60752454</v>
      </c>
      <c r="FN33" s="61">
        <f t="shared" si="37"/>
        <v>230111661.60752454</v>
      </c>
      <c r="FO33" s="61">
        <f t="shared" si="37"/>
        <v>230111661.60752454</v>
      </c>
      <c r="FP33" s="61">
        <f t="shared" si="37"/>
        <v>230111661.60752454</v>
      </c>
      <c r="FQ33" s="61">
        <f t="shared" si="37"/>
        <v>230111661.60752454</v>
      </c>
      <c r="FR33" s="69"/>
      <c r="FS33" s="61">
        <f>$H$5*$Q$10</f>
        <v>237951110.01189134</v>
      </c>
      <c r="FT33" s="61">
        <f t="shared" ref="FT33:GS33" si="38">$H$5*$Q$10</f>
        <v>237951110.01189134</v>
      </c>
      <c r="FU33" s="61">
        <f t="shared" si="38"/>
        <v>237951110.01189134</v>
      </c>
      <c r="FV33" s="61">
        <f t="shared" si="38"/>
        <v>237951110.01189134</v>
      </c>
      <c r="FW33" s="61">
        <f t="shared" si="38"/>
        <v>237951110.01189134</v>
      </c>
      <c r="FX33" s="61">
        <f t="shared" si="38"/>
        <v>237951110.01189134</v>
      </c>
      <c r="FY33" s="61">
        <f t="shared" si="38"/>
        <v>237951110.01189134</v>
      </c>
      <c r="FZ33" s="61">
        <f t="shared" si="38"/>
        <v>237951110.01189134</v>
      </c>
      <c r="GA33" s="61">
        <f t="shared" si="38"/>
        <v>237951110.01189134</v>
      </c>
      <c r="GB33" s="61">
        <f t="shared" si="38"/>
        <v>237951110.01189134</v>
      </c>
      <c r="GC33" s="61">
        <f t="shared" si="38"/>
        <v>237951110.01189134</v>
      </c>
      <c r="GD33" s="61">
        <f t="shared" si="38"/>
        <v>237951110.01189134</v>
      </c>
      <c r="GE33" s="61">
        <f t="shared" si="38"/>
        <v>237951110.01189134</v>
      </c>
      <c r="GF33" s="61">
        <f t="shared" si="38"/>
        <v>237951110.01189134</v>
      </c>
      <c r="GG33" s="61">
        <f t="shared" si="38"/>
        <v>237951110.01189134</v>
      </c>
      <c r="GH33" s="61">
        <f t="shared" si="38"/>
        <v>237951110.01189134</v>
      </c>
      <c r="GI33" s="61">
        <f t="shared" si="38"/>
        <v>237951110.01189134</v>
      </c>
      <c r="GJ33" s="61">
        <f t="shared" si="38"/>
        <v>237951110.01189134</v>
      </c>
      <c r="GK33" s="61">
        <f t="shared" si="38"/>
        <v>237951110.01189134</v>
      </c>
      <c r="GL33" s="61">
        <f t="shared" si="38"/>
        <v>237951110.01189134</v>
      </c>
      <c r="GM33" s="61">
        <f t="shared" si="38"/>
        <v>237951110.01189134</v>
      </c>
      <c r="GN33" s="61">
        <f t="shared" si="38"/>
        <v>237951110.01189134</v>
      </c>
      <c r="GO33" s="61">
        <f t="shared" si="38"/>
        <v>237951110.01189134</v>
      </c>
      <c r="GP33" s="61">
        <f t="shared" si="38"/>
        <v>237951110.01189134</v>
      </c>
      <c r="GQ33" s="61">
        <f t="shared" si="38"/>
        <v>237951110.01189134</v>
      </c>
      <c r="GR33" s="61">
        <f t="shared" si="38"/>
        <v>237951110.01189134</v>
      </c>
      <c r="GS33" s="61">
        <f t="shared" si="38"/>
        <v>237951110.01189134</v>
      </c>
      <c r="GT33" s="69"/>
      <c r="GU33" s="61">
        <f>$G$5*$Q$9</f>
        <v>211990768.13163984</v>
      </c>
      <c r="GV33" s="61">
        <f t="shared" ref="GV33:HU33" si="39">$G$5*$Q$9</f>
        <v>211990768.13163984</v>
      </c>
      <c r="GW33" s="61">
        <f t="shared" si="39"/>
        <v>211990768.13163984</v>
      </c>
      <c r="GX33" s="61">
        <f t="shared" si="39"/>
        <v>211990768.13163984</v>
      </c>
      <c r="GY33" s="61">
        <f t="shared" si="39"/>
        <v>211990768.13163984</v>
      </c>
      <c r="GZ33" s="61">
        <f t="shared" si="39"/>
        <v>211990768.13163984</v>
      </c>
      <c r="HA33" s="61">
        <f t="shared" si="39"/>
        <v>211990768.13163984</v>
      </c>
      <c r="HB33" s="61">
        <f t="shared" si="39"/>
        <v>211990768.13163984</v>
      </c>
      <c r="HC33" s="61">
        <f t="shared" si="39"/>
        <v>211990768.13163984</v>
      </c>
      <c r="HD33" s="61">
        <f t="shared" si="39"/>
        <v>211990768.13163984</v>
      </c>
      <c r="HE33" s="61">
        <f t="shared" si="39"/>
        <v>211990768.13163984</v>
      </c>
      <c r="HF33" s="61">
        <f t="shared" si="39"/>
        <v>211990768.13163984</v>
      </c>
      <c r="HG33" s="61">
        <f t="shared" si="39"/>
        <v>211990768.13163984</v>
      </c>
      <c r="HH33" s="61">
        <f t="shared" si="39"/>
        <v>211990768.13163984</v>
      </c>
      <c r="HI33" s="61">
        <f t="shared" si="39"/>
        <v>211990768.13163984</v>
      </c>
      <c r="HJ33" s="61">
        <f t="shared" si="39"/>
        <v>211990768.13163984</v>
      </c>
      <c r="HK33" s="61">
        <f t="shared" si="39"/>
        <v>211990768.13163984</v>
      </c>
      <c r="HL33" s="61">
        <f t="shared" si="39"/>
        <v>211990768.13163984</v>
      </c>
      <c r="HM33" s="61">
        <f t="shared" si="39"/>
        <v>211990768.13163984</v>
      </c>
      <c r="HN33" s="61">
        <f t="shared" si="39"/>
        <v>211990768.13163984</v>
      </c>
      <c r="HO33" s="61">
        <f t="shared" si="39"/>
        <v>211990768.13163984</v>
      </c>
      <c r="HP33" s="61">
        <f t="shared" si="39"/>
        <v>211990768.13163984</v>
      </c>
      <c r="HQ33" s="61">
        <f t="shared" si="39"/>
        <v>211990768.13163984</v>
      </c>
      <c r="HR33" s="61">
        <f t="shared" si="39"/>
        <v>211990768.13163984</v>
      </c>
      <c r="HS33" s="61">
        <f t="shared" si="39"/>
        <v>211990768.13163984</v>
      </c>
      <c r="HT33" s="61">
        <f t="shared" si="39"/>
        <v>211990768.13163984</v>
      </c>
      <c r="HU33" s="61">
        <f t="shared" si="39"/>
        <v>211990768.13163984</v>
      </c>
      <c r="HV33" s="69"/>
    </row>
    <row r="34" spans="1:230" s="61" customFormat="1" ht="25.5" x14ac:dyDescent="0.2">
      <c r="A34" s="58"/>
      <c r="B34" s="72">
        <v>5</v>
      </c>
      <c r="C34" s="74" t="s">
        <v>28</v>
      </c>
      <c r="D34" s="75" t="s">
        <v>8</v>
      </c>
      <c r="E34" s="43" t="s">
        <v>32</v>
      </c>
      <c r="F34" s="43" t="s">
        <v>846</v>
      </c>
      <c r="G34" s="61">
        <f>$N$6</f>
        <v>49101433.880355477</v>
      </c>
      <c r="H34" s="61">
        <f t="shared" ref="H34:AG34" si="40">$N$6</f>
        <v>49101433.880355477</v>
      </c>
      <c r="I34" s="61">
        <f t="shared" si="40"/>
        <v>49101433.880355477</v>
      </c>
      <c r="J34" s="61">
        <f t="shared" si="40"/>
        <v>49101433.880355477</v>
      </c>
      <c r="K34" s="61">
        <f t="shared" si="40"/>
        <v>49101433.880355477</v>
      </c>
      <c r="L34" s="61">
        <f t="shared" si="40"/>
        <v>49101433.880355477</v>
      </c>
      <c r="M34" s="61">
        <f t="shared" si="40"/>
        <v>49101433.880355477</v>
      </c>
      <c r="N34" s="61">
        <f t="shared" si="40"/>
        <v>49101433.880355477</v>
      </c>
      <c r="O34" s="61">
        <f t="shared" si="40"/>
        <v>49101433.880355477</v>
      </c>
      <c r="P34" s="61">
        <f t="shared" si="40"/>
        <v>49101433.880355477</v>
      </c>
      <c r="Q34" s="61">
        <f t="shared" si="40"/>
        <v>49101433.880355477</v>
      </c>
      <c r="R34" s="61">
        <f t="shared" si="40"/>
        <v>49101433.880355477</v>
      </c>
      <c r="S34" s="61">
        <f t="shared" si="40"/>
        <v>49101433.880355477</v>
      </c>
      <c r="T34" s="61">
        <f t="shared" si="40"/>
        <v>49101433.880355477</v>
      </c>
      <c r="U34" s="61">
        <f t="shared" si="40"/>
        <v>49101433.880355477</v>
      </c>
      <c r="V34" s="61">
        <f t="shared" si="40"/>
        <v>49101433.880355477</v>
      </c>
      <c r="W34" s="61">
        <f t="shared" si="40"/>
        <v>49101433.880355477</v>
      </c>
      <c r="X34" s="61">
        <f t="shared" si="40"/>
        <v>49101433.880355477</v>
      </c>
      <c r="Y34" s="61">
        <f t="shared" si="40"/>
        <v>49101433.880355477</v>
      </c>
      <c r="Z34" s="61">
        <f t="shared" si="40"/>
        <v>49101433.880355477</v>
      </c>
      <c r="AA34" s="61">
        <f t="shared" si="40"/>
        <v>49101433.880355477</v>
      </c>
      <c r="AB34" s="61">
        <f t="shared" si="40"/>
        <v>49101433.880355477</v>
      </c>
      <c r="AC34" s="61">
        <f t="shared" si="40"/>
        <v>49101433.880355477</v>
      </c>
      <c r="AD34" s="61">
        <f t="shared" si="40"/>
        <v>49101433.880355477</v>
      </c>
      <c r="AE34" s="61">
        <f t="shared" si="40"/>
        <v>49101433.880355477</v>
      </c>
      <c r="AF34" s="61">
        <f t="shared" si="40"/>
        <v>49101433.880355477</v>
      </c>
      <c r="AG34" s="61">
        <f t="shared" si="40"/>
        <v>49101433.880355477</v>
      </c>
      <c r="AH34" s="69"/>
      <c r="AI34" s="70">
        <f t="shared" ref="AI34:BI34" si="41">$M$6*$Q$15</f>
        <v>48491432.353049099</v>
      </c>
      <c r="AJ34" s="70">
        <f t="shared" si="41"/>
        <v>48491432.353049099</v>
      </c>
      <c r="AK34" s="70">
        <f t="shared" si="41"/>
        <v>48491432.353049099</v>
      </c>
      <c r="AL34" s="70">
        <f t="shared" si="41"/>
        <v>48491432.353049099</v>
      </c>
      <c r="AM34" s="70">
        <f t="shared" si="41"/>
        <v>48491432.353049099</v>
      </c>
      <c r="AN34" s="70">
        <f t="shared" si="41"/>
        <v>48491432.353049099</v>
      </c>
      <c r="AO34" s="70">
        <f t="shared" si="41"/>
        <v>48491432.353049099</v>
      </c>
      <c r="AP34" s="70">
        <f t="shared" si="41"/>
        <v>48491432.353049099</v>
      </c>
      <c r="AQ34" s="70">
        <f t="shared" si="41"/>
        <v>48491432.353049099</v>
      </c>
      <c r="AR34" s="70">
        <f t="shared" si="41"/>
        <v>48491432.353049099</v>
      </c>
      <c r="AS34" s="70">
        <f t="shared" si="41"/>
        <v>48491432.353049099</v>
      </c>
      <c r="AT34" s="70">
        <f t="shared" si="41"/>
        <v>48491432.353049099</v>
      </c>
      <c r="AU34" s="70">
        <f t="shared" si="41"/>
        <v>48491432.353049099</v>
      </c>
      <c r="AV34" s="70">
        <f t="shared" si="41"/>
        <v>48491432.353049099</v>
      </c>
      <c r="AW34" s="70">
        <f t="shared" si="41"/>
        <v>48491432.353049099</v>
      </c>
      <c r="AX34" s="70">
        <f t="shared" si="41"/>
        <v>48491432.353049099</v>
      </c>
      <c r="AY34" s="70">
        <f t="shared" si="41"/>
        <v>48491432.353049099</v>
      </c>
      <c r="AZ34" s="70">
        <f t="shared" si="41"/>
        <v>48491432.353049099</v>
      </c>
      <c r="BA34" s="70">
        <f t="shared" si="41"/>
        <v>48491432.353049099</v>
      </c>
      <c r="BB34" s="70">
        <f t="shared" si="41"/>
        <v>48491432.353049099</v>
      </c>
      <c r="BC34" s="70">
        <f t="shared" si="41"/>
        <v>48491432.353049099</v>
      </c>
      <c r="BD34" s="70">
        <f t="shared" si="41"/>
        <v>48491432.353049099</v>
      </c>
      <c r="BE34" s="70">
        <f t="shared" si="41"/>
        <v>48491432.353049099</v>
      </c>
      <c r="BF34" s="70">
        <f t="shared" si="41"/>
        <v>48491432.353049099</v>
      </c>
      <c r="BG34" s="70">
        <f t="shared" si="41"/>
        <v>48491432.353049099</v>
      </c>
      <c r="BH34" s="70">
        <f t="shared" si="41"/>
        <v>48491432.353049099</v>
      </c>
      <c r="BI34" s="70">
        <f t="shared" si="41"/>
        <v>48491432.353049099</v>
      </c>
      <c r="BJ34" s="69"/>
      <c r="BK34" s="61">
        <f>$L$6*$Q$14</f>
        <v>46739260.052575178</v>
      </c>
      <c r="BL34" s="61">
        <f t="shared" ref="BL34:CK34" si="42">$L$6*$Q$14</f>
        <v>46739260.052575178</v>
      </c>
      <c r="BM34" s="61">
        <f t="shared" si="42"/>
        <v>46739260.052575178</v>
      </c>
      <c r="BN34" s="61">
        <f t="shared" si="42"/>
        <v>46739260.052575178</v>
      </c>
      <c r="BO34" s="61">
        <f t="shared" si="42"/>
        <v>46739260.052575178</v>
      </c>
      <c r="BP34" s="61">
        <f t="shared" si="42"/>
        <v>46739260.052575178</v>
      </c>
      <c r="BQ34" s="61">
        <f t="shared" si="42"/>
        <v>46739260.052575178</v>
      </c>
      <c r="BR34" s="61">
        <f t="shared" si="42"/>
        <v>46739260.052575178</v>
      </c>
      <c r="BS34" s="61">
        <f t="shared" si="42"/>
        <v>46739260.052575178</v>
      </c>
      <c r="BT34" s="61">
        <f t="shared" si="42"/>
        <v>46739260.052575178</v>
      </c>
      <c r="BU34" s="61">
        <f t="shared" si="42"/>
        <v>46739260.052575178</v>
      </c>
      <c r="BV34" s="61">
        <f t="shared" si="42"/>
        <v>46739260.052575178</v>
      </c>
      <c r="BW34" s="61">
        <f t="shared" si="42"/>
        <v>46739260.052575178</v>
      </c>
      <c r="BX34" s="61">
        <f t="shared" si="42"/>
        <v>46739260.052575178</v>
      </c>
      <c r="BY34" s="61">
        <f t="shared" si="42"/>
        <v>46739260.052575178</v>
      </c>
      <c r="BZ34" s="61">
        <f t="shared" si="42"/>
        <v>46739260.052575178</v>
      </c>
      <c r="CA34" s="61">
        <f t="shared" si="42"/>
        <v>46739260.052575178</v>
      </c>
      <c r="CB34" s="61">
        <f t="shared" si="42"/>
        <v>46739260.052575178</v>
      </c>
      <c r="CC34" s="61">
        <f t="shared" si="42"/>
        <v>46739260.052575178</v>
      </c>
      <c r="CD34" s="61">
        <f t="shared" si="42"/>
        <v>46739260.052575178</v>
      </c>
      <c r="CE34" s="61">
        <f t="shared" si="42"/>
        <v>46739260.052575178</v>
      </c>
      <c r="CF34" s="61">
        <f t="shared" si="42"/>
        <v>46739260.052575178</v>
      </c>
      <c r="CG34" s="61">
        <f t="shared" si="42"/>
        <v>46739260.052575178</v>
      </c>
      <c r="CH34" s="61">
        <f t="shared" si="42"/>
        <v>46739260.052575178</v>
      </c>
      <c r="CI34" s="61">
        <f t="shared" si="42"/>
        <v>46739260.052575178</v>
      </c>
      <c r="CJ34" s="61">
        <f t="shared" si="42"/>
        <v>46739260.052575178</v>
      </c>
      <c r="CK34" s="61">
        <f t="shared" si="42"/>
        <v>46739260.052575178</v>
      </c>
      <c r="CL34" s="69"/>
      <c r="CM34" s="61">
        <f>$K$6*$Q$13</f>
        <v>43490730.80510205</v>
      </c>
      <c r="CN34" s="61">
        <f t="shared" ref="CN34:DM34" si="43">$K$6*$Q$13</f>
        <v>43490730.80510205</v>
      </c>
      <c r="CO34" s="61">
        <f t="shared" si="43"/>
        <v>43490730.80510205</v>
      </c>
      <c r="CP34" s="61">
        <f t="shared" si="43"/>
        <v>43490730.80510205</v>
      </c>
      <c r="CQ34" s="61">
        <f t="shared" si="43"/>
        <v>43490730.80510205</v>
      </c>
      <c r="CR34" s="61">
        <f t="shared" si="43"/>
        <v>43490730.80510205</v>
      </c>
      <c r="CS34" s="61">
        <f t="shared" si="43"/>
        <v>43490730.80510205</v>
      </c>
      <c r="CT34" s="61">
        <f t="shared" si="43"/>
        <v>43490730.80510205</v>
      </c>
      <c r="CU34" s="61">
        <f t="shared" si="43"/>
        <v>43490730.80510205</v>
      </c>
      <c r="CV34" s="61">
        <f t="shared" si="43"/>
        <v>43490730.80510205</v>
      </c>
      <c r="CW34" s="61">
        <f t="shared" si="43"/>
        <v>43490730.80510205</v>
      </c>
      <c r="CX34" s="61">
        <f t="shared" si="43"/>
        <v>43490730.80510205</v>
      </c>
      <c r="CY34" s="61">
        <f t="shared" si="43"/>
        <v>43490730.80510205</v>
      </c>
      <c r="CZ34" s="61">
        <f t="shared" si="43"/>
        <v>43490730.80510205</v>
      </c>
      <c r="DA34" s="61">
        <f t="shared" si="43"/>
        <v>43490730.80510205</v>
      </c>
      <c r="DB34" s="61">
        <f t="shared" si="43"/>
        <v>43490730.80510205</v>
      </c>
      <c r="DC34" s="61">
        <f t="shared" si="43"/>
        <v>43490730.80510205</v>
      </c>
      <c r="DD34" s="61">
        <f t="shared" si="43"/>
        <v>43490730.80510205</v>
      </c>
      <c r="DE34" s="61">
        <f t="shared" si="43"/>
        <v>43490730.80510205</v>
      </c>
      <c r="DF34" s="61">
        <f t="shared" si="43"/>
        <v>43490730.80510205</v>
      </c>
      <c r="DG34" s="61">
        <f t="shared" si="43"/>
        <v>43490730.80510205</v>
      </c>
      <c r="DH34" s="61">
        <f t="shared" si="43"/>
        <v>43490730.80510205</v>
      </c>
      <c r="DI34" s="61">
        <f t="shared" si="43"/>
        <v>43490730.80510205</v>
      </c>
      <c r="DJ34" s="61">
        <f t="shared" si="43"/>
        <v>43490730.80510205</v>
      </c>
      <c r="DK34" s="61">
        <f t="shared" si="43"/>
        <v>43490730.80510205</v>
      </c>
      <c r="DL34" s="61">
        <f t="shared" si="43"/>
        <v>43490730.80510205</v>
      </c>
      <c r="DM34" s="61">
        <f t="shared" si="43"/>
        <v>43490730.80510205</v>
      </c>
      <c r="DN34" s="69"/>
      <c r="DO34" s="61">
        <f>$J$6*$Q$12</f>
        <v>41258190.907540627</v>
      </c>
      <c r="DP34" s="61">
        <f t="shared" ref="DP34:EO34" si="44">$J$6*$Q$12</f>
        <v>41258190.907540627</v>
      </c>
      <c r="DQ34" s="61">
        <f t="shared" si="44"/>
        <v>41258190.907540627</v>
      </c>
      <c r="DR34" s="61">
        <f t="shared" si="44"/>
        <v>41258190.907540627</v>
      </c>
      <c r="DS34" s="61">
        <f t="shared" si="44"/>
        <v>41258190.907540627</v>
      </c>
      <c r="DT34" s="61">
        <f t="shared" si="44"/>
        <v>41258190.907540627</v>
      </c>
      <c r="DU34" s="61">
        <f t="shared" si="44"/>
        <v>41258190.907540627</v>
      </c>
      <c r="DV34" s="61">
        <f t="shared" si="44"/>
        <v>41258190.907540627</v>
      </c>
      <c r="DW34" s="61">
        <f t="shared" si="44"/>
        <v>41258190.907540627</v>
      </c>
      <c r="DX34" s="61">
        <f t="shared" si="44"/>
        <v>41258190.907540627</v>
      </c>
      <c r="DY34" s="61">
        <f t="shared" si="44"/>
        <v>41258190.907540627</v>
      </c>
      <c r="DZ34" s="61">
        <f t="shared" si="44"/>
        <v>41258190.907540627</v>
      </c>
      <c r="EA34" s="61">
        <f t="shared" si="44"/>
        <v>41258190.907540627</v>
      </c>
      <c r="EB34" s="61">
        <f t="shared" si="44"/>
        <v>41258190.907540627</v>
      </c>
      <c r="EC34" s="61">
        <f t="shared" si="44"/>
        <v>41258190.907540627</v>
      </c>
      <c r="ED34" s="61">
        <f t="shared" si="44"/>
        <v>41258190.907540627</v>
      </c>
      <c r="EE34" s="61">
        <f t="shared" si="44"/>
        <v>41258190.907540627</v>
      </c>
      <c r="EF34" s="61">
        <f t="shared" si="44"/>
        <v>41258190.907540627</v>
      </c>
      <c r="EG34" s="61">
        <f t="shared" si="44"/>
        <v>41258190.907540627</v>
      </c>
      <c r="EH34" s="61">
        <f t="shared" si="44"/>
        <v>41258190.907540627</v>
      </c>
      <c r="EI34" s="61">
        <f t="shared" si="44"/>
        <v>41258190.907540627</v>
      </c>
      <c r="EJ34" s="61">
        <f t="shared" si="44"/>
        <v>41258190.907540627</v>
      </c>
      <c r="EK34" s="61">
        <f t="shared" si="44"/>
        <v>41258190.907540627</v>
      </c>
      <c r="EL34" s="61">
        <f t="shared" si="44"/>
        <v>41258190.907540627</v>
      </c>
      <c r="EM34" s="61">
        <f t="shared" si="44"/>
        <v>41258190.907540627</v>
      </c>
      <c r="EN34" s="61">
        <f t="shared" si="44"/>
        <v>41258190.907540627</v>
      </c>
      <c r="EO34" s="61">
        <f t="shared" si="44"/>
        <v>41258190.907540627</v>
      </c>
      <c r="EP34" s="69"/>
      <c r="EQ34" s="61">
        <f>$I$6*$Q$11</f>
        <v>29039630.772735856</v>
      </c>
      <c r="ER34" s="61">
        <f t="shared" ref="ER34:FQ34" si="45">$I$6*$Q$11</f>
        <v>29039630.772735856</v>
      </c>
      <c r="ES34" s="61">
        <f t="shared" si="45"/>
        <v>29039630.772735856</v>
      </c>
      <c r="ET34" s="61">
        <f t="shared" si="45"/>
        <v>29039630.772735856</v>
      </c>
      <c r="EU34" s="61">
        <f t="shared" si="45"/>
        <v>29039630.772735856</v>
      </c>
      <c r="EV34" s="61">
        <f t="shared" si="45"/>
        <v>29039630.772735856</v>
      </c>
      <c r="EW34" s="61">
        <f t="shared" si="45"/>
        <v>29039630.772735856</v>
      </c>
      <c r="EX34" s="61">
        <f t="shared" si="45"/>
        <v>29039630.772735856</v>
      </c>
      <c r="EY34" s="61">
        <f t="shared" si="45"/>
        <v>29039630.772735856</v>
      </c>
      <c r="EZ34" s="61">
        <f t="shared" si="45"/>
        <v>29039630.772735856</v>
      </c>
      <c r="FA34" s="61">
        <f t="shared" si="45"/>
        <v>29039630.772735856</v>
      </c>
      <c r="FB34" s="61">
        <f t="shared" si="45"/>
        <v>29039630.772735856</v>
      </c>
      <c r="FC34" s="61">
        <f t="shared" si="45"/>
        <v>29039630.772735856</v>
      </c>
      <c r="FD34" s="61">
        <f t="shared" si="45"/>
        <v>29039630.772735856</v>
      </c>
      <c r="FE34" s="61">
        <f t="shared" si="45"/>
        <v>29039630.772735856</v>
      </c>
      <c r="FF34" s="61">
        <f t="shared" si="45"/>
        <v>29039630.772735856</v>
      </c>
      <c r="FG34" s="61">
        <f t="shared" si="45"/>
        <v>29039630.772735856</v>
      </c>
      <c r="FH34" s="61">
        <f t="shared" si="45"/>
        <v>29039630.772735856</v>
      </c>
      <c r="FI34" s="61">
        <f t="shared" si="45"/>
        <v>29039630.772735856</v>
      </c>
      <c r="FJ34" s="61">
        <f t="shared" si="45"/>
        <v>29039630.772735856</v>
      </c>
      <c r="FK34" s="61">
        <f t="shared" si="45"/>
        <v>29039630.772735856</v>
      </c>
      <c r="FL34" s="61">
        <f t="shared" si="45"/>
        <v>29039630.772735856</v>
      </c>
      <c r="FM34" s="61">
        <f t="shared" si="45"/>
        <v>29039630.772735856</v>
      </c>
      <c r="FN34" s="61">
        <f t="shared" si="45"/>
        <v>29039630.772735856</v>
      </c>
      <c r="FO34" s="61">
        <f t="shared" si="45"/>
        <v>29039630.772735856</v>
      </c>
      <c r="FP34" s="61">
        <f t="shared" si="45"/>
        <v>29039630.772735856</v>
      </c>
      <c r="FQ34" s="61">
        <f t="shared" si="45"/>
        <v>29039630.772735856</v>
      </c>
      <c r="FR34" s="69"/>
      <c r="FS34" s="61">
        <f>$H$6*$Q$10</f>
        <v>26415219.826313749</v>
      </c>
      <c r="FT34" s="61">
        <f t="shared" ref="FT34:GS34" si="46">$H$6*$Q$10</f>
        <v>26415219.826313749</v>
      </c>
      <c r="FU34" s="61">
        <f t="shared" si="46"/>
        <v>26415219.826313749</v>
      </c>
      <c r="FV34" s="61">
        <f t="shared" si="46"/>
        <v>26415219.826313749</v>
      </c>
      <c r="FW34" s="61">
        <f t="shared" si="46"/>
        <v>26415219.826313749</v>
      </c>
      <c r="FX34" s="61">
        <f t="shared" si="46"/>
        <v>26415219.826313749</v>
      </c>
      <c r="FY34" s="61">
        <f t="shared" si="46"/>
        <v>26415219.826313749</v>
      </c>
      <c r="FZ34" s="61">
        <f t="shared" si="46"/>
        <v>26415219.826313749</v>
      </c>
      <c r="GA34" s="61">
        <f t="shared" si="46"/>
        <v>26415219.826313749</v>
      </c>
      <c r="GB34" s="61">
        <f t="shared" si="46"/>
        <v>26415219.826313749</v>
      </c>
      <c r="GC34" s="61">
        <f t="shared" si="46"/>
        <v>26415219.826313749</v>
      </c>
      <c r="GD34" s="61">
        <f t="shared" si="46"/>
        <v>26415219.826313749</v>
      </c>
      <c r="GE34" s="61">
        <f t="shared" si="46"/>
        <v>26415219.826313749</v>
      </c>
      <c r="GF34" s="61">
        <f t="shared" si="46"/>
        <v>26415219.826313749</v>
      </c>
      <c r="GG34" s="61">
        <f t="shared" si="46"/>
        <v>26415219.826313749</v>
      </c>
      <c r="GH34" s="61">
        <f t="shared" si="46"/>
        <v>26415219.826313749</v>
      </c>
      <c r="GI34" s="61">
        <f t="shared" si="46"/>
        <v>26415219.826313749</v>
      </c>
      <c r="GJ34" s="61">
        <f t="shared" si="46"/>
        <v>26415219.826313749</v>
      </c>
      <c r="GK34" s="61">
        <f t="shared" si="46"/>
        <v>26415219.826313749</v>
      </c>
      <c r="GL34" s="61">
        <f t="shared" si="46"/>
        <v>26415219.826313749</v>
      </c>
      <c r="GM34" s="61">
        <f t="shared" si="46"/>
        <v>26415219.826313749</v>
      </c>
      <c r="GN34" s="61">
        <f t="shared" si="46"/>
        <v>26415219.826313749</v>
      </c>
      <c r="GO34" s="61">
        <f t="shared" si="46"/>
        <v>26415219.826313749</v>
      </c>
      <c r="GP34" s="61">
        <f t="shared" si="46"/>
        <v>26415219.826313749</v>
      </c>
      <c r="GQ34" s="61">
        <f t="shared" si="46"/>
        <v>26415219.826313749</v>
      </c>
      <c r="GR34" s="61">
        <f t="shared" si="46"/>
        <v>26415219.826313749</v>
      </c>
      <c r="GS34" s="61">
        <f t="shared" si="46"/>
        <v>26415219.826313749</v>
      </c>
      <c r="GT34" s="69"/>
      <c r="GU34" s="61">
        <f>$G$6*$Q$9</f>
        <v>21460090.659755018</v>
      </c>
      <c r="GV34" s="61">
        <f t="shared" ref="GV34:HU34" si="47">$G$6*$Q$9</f>
        <v>21460090.659755018</v>
      </c>
      <c r="GW34" s="61">
        <f t="shared" si="47"/>
        <v>21460090.659755018</v>
      </c>
      <c r="GX34" s="61">
        <f t="shared" si="47"/>
        <v>21460090.659755018</v>
      </c>
      <c r="GY34" s="61">
        <f t="shared" si="47"/>
        <v>21460090.659755018</v>
      </c>
      <c r="GZ34" s="61">
        <f t="shared" si="47"/>
        <v>21460090.659755018</v>
      </c>
      <c r="HA34" s="61">
        <f t="shared" si="47"/>
        <v>21460090.659755018</v>
      </c>
      <c r="HB34" s="61">
        <f t="shared" si="47"/>
        <v>21460090.659755018</v>
      </c>
      <c r="HC34" s="61">
        <f t="shared" si="47"/>
        <v>21460090.659755018</v>
      </c>
      <c r="HD34" s="61">
        <f t="shared" si="47"/>
        <v>21460090.659755018</v>
      </c>
      <c r="HE34" s="61">
        <f t="shared" si="47"/>
        <v>21460090.659755018</v>
      </c>
      <c r="HF34" s="61">
        <f t="shared" si="47"/>
        <v>21460090.659755018</v>
      </c>
      <c r="HG34" s="61">
        <f t="shared" si="47"/>
        <v>21460090.659755018</v>
      </c>
      <c r="HH34" s="61">
        <f t="shared" si="47"/>
        <v>21460090.659755018</v>
      </c>
      <c r="HI34" s="61">
        <f t="shared" si="47"/>
        <v>21460090.659755018</v>
      </c>
      <c r="HJ34" s="61">
        <f t="shared" si="47"/>
        <v>21460090.659755018</v>
      </c>
      <c r="HK34" s="61">
        <f t="shared" si="47"/>
        <v>21460090.659755018</v>
      </c>
      <c r="HL34" s="61">
        <f t="shared" si="47"/>
        <v>21460090.659755018</v>
      </c>
      <c r="HM34" s="61">
        <f t="shared" si="47"/>
        <v>21460090.659755018</v>
      </c>
      <c r="HN34" s="61">
        <f t="shared" si="47"/>
        <v>21460090.659755018</v>
      </c>
      <c r="HO34" s="61">
        <f t="shared" si="47"/>
        <v>21460090.659755018</v>
      </c>
      <c r="HP34" s="61">
        <f t="shared" si="47"/>
        <v>21460090.659755018</v>
      </c>
      <c r="HQ34" s="61">
        <f t="shared" si="47"/>
        <v>21460090.659755018</v>
      </c>
      <c r="HR34" s="61">
        <f t="shared" si="47"/>
        <v>21460090.659755018</v>
      </c>
      <c r="HS34" s="61">
        <f t="shared" si="47"/>
        <v>21460090.659755018</v>
      </c>
      <c r="HT34" s="61">
        <f t="shared" si="47"/>
        <v>21460090.659755018</v>
      </c>
      <c r="HU34" s="61">
        <f t="shared" si="47"/>
        <v>21460090.659755018</v>
      </c>
      <c r="HV34" s="69"/>
    </row>
    <row r="35" spans="1:230" s="61" customFormat="1" ht="25.5" x14ac:dyDescent="0.2">
      <c r="A35" s="58"/>
      <c r="B35" s="72">
        <v>6</v>
      </c>
      <c r="C35" s="75" t="s">
        <v>28</v>
      </c>
      <c r="D35" s="73">
        <v>6319</v>
      </c>
      <c r="E35" s="43" t="s">
        <v>817</v>
      </c>
      <c r="F35" s="43" t="s">
        <v>838</v>
      </c>
      <c r="G35" s="61">
        <f>$N$7</f>
        <v>113269573.95618321</v>
      </c>
      <c r="H35" s="61">
        <f t="shared" ref="H35:AG35" si="48">$N$7</f>
        <v>113269573.95618321</v>
      </c>
      <c r="I35" s="61">
        <f t="shared" si="48"/>
        <v>113269573.95618321</v>
      </c>
      <c r="J35" s="61">
        <f t="shared" si="48"/>
        <v>113269573.95618321</v>
      </c>
      <c r="K35" s="61">
        <f t="shared" si="48"/>
        <v>113269573.95618321</v>
      </c>
      <c r="L35" s="61">
        <f t="shared" si="48"/>
        <v>113269573.95618321</v>
      </c>
      <c r="M35" s="61">
        <f t="shared" si="48"/>
        <v>113269573.95618321</v>
      </c>
      <c r="N35" s="61">
        <f t="shared" si="48"/>
        <v>113269573.95618321</v>
      </c>
      <c r="O35" s="61">
        <f t="shared" si="48"/>
        <v>113269573.95618321</v>
      </c>
      <c r="P35" s="61">
        <f t="shared" si="48"/>
        <v>113269573.95618321</v>
      </c>
      <c r="Q35" s="61">
        <f t="shared" si="48"/>
        <v>113269573.95618321</v>
      </c>
      <c r="R35" s="61">
        <f t="shared" si="48"/>
        <v>113269573.95618321</v>
      </c>
      <c r="S35" s="61">
        <f t="shared" si="48"/>
        <v>113269573.95618321</v>
      </c>
      <c r="T35" s="61">
        <f t="shared" si="48"/>
        <v>113269573.95618321</v>
      </c>
      <c r="U35" s="61">
        <f t="shared" si="48"/>
        <v>113269573.95618321</v>
      </c>
      <c r="V35" s="61">
        <f t="shared" si="48"/>
        <v>113269573.95618321</v>
      </c>
      <c r="W35" s="61">
        <f t="shared" si="48"/>
        <v>113269573.95618321</v>
      </c>
      <c r="X35" s="61">
        <f t="shared" si="48"/>
        <v>113269573.95618321</v>
      </c>
      <c r="Y35" s="61">
        <f t="shared" si="48"/>
        <v>113269573.95618321</v>
      </c>
      <c r="Z35" s="61">
        <f t="shared" si="48"/>
        <v>113269573.95618321</v>
      </c>
      <c r="AA35" s="61">
        <f t="shared" si="48"/>
        <v>113269573.95618321</v>
      </c>
      <c r="AB35" s="61">
        <f t="shared" si="48"/>
        <v>113269573.95618321</v>
      </c>
      <c r="AC35" s="61">
        <f t="shared" si="48"/>
        <v>113269573.95618321</v>
      </c>
      <c r="AD35" s="61">
        <f t="shared" si="48"/>
        <v>113269573.95618321</v>
      </c>
      <c r="AE35" s="61">
        <f t="shared" si="48"/>
        <v>113269573.95618321</v>
      </c>
      <c r="AF35" s="61">
        <f t="shared" si="48"/>
        <v>113269573.95618321</v>
      </c>
      <c r="AG35" s="61">
        <f t="shared" si="48"/>
        <v>113269573.95618321</v>
      </c>
      <c r="AH35" s="69"/>
      <c r="AI35" s="70">
        <f t="shared" ref="AI35:BI35" si="49">$M$7*$Q$15</f>
        <v>110542396.94716661</v>
      </c>
      <c r="AJ35" s="70">
        <f t="shared" si="49"/>
        <v>110542396.94716661</v>
      </c>
      <c r="AK35" s="70">
        <f t="shared" si="49"/>
        <v>110542396.94716661</v>
      </c>
      <c r="AL35" s="70">
        <f t="shared" si="49"/>
        <v>110542396.94716661</v>
      </c>
      <c r="AM35" s="70">
        <f t="shared" si="49"/>
        <v>110542396.94716661</v>
      </c>
      <c r="AN35" s="70">
        <f t="shared" si="49"/>
        <v>110542396.94716661</v>
      </c>
      <c r="AO35" s="70">
        <f t="shared" si="49"/>
        <v>110542396.94716661</v>
      </c>
      <c r="AP35" s="70">
        <f t="shared" si="49"/>
        <v>110542396.94716661</v>
      </c>
      <c r="AQ35" s="70">
        <f t="shared" si="49"/>
        <v>110542396.94716661</v>
      </c>
      <c r="AR35" s="70">
        <f t="shared" si="49"/>
        <v>110542396.94716661</v>
      </c>
      <c r="AS35" s="70">
        <f t="shared" si="49"/>
        <v>110542396.94716661</v>
      </c>
      <c r="AT35" s="70">
        <f t="shared" si="49"/>
        <v>110542396.94716661</v>
      </c>
      <c r="AU35" s="70">
        <f t="shared" si="49"/>
        <v>110542396.94716661</v>
      </c>
      <c r="AV35" s="70">
        <f t="shared" si="49"/>
        <v>110542396.94716661</v>
      </c>
      <c r="AW35" s="70">
        <f t="shared" si="49"/>
        <v>110542396.94716661</v>
      </c>
      <c r="AX35" s="70">
        <f t="shared" si="49"/>
        <v>110542396.94716661</v>
      </c>
      <c r="AY35" s="70">
        <f t="shared" si="49"/>
        <v>110542396.94716661</v>
      </c>
      <c r="AZ35" s="70">
        <f t="shared" si="49"/>
        <v>110542396.94716661</v>
      </c>
      <c r="BA35" s="70">
        <f t="shared" si="49"/>
        <v>110542396.94716661</v>
      </c>
      <c r="BB35" s="70">
        <f t="shared" si="49"/>
        <v>110542396.94716661</v>
      </c>
      <c r="BC35" s="70">
        <f t="shared" si="49"/>
        <v>110542396.94716661</v>
      </c>
      <c r="BD35" s="70">
        <f t="shared" si="49"/>
        <v>110542396.94716661</v>
      </c>
      <c r="BE35" s="70">
        <f t="shared" si="49"/>
        <v>110542396.94716661</v>
      </c>
      <c r="BF35" s="70">
        <f t="shared" si="49"/>
        <v>110542396.94716661</v>
      </c>
      <c r="BG35" s="70">
        <f t="shared" si="49"/>
        <v>110542396.94716661</v>
      </c>
      <c r="BH35" s="70">
        <f t="shared" si="49"/>
        <v>110542396.94716661</v>
      </c>
      <c r="BI35" s="70">
        <f t="shared" si="49"/>
        <v>110542396.94716661</v>
      </c>
      <c r="BJ35" s="69"/>
      <c r="BK35" s="61">
        <f>$L$7*$Q$14</f>
        <v>95390589.712099507</v>
      </c>
      <c r="BL35" s="61">
        <f t="shared" ref="BL35:CK35" si="50">$L$7*$Q$14</f>
        <v>95390589.712099507</v>
      </c>
      <c r="BM35" s="61">
        <f t="shared" si="50"/>
        <v>95390589.712099507</v>
      </c>
      <c r="BN35" s="61">
        <f t="shared" si="50"/>
        <v>95390589.712099507</v>
      </c>
      <c r="BO35" s="61">
        <f t="shared" si="50"/>
        <v>95390589.712099507</v>
      </c>
      <c r="BP35" s="61">
        <f t="shared" si="50"/>
        <v>95390589.712099507</v>
      </c>
      <c r="BQ35" s="61">
        <f t="shared" si="50"/>
        <v>95390589.712099507</v>
      </c>
      <c r="BR35" s="61">
        <f t="shared" si="50"/>
        <v>95390589.712099507</v>
      </c>
      <c r="BS35" s="61">
        <f t="shared" si="50"/>
        <v>95390589.712099507</v>
      </c>
      <c r="BT35" s="61">
        <f t="shared" si="50"/>
        <v>95390589.712099507</v>
      </c>
      <c r="BU35" s="61">
        <f t="shared" si="50"/>
        <v>95390589.712099507</v>
      </c>
      <c r="BV35" s="61">
        <f t="shared" si="50"/>
        <v>95390589.712099507</v>
      </c>
      <c r="BW35" s="61">
        <f t="shared" si="50"/>
        <v>95390589.712099507</v>
      </c>
      <c r="BX35" s="61">
        <f t="shared" si="50"/>
        <v>95390589.712099507</v>
      </c>
      <c r="BY35" s="61">
        <f t="shared" si="50"/>
        <v>95390589.712099507</v>
      </c>
      <c r="BZ35" s="61">
        <f t="shared" si="50"/>
        <v>95390589.712099507</v>
      </c>
      <c r="CA35" s="61">
        <f t="shared" si="50"/>
        <v>95390589.712099507</v>
      </c>
      <c r="CB35" s="61">
        <f t="shared" si="50"/>
        <v>95390589.712099507</v>
      </c>
      <c r="CC35" s="61">
        <f t="shared" si="50"/>
        <v>95390589.712099507</v>
      </c>
      <c r="CD35" s="61">
        <f t="shared" si="50"/>
        <v>95390589.712099507</v>
      </c>
      <c r="CE35" s="61">
        <f t="shared" si="50"/>
        <v>95390589.712099507</v>
      </c>
      <c r="CF35" s="61">
        <f t="shared" si="50"/>
        <v>95390589.712099507</v>
      </c>
      <c r="CG35" s="61">
        <f t="shared" si="50"/>
        <v>95390589.712099507</v>
      </c>
      <c r="CH35" s="61">
        <f t="shared" si="50"/>
        <v>95390589.712099507</v>
      </c>
      <c r="CI35" s="61">
        <f t="shared" si="50"/>
        <v>95390589.712099507</v>
      </c>
      <c r="CJ35" s="61">
        <f t="shared" si="50"/>
        <v>95390589.712099507</v>
      </c>
      <c r="CK35" s="61">
        <f t="shared" si="50"/>
        <v>95390589.712099507</v>
      </c>
      <c r="CL35" s="69"/>
      <c r="CM35" s="61">
        <f>$K$7*$Q$13</f>
        <v>91323036.200726852</v>
      </c>
      <c r="CN35" s="61">
        <f t="shared" ref="CN35:DM35" si="51">$K$7*$Q$13</f>
        <v>91323036.200726852</v>
      </c>
      <c r="CO35" s="61">
        <f t="shared" si="51"/>
        <v>91323036.200726852</v>
      </c>
      <c r="CP35" s="61">
        <f t="shared" si="51"/>
        <v>91323036.200726852</v>
      </c>
      <c r="CQ35" s="61">
        <f t="shared" si="51"/>
        <v>91323036.200726852</v>
      </c>
      <c r="CR35" s="61">
        <f t="shared" si="51"/>
        <v>91323036.200726852</v>
      </c>
      <c r="CS35" s="61">
        <f t="shared" si="51"/>
        <v>91323036.200726852</v>
      </c>
      <c r="CT35" s="61">
        <f t="shared" si="51"/>
        <v>91323036.200726852</v>
      </c>
      <c r="CU35" s="61">
        <f t="shared" si="51"/>
        <v>91323036.200726852</v>
      </c>
      <c r="CV35" s="61">
        <f t="shared" si="51"/>
        <v>91323036.200726852</v>
      </c>
      <c r="CW35" s="61">
        <f t="shared" si="51"/>
        <v>91323036.200726852</v>
      </c>
      <c r="CX35" s="61">
        <f t="shared" si="51"/>
        <v>91323036.200726852</v>
      </c>
      <c r="CY35" s="61">
        <f t="shared" si="51"/>
        <v>91323036.200726852</v>
      </c>
      <c r="CZ35" s="61">
        <f t="shared" si="51"/>
        <v>91323036.200726852</v>
      </c>
      <c r="DA35" s="61">
        <f t="shared" si="51"/>
        <v>91323036.200726852</v>
      </c>
      <c r="DB35" s="61">
        <f t="shared" si="51"/>
        <v>91323036.200726852</v>
      </c>
      <c r="DC35" s="61">
        <f t="shared" si="51"/>
        <v>91323036.200726852</v>
      </c>
      <c r="DD35" s="61">
        <f t="shared" si="51"/>
        <v>91323036.200726852</v>
      </c>
      <c r="DE35" s="61">
        <f t="shared" si="51"/>
        <v>91323036.200726852</v>
      </c>
      <c r="DF35" s="61">
        <f t="shared" si="51"/>
        <v>91323036.200726852</v>
      </c>
      <c r="DG35" s="61">
        <f t="shared" si="51"/>
        <v>91323036.200726852</v>
      </c>
      <c r="DH35" s="61">
        <f t="shared" si="51"/>
        <v>91323036.200726852</v>
      </c>
      <c r="DI35" s="61">
        <f t="shared" si="51"/>
        <v>91323036.200726852</v>
      </c>
      <c r="DJ35" s="61">
        <f t="shared" si="51"/>
        <v>91323036.200726852</v>
      </c>
      <c r="DK35" s="61">
        <f t="shared" si="51"/>
        <v>91323036.200726852</v>
      </c>
      <c r="DL35" s="61">
        <f t="shared" si="51"/>
        <v>91323036.200726852</v>
      </c>
      <c r="DM35" s="61">
        <f t="shared" si="51"/>
        <v>91323036.200726852</v>
      </c>
      <c r="DN35" s="69"/>
      <c r="DO35" s="61">
        <f>$J$7*$Q$12</f>
        <v>85258848.674704075</v>
      </c>
      <c r="DP35" s="61">
        <f t="shared" ref="DP35:EO35" si="52">$J$7*$Q$12</f>
        <v>85258848.674704075</v>
      </c>
      <c r="DQ35" s="61">
        <f t="shared" si="52"/>
        <v>85258848.674704075</v>
      </c>
      <c r="DR35" s="61">
        <f t="shared" si="52"/>
        <v>85258848.674704075</v>
      </c>
      <c r="DS35" s="61">
        <f t="shared" si="52"/>
        <v>85258848.674704075</v>
      </c>
      <c r="DT35" s="61">
        <f t="shared" si="52"/>
        <v>85258848.674704075</v>
      </c>
      <c r="DU35" s="61">
        <f t="shared" si="52"/>
        <v>85258848.674704075</v>
      </c>
      <c r="DV35" s="61">
        <f t="shared" si="52"/>
        <v>85258848.674704075</v>
      </c>
      <c r="DW35" s="61">
        <f t="shared" si="52"/>
        <v>85258848.674704075</v>
      </c>
      <c r="DX35" s="61">
        <f t="shared" si="52"/>
        <v>85258848.674704075</v>
      </c>
      <c r="DY35" s="61">
        <f t="shared" si="52"/>
        <v>85258848.674704075</v>
      </c>
      <c r="DZ35" s="61">
        <f t="shared" si="52"/>
        <v>85258848.674704075</v>
      </c>
      <c r="EA35" s="61">
        <f t="shared" si="52"/>
        <v>85258848.674704075</v>
      </c>
      <c r="EB35" s="61">
        <f t="shared" si="52"/>
        <v>85258848.674704075</v>
      </c>
      <c r="EC35" s="61">
        <f t="shared" si="52"/>
        <v>85258848.674704075</v>
      </c>
      <c r="ED35" s="61">
        <f t="shared" si="52"/>
        <v>85258848.674704075</v>
      </c>
      <c r="EE35" s="61">
        <f t="shared" si="52"/>
        <v>85258848.674704075</v>
      </c>
      <c r="EF35" s="61">
        <f t="shared" si="52"/>
        <v>85258848.674704075</v>
      </c>
      <c r="EG35" s="61">
        <f t="shared" si="52"/>
        <v>85258848.674704075</v>
      </c>
      <c r="EH35" s="61">
        <f t="shared" si="52"/>
        <v>85258848.674704075</v>
      </c>
      <c r="EI35" s="61">
        <f t="shared" si="52"/>
        <v>85258848.674704075</v>
      </c>
      <c r="EJ35" s="61">
        <f t="shared" si="52"/>
        <v>85258848.674704075</v>
      </c>
      <c r="EK35" s="61">
        <f t="shared" si="52"/>
        <v>85258848.674704075</v>
      </c>
      <c r="EL35" s="61">
        <f t="shared" si="52"/>
        <v>85258848.674704075</v>
      </c>
      <c r="EM35" s="61">
        <f t="shared" si="52"/>
        <v>85258848.674704075</v>
      </c>
      <c r="EN35" s="61">
        <f t="shared" si="52"/>
        <v>85258848.674704075</v>
      </c>
      <c r="EO35" s="61">
        <f t="shared" si="52"/>
        <v>85258848.674704075</v>
      </c>
      <c r="EP35" s="69"/>
      <c r="EQ35" s="61">
        <f>$I$7*$Q$11</f>
        <v>78726453.986376539</v>
      </c>
      <c r="ER35" s="61">
        <f t="shared" ref="ER35:FQ35" si="53">$I$7*$Q$11</f>
        <v>78726453.986376539</v>
      </c>
      <c r="ES35" s="61">
        <f t="shared" si="53"/>
        <v>78726453.986376539</v>
      </c>
      <c r="ET35" s="61">
        <f t="shared" si="53"/>
        <v>78726453.986376539</v>
      </c>
      <c r="EU35" s="61">
        <f t="shared" si="53"/>
        <v>78726453.986376539</v>
      </c>
      <c r="EV35" s="61">
        <f t="shared" si="53"/>
        <v>78726453.986376539</v>
      </c>
      <c r="EW35" s="61">
        <f t="shared" si="53"/>
        <v>78726453.986376539</v>
      </c>
      <c r="EX35" s="61">
        <f t="shared" si="53"/>
        <v>78726453.986376539</v>
      </c>
      <c r="EY35" s="61">
        <f t="shared" si="53"/>
        <v>78726453.986376539</v>
      </c>
      <c r="EZ35" s="61">
        <f t="shared" si="53"/>
        <v>78726453.986376539</v>
      </c>
      <c r="FA35" s="61">
        <f t="shared" si="53"/>
        <v>78726453.986376539</v>
      </c>
      <c r="FB35" s="61">
        <f t="shared" si="53"/>
        <v>78726453.986376539</v>
      </c>
      <c r="FC35" s="61">
        <f t="shared" si="53"/>
        <v>78726453.986376539</v>
      </c>
      <c r="FD35" s="61">
        <f t="shared" si="53"/>
        <v>78726453.986376539</v>
      </c>
      <c r="FE35" s="61">
        <f t="shared" si="53"/>
        <v>78726453.986376539</v>
      </c>
      <c r="FF35" s="61">
        <f t="shared" si="53"/>
        <v>78726453.986376539</v>
      </c>
      <c r="FG35" s="61">
        <f t="shared" si="53"/>
        <v>78726453.986376539</v>
      </c>
      <c r="FH35" s="61">
        <f t="shared" si="53"/>
        <v>78726453.986376539</v>
      </c>
      <c r="FI35" s="61">
        <f t="shared" si="53"/>
        <v>78726453.986376539</v>
      </c>
      <c r="FJ35" s="61">
        <f t="shared" si="53"/>
        <v>78726453.986376539</v>
      </c>
      <c r="FK35" s="61">
        <f t="shared" si="53"/>
        <v>78726453.986376539</v>
      </c>
      <c r="FL35" s="61">
        <f t="shared" si="53"/>
        <v>78726453.986376539</v>
      </c>
      <c r="FM35" s="61">
        <f t="shared" si="53"/>
        <v>78726453.986376539</v>
      </c>
      <c r="FN35" s="61">
        <f t="shared" si="53"/>
        <v>78726453.986376539</v>
      </c>
      <c r="FO35" s="61">
        <f t="shared" si="53"/>
        <v>78726453.986376539</v>
      </c>
      <c r="FP35" s="61">
        <f t="shared" si="53"/>
        <v>78726453.986376539</v>
      </c>
      <c r="FQ35" s="61">
        <f t="shared" si="53"/>
        <v>78726453.986376539</v>
      </c>
      <c r="FR35" s="69"/>
      <c r="FS35" s="61">
        <f>$H$7*$Q$10</f>
        <v>71774355.709920287</v>
      </c>
      <c r="FT35" s="61">
        <f t="shared" ref="FT35:GS35" si="54">$H$7*$Q$10</f>
        <v>71774355.709920287</v>
      </c>
      <c r="FU35" s="61">
        <f t="shared" si="54"/>
        <v>71774355.709920287</v>
      </c>
      <c r="FV35" s="61">
        <f t="shared" si="54"/>
        <v>71774355.709920287</v>
      </c>
      <c r="FW35" s="61">
        <f t="shared" si="54"/>
        <v>71774355.709920287</v>
      </c>
      <c r="FX35" s="61">
        <f t="shared" si="54"/>
        <v>71774355.709920287</v>
      </c>
      <c r="FY35" s="61">
        <f t="shared" si="54"/>
        <v>71774355.709920287</v>
      </c>
      <c r="FZ35" s="61">
        <f t="shared" si="54"/>
        <v>71774355.709920287</v>
      </c>
      <c r="GA35" s="61">
        <f t="shared" si="54"/>
        <v>71774355.709920287</v>
      </c>
      <c r="GB35" s="61">
        <f t="shared" si="54"/>
        <v>71774355.709920287</v>
      </c>
      <c r="GC35" s="61">
        <f t="shared" si="54"/>
        <v>71774355.709920287</v>
      </c>
      <c r="GD35" s="61">
        <f t="shared" si="54"/>
        <v>71774355.709920287</v>
      </c>
      <c r="GE35" s="61">
        <f t="shared" si="54"/>
        <v>71774355.709920287</v>
      </c>
      <c r="GF35" s="61">
        <f t="shared" si="54"/>
        <v>71774355.709920287</v>
      </c>
      <c r="GG35" s="61">
        <f t="shared" si="54"/>
        <v>71774355.709920287</v>
      </c>
      <c r="GH35" s="61">
        <f t="shared" si="54"/>
        <v>71774355.709920287</v>
      </c>
      <c r="GI35" s="61">
        <f t="shared" si="54"/>
        <v>71774355.709920287</v>
      </c>
      <c r="GJ35" s="61">
        <f t="shared" si="54"/>
        <v>71774355.709920287</v>
      </c>
      <c r="GK35" s="61">
        <f t="shared" si="54"/>
        <v>71774355.709920287</v>
      </c>
      <c r="GL35" s="61">
        <f t="shared" si="54"/>
        <v>71774355.709920287</v>
      </c>
      <c r="GM35" s="61">
        <f t="shared" si="54"/>
        <v>71774355.709920287</v>
      </c>
      <c r="GN35" s="61">
        <f t="shared" si="54"/>
        <v>71774355.709920287</v>
      </c>
      <c r="GO35" s="61">
        <f t="shared" si="54"/>
        <v>71774355.709920287</v>
      </c>
      <c r="GP35" s="61">
        <f t="shared" si="54"/>
        <v>71774355.709920287</v>
      </c>
      <c r="GQ35" s="61">
        <f t="shared" si="54"/>
        <v>71774355.709920287</v>
      </c>
      <c r="GR35" s="61">
        <f t="shared" si="54"/>
        <v>71774355.709920287</v>
      </c>
      <c r="GS35" s="61">
        <f t="shared" si="54"/>
        <v>71774355.709920287</v>
      </c>
      <c r="GT35" s="69"/>
      <c r="GU35" s="61">
        <f>$G$7*$Q$9</f>
        <v>64596407.013786696</v>
      </c>
      <c r="GV35" s="61">
        <f t="shared" ref="GV35:HU35" si="55">$G$7*$Q$9</f>
        <v>64596407.013786696</v>
      </c>
      <c r="GW35" s="61">
        <f t="shared" si="55"/>
        <v>64596407.013786696</v>
      </c>
      <c r="GX35" s="61">
        <f t="shared" si="55"/>
        <v>64596407.013786696</v>
      </c>
      <c r="GY35" s="61">
        <f t="shared" si="55"/>
        <v>64596407.013786696</v>
      </c>
      <c r="GZ35" s="61">
        <f t="shared" si="55"/>
        <v>64596407.013786696</v>
      </c>
      <c r="HA35" s="61">
        <f t="shared" si="55"/>
        <v>64596407.013786696</v>
      </c>
      <c r="HB35" s="61">
        <f t="shared" si="55"/>
        <v>64596407.013786696</v>
      </c>
      <c r="HC35" s="61">
        <f t="shared" si="55"/>
        <v>64596407.013786696</v>
      </c>
      <c r="HD35" s="61">
        <f t="shared" si="55"/>
        <v>64596407.013786696</v>
      </c>
      <c r="HE35" s="61">
        <f t="shared" si="55"/>
        <v>64596407.013786696</v>
      </c>
      <c r="HF35" s="61">
        <f t="shared" si="55"/>
        <v>64596407.013786696</v>
      </c>
      <c r="HG35" s="61">
        <f t="shared" si="55"/>
        <v>64596407.013786696</v>
      </c>
      <c r="HH35" s="61">
        <f t="shared" si="55"/>
        <v>64596407.013786696</v>
      </c>
      <c r="HI35" s="61">
        <f t="shared" si="55"/>
        <v>64596407.013786696</v>
      </c>
      <c r="HJ35" s="61">
        <f t="shared" si="55"/>
        <v>64596407.013786696</v>
      </c>
      <c r="HK35" s="61">
        <f t="shared" si="55"/>
        <v>64596407.013786696</v>
      </c>
      <c r="HL35" s="61">
        <f t="shared" si="55"/>
        <v>64596407.013786696</v>
      </c>
      <c r="HM35" s="61">
        <f t="shared" si="55"/>
        <v>64596407.013786696</v>
      </c>
      <c r="HN35" s="61">
        <f t="shared" si="55"/>
        <v>64596407.013786696</v>
      </c>
      <c r="HO35" s="61">
        <f t="shared" si="55"/>
        <v>64596407.013786696</v>
      </c>
      <c r="HP35" s="61">
        <f t="shared" si="55"/>
        <v>64596407.013786696</v>
      </c>
      <c r="HQ35" s="61">
        <f t="shared" si="55"/>
        <v>64596407.013786696</v>
      </c>
      <c r="HR35" s="61">
        <f t="shared" si="55"/>
        <v>64596407.013786696</v>
      </c>
      <c r="HS35" s="61">
        <f t="shared" si="55"/>
        <v>64596407.013786696</v>
      </c>
      <c r="HT35" s="61">
        <f t="shared" si="55"/>
        <v>64596407.013786696</v>
      </c>
      <c r="HU35" s="61">
        <f t="shared" si="55"/>
        <v>64596407.013786696</v>
      </c>
      <c r="HV35" s="69"/>
    </row>
    <row r="36" spans="1:230" s="61" customFormat="1" ht="51" x14ac:dyDescent="0.2">
      <c r="A36" s="58"/>
      <c r="B36" s="72">
        <v>7</v>
      </c>
      <c r="C36" s="58" t="s">
        <v>28</v>
      </c>
      <c r="D36" s="43" t="s">
        <v>855</v>
      </c>
      <c r="E36" s="43" t="s">
        <v>856</v>
      </c>
      <c r="F36" s="43" t="s">
        <v>9</v>
      </c>
      <c r="G36" s="61">
        <f>$N$8</f>
        <v>26282242.837622479</v>
      </c>
      <c r="H36" s="61">
        <f t="shared" ref="H36:AG36" si="56">$N$8</f>
        <v>26282242.837622479</v>
      </c>
      <c r="I36" s="61">
        <f t="shared" si="56"/>
        <v>26282242.837622479</v>
      </c>
      <c r="J36" s="61">
        <f t="shared" si="56"/>
        <v>26282242.837622479</v>
      </c>
      <c r="K36" s="61">
        <f t="shared" si="56"/>
        <v>26282242.837622479</v>
      </c>
      <c r="L36" s="61">
        <f t="shared" si="56"/>
        <v>26282242.837622479</v>
      </c>
      <c r="M36" s="61">
        <f t="shared" si="56"/>
        <v>26282242.837622479</v>
      </c>
      <c r="N36" s="61">
        <f t="shared" si="56"/>
        <v>26282242.837622479</v>
      </c>
      <c r="O36" s="61">
        <f t="shared" si="56"/>
        <v>26282242.837622479</v>
      </c>
      <c r="P36" s="61">
        <f t="shared" si="56"/>
        <v>26282242.837622479</v>
      </c>
      <c r="Q36" s="61">
        <f t="shared" si="56"/>
        <v>26282242.837622479</v>
      </c>
      <c r="R36" s="61">
        <f t="shared" si="56"/>
        <v>26282242.837622479</v>
      </c>
      <c r="S36" s="61">
        <f t="shared" si="56"/>
        <v>26282242.837622479</v>
      </c>
      <c r="T36" s="61">
        <f t="shared" si="56"/>
        <v>26282242.837622479</v>
      </c>
      <c r="U36" s="61">
        <f t="shared" si="56"/>
        <v>26282242.837622479</v>
      </c>
      <c r="V36" s="61">
        <f t="shared" si="56"/>
        <v>26282242.837622479</v>
      </c>
      <c r="W36" s="61">
        <f t="shared" si="56"/>
        <v>26282242.837622479</v>
      </c>
      <c r="X36" s="61">
        <f t="shared" si="56"/>
        <v>26282242.837622479</v>
      </c>
      <c r="Y36" s="61">
        <f t="shared" si="56"/>
        <v>26282242.837622479</v>
      </c>
      <c r="Z36" s="61">
        <f t="shared" si="56"/>
        <v>26282242.837622479</v>
      </c>
      <c r="AA36" s="61">
        <f t="shared" si="56"/>
        <v>26282242.837622479</v>
      </c>
      <c r="AB36" s="61">
        <f t="shared" si="56"/>
        <v>26282242.837622479</v>
      </c>
      <c r="AC36" s="61">
        <f t="shared" si="56"/>
        <v>26282242.837622479</v>
      </c>
      <c r="AD36" s="61">
        <f t="shared" si="56"/>
        <v>26282242.837622479</v>
      </c>
      <c r="AE36" s="61">
        <f t="shared" si="56"/>
        <v>26282242.837622479</v>
      </c>
      <c r="AF36" s="61">
        <f t="shared" si="56"/>
        <v>26282242.837622479</v>
      </c>
      <c r="AG36" s="61">
        <f t="shared" si="56"/>
        <v>26282242.837622479</v>
      </c>
      <c r="AH36" s="69"/>
      <c r="AI36" s="70">
        <f t="shared" ref="AI36:BI36" si="57">$M$8*$Q$15</f>
        <v>27690120.647430539</v>
      </c>
      <c r="AJ36" s="70">
        <f t="shared" si="57"/>
        <v>27690120.647430539</v>
      </c>
      <c r="AK36" s="70">
        <f t="shared" si="57"/>
        <v>27690120.647430539</v>
      </c>
      <c r="AL36" s="70">
        <f t="shared" si="57"/>
        <v>27690120.647430539</v>
      </c>
      <c r="AM36" s="70">
        <f t="shared" si="57"/>
        <v>27690120.647430539</v>
      </c>
      <c r="AN36" s="70">
        <f t="shared" si="57"/>
        <v>27690120.647430539</v>
      </c>
      <c r="AO36" s="70">
        <f t="shared" si="57"/>
        <v>27690120.647430539</v>
      </c>
      <c r="AP36" s="70">
        <f t="shared" si="57"/>
        <v>27690120.647430539</v>
      </c>
      <c r="AQ36" s="70">
        <f t="shared" si="57"/>
        <v>27690120.647430539</v>
      </c>
      <c r="AR36" s="70">
        <f t="shared" si="57"/>
        <v>27690120.647430539</v>
      </c>
      <c r="AS36" s="70">
        <f t="shared" si="57"/>
        <v>27690120.647430539</v>
      </c>
      <c r="AT36" s="70">
        <f t="shared" si="57"/>
        <v>27690120.647430539</v>
      </c>
      <c r="AU36" s="70">
        <f t="shared" si="57"/>
        <v>27690120.647430539</v>
      </c>
      <c r="AV36" s="70">
        <f t="shared" si="57"/>
        <v>27690120.647430539</v>
      </c>
      <c r="AW36" s="70">
        <f t="shared" si="57"/>
        <v>27690120.647430539</v>
      </c>
      <c r="AX36" s="70">
        <f t="shared" si="57"/>
        <v>27690120.647430539</v>
      </c>
      <c r="AY36" s="70">
        <f t="shared" si="57"/>
        <v>27690120.647430539</v>
      </c>
      <c r="AZ36" s="70">
        <f t="shared" si="57"/>
        <v>27690120.647430539</v>
      </c>
      <c r="BA36" s="70">
        <f t="shared" si="57"/>
        <v>27690120.647430539</v>
      </c>
      <c r="BB36" s="70">
        <f t="shared" si="57"/>
        <v>27690120.647430539</v>
      </c>
      <c r="BC36" s="70">
        <f t="shared" si="57"/>
        <v>27690120.647430539</v>
      </c>
      <c r="BD36" s="70">
        <f t="shared" si="57"/>
        <v>27690120.647430539</v>
      </c>
      <c r="BE36" s="70">
        <f t="shared" si="57"/>
        <v>27690120.647430539</v>
      </c>
      <c r="BF36" s="70">
        <f t="shared" si="57"/>
        <v>27690120.647430539</v>
      </c>
      <c r="BG36" s="70">
        <f t="shared" si="57"/>
        <v>27690120.647430539</v>
      </c>
      <c r="BH36" s="70">
        <f t="shared" si="57"/>
        <v>27690120.647430539</v>
      </c>
      <c r="BI36" s="70">
        <f t="shared" si="57"/>
        <v>27690120.647430539</v>
      </c>
      <c r="BJ36" s="69"/>
      <c r="BK36" s="61">
        <f>$L$8*$Q$14</f>
        <v>28923890.922591783</v>
      </c>
      <c r="BL36" s="61">
        <f t="shared" ref="BL36:CK36" si="58">$L$8*$Q$14</f>
        <v>28923890.922591783</v>
      </c>
      <c r="BM36" s="61">
        <f t="shared" si="58"/>
        <v>28923890.922591783</v>
      </c>
      <c r="BN36" s="61">
        <f t="shared" si="58"/>
        <v>28923890.922591783</v>
      </c>
      <c r="BO36" s="61">
        <f t="shared" si="58"/>
        <v>28923890.922591783</v>
      </c>
      <c r="BP36" s="61">
        <f t="shared" si="58"/>
        <v>28923890.922591783</v>
      </c>
      <c r="BQ36" s="61">
        <f t="shared" si="58"/>
        <v>28923890.922591783</v>
      </c>
      <c r="BR36" s="61">
        <f t="shared" si="58"/>
        <v>28923890.922591783</v>
      </c>
      <c r="BS36" s="61">
        <f t="shared" si="58"/>
        <v>28923890.922591783</v>
      </c>
      <c r="BT36" s="61">
        <f t="shared" si="58"/>
        <v>28923890.922591783</v>
      </c>
      <c r="BU36" s="61">
        <f t="shared" si="58"/>
        <v>28923890.922591783</v>
      </c>
      <c r="BV36" s="61">
        <f t="shared" si="58"/>
        <v>28923890.922591783</v>
      </c>
      <c r="BW36" s="61">
        <f t="shared" si="58"/>
        <v>28923890.922591783</v>
      </c>
      <c r="BX36" s="61">
        <f t="shared" si="58"/>
        <v>28923890.922591783</v>
      </c>
      <c r="BY36" s="61">
        <f t="shared" si="58"/>
        <v>28923890.922591783</v>
      </c>
      <c r="BZ36" s="61">
        <f t="shared" si="58"/>
        <v>28923890.922591783</v>
      </c>
      <c r="CA36" s="61">
        <f t="shared" si="58"/>
        <v>28923890.922591783</v>
      </c>
      <c r="CB36" s="61">
        <f t="shared" si="58"/>
        <v>28923890.922591783</v>
      </c>
      <c r="CC36" s="61">
        <f t="shared" si="58"/>
        <v>28923890.922591783</v>
      </c>
      <c r="CD36" s="61">
        <f t="shared" si="58"/>
        <v>28923890.922591783</v>
      </c>
      <c r="CE36" s="61">
        <f t="shared" si="58"/>
        <v>28923890.922591783</v>
      </c>
      <c r="CF36" s="61">
        <f t="shared" si="58"/>
        <v>28923890.922591783</v>
      </c>
      <c r="CG36" s="61">
        <f t="shared" si="58"/>
        <v>28923890.922591783</v>
      </c>
      <c r="CH36" s="61">
        <f t="shared" si="58"/>
        <v>28923890.922591783</v>
      </c>
      <c r="CI36" s="61">
        <f t="shared" si="58"/>
        <v>28923890.922591783</v>
      </c>
      <c r="CJ36" s="61">
        <f t="shared" si="58"/>
        <v>28923890.922591783</v>
      </c>
      <c r="CK36" s="61">
        <f t="shared" si="58"/>
        <v>28923890.922591783</v>
      </c>
      <c r="CL36" s="69"/>
      <c r="CM36" s="61">
        <f>$K$8*$Q$13</f>
        <v>30067572.478942219</v>
      </c>
      <c r="CN36" s="61">
        <f t="shared" ref="CN36:DM36" si="59">$K$8*$Q$13</f>
        <v>30067572.478942219</v>
      </c>
      <c r="CO36" s="61">
        <f t="shared" si="59"/>
        <v>30067572.478942219</v>
      </c>
      <c r="CP36" s="61">
        <f t="shared" si="59"/>
        <v>30067572.478942219</v>
      </c>
      <c r="CQ36" s="61">
        <f t="shared" si="59"/>
        <v>30067572.478942219</v>
      </c>
      <c r="CR36" s="61">
        <f t="shared" si="59"/>
        <v>30067572.478942219</v>
      </c>
      <c r="CS36" s="61">
        <f t="shared" si="59"/>
        <v>30067572.478942219</v>
      </c>
      <c r="CT36" s="61">
        <f t="shared" si="59"/>
        <v>30067572.478942219</v>
      </c>
      <c r="CU36" s="61">
        <f t="shared" si="59"/>
        <v>30067572.478942219</v>
      </c>
      <c r="CV36" s="61">
        <f t="shared" si="59"/>
        <v>30067572.478942219</v>
      </c>
      <c r="CW36" s="61">
        <f t="shared" si="59"/>
        <v>30067572.478942219</v>
      </c>
      <c r="CX36" s="61">
        <f t="shared" si="59"/>
        <v>30067572.478942219</v>
      </c>
      <c r="CY36" s="61">
        <f t="shared" si="59"/>
        <v>30067572.478942219</v>
      </c>
      <c r="CZ36" s="61">
        <f t="shared" si="59"/>
        <v>30067572.478942219</v>
      </c>
      <c r="DA36" s="61">
        <f t="shared" si="59"/>
        <v>30067572.478942219</v>
      </c>
      <c r="DB36" s="61">
        <f t="shared" si="59"/>
        <v>30067572.478942219</v>
      </c>
      <c r="DC36" s="61">
        <f t="shared" si="59"/>
        <v>30067572.478942219</v>
      </c>
      <c r="DD36" s="61">
        <f t="shared" si="59"/>
        <v>30067572.478942219</v>
      </c>
      <c r="DE36" s="61">
        <f t="shared" si="59"/>
        <v>30067572.478942219</v>
      </c>
      <c r="DF36" s="61">
        <f t="shared" si="59"/>
        <v>30067572.478942219</v>
      </c>
      <c r="DG36" s="61">
        <f t="shared" si="59"/>
        <v>30067572.478942219</v>
      </c>
      <c r="DH36" s="61">
        <f t="shared" si="59"/>
        <v>30067572.478942219</v>
      </c>
      <c r="DI36" s="61">
        <f t="shared" si="59"/>
        <v>30067572.478942219</v>
      </c>
      <c r="DJ36" s="61">
        <f t="shared" si="59"/>
        <v>30067572.478942219</v>
      </c>
      <c r="DK36" s="61">
        <f t="shared" si="59"/>
        <v>30067572.478942219</v>
      </c>
      <c r="DL36" s="61">
        <f t="shared" si="59"/>
        <v>30067572.478942219</v>
      </c>
      <c r="DM36" s="61">
        <f t="shared" si="59"/>
        <v>30067572.478942219</v>
      </c>
      <c r="DN36" s="69"/>
      <c r="DO36" s="61">
        <f>$J$8*$Q$12</f>
        <v>31563672.572585415</v>
      </c>
      <c r="DP36" s="61">
        <f t="shared" ref="DP36:EO36" si="60">$J$8*$Q$12</f>
        <v>31563672.572585415</v>
      </c>
      <c r="DQ36" s="61">
        <f t="shared" si="60"/>
        <v>31563672.572585415</v>
      </c>
      <c r="DR36" s="61">
        <f t="shared" si="60"/>
        <v>31563672.572585415</v>
      </c>
      <c r="DS36" s="61">
        <f t="shared" si="60"/>
        <v>31563672.572585415</v>
      </c>
      <c r="DT36" s="61">
        <f t="shared" si="60"/>
        <v>31563672.572585415</v>
      </c>
      <c r="DU36" s="61">
        <f t="shared" si="60"/>
        <v>31563672.572585415</v>
      </c>
      <c r="DV36" s="61">
        <f t="shared" si="60"/>
        <v>31563672.572585415</v>
      </c>
      <c r="DW36" s="61">
        <f t="shared" si="60"/>
        <v>31563672.572585415</v>
      </c>
      <c r="DX36" s="61">
        <f t="shared" si="60"/>
        <v>31563672.572585415</v>
      </c>
      <c r="DY36" s="61">
        <f t="shared" si="60"/>
        <v>31563672.572585415</v>
      </c>
      <c r="DZ36" s="61">
        <f t="shared" si="60"/>
        <v>31563672.572585415</v>
      </c>
      <c r="EA36" s="61">
        <f t="shared" si="60"/>
        <v>31563672.572585415</v>
      </c>
      <c r="EB36" s="61">
        <f t="shared" si="60"/>
        <v>31563672.572585415</v>
      </c>
      <c r="EC36" s="61">
        <f t="shared" si="60"/>
        <v>31563672.572585415</v>
      </c>
      <c r="ED36" s="61">
        <f t="shared" si="60"/>
        <v>31563672.572585415</v>
      </c>
      <c r="EE36" s="61">
        <f t="shared" si="60"/>
        <v>31563672.572585415</v>
      </c>
      <c r="EF36" s="61">
        <f t="shared" si="60"/>
        <v>31563672.572585415</v>
      </c>
      <c r="EG36" s="61">
        <f t="shared" si="60"/>
        <v>31563672.572585415</v>
      </c>
      <c r="EH36" s="61">
        <f t="shared" si="60"/>
        <v>31563672.572585415</v>
      </c>
      <c r="EI36" s="61">
        <f t="shared" si="60"/>
        <v>31563672.572585415</v>
      </c>
      <c r="EJ36" s="61">
        <f t="shared" si="60"/>
        <v>31563672.572585415</v>
      </c>
      <c r="EK36" s="61">
        <f t="shared" si="60"/>
        <v>31563672.572585415</v>
      </c>
      <c r="EL36" s="61">
        <f t="shared" si="60"/>
        <v>31563672.572585415</v>
      </c>
      <c r="EM36" s="61">
        <f t="shared" si="60"/>
        <v>31563672.572585415</v>
      </c>
      <c r="EN36" s="61">
        <f t="shared" si="60"/>
        <v>31563672.572585415</v>
      </c>
      <c r="EO36" s="61">
        <f t="shared" si="60"/>
        <v>31563672.572585415</v>
      </c>
      <c r="EP36" s="69"/>
      <c r="EQ36" s="61">
        <f>$I$8*$Q$11</f>
        <v>28555587.97169264</v>
      </c>
      <c r="ER36" s="61">
        <f t="shared" ref="ER36:FQ36" si="61">$I$8*$Q$11</f>
        <v>28555587.97169264</v>
      </c>
      <c r="ES36" s="61">
        <f t="shared" si="61"/>
        <v>28555587.97169264</v>
      </c>
      <c r="ET36" s="61">
        <f t="shared" si="61"/>
        <v>28555587.97169264</v>
      </c>
      <c r="EU36" s="61">
        <f t="shared" si="61"/>
        <v>28555587.97169264</v>
      </c>
      <c r="EV36" s="61">
        <f t="shared" si="61"/>
        <v>28555587.97169264</v>
      </c>
      <c r="EW36" s="61">
        <f t="shared" si="61"/>
        <v>28555587.97169264</v>
      </c>
      <c r="EX36" s="61">
        <f t="shared" si="61"/>
        <v>28555587.97169264</v>
      </c>
      <c r="EY36" s="61">
        <f t="shared" si="61"/>
        <v>28555587.97169264</v>
      </c>
      <c r="EZ36" s="61">
        <f t="shared" si="61"/>
        <v>28555587.97169264</v>
      </c>
      <c r="FA36" s="61">
        <f t="shared" si="61"/>
        <v>28555587.97169264</v>
      </c>
      <c r="FB36" s="61">
        <f t="shared" si="61"/>
        <v>28555587.97169264</v>
      </c>
      <c r="FC36" s="61">
        <f t="shared" si="61"/>
        <v>28555587.97169264</v>
      </c>
      <c r="FD36" s="61">
        <f t="shared" si="61"/>
        <v>28555587.97169264</v>
      </c>
      <c r="FE36" s="61">
        <f t="shared" si="61"/>
        <v>28555587.97169264</v>
      </c>
      <c r="FF36" s="61">
        <f t="shared" si="61"/>
        <v>28555587.97169264</v>
      </c>
      <c r="FG36" s="61">
        <f t="shared" si="61"/>
        <v>28555587.97169264</v>
      </c>
      <c r="FH36" s="61">
        <f t="shared" si="61"/>
        <v>28555587.97169264</v>
      </c>
      <c r="FI36" s="61">
        <f t="shared" si="61"/>
        <v>28555587.97169264</v>
      </c>
      <c r="FJ36" s="61">
        <f t="shared" si="61"/>
        <v>28555587.97169264</v>
      </c>
      <c r="FK36" s="61">
        <f t="shared" si="61"/>
        <v>28555587.97169264</v>
      </c>
      <c r="FL36" s="61">
        <f t="shared" si="61"/>
        <v>28555587.97169264</v>
      </c>
      <c r="FM36" s="61">
        <f t="shared" si="61"/>
        <v>28555587.97169264</v>
      </c>
      <c r="FN36" s="61">
        <f t="shared" si="61"/>
        <v>28555587.97169264</v>
      </c>
      <c r="FO36" s="61">
        <f t="shared" si="61"/>
        <v>28555587.97169264</v>
      </c>
      <c r="FP36" s="61">
        <f t="shared" si="61"/>
        <v>28555587.97169264</v>
      </c>
      <c r="FQ36" s="61">
        <f t="shared" si="61"/>
        <v>28555587.97169264</v>
      </c>
      <c r="FR36" s="69"/>
      <c r="FS36" s="61">
        <f>$H$8*$Q$10</f>
        <v>28947503.680095129</v>
      </c>
      <c r="FT36" s="61">
        <f t="shared" ref="FT36:GS36" si="62">$H$8*$Q$10</f>
        <v>28947503.680095129</v>
      </c>
      <c r="FU36" s="61">
        <f t="shared" si="62"/>
        <v>28947503.680095129</v>
      </c>
      <c r="FV36" s="61">
        <f t="shared" si="62"/>
        <v>28947503.680095129</v>
      </c>
      <c r="FW36" s="61">
        <f t="shared" si="62"/>
        <v>28947503.680095129</v>
      </c>
      <c r="FX36" s="61">
        <f t="shared" si="62"/>
        <v>28947503.680095129</v>
      </c>
      <c r="FY36" s="61">
        <f t="shared" si="62"/>
        <v>28947503.680095129</v>
      </c>
      <c r="FZ36" s="61">
        <f t="shared" si="62"/>
        <v>28947503.680095129</v>
      </c>
      <c r="GA36" s="61">
        <f t="shared" si="62"/>
        <v>28947503.680095129</v>
      </c>
      <c r="GB36" s="61">
        <f t="shared" si="62"/>
        <v>28947503.680095129</v>
      </c>
      <c r="GC36" s="61">
        <f t="shared" si="62"/>
        <v>28947503.680095129</v>
      </c>
      <c r="GD36" s="61">
        <f t="shared" si="62"/>
        <v>28947503.680095129</v>
      </c>
      <c r="GE36" s="61">
        <f t="shared" si="62"/>
        <v>28947503.680095129</v>
      </c>
      <c r="GF36" s="61">
        <f t="shared" si="62"/>
        <v>28947503.680095129</v>
      </c>
      <c r="GG36" s="61">
        <f t="shared" si="62"/>
        <v>28947503.680095129</v>
      </c>
      <c r="GH36" s="61">
        <f t="shared" si="62"/>
        <v>28947503.680095129</v>
      </c>
      <c r="GI36" s="61">
        <f t="shared" si="62"/>
        <v>28947503.680095129</v>
      </c>
      <c r="GJ36" s="61">
        <f t="shared" si="62"/>
        <v>28947503.680095129</v>
      </c>
      <c r="GK36" s="61">
        <f t="shared" si="62"/>
        <v>28947503.680095129</v>
      </c>
      <c r="GL36" s="61">
        <f t="shared" si="62"/>
        <v>28947503.680095129</v>
      </c>
      <c r="GM36" s="61">
        <f t="shared" si="62"/>
        <v>28947503.680095129</v>
      </c>
      <c r="GN36" s="61">
        <f t="shared" si="62"/>
        <v>28947503.680095129</v>
      </c>
      <c r="GO36" s="61">
        <f t="shared" si="62"/>
        <v>28947503.680095129</v>
      </c>
      <c r="GP36" s="61">
        <f t="shared" si="62"/>
        <v>28947503.680095129</v>
      </c>
      <c r="GQ36" s="61">
        <f t="shared" si="62"/>
        <v>28947503.680095129</v>
      </c>
      <c r="GR36" s="61">
        <f t="shared" si="62"/>
        <v>28947503.680095129</v>
      </c>
      <c r="GS36" s="61">
        <f t="shared" si="62"/>
        <v>28947503.680095129</v>
      </c>
      <c r="GT36" s="69"/>
      <c r="GU36" s="61">
        <f>$G$8*$Q$9</f>
        <v>27291311.522466522</v>
      </c>
      <c r="GV36" s="61">
        <f t="shared" ref="GV36:HU36" si="63">$G$8*$Q$9</f>
        <v>27291311.522466522</v>
      </c>
      <c r="GW36" s="61">
        <f t="shared" si="63"/>
        <v>27291311.522466522</v>
      </c>
      <c r="GX36" s="61">
        <f t="shared" si="63"/>
        <v>27291311.522466522</v>
      </c>
      <c r="GY36" s="61">
        <f t="shared" si="63"/>
        <v>27291311.522466522</v>
      </c>
      <c r="GZ36" s="61">
        <f t="shared" si="63"/>
        <v>27291311.522466522</v>
      </c>
      <c r="HA36" s="61">
        <f t="shared" si="63"/>
        <v>27291311.522466522</v>
      </c>
      <c r="HB36" s="61">
        <f t="shared" si="63"/>
        <v>27291311.522466522</v>
      </c>
      <c r="HC36" s="61">
        <f t="shared" si="63"/>
        <v>27291311.522466522</v>
      </c>
      <c r="HD36" s="61">
        <f t="shared" si="63"/>
        <v>27291311.522466522</v>
      </c>
      <c r="HE36" s="61">
        <f t="shared" si="63"/>
        <v>27291311.522466522</v>
      </c>
      <c r="HF36" s="61">
        <f t="shared" si="63"/>
        <v>27291311.522466522</v>
      </c>
      <c r="HG36" s="61">
        <f t="shared" si="63"/>
        <v>27291311.522466522</v>
      </c>
      <c r="HH36" s="61">
        <f t="shared" si="63"/>
        <v>27291311.522466522</v>
      </c>
      <c r="HI36" s="61">
        <f t="shared" si="63"/>
        <v>27291311.522466522</v>
      </c>
      <c r="HJ36" s="61">
        <f t="shared" si="63"/>
        <v>27291311.522466522</v>
      </c>
      <c r="HK36" s="61">
        <f t="shared" si="63"/>
        <v>27291311.522466522</v>
      </c>
      <c r="HL36" s="61">
        <f t="shared" si="63"/>
        <v>27291311.522466522</v>
      </c>
      <c r="HM36" s="61">
        <f t="shared" si="63"/>
        <v>27291311.522466522</v>
      </c>
      <c r="HN36" s="61">
        <f t="shared" si="63"/>
        <v>27291311.522466522</v>
      </c>
      <c r="HO36" s="61">
        <f t="shared" si="63"/>
        <v>27291311.522466522</v>
      </c>
      <c r="HP36" s="61">
        <f t="shared" si="63"/>
        <v>27291311.522466522</v>
      </c>
      <c r="HQ36" s="61">
        <f t="shared" si="63"/>
        <v>27291311.522466522</v>
      </c>
      <c r="HR36" s="61">
        <f t="shared" si="63"/>
        <v>27291311.522466522</v>
      </c>
      <c r="HS36" s="61">
        <f t="shared" si="63"/>
        <v>27291311.522466522</v>
      </c>
      <c r="HT36" s="61">
        <f t="shared" si="63"/>
        <v>27291311.522466522</v>
      </c>
      <c r="HU36" s="61">
        <f t="shared" si="63"/>
        <v>27291311.522466522</v>
      </c>
      <c r="HV36" s="69"/>
    </row>
    <row r="37" spans="1:230" s="61" customFormat="1" x14ac:dyDescent="0.2">
      <c r="A37" s="58"/>
      <c r="B37" s="72">
        <v>8</v>
      </c>
      <c r="C37" s="75" t="s">
        <v>28</v>
      </c>
      <c r="D37" s="75">
        <v>6319</v>
      </c>
      <c r="E37" s="43" t="s">
        <v>857</v>
      </c>
      <c r="F37" s="76" t="s">
        <v>839</v>
      </c>
      <c r="G37" s="61">
        <f>$N$9</f>
        <v>1570388.8383466424</v>
      </c>
      <c r="H37" s="61">
        <f t="shared" ref="H37:AG37" si="64">$N$9</f>
        <v>1570388.8383466424</v>
      </c>
      <c r="I37" s="61">
        <f t="shared" si="64"/>
        <v>1570388.8383466424</v>
      </c>
      <c r="J37" s="61">
        <f t="shared" si="64"/>
        <v>1570388.8383466424</v>
      </c>
      <c r="K37" s="61">
        <f t="shared" si="64"/>
        <v>1570388.8383466424</v>
      </c>
      <c r="L37" s="61">
        <f t="shared" si="64"/>
        <v>1570388.8383466424</v>
      </c>
      <c r="M37" s="61">
        <f t="shared" si="64"/>
        <v>1570388.8383466424</v>
      </c>
      <c r="N37" s="61">
        <f t="shared" si="64"/>
        <v>1570388.8383466424</v>
      </c>
      <c r="O37" s="61">
        <f t="shared" si="64"/>
        <v>1570388.8383466424</v>
      </c>
      <c r="P37" s="61">
        <f t="shared" si="64"/>
        <v>1570388.8383466424</v>
      </c>
      <c r="Q37" s="61">
        <f t="shared" si="64"/>
        <v>1570388.8383466424</v>
      </c>
      <c r="R37" s="61">
        <f t="shared" si="64"/>
        <v>1570388.8383466424</v>
      </c>
      <c r="S37" s="61">
        <f t="shared" si="64"/>
        <v>1570388.8383466424</v>
      </c>
      <c r="T37" s="61">
        <f t="shared" si="64"/>
        <v>1570388.8383466424</v>
      </c>
      <c r="U37" s="61">
        <f t="shared" si="64"/>
        <v>1570388.8383466424</v>
      </c>
      <c r="V37" s="61">
        <f t="shared" si="64"/>
        <v>1570388.8383466424</v>
      </c>
      <c r="W37" s="61">
        <f t="shared" si="64"/>
        <v>1570388.8383466424</v>
      </c>
      <c r="X37" s="61">
        <f t="shared" si="64"/>
        <v>1570388.8383466424</v>
      </c>
      <c r="Y37" s="61">
        <f t="shared" si="64"/>
        <v>1570388.8383466424</v>
      </c>
      <c r="Z37" s="61">
        <f t="shared" si="64"/>
        <v>1570388.8383466424</v>
      </c>
      <c r="AA37" s="61">
        <f t="shared" si="64"/>
        <v>1570388.8383466424</v>
      </c>
      <c r="AB37" s="61">
        <f t="shared" si="64"/>
        <v>1570388.8383466424</v>
      </c>
      <c r="AC37" s="61">
        <f t="shared" si="64"/>
        <v>1570388.8383466424</v>
      </c>
      <c r="AD37" s="61">
        <f t="shared" si="64"/>
        <v>1570388.8383466424</v>
      </c>
      <c r="AE37" s="61">
        <f t="shared" si="64"/>
        <v>1570388.8383466424</v>
      </c>
      <c r="AF37" s="61">
        <f t="shared" si="64"/>
        <v>1570388.8383466424</v>
      </c>
      <c r="AG37" s="61">
        <f t="shared" si="64"/>
        <v>1570388.8383466424</v>
      </c>
      <c r="AH37" s="69"/>
      <c r="AI37" s="70">
        <f t="shared" ref="AI37:BI37" si="65">$M$9*$Q$15</f>
        <v>1616144.8639588614</v>
      </c>
      <c r="AJ37" s="70">
        <f t="shared" si="65"/>
        <v>1616144.8639588614</v>
      </c>
      <c r="AK37" s="70">
        <f t="shared" si="65"/>
        <v>1616144.8639588614</v>
      </c>
      <c r="AL37" s="70">
        <f t="shared" si="65"/>
        <v>1616144.8639588614</v>
      </c>
      <c r="AM37" s="70">
        <f t="shared" si="65"/>
        <v>1616144.8639588614</v>
      </c>
      <c r="AN37" s="70">
        <f t="shared" si="65"/>
        <v>1616144.8639588614</v>
      </c>
      <c r="AO37" s="70">
        <f t="shared" si="65"/>
        <v>1616144.8639588614</v>
      </c>
      <c r="AP37" s="70">
        <f t="shared" si="65"/>
        <v>1616144.8639588614</v>
      </c>
      <c r="AQ37" s="70">
        <f t="shared" si="65"/>
        <v>1616144.8639588614</v>
      </c>
      <c r="AR37" s="70">
        <f t="shared" si="65"/>
        <v>1616144.8639588614</v>
      </c>
      <c r="AS37" s="70">
        <f t="shared" si="65"/>
        <v>1616144.8639588614</v>
      </c>
      <c r="AT37" s="70">
        <f t="shared" si="65"/>
        <v>1616144.8639588614</v>
      </c>
      <c r="AU37" s="70">
        <f t="shared" si="65"/>
        <v>1616144.8639588614</v>
      </c>
      <c r="AV37" s="70">
        <f t="shared" si="65"/>
        <v>1616144.8639588614</v>
      </c>
      <c r="AW37" s="70">
        <f t="shared" si="65"/>
        <v>1616144.8639588614</v>
      </c>
      <c r="AX37" s="70">
        <f t="shared" si="65"/>
        <v>1616144.8639588614</v>
      </c>
      <c r="AY37" s="70">
        <f t="shared" si="65"/>
        <v>1616144.8639588614</v>
      </c>
      <c r="AZ37" s="70">
        <f t="shared" si="65"/>
        <v>1616144.8639588614</v>
      </c>
      <c r="BA37" s="70">
        <f t="shared" si="65"/>
        <v>1616144.8639588614</v>
      </c>
      <c r="BB37" s="70">
        <f t="shared" si="65"/>
        <v>1616144.8639588614</v>
      </c>
      <c r="BC37" s="70">
        <f t="shared" si="65"/>
        <v>1616144.8639588614</v>
      </c>
      <c r="BD37" s="70">
        <f t="shared" si="65"/>
        <v>1616144.8639588614</v>
      </c>
      <c r="BE37" s="70">
        <f t="shared" si="65"/>
        <v>1616144.8639588614</v>
      </c>
      <c r="BF37" s="70">
        <f t="shared" si="65"/>
        <v>1616144.8639588614</v>
      </c>
      <c r="BG37" s="70">
        <f t="shared" si="65"/>
        <v>1616144.8639588614</v>
      </c>
      <c r="BH37" s="70">
        <f t="shared" si="65"/>
        <v>1616144.8639588614</v>
      </c>
      <c r="BI37" s="70">
        <f t="shared" si="65"/>
        <v>1616144.8639588614</v>
      </c>
      <c r="BJ37" s="69"/>
      <c r="BK37" s="61">
        <f>$L$9*$Q$14</f>
        <v>1490289.0905103735</v>
      </c>
      <c r="BL37" s="61">
        <f t="shared" ref="BL37:CK37" si="66">$L$9*$Q$14</f>
        <v>1490289.0905103735</v>
      </c>
      <c r="BM37" s="61">
        <f t="shared" si="66"/>
        <v>1490289.0905103735</v>
      </c>
      <c r="BN37" s="61">
        <f t="shared" si="66"/>
        <v>1490289.0905103735</v>
      </c>
      <c r="BO37" s="61">
        <f t="shared" si="66"/>
        <v>1490289.0905103735</v>
      </c>
      <c r="BP37" s="61">
        <f t="shared" si="66"/>
        <v>1490289.0905103735</v>
      </c>
      <c r="BQ37" s="61">
        <f t="shared" si="66"/>
        <v>1490289.0905103735</v>
      </c>
      <c r="BR37" s="61">
        <f t="shared" si="66"/>
        <v>1490289.0905103735</v>
      </c>
      <c r="BS37" s="61">
        <f t="shared" si="66"/>
        <v>1490289.0905103735</v>
      </c>
      <c r="BT37" s="61">
        <f t="shared" si="66"/>
        <v>1490289.0905103735</v>
      </c>
      <c r="BU37" s="61">
        <f t="shared" si="66"/>
        <v>1490289.0905103735</v>
      </c>
      <c r="BV37" s="61">
        <f t="shared" si="66"/>
        <v>1490289.0905103735</v>
      </c>
      <c r="BW37" s="61">
        <f t="shared" si="66"/>
        <v>1490289.0905103735</v>
      </c>
      <c r="BX37" s="61">
        <f t="shared" si="66"/>
        <v>1490289.0905103735</v>
      </c>
      <c r="BY37" s="61">
        <f t="shared" si="66"/>
        <v>1490289.0905103735</v>
      </c>
      <c r="BZ37" s="61">
        <f t="shared" si="66"/>
        <v>1490289.0905103735</v>
      </c>
      <c r="CA37" s="61">
        <f t="shared" si="66"/>
        <v>1490289.0905103735</v>
      </c>
      <c r="CB37" s="61">
        <f t="shared" si="66"/>
        <v>1490289.0905103735</v>
      </c>
      <c r="CC37" s="61">
        <f t="shared" si="66"/>
        <v>1490289.0905103735</v>
      </c>
      <c r="CD37" s="61">
        <f t="shared" si="66"/>
        <v>1490289.0905103735</v>
      </c>
      <c r="CE37" s="61">
        <f t="shared" si="66"/>
        <v>1490289.0905103735</v>
      </c>
      <c r="CF37" s="61">
        <f t="shared" si="66"/>
        <v>1490289.0905103735</v>
      </c>
      <c r="CG37" s="61">
        <f t="shared" si="66"/>
        <v>1490289.0905103735</v>
      </c>
      <c r="CH37" s="61">
        <f t="shared" si="66"/>
        <v>1490289.0905103735</v>
      </c>
      <c r="CI37" s="61">
        <f t="shared" si="66"/>
        <v>1490289.0905103735</v>
      </c>
      <c r="CJ37" s="61">
        <f t="shared" si="66"/>
        <v>1490289.0905103735</v>
      </c>
      <c r="CK37" s="61">
        <f t="shared" si="66"/>
        <v>1490289.0905103735</v>
      </c>
      <c r="CL37" s="69"/>
      <c r="CM37" s="61">
        <f>$K$9*$Q$13</f>
        <v>1159873.6776271914</v>
      </c>
      <c r="CN37" s="61">
        <f t="shared" ref="CN37:DM37" si="67">$K$9*$Q$13</f>
        <v>1159873.6776271914</v>
      </c>
      <c r="CO37" s="61">
        <f t="shared" si="67"/>
        <v>1159873.6776271914</v>
      </c>
      <c r="CP37" s="61">
        <f t="shared" si="67"/>
        <v>1159873.6776271914</v>
      </c>
      <c r="CQ37" s="61">
        <f t="shared" si="67"/>
        <v>1159873.6776271914</v>
      </c>
      <c r="CR37" s="61">
        <f t="shared" si="67"/>
        <v>1159873.6776271914</v>
      </c>
      <c r="CS37" s="61">
        <f t="shared" si="67"/>
        <v>1159873.6776271914</v>
      </c>
      <c r="CT37" s="61">
        <f t="shared" si="67"/>
        <v>1159873.6776271914</v>
      </c>
      <c r="CU37" s="61">
        <f t="shared" si="67"/>
        <v>1159873.6776271914</v>
      </c>
      <c r="CV37" s="61">
        <f t="shared" si="67"/>
        <v>1159873.6776271914</v>
      </c>
      <c r="CW37" s="61">
        <f t="shared" si="67"/>
        <v>1159873.6776271914</v>
      </c>
      <c r="CX37" s="61">
        <f t="shared" si="67"/>
        <v>1159873.6776271914</v>
      </c>
      <c r="CY37" s="61">
        <f t="shared" si="67"/>
        <v>1159873.6776271914</v>
      </c>
      <c r="CZ37" s="61">
        <f t="shared" si="67"/>
        <v>1159873.6776271914</v>
      </c>
      <c r="DA37" s="61">
        <f t="shared" si="67"/>
        <v>1159873.6776271914</v>
      </c>
      <c r="DB37" s="61">
        <f t="shared" si="67"/>
        <v>1159873.6776271914</v>
      </c>
      <c r="DC37" s="61">
        <f t="shared" si="67"/>
        <v>1159873.6776271914</v>
      </c>
      <c r="DD37" s="61">
        <f t="shared" si="67"/>
        <v>1159873.6776271914</v>
      </c>
      <c r="DE37" s="61">
        <f t="shared" si="67"/>
        <v>1159873.6776271914</v>
      </c>
      <c r="DF37" s="61">
        <f t="shared" si="67"/>
        <v>1159873.6776271914</v>
      </c>
      <c r="DG37" s="61">
        <f t="shared" si="67"/>
        <v>1159873.6776271914</v>
      </c>
      <c r="DH37" s="61">
        <f t="shared" si="67"/>
        <v>1159873.6776271914</v>
      </c>
      <c r="DI37" s="61">
        <f t="shared" si="67"/>
        <v>1159873.6776271914</v>
      </c>
      <c r="DJ37" s="61">
        <f t="shared" si="67"/>
        <v>1159873.6776271914</v>
      </c>
      <c r="DK37" s="61">
        <f t="shared" si="67"/>
        <v>1159873.6776271914</v>
      </c>
      <c r="DL37" s="61">
        <f t="shared" si="67"/>
        <v>1159873.6776271914</v>
      </c>
      <c r="DM37" s="61">
        <f t="shared" si="67"/>
        <v>1159873.6776271914</v>
      </c>
      <c r="DN37" s="69"/>
      <c r="DO37" s="61">
        <f>$J$9*$Q$12</f>
        <v>900886.16668596235</v>
      </c>
      <c r="DP37" s="61">
        <f t="shared" ref="DP37:EO37" si="68">$J$9*$Q$12</f>
        <v>900886.16668596235</v>
      </c>
      <c r="DQ37" s="61">
        <f t="shared" si="68"/>
        <v>900886.16668596235</v>
      </c>
      <c r="DR37" s="61">
        <f t="shared" si="68"/>
        <v>900886.16668596235</v>
      </c>
      <c r="DS37" s="61">
        <f t="shared" si="68"/>
        <v>900886.16668596235</v>
      </c>
      <c r="DT37" s="61">
        <f t="shared" si="68"/>
        <v>900886.16668596235</v>
      </c>
      <c r="DU37" s="61">
        <f t="shared" si="68"/>
        <v>900886.16668596235</v>
      </c>
      <c r="DV37" s="61">
        <f t="shared" si="68"/>
        <v>900886.16668596235</v>
      </c>
      <c r="DW37" s="61">
        <f t="shared" si="68"/>
        <v>900886.16668596235</v>
      </c>
      <c r="DX37" s="61">
        <f t="shared" si="68"/>
        <v>900886.16668596235</v>
      </c>
      <c r="DY37" s="61">
        <f t="shared" si="68"/>
        <v>900886.16668596235</v>
      </c>
      <c r="DZ37" s="61">
        <f t="shared" si="68"/>
        <v>900886.16668596235</v>
      </c>
      <c r="EA37" s="61">
        <f t="shared" si="68"/>
        <v>900886.16668596235</v>
      </c>
      <c r="EB37" s="61">
        <f t="shared" si="68"/>
        <v>900886.16668596235</v>
      </c>
      <c r="EC37" s="61">
        <f t="shared" si="68"/>
        <v>900886.16668596235</v>
      </c>
      <c r="ED37" s="61">
        <f t="shared" si="68"/>
        <v>900886.16668596235</v>
      </c>
      <c r="EE37" s="61">
        <f t="shared" si="68"/>
        <v>900886.16668596235</v>
      </c>
      <c r="EF37" s="61">
        <f t="shared" si="68"/>
        <v>900886.16668596235</v>
      </c>
      <c r="EG37" s="61">
        <f t="shared" si="68"/>
        <v>900886.16668596235</v>
      </c>
      <c r="EH37" s="61">
        <f t="shared" si="68"/>
        <v>900886.16668596235</v>
      </c>
      <c r="EI37" s="61">
        <f t="shared" si="68"/>
        <v>900886.16668596235</v>
      </c>
      <c r="EJ37" s="61">
        <f t="shared" si="68"/>
        <v>900886.16668596235</v>
      </c>
      <c r="EK37" s="61">
        <f t="shared" si="68"/>
        <v>900886.16668596235</v>
      </c>
      <c r="EL37" s="61">
        <f t="shared" si="68"/>
        <v>900886.16668596235</v>
      </c>
      <c r="EM37" s="61">
        <f t="shared" si="68"/>
        <v>900886.16668596235</v>
      </c>
      <c r="EN37" s="61">
        <f t="shared" si="68"/>
        <v>900886.16668596235</v>
      </c>
      <c r="EO37" s="61">
        <f t="shared" si="68"/>
        <v>900886.16668596235</v>
      </c>
      <c r="EP37" s="69"/>
      <c r="EQ37" s="61">
        <f>$I$9*$Q$11</f>
        <v>748104.45396823285</v>
      </c>
      <c r="ER37" s="61">
        <f t="shared" ref="ER37:FQ37" si="69">$I$9*$Q$11</f>
        <v>748104.45396823285</v>
      </c>
      <c r="ES37" s="61">
        <f t="shared" si="69"/>
        <v>748104.45396823285</v>
      </c>
      <c r="ET37" s="61">
        <f t="shared" si="69"/>
        <v>748104.45396823285</v>
      </c>
      <c r="EU37" s="61">
        <f t="shared" si="69"/>
        <v>748104.45396823285</v>
      </c>
      <c r="EV37" s="61">
        <f t="shared" si="69"/>
        <v>748104.45396823285</v>
      </c>
      <c r="EW37" s="61">
        <f t="shared" si="69"/>
        <v>748104.45396823285</v>
      </c>
      <c r="EX37" s="61">
        <f t="shared" si="69"/>
        <v>748104.45396823285</v>
      </c>
      <c r="EY37" s="61">
        <f t="shared" si="69"/>
        <v>748104.45396823285</v>
      </c>
      <c r="EZ37" s="61">
        <f t="shared" si="69"/>
        <v>748104.45396823285</v>
      </c>
      <c r="FA37" s="61">
        <f t="shared" si="69"/>
        <v>748104.45396823285</v>
      </c>
      <c r="FB37" s="61">
        <f t="shared" si="69"/>
        <v>748104.45396823285</v>
      </c>
      <c r="FC37" s="61">
        <f t="shared" si="69"/>
        <v>748104.45396823285</v>
      </c>
      <c r="FD37" s="61">
        <f t="shared" si="69"/>
        <v>748104.45396823285</v>
      </c>
      <c r="FE37" s="61">
        <f t="shared" si="69"/>
        <v>748104.45396823285</v>
      </c>
      <c r="FF37" s="61">
        <f t="shared" si="69"/>
        <v>748104.45396823285</v>
      </c>
      <c r="FG37" s="61">
        <f t="shared" si="69"/>
        <v>748104.45396823285</v>
      </c>
      <c r="FH37" s="61">
        <f t="shared" si="69"/>
        <v>748104.45396823285</v>
      </c>
      <c r="FI37" s="61">
        <f t="shared" si="69"/>
        <v>748104.45396823285</v>
      </c>
      <c r="FJ37" s="61">
        <f t="shared" si="69"/>
        <v>748104.45396823285</v>
      </c>
      <c r="FK37" s="61">
        <f t="shared" si="69"/>
        <v>748104.45396823285</v>
      </c>
      <c r="FL37" s="61">
        <f t="shared" si="69"/>
        <v>748104.45396823285</v>
      </c>
      <c r="FM37" s="61">
        <f t="shared" si="69"/>
        <v>748104.45396823285</v>
      </c>
      <c r="FN37" s="61">
        <f t="shared" si="69"/>
        <v>748104.45396823285</v>
      </c>
      <c r="FO37" s="61">
        <f t="shared" si="69"/>
        <v>748104.45396823285</v>
      </c>
      <c r="FP37" s="61">
        <f t="shared" si="69"/>
        <v>748104.45396823285</v>
      </c>
      <c r="FQ37" s="61">
        <f t="shared" si="69"/>
        <v>748104.45396823285</v>
      </c>
      <c r="FR37" s="69"/>
      <c r="FS37" s="61">
        <f>$H$9*$Q$10</f>
        <v>607251.42160353414</v>
      </c>
      <c r="FT37" s="61">
        <f t="shared" ref="FT37:GS37" si="70">$H$9*$Q$10</f>
        <v>607251.42160353414</v>
      </c>
      <c r="FU37" s="61">
        <f t="shared" si="70"/>
        <v>607251.42160353414</v>
      </c>
      <c r="FV37" s="61">
        <f t="shared" si="70"/>
        <v>607251.42160353414</v>
      </c>
      <c r="FW37" s="61">
        <f t="shared" si="70"/>
        <v>607251.42160353414</v>
      </c>
      <c r="FX37" s="61">
        <f t="shared" si="70"/>
        <v>607251.42160353414</v>
      </c>
      <c r="FY37" s="61">
        <f t="shared" si="70"/>
        <v>607251.42160353414</v>
      </c>
      <c r="FZ37" s="61">
        <f t="shared" si="70"/>
        <v>607251.42160353414</v>
      </c>
      <c r="GA37" s="61">
        <f t="shared" si="70"/>
        <v>607251.42160353414</v>
      </c>
      <c r="GB37" s="61">
        <f t="shared" si="70"/>
        <v>607251.42160353414</v>
      </c>
      <c r="GC37" s="61">
        <f t="shared" si="70"/>
        <v>607251.42160353414</v>
      </c>
      <c r="GD37" s="61">
        <f t="shared" si="70"/>
        <v>607251.42160353414</v>
      </c>
      <c r="GE37" s="61">
        <f t="shared" si="70"/>
        <v>607251.42160353414</v>
      </c>
      <c r="GF37" s="61">
        <f t="shared" si="70"/>
        <v>607251.42160353414</v>
      </c>
      <c r="GG37" s="61">
        <f t="shared" si="70"/>
        <v>607251.42160353414</v>
      </c>
      <c r="GH37" s="61">
        <f t="shared" si="70"/>
        <v>607251.42160353414</v>
      </c>
      <c r="GI37" s="61">
        <f t="shared" si="70"/>
        <v>607251.42160353414</v>
      </c>
      <c r="GJ37" s="61">
        <f t="shared" si="70"/>
        <v>607251.42160353414</v>
      </c>
      <c r="GK37" s="61">
        <f t="shared" si="70"/>
        <v>607251.42160353414</v>
      </c>
      <c r="GL37" s="61">
        <f t="shared" si="70"/>
        <v>607251.42160353414</v>
      </c>
      <c r="GM37" s="61">
        <f t="shared" si="70"/>
        <v>607251.42160353414</v>
      </c>
      <c r="GN37" s="61">
        <f t="shared" si="70"/>
        <v>607251.42160353414</v>
      </c>
      <c r="GO37" s="61">
        <f t="shared" si="70"/>
        <v>607251.42160353414</v>
      </c>
      <c r="GP37" s="61">
        <f t="shared" si="70"/>
        <v>607251.42160353414</v>
      </c>
      <c r="GQ37" s="61">
        <f t="shared" si="70"/>
        <v>607251.42160353414</v>
      </c>
      <c r="GR37" s="61">
        <f t="shared" si="70"/>
        <v>607251.42160353414</v>
      </c>
      <c r="GS37" s="61">
        <f t="shared" si="70"/>
        <v>607251.42160353414</v>
      </c>
      <c r="GT37" s="69"/>
      <c r="GU37" s="61">
        <f>$G$9*$Q$9</f>
        <v>631941.58621989889</v>
      </c>
      <c r="GV37" s="61">
        <f t="shared" ref="GV37:HU37" si="71">$G$9*$Q$9</f>
        <v>631941.58621989889</v>
      </c>
      <c r="GW37" s="61">
        <f t="shared" si="71"/>
        <v>631941.58621989889</v>
      </c>
      <c r="GX37" s="61">
        <f t="shared" si="71"/>
        <v>631941.58621989889</v>
      </c>
      <c r="GY37" s="61">
        <f t="shared" si="71"/>
        <v>631941.58621989889</v>
      </c>
      <c r="GZ37" s="61">
        <f t="shared" si="71"/>
        <v>631941.58621989889</v>
      </c>
      <c r="HA37" s="61">
        <f t="shared" si="71"/>
        <v>631941.58621989889</v>
      </c>
      <c r="HB37" s="61">
        <f t="shared" si="71"/>
        <v>631941.58621989889</v>
      </c>
      <c r="HC37" s="61">
        <f t="shared" si="71"/>
        <v>631941.58621989889</v>
      </c>
      <c r="HD37" s="61">
        <f t="shared" si="71"/>
        <v>631941.58621989889</v>
      </c>
      <c r="HE37" s="61">
        <f t="shared" si="71"/>
        <v>631941.58621989889</v>
      </c>
      <c r="HF37" s="61">
        <f t="shared" si="71"/>
        <v>631941.58621989889</v>
      </c>
      <c r="HG37" s="61">
        <f t="shared" si="71"/>
        <v>631941.58621989889</v>
      </c>
      <c r="HH37" s="61">
        <f t="shared" si="71"/>
        <v>631941.58621989889</v>
      </c>
      <c r="HI37" s="61">
        <f t="shared" si="71"/>
        <v>631941.58621989889</v>
      </c>
      <c r="HJ37" s="61">
        <f t="shared" si="71"/>
        <v>631941.58621989889</v>
      </c>
      <c r="HK37" s="61">
        <f t="shared" si="71"/>
        <v>631941.58621989889</v>
      </c>
      <c r="HL37" s="61">
        <f t="shared" si="71"/>
        <v>631941.58621989889</v>
      </c>
      <c r="HM37" s="61">
        <f t="shared" si="71"/>
        <v>631941.58621989889</v>
      </c>
      <c r="HN37" s="61">
        <f t="shared" si="71"/>
        <v>631941.58621989889</v>
      </c>
      <c r="HO37" s="61">
        <f t="shared" si="71"/>
        <v>631941.58621989889</v>
      </c>
      <c r="HP37" s="61">
        <f t="shared" si="71"/>
        <v>631941.58621989889</v>
      </c>
      <c r="HQ37" s="61">
        <f t="shared" si="71"/>
        <v>631941.58621989889</v>
      </c>
      <c r="HR37" s="61">
        <f t="shared" si="71"/>
        <v>631941.58621989889</v>
      </c>
      <c r="HS37" s="61">
        <f t="shared" si="71"/>
        <v>631941.58621989889</v>
      </c>
      <c r="HT37" s="61">
        <f t="shared" si="71"/>
        <v>631941.58621989889</v>
      </c>
      <c r="HU37" s="61">
        <f t="shared" si="71"/>
        <v>631941.58621989889</v>
      </c>
      <c r="HV37" s="69"/>
    </row>
    <row r="38" spans="1:230" s="61" customFormat="1" x14ac:dyDescent="0.2">
      <c r="A38" s="58"/>
      <c r="B38" s="59">
        <v>9</v>
      </c>
      <c r="C38" s="58" t="s">
        <v>28</v>
      </c>
      <c r="D38" s="43" t="s">
        <v>76</v>
      </c>
      <c r="E38" s="43" t="s">
        <v>77</v>
      </c>
      <c r="F38" s="43" t="s">
        <v>13</v>
      </c>
      <c r="G38" s="61">
        <f>$N$10</f>
        <v>11110176.334159305</v>
      </c>
      <c r="H38" s="61">
        <f t="shared" ref="H38:AG38" si="72">$N$10</f>
        <v>11110176.334159305</v>
      </c>
      <c r="I38" s="61">
        <f t="shared" si="72"/>
        <v>11110176.334159305</v>
      </c>
      <c r="J38" s="61">
        <f t="shared" si="72"/>
        <v>11110176.334159305</v>
      </c>
      <c r="K38" s="61">
        <f t="shared" si="72"/>
        <v>11110176.334159305</v>
      </c>
      <c r="L38" s="61">
        <f t="shared" si="72"/>
        <v>11110176.334159305</v>
      </c>
      <c r="M38" s="61">
        <f t="shared" si="72"/>
        <v>11110176.334159305</v>
      </c>
      <c r="N38" s="61">
        <f t="shared" si="72"/>
        <v>11110176.334159305</v>
      </c>
      <c r="O38" s="61">
        <f t="shared" si="72"/>
        <v>11110176.334159305</v>
      </c>
      <c r="P38" s="61">
        <f t="shared" si="72"/>
        <v>11110176.334159305</v>
      </c>
      <c r="Q38" s="61">
        <f t="shared" si="72"/>
        <v>11110176.334159305</v>
      </c>
      <c r="R38" s="61">
        <f t="shared" si="72"/>
        <v>11110176.334159305</v>
      </c>
      <c r="S38" s="61">
        <f t="shared" si="72"/>
        <v>11110176.334159305</v>
      </c>
      <c r="T38" s="61">
        <f t="shared" si="72"/>
        <v>11110176.334159305</v>
      </c>
      <c r="U38" s="61">
        <f t="shared" si="72"/>
        <v>11110176.334159305</v>
      </c>
      <c r="V38" s="61">
        <f t="shared" si="72"/>
        <v>11110176.334159305</v>
      </c>
      <c r="W38" s="61">
        <f t="shared" si="72"/>
        <v>11110176.334159305</v>
      </c>
      <c r="X38" s="61">
        <f t="shared" si="72"/>
        <v>11110176.334159305</v>
      </c>
      <c r="Y38" s="61">
        <f t="shared" si="72"/>
        <v>11110176.334159305</v>
      </c>
      <c r="Z38" s="61">
        <f t="shared" si="72"/>
        <v>11110176.334159305</v>
      </c>
      <c r="AA38" s="61">
        <f t="shared" si="72"/>
        <v>11110176.334159305</v>
      </c>
      <c r="AB38" s="61">
        <f t="shared" si="72"/>
        <v>11110176.334159305</v>
      </c>
      <c r="AC38" s="61">
        <f t="shared" si="72"/>
        <v>11110176.334159305</v>
      </c>
      <c r="AD38" s="61">
        <f t="shared" si="72"/>
        <v>11110176.334159305</v>
      </c>
      <c r="AE38" s="61">
        <f t="shared" si="72"/>
        <v>11110176.334159305</v>
      </c>
      <c r="AF38" s="61">
        <f t="shared" si="72"/>
        <v>11110176.334159305</v>
      </c>
      <c r="AG38" s="61">
        <f t="shared" si="72"/>
        <v>11110176.334159305</v>
      </c>
      <c r="AH38" s="69"/>
      <c r="AI38" s="70">
        <f t="shared" ref="AI38:BI38" si="73">$M$10*$Q$15</f>
        <v>9177322.8339697905</v>
      </c>
      <c r="AJ38" s="70">
        <f t="shared" si="73"/>
        <v>9177322.8339697905</v>
      </c>
      <c r="AK38" s="70">
        <f t="shared" si="73"/>
        <v>9177322.8339697905</v>
      </c>
      <c r="AL38" s="70">
        <f t="shared" si="73"/>
        <v>9177322.8339697905</v>
      </c>
      <c r="AM38" s="70">
        <f t="shared" si="73"/>
        <v>9177322.8339697905</v>
      </c>
      <c r="AN38" s="70">
        <f t="shared" si="73"/>
        <v>9177322.8339697905</v>
      </c>
      <c r="AO38" s="70">
        <f t="shared" si="73"/>
        <v>9177322.8339697905</v>
      </c>
      <c r="AP38" s="70">
        <f t="shared" si="73"/>
        <v>9177322.8339697905</v>
      </c>
      <c r="AQ38" s="70">
        <f t="shared" si="73"/>
        <v>9177322.8339697905</v>
      </c>
      <c r="AR38" s="70">
        <f t="shared" si="73"/>
        <v>9177322.8339697905</v>
      </c>
      <c r="AS38" s="70">
        <f t="shared" si="73"/>
        <v>9177322.8339697905</v>
      </c>
      <c r="AT38" s="70">
        <f t="shared" si="73"/>
        <v>9177322.8339697905</v>
      </c>
      <c r="AU38" s="70">
        <f t="shared" si="73"/>
        <v>9177322.8339697905</v>
      </c>
      <c r="AV38" s="70">
        <f t="shared" si="73"/>
        <v>9177322.8339697905</v>
      </c>
      <c r="AW38" s="70">
        <f t="shared" si="73"/>
        <v>9177322.8339697905</v>
      </c>
      <c r="AX38" s="70">
        <f t="shared" si="73"/>
        <v>9177322.8339697905</v>
      </c>
      <c r="AY38" s="70">
        <f t="shared" si="73"/>
        <v>9177322.8339697905</v>
      </c>
      <c r="AZ38" s="70">
        <f t="shared" si="73"/>
        <v>9177322.8339697905</v>
      </c>
      <c r="BA38" s="70">
        <f t="shared" si="73"/>
        <v>9177322.8339697905</v>
      </c>
      <c r="BB38" s="70">
        <f t="shared" si="73"/>
        <v>9177322.8339697905</v>
      </c>
      <c r="BC38" s="70">
        <f t="shared" si="73"/>
        <v>9177322.8339697905</v>
      </c>
      <c r="BD38" s="70">
        <f t="shared" si="73"/>
        <v>9177322.8339697905</v>
      </c>
      <c r="BE38" s="70">
        <f t="shared" si="73"/>
        <v>9177322.8339697905</v>
      </c>
      <c r="BF38" s="70">
        <f t="shared" si="73"/>
        <v>9177322.8339697905</v>
      </c>
      <c r="BG38" s="70">
        <f t="shared" si="73"/>
        <v>9177322.8339697905</v>
      </c>
      <c r="BH38" s="70">
        <f t="shared" si="73"/>
        <v>9177322.8339697905</v>
      </c>
      <c r="BI38" s="70">
        <f t="shared" si="73"/>
        <v>9177322.8339697905</v>
      </c>
      <c r="BJ38" s="69"/>
      <c r="BK38" s="61">
        <f>$L$10*$Q$14</f>
        <v>8540911.8353847079</v>
      </c>
      <c r="BL38" s="61">
        <f t="shared" ref="BL38:CK38" si="74">$L$10*$Q$14</f>
        <v>8540911.8353847079</v>
      </c>
      <c r="BM38" s="61">
        <f t="shared" si="74"/>
        <v>8540911.8353847079</v>
      </c>
      <c r="BN38" s="61">
        <f t="shared" si="74"/>
        <v>8540911.8353847079</v>
      </c>
      <c r="BO38" s="61">
        <f t="shared" si="74"/>
        <v>8540911.8353847079</v>
      </c>
      <c r="BP38" s="61">
        <f t="shared" si="74"/>
        <v>8540911.8353847079</v>
      </c>
      <c r="BQ38" s="61">
        <f t="shared" si="74"/>
        <v>8540911.8353847079</v>
      </c>
      <c r="BR38" s="61">
        <f t="shared" si="74"/>
        <v>8540911.8353847079</v>
      </c>
      <c r="BS38" s="61">
        <f t="shared" si="74"/>
        <v>8540911.8353847079</v>
      </c>
      <c r="BT38" s="61">
        <f t="shared" si="74"/>
        <v>8540911.8353847079</v>
      </c>
      <c r="BU38" s="61">
        <f t="shared" si="74"/>
        <v>8540911.8353847079</v>
      </c>
      <c r="BV38" s="61">
        <f t="shared" si="74"/>
        <v>8540911.8353847079</v>
      </c>
      <c r="BW38" s="61">
        <f t="shared" si="74"/>
        <v>8540911.8353847079</v>
      </c>
      <c r="BX38" s="61">
        <f t="shared" si="74"/>
        <v>8540911.8353847079</v>
      </c>
      <c r="BY38" s="61">
        <f t="shared" si="74"/>
        <v>8540911.8353847079</v>
      </c>
      <c r="BZ38" s="61">
        <f t="shared" si="74"/>
        <v>8540911.8353847079</v>
      </c>
      <c r="CA38" s="61">
        <f t="shared" si="74"/>
        <v>8540911.8353847079</v>
      </c>
      <c r="CB38" s="61">
        <f t="shared" si="74"/>
        <v>8540911.8353847079</v>
      </c>
      <c r="CC38" s="61">
        <f t="shared" si="74"/>
        <v>8540911.8353847079</v>
      </c>
      <c r="CD38" s="61">
        <f t="shared" si="74"/>
        <v>8540911.8353847079</v>
      </c>
      <c r="CE38" s="61">
        <f t="shared" si="74"/>
        <v>8540911.8353847079</v>
      </c>
      <c r="CF38" s="61">
        <f t="shared" si="74"/>
        <v>8540911.8353847079</v>
      </c>
      <c r="CG38" s="61">
        <f t="shared" si="74"/>
        <v>8540911.8353847079</v>
      </c>
      <c r="CH38" s="61">
        <f t="shared" si="74"/>
        <v>8540911.8353847079</v>
      </c>
      <c r="CI38" s="61">
        <f t="shared" si="74"/>
        <v>8540911.8353847079</v>
      </c>
      <c r="CJ38" s="61">
        <f t="shared" si="74"/>
        <v>8540911.8353847079</v>
      </c>
      <c r="CK38" s="61">
        <f t="shared" si="74"/>
        <v>8540911.8353847079</v>
      </c>
      <c r="CL38" s="69"/>
      <c r="CM38" s="61">
        <f>$K$10*$Q$13</f>
        <v>7334951.2235841267</v>
      </c>
      <c r="CN38" s="61">
        <f t="shared" ref="CN38:DM38" si="75">$K$10*$Q$13</f>
        <v>7334951.2235841267</v>
      </c>
      <c r="CO38" s="61">
        <f t="shared" si="75"/>
        <v>7334951.2235841267</v>
      </c>
      <c r="CP38" s="61">
        <f t="shared" si="75"/>
        <v>7334951.2235841267</v>
      </c>
      <c r="CQ38" s="61">
        <f t="shared" si="75"/>
        <v>7334951.2235841267</v>
      </c>
      <c r="CR38" s="61">
        <f t="shared" si="75"/>
        <v>7334951.2235841267</v>
      </c>
      <c r="CS38" s="61">
        <f t="shared" si="75"/>
        <v>7334951.2235841267</v>
      </c>
      <c r="CT38" s="61">
        <f t="shared" si="75"/>
        <v>7334951.2235841267</v>
      </c>
      <c r="CU38" s="61">
        <f t="shared" si="75"/>
        <v>7334951.2235841267</v>
      </c>
      <c r="CV38" s="61">
        <f t="shared" si="75"/>
        <v>7334951.2235841267</v>
      </c>
      <c r="CW38" s="61">
        <f t="shared" si="75"/>
        <v>7334951.2235841267</v>
      </c>
      <c r="CX38" s="61">
        <f t="shared" si="75"/>
        <v>7334951.2235841267</v>
      </c>
      <c r="CY38" s="61">
        <f t="shared" si="75"/>
        <v>7334951.2235841267</v>
      </c>
      <c r="CZ38" s="61">
        <f t="shared" si="75"/>
        <v>7334951.2235841267</v>
      </c>
      <c r="DA38" s="61">
        <f t="shared" si="75"/>
        <v>7334951.2235841267</v>
      </c>
      <c r="DB38" s="61">
        <f t="shared" si="75"/>
        <v>7334951.2235841267</v>
      </c>
      <c r="DC38" s="61">
        <f t="shared" si="75"/>
        <v>7334951.2235841267</v>
      </c>
      <c r="DD38" s="61">
        <f t="shared" si="75"/>
        <v>7334951.2235841267</v>
      </c>
      <c r="DE38" s="61">
        <f t="shared" si="75"/>
        <v>7334951.2235841267</v>
      </c>
      <c r="DF38" s="61">
        <f t="shared" si="75"/>
        <v>7334951.2235841267</v>
      </c>
      <c r="DG38" s="61">
        <f t="shared" si="75"/>
        <v>7334951.2235841267</v>
      </c>
      <c r="DH38" s="61">
        <f t="shared" si="75"/>
        <v>7334951.2235841267</v>
      </c>
      <c r="DI38" s="61">
        <f t="shared" si="75"/>
        <v>7334951.2235841267</v>
      </c>
      <c r="DJ38" s="61">
        <f t="shared" si="75"/>
        <v>7334951.2235841267</v>
      </c>
      <c r="DK38" s="61">
        <f t="shared" si="75"/>
        <v>7334951.2235841267</v>
      </c>
      <c r="DL38" s="61">
        <f t="shared" si="75"/>
        <v>7334951.2235841267</v>
      </c>
      <c r="DM38" s="61">
        <f t="shared" si="75"/>
        <v>7334951.2235841267</v>
      </c>
      <c r="DN38" s="69"/>
      <c r="DO38" s="61">
        <f>$J$10*$Q$12</f>
        <v>6548768.9708500607</v>
      </c>
      <c r="DP38" s="61">
        <f t="shared" ref="DP38:EO38" si="76">$J$10*$Q$12</f>
        <v>6548768.9708500607</v>
      </c>
      <c r="DQ38" s="61">
        <f t="shared" si="76"/>
        <v>6548768.9708500607</v>
      </c>
      <c r="DR38" s="61">
        <f t="shared" si="76"/>
        <v>6548768.9708500607</v>
      </c>
      <c r="DS38" s="61">
        <f t="shared" si="76"/>
        <v>6548768.9708500607</v>
      </c>
      <c r="DT38" s="61">
        <f t="shared" si="76"/>
        <v>6548768.9708500607</v>
      </c>
      <c r="DU38" s="61">
        <f t="shared" si="76"/>
        <v>6548768.9708500607</v>
      </c>
      <c r="DV38" s="61">
        <f t="shared" si="76"/>
        <v>6548768.9708500607</v>
      </c>
      <c r="DW38" s="61">
        <f t="shared" si="76"/>
        <v>6548768.9708500607</v>
      </c>
      <c r="DX38" s="61">
        <f t="shared" si="76"/>
        <v>6548768.9708500607</v>
      </c>
      <c r="DY38" s="61">
        <f t="shared" si="76"/>
        <v>6548768.9708500607</v>
      </c>
      <c r="DZ38" s="61">
        <f t="shared" si="76"/>
        <v>6548768.9708500607</v>
      </c>
      <c r="EA38" s="61">
        <f t="shared" si="76"/>
        <v>6548768.9708500607</v>
      </c>
      <c r="EB38" s="61">
        <f t="shared" si="76"/>
        <v>6548768.9708500607</v>
      </c>
      <c r="EC38" s="61">
        <f t="shared" si="76"/>
        <v>6548768.9708500607</v>
      </c>
      <c r="ED38" s="61">
        <f t="shared" si="76"/>
        <v>6548768.9708500607</v>
      </c>
      <c r="EE38" s="61">
        <f t="shared" si="76"/>
        <v>6548768.9708500607</v>
      </c>
      <c r="EF38" s="61">
        <f t="shared" si="76"/>
        <v>6548768.9708500607</v>
      </c>
      <c r="EG38" s="61">
        <f t="shared" si="76"/>
        <v>6548768.9708500607</v>
      </c>
      <c r="EH38" s="61">
        <f t="shared" si="76"/>
        <v>6548768.9708500607</v>
      </c>
      <c r="EI38" s="61">
        <f t="shared" si="76"/>
        <v>6548768.9708500607</v>
      </c>
      <c r="EJ38" s="61">
        <f t="shared" si="76"/>
        <v>6548768.9708500607</v>
      </c>
      <c r="EK38" s="61">
        <f t="shared" si="76"/>
        <v>6548768.9708500607</v>
      </c>
      <c r="EL38" s="61">
        <f t="shared" si="76"/>
        <v>6548768.9708500607</v>
      </c>
      <c r="EM38" s="61">
        <f t="shared" si="76"/>
        <v>6548768.9708500607</v>
      </c>
      <c r="EN38" s="61">
        <f t="shared" si="76"/>
        <v>6548768.9708500607</v>
      </c>
      <c r="EO38" s="61">
        <f t="shared" si="76"/>
        <v>6548768.9708500607</v>
      </c>
      <c r="EP38" s="69"/>
      <c r="EQ38" s="61">
        <f>$I$10*$Q$11</f>
        <v>5850478.4223502856</v>
      </c>
      <c r="ER38" s="61">
        <f t="shared" ref="ER38:FQ38" si="77">$I$10*$Q$11</f>
        <v>5850478.4223502856</v>
      </c>
      <c r="ES38" s="61">
        <f t="shared" si="77"/>
        <v>5850478.4223502856</v>
      </c>
      <c r="ET38" s="61">
        <f t="shared" si="77"/>
        <v>5850478.4223502856</v>
      </c>
      <c r="EU38" s="61">
        <f t="shared" si="77"/>
        <v>5850478.4223502856</v>
      </c>
      <c r="EV38" s="61">
        <f t="shared" si="77"/>
        <v>5850478.4223502856</v>
      </c>
      <c r="EW38" s="61">
        <f t="shared" si="77"/>
        <v>5850478.4223502856</v>
      </c>
      <c r="EX38" s="61">
        <f t="shared" si="77"/>
        <v>5850478.4223502856</v>
      </c>
      <c r="EY38" s="61">
        <f t="shared" si="77"/>
        <v>5850478.4223502856</v>
      </c>
      <c r="EZ38" s="61">
        <f t="shared" si="77"/>
        <v>5850478.4223502856</v>
      </c>
      <c r="FA38" s="61">
        <f t="shared" si="77"/>
        <v>5850478.4223502856</v>
      </c>
      <c r="FB38" s="61">
        <f t="shared" si="77"/>
        <v>5850478.4223502856</v>
      </c>
      <c r="FC38" s="61">
        <f t="shared" si="77"/>
        <v>5850478.4223502856</v>
      </c>
      <c r="FD38" s="61">
        <f t="shared" si="77"/>
        <v>5850478.4223502856</v>
      </c>
      <c r="FE38" s="61">
        <f t="shared" si="77"/>
        <v>5850478.4223502856</v>
      </c>
      <c r="FF38" s="61">
        <f t="shared" si="77"/>
        <v>5850478.4223502856</v>
      </c>
      <c r="FG38" s="61">
        <f t="shared" si="77"/>
        <v>5850478.4223502856</v>
      </c>
      <c r="FH38" s="61">
        <f t="shared" si="77"/>
        <v>5850478.4223502856</v>
      </c>
      <c r="FI38" s="61">
        <f t="shared" si="77"/>
        <v>5850478.4223502856</v>
      </c>
      <c r="FJ38" s="61">
        <f t="shared" si="77"/>
        <v>5850478.4223502856</v>
      </c>
      <c r="FK38" s="61">
        <f t="shared" si="77"/>
        <v>5850478.4223502856</v>
      </c>
      <c r="FL38" s="61">
        <f t="shared" si="77"/>
        <v>5850478.4223502856</v>
      </c>
      <c r="FM38" s="61">
        <f t="shared" si="77"/>
        <v>5850478.4223502856</v>
      </c>
      <c r="FN38" s="61">
        <f t="shared" si="77"/>
        <v>5850478.4223502856</v>
      </c>
      <c r="FO38" s="61">
        <f t="shared" si="77"/>
        <v>5850478.4223502856</v>
      </c>
      <c r="FP38" s="61">
        <f t="shared" si="77"/>
        <v>5850478.4223502856</v>
      </c>
      <c r="FQ38" s="61">
        <f t="shared" si="77"/>
        <v>5850478.4223502856</v>
      </c>
      <c r="FR38" s="69"/>
      <c r="FS38" s="61">
        <f>$H$10*$Q$10</f>
        <v>5507898.5790014034</v>
      </c>
      <c r="FT38" s="61">
        <f t="shared" ref="FT38:GS38" si="78">$H$10*$Q$10</f>
        <v>5507898.5790014034</v>
      </c>
      <c r="FU38" s="61">
        <f t="shared" si="78"/>
        <v>5507898.5790014034</v>
      </c>
      <c r="FV38" s="61">
        <f t="shared" si="78"/>
        <v>5507898.5790014034</v>
      </c>
      <c r="FW38" s="61">
        <f t="shared" si="78"/>
        <v>5507898.5790014034</v>
      </c>
      <c r="FX38" s="61">
        <f t="shared" si="78"/>
        <v>5507898.5790014034</v>
      </c>
      <c r="FY38" s="61">
        <f t="shared" si="78"/>
        <v>5507898.5790014034</v>
      </c>
      <c r="FZ38" s="61">
        <f t="shared" si="78"/>
        <v>5507898.5790014034</v>
      </c>
      <c r="GA38" s="61">
        <f t="shared" si="78"/>
        <v>5507898.5790014034</v>
      </c>
      <c r="GB38" s="61">
        <f t="shared" si="78"/>
        <v>5507898.5790014034</v>
      </c>
      <c r="GC38" s="61">
        <f t="shared" si="78"/>
        <v>5507898.5790014034</v>
      </c>
      <c r="GD38" s="61">
        <f t="shared" si="78"/>
        <v>5507898.5790014034</v>
      </c>
      <c r="GE38" s="61">
        <f t="shared" si="78"/>
        <v>5507898.5790014034</v>
      </c>
      <c r="GF38" s="61">
        <f t="shared" si="78"/>
        <v>5507898.5790014034</v>
      </c>
      <c r="GG38" s="61">
        <f t="shared" si="78"/>
        <v>5507898.5790014034</v>
      </c>
      <c r="GH38" s="61">
        <f t="shared" si="78"/>
        <v>5507898.5790014034</v>
      </c>
      <c r="GI38" s="61">
        <f t="shared" si="78"/>
        <v>5507898.5790014034</v>
      </c>
      <c r="GJ38" s="61">
        <f t="shared" si="78"/>
        <v>5507898.5790014034</v>
      </c>
      <c r="GK38" s="61">
        <f t="shared" si="78"/>
        <v>5507898.5790014034</v>
      </c>
      <c r="GL38" s="61">
        <f t="shared" si="78"/>
        <v>5507898.5790014034</v>
      </c>
      <c r="GM38" s="61">
        <f t="shared" si="78"/>
        <v>5507898.5790014034</v>
      </c>
      <c r="GN38" s="61">
        <f t="shared" si="78"/>
        <v>5507898.5790014034</v>
      </c>
      <c r="GO38" s="61">
        <f t="shared" si="78"/>
        <v>5507898.5790014034</v>
      </c>
      <c r="GP38" s="61">
        <f t="shared" si="78"/>
        <v>5507898.5790014034</v>
      </c>
      <c r="GQ38" s="61">
        <f t="shared" si="78"/>
        <v>5507898.5790014034</v>
      </c>
      <c r="GR38" s="61">
        <f t="shared" si="78"/>
        <v>5507898.5790014034</v>
      </c>
      <c r="GS38" s="61">
        <f t="shared" si="78"/>
        <v>5507898.5790014034</v>
      </c>
      <c r="GT38" s="69"/>
      <c r="GU38" s="61">
        <f>$G$10*$Q$9</f>
        <v>4673810.0790922605</v>
      </c>
      <c r="GV38" s="61">
        <f t="shared" ref="GV38:HU38" si="79">$G$10*$Q$9</f>
        <v>4673810.0790922605</v>
      </c>
      <c r="GW38" s="61">
        <f t="shared" si="79"/>
        <v>4673810.0790922605</v>
      </c>
      <c r="GX38" s="61">
        <f t="shared" si="79"/>
        <v>4673810.0790922605</v>
      </c>
      <c r="GY38" s="61">
        <f t="shared" si="79"/>
        <v>4673810.0790922605</v>
      </c>
      <c r="GZ38" s="61">
        <f t="shared" si="79"/>
        <v>4673810.0790922605</v>
      </c>
      <c r="HA38" s="61">
        <f t="shared" si="79"/>
        <v>4673810.0790922605</v>
      </c>
      <c r="HB38" s="61">
        <f t="shared" si="79"/>
        <v>4673810.0790922605</v>
      </c>
      <c r="HC38" s="61">
        <f t="shared" si="79"/>
        <v>4673810.0790922605</v>
      </c>
      <c r="HD38" s="61">
        <f t="shared" si="79"/>
        <v>4673810.0790922605</v>
      </c>
      <c r="HE38" s="61">
        <f t="shared" si="79"/>
        <v>4673810.0790922605</v>
      </c>
      <c r="HF38" s="61">
        <f t="shared" si="79"/>
        <v>4673810.0790922605</v>
      </c>
      <c r="HG38" s="61">
        <f t="shared" si="79"/>
        <v>4673810.0790922605</v>
      </c>
      <c r="HH38" s="61">
        <f t="shared" si="79"/>
        <v>4673810.0790922605</v>
      </c>
      <c r="HI38" s="61">
        <f t="shared" si="79"/>
        <v>4673810.0790922605</v>
      </c>
      <c r="HJ38" s="61">
        <f t="shared" si="79"/>
        <v>4673810.0790922605</v>
      </c>
      <c r="HK38" s="61">
        <f t="shared" si="79"/>
        <v>4673810.0790922605</v>
      </c>
      <c r="HL38" s="61">
        <f t="shared" si="79"/>
        <v>4673810.0790922605</v>
      </c>
      <c r="HM38" s="61">
        <f t="shared" si="79"/>
        <v>4673810.0790922605</v>
      </c>
      <c r="HN38" s="61">
        <f t="shared" si="79"/>
        <v>4673810.0790922605</v>
      </c>
      <c r="HO38" s="61">
        <f t="shared" si="79"/>
        <v>4673810.0790922605</v>
      </c>
      <c r="HP38" s="61">
        <f t="shared" si="79"/>
        <v>4673810.0790922605</v>
      </c>
      <c r="HQ38" s="61">
        <f t="shared" si="79"/>
        <v>4673810.0790922605</v>
      </c>
      <c r="HR38" s="61">
        <f t="shared" si="79"/>
        <v>4673810.0790922605</v>
      </c>
      <c r="HS38" s="61">
        <f t="shared" si="79"/>
        <v>4673810.0790922605</v>
      </c>
      <c r="HT38" s="61">
        <f t="shared" si="79"/>
        <v>4673810.0790922605</v>
      </c>
      <c r="HU38" s="61">
        <f t="shared" si="79"/>
        <v>4673810.0790922605</v>
      </c>
      <c r="HV38" s="69"/>
    </row>
    <row r="39" spans="1:230" s="78" customFormat="1" x14ac:dyDescent="0.2">
      <c r="A39" s="64"/>
      <c r="B39" s="62"/>
      <c r="C39" s="64" t="s">
        <v>27</v>
      </c>
      <c r="D39" s="64" t="s">
        <v>73</v>
      </c>
      <c r="E39" s="77" t="s">
        <v>74</v>
      </c>
      <c r="F39" s="77" t="s">
        <v>31</v>
      </c>
    </row>
    <row r="40" spans="1:230" s="61" customFormat="1" x14ac:dyDescent="0.2">
      <c r="A40" s="75"/>
      <c r="B40" s="72">
        <v>1</v>
      </c>
      <c r="C40" s="75" t="s">
        <v>29</v>
      </c>
      <c r="D40" s="73">
        <v>4783</v>
      </c>
      <c r="E40" s="43" t="s">
        <v>781</v>
      </c>
      <c r="F40" s="43" t="s">
        <v>20</v>
      </c>
      <c r="G40" s="61">
        <f t="shared" ref="G40:AG40" si="80">$N$12</f>
        <v>19313121.053435341</v>
      </c>
      <c r="H40" s="61">
        <f t="shared" si="80"/>
        <v>19313121.053435341</v>
      </c>
      <c r="I40" s="61">
        <f t="shared" si="80"/>
        <v>19313121.053435341</v>
      </c>
      <c r="J40" s="61">
        <f t="shared" si="80"/>
        <v>19313121.053435341</v>
      </c>
      <c r="K40" s="61">
        <f t="shared" si="80"/>
        <v>19313121.053435341</v>
      </c>
      <c r="L40" s="61">
        <f t="shared" si="80"/>
        <v>19313121.053435341</v>
      </c>
      <c r="M40" s="61">
        <f t="shared" si="80"/>
        <v>19313121.053435341</v>
      </c>
      <c r="N40" s="61">
        <f t="shared" si="80"/>
        <v>19313121.053435341</v>
      </c>
      <c r="O40" s="61">
        <f t="shared" si="80"/>
        <v>19313121.053435341</v>
      </c>
      <c r="P40" s="61">
        <f t="shared" si="80"/>
        <v>19313121.053435341</v>
      </c>
      <c r="Q40" s="61">
        <f t="shared" si="80"/>
        <v>19313121.053435341</v>
      </c>
      <c r="R40" s="61">
        <f t="shared" si="80"/>
        <v>19313121.053435341</v>
      </c>
      <c r="S40" s="61">
        <f t="shared" si="80"/>
        <v>19313121.053435341</v>
      </c>
      <c r="T40" s="61">
        <f t="shared" si="80"/>
        <v>19313121.053435341</v>
      </c>
      <c r="U40" s="61">
        <f t="shared" si="80"/>
        <v>19313121.053435341</v>
      </c>
      <c r="V40" s="61">
        <f t="shared" si="80"/>
        <v>19313121.053435341</v>
      </c>
      <c r="W40" s="61">
        <f t="shared" si="80"/>
        <v>19313121.053435341</v>
      </c>
      <c r="X40" s="61">
        <f t="shared" si="80"/>
        <v>19313121.053435341</v>
      </c>
      <c r="Y40" s="61">
        <f t="shared" si="80"/>
        <v>19313121.053435341</v>
      </c>
      <c r="Z40" s="61">
        <f t="shared" si="80"/>
        <v>19313121.053435341</v>
      </c>
      <c r="AA40" s="61">
        <f t="shared" si="80"/>
        <v>19313121.053435341</v>
      </c>
      <c r="AB40" s="61">
        <f t="shared" si="80"/>
        <v>19313121.053435341</v>
      </c>
      <c r="AC40" s="61">
        <f t="shared" si="80"/>
        <v>19313121.053435341</v>
      </c>
      <c r="AD40" s="61">
        <f t="shared" si="80"/>
        <v>19313121.053435341</v>
      </c>
      <c r="AE40" s="61">
        <f t="shared" si="80"/>
        <v>19313121.053435341</v>
      </c>
      <c r="AF40" s="61">
        <f t="shared" si="80"/>
        <v>19313121.053435341</v>
      </c>
      <c r="AG40" s="61">
        <f t="shared" si="80"/>
        <v>19313121.053435341</v>
      </c>
      <c r="AH40" s="69"/>
      <c r="AI40" s="61">
        <f>$M$12*$Q$15</f>
        <v>20053766.792909767</v>
      </c>
      <c r="AJ40" s="61">
        <f t="shared" ref="AJ40:BI40" si="81">$M$12</f>
        <v>20053766.792909767</v>
      </c>
      <c r="AK40" s="61">
        <f t="shared" si="81"/>
        <v>20053766.792909767</v>
      </c>
      <c r="AL40" s="61">
        <f t="shared" si="81"/>
        <v>20053766.792909767</v>
      </c>
      <c r="AM40" s="61">
        <f t="shared" si="81"/>
        <v>20053766.792909767</v>
      </c>
      <c r="AN40" s="61">
        <f t="shared" si="81"/>
        <v>20053766.792909767</v>
      </c>
      <c r="AO40" s="61">
        <f t="shared" si="81"/>
        <v>20053766.792909767</v>
      </c>
      <c r="AP40" s="61">
        <f t="shared" si="81"/>
        <v>20053766.792909767</v>
      </c>
      <c r="AQ40" s="61">
        <f t="shared" si="81"/>
        <v>20053766.792909767</v>
      </c>
      <c r="AR40" s="61">
        <f t="shared" si="81"/>
        <v>20053766.792909767</v>
      </c>
      <c r="AS40" s="61">
        <f t="shared" si="81"/>
        <v>20053766.792909767</v>
      </c>
      <c r="AT40" s="61">
        <f t="shared" si="81"/>
        <v>20053766.792909767</v>
      </c>
      <c r="AU40" s="61">
        <f t="shared" si="81"/>
        <v>20053766.792909767</v>
      </c>
      <c r="AV40" s="61">
        <f t="shared" si="81"/>
        <v>20053766.792909767</v>
      </c>
      <c r="AW40" s="61">
        <f t="shared" si="81"/>
        <v>20053766.792909767</v>
      </c>
      <c r="AX40" s="61">
        <f t="shared" si="81"/>
        <v>20053766.792909767</v>
      </c>
      <c r="AY40" s="61">
        <f t="shared" si="81"/>
        <v>20053766.792909767</v>
      </c>
      <c r="AZ40" s="61">
        <f t="shared" si="81"/>
        <v>20053766.792909767</v>
      </c>
      <c r="BA40" s="61">
        <f t="shared" si="81"/>
        <v>20053766.792909767</v>
      </c>
      <c r="BB40" s="61">
        <f t="shared" si="81"/>
        <v>20053766.792909767</v>
      </c>
      <c r="BC40" s="61">
        <f t="shared" si="81"/>
        <v>20053766.792909767</v>
      </c>
      <c r="BD40" s="61">
        <f t="shared" si="81"/>
        <v>20053766.792909767</v>
      </c>
      <c r="BE40" s="61">
        <f t="shared" si="81"/>
        <v>20053766.792909767</v>
      </c>
      <c r="BF40" s="61">
        <f t="shared" si="81"/>
        <v>20053766.792909767</v>
      </c>
      <c r="BG40" s="61">
        <f t="shared" si="81"/>
        <v>20053766.792909767</v>
      </c>
      <c r="BH40" s="61">
        <f t="shared" si="81"/>
        <v>20053766.792909767</v>
      </c>
      <c r="BI40" s="61">
        <f t="shared" si="81"/>
        <v>20053766.792909767</v>
      </c>
      <c r="BJ40" s="69"/>
      <c r="BK40" s="61">
        <f>$L$12*$Q$14</f>
        <v>16573692.433573168</v>
      </c>
      <c r="BL40" s="61">
        <f t="shared" ref="BL40:CK40" si="82">$L$12*$Q$14</f>
        <v>16573692.433573168</v>
      </c>
      <c r="BM40" s="61">
        <f t="shared" si="82"/>
        <v>16573692.433573168</v>
      </c>
      <c r="BN40" s="61">
        <f t="shared" si="82"/>
        <v>16573692.433573168</v>
      </c>
      <c r="BO40" s="61">
        <f t="shared" si="82"/>
        <v>16573692.433573168</v>
      </c>
      <c r="BP40" s="61">
        <f t="shared" si="82"/>
        <v>16573692.433573168</v>
      </c>
      <c r="BQ40" s="61">
        <f t="shared" si="82"/>
        <v>16573692.433573168</v>
      </c>
      <c r="BR40" s="61">
        <f t="shared" si="82"/>
        <v>16573692.433573168</v>
      </c>
      <c r="BS40" s="61">
        <f t="shared" si="82"/>
        <v>16573692.433573168</v>
      </c>
      <c r="BT40" s="61">
        <f t="shared" si="82"/>
        <v>16573692.433573168</v>
      </c>
      <c r="BU40" s="61">
        <f t="shared" si="82"/>
        <v>16573692.433573168</v>
      </c>
      <c r="BV40" s="61">
        <f t="shared" si="82"/>
        <v>16573692.433573168</v>
      </c>
      <c r="BW40" s="61">
        <f t="shared" si="82"/>
        <v>16573692.433573168</v>
      </c>
      <c r="BX40" s="61">
        <f t="shared" si="82"/>
        <v>16573692.433573168</v>
      </c>
      <c r="BY40" s="61">
        <f t="shared" si="82"/>
        <v>16573692.433573168</v>
      </c>
      <c r="BZ40" s="61">
        <f t="shared" si="82"/>
        <v>16573692.433573168</v>
      </c>
      <c r="CA40" s="61">
        <f t="shared" si="82"/>
        <v>16573692.433573168</v>
      </c>
      <c r="CB40" s="61">
        <f t="shared" si="82"/>
        <v>16573692.433573168</v>
      </c>
      <c r="CC40" s="61">
        <f t="shared" si="82"/>
        <v>16573692.433573168</v>
      </c>
      <c r="CD40" s="61">
        <f t="shared" si="82"/>
        <v>16573692.433573168</v>
      </c>
      <c r="CE40" s="61">
        <f t="shared" si="82"/>
        <v>16573692.433573168</v>
      </c>
      <c r="CF40" s="61">
        <f t="shared" si="82"/>
        <v>16573692.433573168</v>
      </c>
      <c r="CG40" s="61">
        <f t="shared" si="82"/>
        <v>16573692.433573168</v>
      </c>
      <c r="CH40" s="61">
        <f t="shared" si="82"/>
        <v>16573692.433573168</v>
      </c>
      <c r="CI40" s="61">
        <f t="shared" si="82"/>
        <v>16573692.433573168</v>
      </c>
      <c r="CJ40" s="61">
        <f t="shared" si="82"/>
        <v>16573692.433573168</v>
      </c>
      <c r="CK40" s="61">
        <f t="shared" si="82"/>
        <v>16573692.433573168</v>
      </c>
      <c r="CL40" s="69"/>
      <c r="CM40" s="61">
        <f>$K$12*$Q$13</f>
        <v>15660872.923087317</v>
      </c>
      <c r="CN40" s="61">
        <f t="shared" ref="CN40:DM40" si="83">$K$12*$Q$13</f>
        <v>15660872.923087317</v>
      </c>
      <c r="CO40" s="61">
        <f t="shared" si="83"/>
        <v>15660872.923087317</v>
      </c>
      <c r="CP40" s="61">
        <f t="shared" si="83"/>
        <v>15660872.923087317</v>
      </c>
      <c r="CQ40" s="61">
        <f t="shared" si="83"/>
        <v>15660872.923087317</v>
      </c>
      <c r="CR40" s="61">
        <f t="shared" si="83"/>
        <v>15660872.923087317</v>
      </c>
      <c r="CS40" s="61">
        <f t="shared" si="83"/>
        <v>15660872.923087317</v>
      </c>
      <c r="CT40" s="61">
        <f t="shared" si="83"/>
        <v>15660872.923087317</v>
      </c>
      <c r="CU40" s="61">
        <f t="shared" si="83"/>
        <v>15660872.923087317</v>
      </c>
      <c r="CV40" s="61">
        <f t="shared" si="83"/>
        <v>15660872.923087317</v>
      </c>
      <c r="CW40" s="61">
        <f t="shared" si="83"/>
        <v>15660872.923087317</v>
      </c>
      <c r="CX40" s="61">
        <f t="shared" si="83"/>
        <v>15660872.923087317</v>
      </c>
      <c r="CY40" s="61">
        <f t="shared" si="83"/>
        <v>15660872.923087317</v>
      </c>
      <c r="CZ40" s="61">
        <f t="shared" si="83"/>
        <v>15660872.923087317</v>
      </c>
      <c r="DA40" s="61">
        <f t="shared" si="83"/>
        <v>15660872.923087317</v>
      </c>
      <c r="DB40" s="61">
        <f t="shared" si="83"/>
        <v>15660872.923087317</v>
      </c>
      <c r="DC40" s="61">
        <f t="shared" si="83"/>
        <v>15660872.923087317</v>
      </c>
      <c r="DD40" s="61">
        <f t="shared" si="83"/>
        <v>15660872.923087317</v>
      </c>
      <c r="DE40" s="61">
        <f t="shared" si="83"/>
        <v>15660872.923087317</v>
      </c>
      <c r="DF40" s="61">
        <f t="shared" si="83"/>
        <v>15660872.923087317</v>
      </c>
      <c r="DG40" s="61">
        <f t="shared" si="83"/>
        <v>15660872.923087317</v>
      </c>
      <c r="DH40" s="61">
        <f t="shared" si="83"/>
        <v>15660872.923087317</v>
      </c>
      <c r="DI40" s="61">
        <f t="shared" si="83"/>
        <v>15660872.923087317</v>
      </c>
      <c r="DJ40" s="61">
        <f t="shared" si="83"/>
        <v>15660872.923087317</v>
      </c>
      <c r="DK40" s="61">
        <f t="shared" si="83"/>
        <v>15660872.923087317</v>
      </c>
      <c r="DL40" s="61">
        <f t="shared" si="83"/>
        <v>15660872.923087317</v>
      </c>
      <c r="DM40" s="61">
        <f t="shared" si="83"/>
        <v>15660872.923087317</v>
      </c>
      <c r="DN40" s="69"/>
      <c r="DO40" s="61">
        <f>$J$12*$Q$12</f>
        <v>13079760.436920546</v>
      </c>
      <c r="DP40" s="61">
        <f t="shared" ref="DP40:EO40" si="84">$J$12*$Q$12</f>
        <v>13079760.436920546</v>
      </c>
      <c r="DQ40" s="61">
        <f t="shared" si="84"/>
        <v>13079760.436920546</v>
      </c>
      <c r="DR40" s="61">
        <f t="shared" si="84"/>
        <v>13079760.436920546</v>
      </c>
      <c r="DS40" s="61">
        <f t="shared" si="84"/>
        <v>13079760.436920546</v>
      </c>
      <c r="DT40" s="61">
        <f t="shared" si="84"/>
        <v>13079760.436920546</v>
      </c>
      <c r="DU40" s="61">
        <f t="shared" si="84"/>
        <v>13079760.436920546</v>
      </c>
      <c r="DV40" s="61">
        <f t="shared" si="84"/>
        <v>13079760.436920546</v>
      </c>
      <c r="DW40" s="61">
        <f t="shared" si="84"/>
        <v>13079760.436920546</v>
      </c>
      <c r="DX40" s="61">
        <f t="shared" si="84"/>
        <v>13079760.436920546</v>
      </c>
      <c r="DY40" s="61">
        <f t="shared" si="84"/>
        <v>13079760.436920546</v>
      </c>
      <c r="DZ40" s="61">
        <f t="shared" si="84"/>
        <v>13079760.436920546</v>
      </c>
      <c r="EA40" s="61">
        <f t="shared" si="84"/>
        <v>13079760.436920546</v>
      </c>
      <c r="EB40" s="61">
        <f t="shared" si="84"/>
        <v>13079760.436920546</v>
      </c>
      <c r="EC40" s="61">
        <f t="shared" si="84"/>
        <v>13079760.436920546</v>
      </c>
      <c r="ED40" s="61">
        <f t="shared" si="84"/>
        <v>13079760.436920546</v>
      </c>
      <c r="EE40" s="61">
        <f t="shared" si="84"/>
        <v>13079760.436920546</v>
      </c>
      <c r="EF40" s="61">
        <f t="shared" si="84"/>
        <v>13079760.436920546</v>
      </c>
      <c r="EG40" s="61">
        <f t="shared" si="84"/>
        <v>13079760.436920546</v>
      </c>
      <c r="EH40" s="61">
        <f t="shared" si="84"/>
        <v>13079760.436920546</v>
      </c>
      <c r="EI40" s="61">
        <f t="shared" si="84"/>
        <v>13079760.436920546</v>
      </c>
      <c r="EJ40" s="61">
        <f t="shared" si="84"/>
        <v>13079760.436920546</v>
      </c>
      <c r="EK40" s="61">
        <f t="shared" si="84"/>
        <v>13079760.436920546</v>
      </c>
      <c r="EL40" s="61">
        <f t="shared" si="84"/>
        <v>13079760.436920546</v>
      </c>
      <c r="EM40" s="61">
        <f t="shared" si="84"/>
        <v>13079760.436920546</v>
      </c>
      <c r="EN40" s="61">
        <f t="shared" si="84"/>
        <v>13079760.436920546</v>
      </c>
      <c r="EO40" s="61">
        <f t="shared" si="84"/>
        <v>13079760.436920546</v>
      </c>
      <c r="EP40" s="69"/>
      <c r="EQ40" s="61">
        <f>$I$12*$Q$11</f>
        <v>12934243.048840299</v>
      </c>
      <c r="ER40" s="61">
        <f t="shared" ref="ER40:FQ40" si="85">$I$12*$Q$11</f>
        <v>12934243.048840299</v>
      </c>
      <c r="ES40" s="61">
        <f t="shared" si="85"/>
        <v>12934243.048840299</v>
      </c>
      <c r="ET40" s="61">
        <f t="shared" si="85"/>
        <v>12934243.048840299</v>
      </c>
      <c r="EU40" s="61">
        <f t="shared" si="85"/>
        <v>12934243.048840299</v>
      </c>
      <c r="EV40" s="61">
        <f t="shared" si="85"/>
        <v>12934243.048840299</v>
      </c>
      <c r="EW40" s="61">
        <f t="shared" si="85"/>
        <v>12934243.048840299</v>
      </c>
      <c r="EX40" s="61">
        <f t="shared" si="85"/>
        <v>12934243.048840299</v>
      </c>
      <c r="EY40" s="61">
        <f t="shared" si="85"/>
        <v>12934243.048840299</v>
      </c>
      <c r="EZ40" s="61">
        <f t="shared" si="85"/>
        <v>12934243.048840299</v>
      </c>
      <c r="FA40" s="61">
        <f t="shared" si="85"/>
        <v>12934243.048840299</v>
      </c>
      <c r="FB40" s="61">
        <f t="shared" si="85"/>
        <v>12934243.048840299</v>
      </c>
      <c r="FC40" s="61">
        <f t="shared" si="85"/>
        <v>12934243.048840299</v>
      </c>
      <c r="FD40" s="61">
        <f t="shared" si="85"/>
        <v>12934243.048840299</v>
      </c>
      <c r="FE40" s="61">
        <f t="shared" si="85"/>
        <v>12934243.048840299</v>
      </c>
      <c r="FF40" s="61">
        <f t="shared" si="85"/>
        <v>12934243.048840299</v>
      </c>
      <c r="FG40" s="61">
        <f t="shared" si="85"/>
        <v>12934243.048840299</v>
      </c>
      <c r="FH40" s="61">
        <f t="shared" si="85"/>
        <v>12934243.048840299</v>
      </c>
      <c r="FI40" s="61">
        <f t="shared" si="85"/>
        <v>12934243.048840299</v>
      </c>
      <c r="FJ40" s="61">
        <f t="shared" si="85"/>
        <v>12934243.048840299</v>
      </c>
      <c r="FK40" s="61">
        <f t="shared" si="85"/>
        <v>12934243.048840299</v>
      </c>
      <c r="FL40" s="61">
        <f t="shared" si="85"/>
        <v>12934243.048840299</v>
      </c>
      <c r="FM40" s="61">
        <f t="shared" si="85"/>
        <v>12934243.048840299</v>
      </c>
      <c r="FN40" s="61">
        <f t="shared" si="85"/>
        <v>12934243.048840299</v>
      </c>
      <c r="FO40" s="61">
        <f t="shared" si="85"/>
        <v>12934243.048840299</v>
      </c>
      <c r="FP40" s="61">
        <f t="shared" si="85"/>
        <v>12934243.048840299</v>
      </c>
      <c r="FQ40" s="61">
        <f t="shared" si="85"/>
        <v>12934243.048840299</v>
      </c>
      <c r="FR40" s="69"/>
      <c r="FS40" s="61">
        <f>$H$12*$Q$10</f>
        <v>14125894.008524435</v>
      </c>
      <c r="FT40" s="61">
        <f t="shared" ref="FT40:GS40" si="86">$H$12*$Q$10</f>
        <v>14125894.008524435</v>
      </c>
      <c r="FU40" s="61">
        <f t="shared" si="86"/>
        <v>14125894.008524435</v>
      </c>
      <c r="FV40" s="61">
        <f t="shared" si="86"/>
        <v>14125894.008524435</v>
      </c>
      <c r="FW40" s="61">
        <f t="shared" si="86"/>
        <v>14125894.008524435</v>
      </c>
      <c r="FX40" s="61">
        <f t="shared" si="86"/>
        <v>14125894.008524435</v>
      </c>
      <c r="FY40" s="61">
        <f t="shared" si="86"/>
        <v>14125894.008524435</v>
      </c>
      <c r="FZ40" s="61">
        <f t="shared" si="86"/>
        <v>14125894.008524435</v>
      </c>
      <c r="GA40" s="61">
        <f t="shared" si="86"/>
        <v>14125894.008524435</v>
      </c>
      <c r="GB40" s="61">
        <f t="shared" si="86"/>
        <v>14125894.008524435</v>
      </c>
      <c r="GC40" s="61">
        <f t="shared" si="86"/>
        <v>14125894.008524435</v>
      </c>
      <c r="GD40" s="61">
        <f t="shared" si="86"/>
        <v>14125894.008524435</v>
      </c>
      <c r="GE40" s="61">
        <f t="shared" si="86"/>
        <v>14125894.008524435</v>
      </c>
      <c r="GF40" s="61">
        <f t="shared" si="86"/>
        <v>14125894.008524435</v>
      </c>
      <c r="GG40" s="61">
        <f t="shared" si="86"/>
        <v>14125894.008524435</v>
      </c>
      <c r="GH40" s="61">
        <f t="shared" si="86"/>
        <v>14125894.008524435</v>
      </c>
      <c r="GI40" s="61">
        <f t="shared" si="86"/>
        <v>14125894.008524435</v>
      </c>
      <c r="GJ40" s="61">
        <f t="shared" si="86"/>
        <v>14125894.008524435</v>
      </c>
      <c r="GK40" s="61">
        <f t="shared" si="86"/>
        <v>14125894.008524435</v>
      </c>
      <c r="GL40" s="61">
        <f t="shared" si="86"/>
        <v>14125894.008524435</v>
      </c>
      <c r="GM40" s="61">
        <f t="shared" si="86"/>
        <v>14125894.008524435</v>
      </c>
      <c r="GN40" s="61">
        <f t="shared" si="86"/>
        <v>14125894.008524435</v>
      </c>
      <c r="GO40" s="61">
        <f t="shared" si="86"/>
        <v>14125894.008524435</v>
      </c>
      <c r="GP40" s="61">
        <f t="shared" si="86"/>
        <v>14125894.008524435</v>
      </c>
      <c r="GQ40" s="61">
        <f t="shared" si="86"/>
        <v>14125894.008524435</v>
      </c>
      <c r="GR40" s="61">
        <f t="shared" si="86"/>
        <v>14125894.008524435</v>
      </c>
      <c r="GS40" s="61">
        <f t="shared" si="86"/>
        <v>14125894.008524435</v>
      </c>
      <c r="GT40" s="69"/>
      <c r="GU40" s="61">
        <f>$G$12*$Q$9</f>
        <v>11616436.195645807</v>
      </c>
      <c r="GV40" s="61">
        <f t="shared" ref="GV40:HU40" si="87">$G$12*$Q$9</f>
        <v>11616436.195645807</v>
      </c>
      <c r="GW40" s="61">
        <f t="shared" si="87"/>
        <v>11616436.195645807</v>
      </c>
      <c r="GX40" s="61">
        <f t="shared" si="87"/>
        <v>11616436.195645807</v>
      </c>
      <c r="GY40" s="61">
        <f t="shared" si="87"/>
        <v>11616436.195645807</v>
      </c>
      <c r="GZ40" s="61">
        <f t="shared" si="87"/>
        <v>11616436.195645807</v>
      </c>
      <c r="HA40" s="61">
        <f t="shared" si="87"/>
        <v>11616436.195645807</v>
      </c>
      <c r="HB40" s="61">
        <f t="shared" si="87"/>
        <v>11616436.195645807</v>
      </c>
      <c r="HC40" s="61">
        <f t="shared" si="87"/>
        <v>11616436.195645807</v>
      </c>
      <c r="HD40" s="61">
        <f t="shared" si="87"/>
        <v>11616436.195645807</v>
      </c>
      <c r="HE40" s="61">
        <f t="shared" si="87"/>
        <v>11616436.195645807</v>
      </c>
      <c r="HF40" s="61">
        <f t="shared" si="87"/>
        <v>11616436.195645807</v>
      </c>
      <c r="HG40" s="61">
        <f t="shared" si="87"/>
        <v>11616436.195645807</v>
      </c>
      <c r="HH40" s="61">
        <f t="shared" si="87"/>
        <v>11616436.195645807</v>
      </c>
      <c r="HI40" s="61">
        <f t="shared" si="87"/>
        <v>11616436.195645807</v>
      </c>
      <c r="HJ40" s="61">
        <f t="shared" si="87"/>
        <v>11616436.195645807</v>
      </c>
      <c r="HK40" s="61">
        <f t="shared" si="87"/>
        <v>11616436.195645807</v>
      </c>
      <c r="HL40" s="61">
        <f t="shared" si="87"/>
        <v>11616436.195645807</v>
      </c>
      <c r="HM40" s="61">
        <f t="shared" si="87"/>
        <v>11616436.195645807</v>
      </c>
      <c r="HN40" s="61">
        <f t="shared" si="87"/>
        <v>11616436.195645807</v>
      </c>
      <c r="HO40" s="61">
        <f t="shared" si="87"/>
        <v>11616436.195645807</v>
      </c>
      <c r="HP40" s="61">
        <f t="shared" si="87"/>
        <v>11616436.195645807</v>
      </c>
      <c r="HQ40" s="61">
        <f t="shared" si="87"/>
        <v>11616436.195645807</v>
      </c>
      <c r="HR40" s="61">
        <f t="shared" si="87"/>
        <v>11616436.195645807</v>
      </c>
      <c r="HS40" s="61">
        <f t="shared" si="87"/>
        <v>11616436.195645807</v>
      </c>
      <c r="HT40" s="61">
        <f t="shared" si="87"/>
        <v>11616436.195645807</v>
      </c>
      <c r="HU40" s="61">
        <f t="shared" si="87"/>
        <v>11616436.195645807</v>
      </c>
      <c r="HV40" s="69"/>
    </row>
    <row r="41" spans="1:230" s="61" customFormat="1" ht="25.5" x14ac:dyDescent="0.2">
      <c r="A41" s="79"/>
      <c r="B41" s="65">
        <v>2</v>
      </c>
      <c r="C41" s="79" t="s">
        <v>29</v>
      </c>
      <c r="D41" s="79" t="s">
        <v>860</v>
      </c>
      <c r="E41" s="68" t="s">
        <v>861</v>
      </c>
      <c r="F41" s="68" t="s">
        <v>19</v>
      </c>
      <c r="G41" s="152">
        <f>$N$13</f>
        <v>13178547.261050873</v>
      </c>
      <c r="H41" s="61">
        <f t="shared" ref="H41:AG41" si="88">$N$13</f>
        <v>13178547.261050873</v>
      </c>
      <c r="I41" s="61">
        <f t="shared" si="88"/>
        <v>13178547.261050873</v>
      </c>
      <c r="J41" s="61">
        <f t="shared" si="88"/>
        <v>13178547.261050873</v>
      </c>
      <c r="K41" s="61">
        <f t="shared" si="88"/>
        <v>13178547.261050873</v>
      </c>
      <c r="L41" s="61">
        <f t="shared" si="88"/>
        <v>13178547.261050873</v>
      </c>
      <c r="M41" s="61">
        <f t="shared" si="88"/>
        <v>13178547.261050873</v>
      </c>
      <c r="N41" s="61">
        <f t="shared" si="88"/>
        <v>13178547.261050873</v>
      </c>
      <c r="O41" s="61">
        <f t="shared" si="88"/>
        <v>13178547.261050873</v>
      </c>
      <c r="P41" s="61">
        <f t="shared" si="88"/>
        <v>13178547.261050873</v>
      </c>
      <c r="Q41" s="61">
        <f t="shared" si="88"/>
        <v>13178547.261050873</v>
      </c>
      <c r="R41" s="61">
        <f t="shared" si="88"/>
        <v>13178547.261050873</v>
      </c>
      <c r="S41" s="61">
        <f t="shared" si="88"/>
        <v>13178547.261050873</v>
      </c>
      <c r="T41" s="61">
        <f t="shared" si="88"/>
        <v>13178547.261050873</v>
      </c>
      <c r="U41" s="61">
        <f t="shared" si="88"/>
        <v>13178547.261050873</v>
      </c>
      <c r="V41" s="61">
        <f t="shared" si="88"/>
        <v>13178547.261050873</v>
      </c>
      <c r="W41" s="61">
        <f t="shared" si="88"/>
        <v>13178547.261050873</v>
      </c>
      <c r="X41" s="61">
        <f t="shared" si="88"/>
        <v>13178547.261050873</v>
      </c>
      <c r="Y41" s="61">
        <f t="shared" si="88"/>
        <v>13178547.261050873</v>
      </c>
      <c r="Z41" s="61">
        <f t="shared" si="88"/>
        <v>13178547.261050873</v>
      </c>
      <c r="AA41" s="61">
        <f t="shared" si="88"/>
        <v>13178547.261050873</v>
      </c>
      <c r="AB41" s="61">
        <f t="shared" si="88"/>
        <v>13178547.261050873</v>
      </c>
      <c r="AC41" s="61">
        <f t="shared" si="88"/>
        <v>13178547.261050873</v>
      </c>
      <c r="AD41" s="61">
        <f t="shared" si="88"/>
        <v>13178547.261050873</v>
      </c>
      <c r="AE41" s="61">
        <f t="shared" si="88"/>
        <v>13178547.261050873</v>
      </c>
      <c r="AF41" s="61">
        <f t="shared" si="88"/>
        <v>13178547.261050873</v>
      </c>
      <c r="AG41" s="61">
        <f t="shared" si="88"/>
        <v>13178547.261050873</v>
      </c>
      <c r="AH41" s="69"/>
      <c r="AI41" s="61">
        <f>$M$13*$Q$15</f>
        <v>12515220.233449267</v>
      </c>
      <c r="AJ41" s="61">
        <f t="shared" ref="AJ41:BI41" si="89">$M$13</f>
        <v>12515220.233449267</v>
      </c>
      <c r="AK41" s="61">
        <f t="shared" si="89"/>
        <v>12515220.233449267</v>
      </c>
      <c r="AL41" s="61">
        <f t="shared" si="89"/>
        <v>12515220.233449267</v>
      </c>
      <c r="AM41" s="61">
        <f t="shared" si="89"/>
        <v>12515220.233449267</v>
      </c>
      <c r="AN41" s="61">
        <f t="shared" si="89"/>
        <v>12515220.233449267</v>
      </c>
      <c r="AO41" s="61">
        <f t="shared" si="89"/>
        <v>12515220.233449267</v>
      </c>
      <c r="AP41" s="61">
        <f t="shared" si="89"/>
        <v>12515220.233449267</v>
      </c>
      <c r="AQ41" s="61">
        <f t="shared" si="89"/>
        <v>12515220.233449267</v>
      </c>
      <c r="AR41" s="61">
        <f t="shared" si="89"/>
        <v>12515220.233449267</v>
      </c>
      <c r="AS41" s="61">
        <f t="shared" si="89"/>
        <v>12515220.233449267</v>
      </c>
      <c r="AT41" s="61">
        <f t="shared" si="89"/>
        <v>12515220.233449267</v>
      </c>
      <c r="AU41" s="61">
        <f t="shared" si="89"/>
        <v>12515220.233449267</v>
      </c>
      <c r="AV41" s="61">
        <f t="shared" si="89"/>
        <v>12515220.233449267</v>
      </c>
      <c r="AW41" s="61">
        <f t="shared" si="89"/>
        <v>12515220.233449267</v>
      </c>
      <c r="AX41" s="61">
        <f t="shared" si="89"/>
        <v>12515220.233449267</v>
      </c>
      <c r="AY41" s="61">
        <f t="shared" si="89"/>
        <v>12515220.233449267</v>
      </c>
      <c r="AZ41" s="61">
        <f t="shared" si="89"/>
        <v>12515220.233449267</v>
      </c>
      <c r="BA41" s="61">
        <f t="shared" si="89"/>
        <v>12515220.233449267</v>
      </c>
      <c r="BB41" s="61">
        <f t="shared" si="89"/>
        <v>12515220.233449267</v>
      </c>
      <c r="BC41" s="61">
        <f t="shared" si="89"/>
        <v>12515220.233449267</v>
      </c>
      <c r="BD41" s="61">
        <f t="shared" si="89"/>
        <v>12515220.233449267</v>
      </c>
      <c r="BE41" s="61">
        <f t="shared" si="89"/>
        <v>12515220.233449267</v>
      </c>
      <c r="BF41" s="61">
        <f t="shared" si="89"/>
        <v>12515220.233449267</v>
      </c>
      <c r="BG41" s="61">
        <f t="shared" si="89"/>
        <v>12515220.233449267</v>
      </c>
      <c r="BH41" s="61">
        <f t="shared" si="89"/>
        <v>12515220.233449267</v>
      </c>
      <c r="BI41" s="61">
        <f t="shared" si="89"/>
        <v>12515220.233449267</v>
      </c>
      <c r="BJ41" s="69"/>
      <c r="BK41" s="61">
        <f>$L$13*$Q$14</f>
        <v>12018838.859001903</v>
      </c>
      <c r="BL41" s="61">
        <f t="shared" ref="BL41:CK41" si="90">$L$13*$Q$14</f>
        <v>12018838.859001903</v>
      </c>
      <c r="BM41" s="61">
        <f t="shared" si="90"/>
        <v>12018838.859001903</v>
      </c>
      <c r="BN41" s="61">
        <f t="shared" si="90"/>
        <v>12018838.859001903</v>
      </c>
      <c r="BO41" s="61">
        <f t="shared" si="90"/>
        <v>12018838.859001903</v>
      </c>
      <c r="BP41" s="61">
        <f t="shared" si="90"/>
        <v>12018838.859001903</v>
      </c>
      <c r="BQ41" s="61">
        <f t="shared" si="90"/>
        <v>12018838.859001903</v>
      </c>
      <c r="BR41" s="61">
        <f t="shared" si="90"/>
        <v>12018838.859001903</v>
      </c>
      <c r="BS41" s="61">
        <f t="shared" si="90"/>
        <v>12018838.859001903</v>
      </c>
      <c r="BT41" s="61">
        <f t="shared" si="90"/>
        <v>12018838.859001903</v>
      </c>
      <c r="BU41" s="61">
        <f t="shared" si="90"/>
        <v>12018838.859001903</v>
      </c>
      <c r="BV41" s="61">
        <f t="shared" si="90"/>
        <v>12018838.859001903</v>
      </c>
      <c r="BW41" s="61">
        <f t="shared" si="90"/>
        <v>12018838.859001903</v>
      </c>
      <c r="BX41" s="61">
        <f t="shared" si="90"/>
        <v>12018838.859001903</v>
      </c>
      <c r="BY41" s="61">
        <f t="shared" si="90"/>
        <v>12018838.859001903</v>
      </c>
      <c r="BZ41" s="61">
        <f t="shared" si="90"/>
        <v>12018838.859001903</v>
      </c>
      <c r="CA41" s="61">
        <f t="shared" si="90"/>
        <v>12018838.859001903</v>
      </c>
      <c r="CB41" s="61">
        <f t="shared" si="90"/>
        <v>12018838.859001903</v>
      </c>
      <c r="CC41" s="61">
        <f t="shared" si="90"/>
        <v>12018838.859001903</v>
      </c>
      <c r="CD41" s="61">
        <f t="shared" si="90"/>
        <v>12018838.859001903</v>
      </c>
      <c r="CE41" s="61">
        <f t="shared" si="90"/>
        <v>12018838.859001903</v>
      </c>
      <c r="CF41" s="61">
        <f t="shared" si="90"/>
        <v>12018838.859001903</v>
      </c>
      <c r="CG41" s="61">
        <f t="shared" si="90"/>
        <v>12018838.859001903</v>
      </c>
      <c r="CH41" s="61">
        <f t="shared" si="90"/>
        <v>12018838.859001903</v>
      </c>
      <c r="CI41" s="61">
        <f t="shared" si="90"/>
        <v>12018838.859001903</v>
      </c>
      <c r="CJ41" s="61">
        <f t="shared" si="90"/>
        <v>12018838.859001903</v>
      </c>
      <c r="CK41" s="61">
        <f t="shared" si="90"/>
        <v>12018838.859001903</v>
      </c>
      <c r="CL41" s="69"/>
      <c r="CM41" s="61">
        <f>$K$13*$Q$13</f>
        <v>10701798.705904992</v>
      </c>
      <c r="CN41" s="61">
        <f t="shared" ref="CN41:DM41" si="91">$K$13*$Q$13</f>
        <v>10701798.705904992</v>
      </c>
      <c r="CO41" s="61">
        <f t="shared" si="91"/>
        <v>10701798.705904992</v>
      </c>
      <c r="CP41" s="61">
        <f t="shared" si="91"/>
        <v>10701798.705904992</v>
      </c>
      <c r="CQ41" s="61">
        <f t="shared" si="91"/>
        <v>10701798.705904992</v>
      </c>
      <c r="CR41" s="61">
        <f t="shared" si="91"/>
        <v>10701798.705904992</v>
      </c>
      <c r="CS41" s="61">
        <f t="shared" si="91"/>
        <v>10701798.705904992</v>
      </c>
      <c r="CT41" s="61">
        <f t="shared" si="91"/>
        <v>10701798.705904992</v>
      </c>
      <c r="CU41" s="61">
        <f t="shared" si="91"/>
        <v>10701798.705904992</v>
      </c>
      <c r="CV41" s="61">
        <f t="shared" si="91"/>
        <v>10701798.705904992</v>
      </c>
      <c r="CW41" s="61">
        <f t="shared" si="91"/>
        <v>10701798.705904992</v>
      </c>
      <c r="CX41" s="61">
        <f t="shared" si="91"/>
        <v>10701798.705904992</v>
      </c>
      <c r="CY41" s="61">
        <f t="shared" si="91"/>
        <v>10701798.705904992</v>
      </c>
      <c r="CZ41" s="61">
        <f t="shared" si="91"/>
        <v>10701798.705904992</v>
      </c>
      <c r="DA41" s="61">
        <f t="shared" si="91"/>
        <v>10701798.705904992</v>
      </c>
      <c r="DB41" s="61">
        <f t="shared" si="91"/>
        <v>10701798.705904992</v>
      </c>
      <c r="DC41" s="61">
        <f t="shared" si="91"/>
        <v>10701798.705904992</v>
      </c>
      <c r="DD41" s="61">
        <f t="shared" si="91"/>
        <v>10701798.705904992</v>
      </c>
      <c r="DE41" s="61">
        <f t="shared" si="91"/>
        <v>10701798.705904992</v>
      </c>
      <c r="DF41" s="61">
        <f t="shared" si="91"/>
        <v>10701798.705904992</v>
      </c>
      <c r="DG41" s="61">
        <f t="shared" si="91"/>
        <v>10701798.705904992</v>
      </c>
      <c r="DH41" s="61">
        <f t="shared" si="91"/>
        <v>10701798.705904992</v>
      </c>
      <c r="DI41" s="61">
        <f t="shared" si="91"/>
        <v>10701798.705904992</v>
      </c>
      <c r="DJ41" s="61">
        <f t="shared" si="91"/>
        <v>10701798.705904992</v>
      </c>
      <c r="DK41" s="61">
        <f t="shared" si="91"/>
        <v>10701798.705904992</v>
      </c>
      <c r="DL41" s="61">
        <f t="shared" si="91"/>
        <v>10701798.705904992</v>
      </c>
      <c r="DM41" s="61">
        <f t="shared" si="91"/>
        <v>10701798.705904992</v>
      </c>
      <c r="DN41" s="69"/>
      <c r="DO41" s="61">
        <f>$J$13*$Q$12</f>
        <v>9949193.2849691324</v>
      </c>
      <c r="DP41" s="61">
        <f t="shared" ref="DP41:EO41" si="92">$J$13*$Q$12</f>
        <v>9949193.2849691324</v>
      </c>
      <c r="DQ41" s="61">
        <f t="shared" si="92"/>
        <v>9949193.2849691324</v>
      </c>
      <c r="DR41" s="61">
        <f t="shared" si="92"/>
        <v>9949193.2849691324</v>
      </c>
      <c r="DS41" s="61">
        <f t="shared" si="92"/>
        <v>9949193.2849691324</v>
      </c>
      <c r="DT41" s="61">
        <f t="shared" si="92"/>
        <v>9949193.2849691324</v>
      </c>
      <c r="DU41" s="61">
        <f t="shared" si="92"/>
        <v>9949193.2849691324</v>
      </c>
      <c r="DV41" s="61">
        <f t="shared" si="92"/>
        <v>9949193.2849691324</v>
      </c>
      <c r="DW41" s="61">
        <f t="shared" si="92"/>
        <v>9949193.2849691324</v>
      </c>
      <c r="DX41" s="61">
        <f t="shared" si="92"/>
        <v>9949193.2849691324</v>
      </c>
      <c r="DY41" s="61">
        <f t="shared" si="92"/>
        <v>9949193.2849691324</v>
      </c>
      <c r="DZ41" s="61">
        <f t="shared" si="92"/>
        <v>9949193.2849691324</v>
      </c>
      <c r="EA41" s="61">
        <f t="shared" si="92"/>
        <v>9949193.2849691324</v>
      </c>
      <c r="EB41" s="61">
        <f t="shared" si="92"/>
        <v>9949193.2849691324</v>
      </c>
      <c r="EC41" s="61">
        <f t="shared" si="92"/>
        <v>9949193.2849691324</v>
      </c>
      <c r="ED41" s="61">
        <f t="shared" si="92"/>
        <v>9949193.2849691324</v>
      </c>
      <c r="EE41" s="61">
        <f t="shared" si="92"/>
        <v>9949193.2849691324</v>
      </c>
      <c r="EF41" s="61">
        <f t="shared" si="92"/>
        <v>9949193.2849691324</v>
      </c>
      <c r="EG41" s="61">
        <f t="shared" si="92"/>
        <v>9949193.2849691324</v>
      </c>
      <c r="EH41" s="61">
        <f t="shared" si="92"/>
        <v>9949193.2849691324</v>
      </c>
      <c r="EI41" s="61">
        <f t="shared" si="92"/>
        <v>9949193.2849691324</v>
      </c>
      <c r="EJ41" s="61">
        <f t="shared" si="92"/>
        <v>9949193.2849691324</v>
      </c>
      <c r="EK41" s="61">
        <f t="shared" si="92"/>
        <v>9949193.2849691324</v>
      </c>
      <c r="EL41" s="61">
        <f t="shared" si="92"/>
        <v>9949193.2849691324</v>
      </c>
      <c r="EM41" s="61">
        <f t="shared" si="92"/>
        <v>9949193.2849691324</v>
      </c>
      <c r="EN41" s="61">
        <f t="shared" si="92"/>
        <v>9949193.2849691324</v>
      </c>
      <c r="EO41" s="61">
        <f t="shared" si="92"/>
        <v>9949193.2849691324</v>
      </c>
      <c r="EP41" s="69"/>
      <c r="EQ41" s="61">
        <f>$I$13*$Q$11</f>
        <v>9711731.0628680494</v>
      </c>
      <c r="ER41" s="61">
        <f t="shared" ref="ER41:FQ41" si="93">$I$13*$Q$11</f>
        <v>9711731.0628680494</v>
      </c>
      <c r="ES41" s="61">
        <f t="shared" si="93"/>
        <v>9711731.0628680494</v>
      </c>
      <c r="ET41" s="61">
        <f t="shared" si="93"/>
        <v>9711731.0628680494</v>
      </c>
      <c r="EU41" s="61">
        <f t="shared" si="93"/>
        <v>9711731.0628680494</v>
      </c>
      <c r="EV41" s="61">
        <f t="shared" si="93"/>
        <v>9711731.0628680494</v>
      </c>
      <c r="EW41" s="61">
        <f t="shared" si="93"/>
        <v>9711731.0628680494</v>
      </c>
      <c r="EX41" s="61">
        <f t="shared" si="93"/>
        <v>9711731.0628680494</v>
      </c>
      <c r="EY41" s="61">
        <f t="shared" si="93"/>
        <v>9711731.0628680494</v>
      </c>
      <c r="EZ41" s="61">
        <f t="shared" si="93"/>
        <v>9711731.0628680494</v>
      </c>
      <c r="FA41" s="61">
        <f t="shared" si="93"/>
        <v>9711731.0628680494</v>
      </c>
      <c r="FB41" s="61">
        <f t="shared" si="93"/>
        <v>9711731.0628680494</v>
      </c>
      <c r="FC41" s="61">
        <f t="shared" si="93"/>
        <v>9711731.0628680494</v>
      </c>
      <c r="FD41" s="61">
        <f t="shared" si="93"/>
        <v>9711731.0628680494</v>
      </c>
      <c r="FE41" s="61">
        <f t="shared" si="93"/>
        <v>9711731.0628680494</v>
      </c>
      <c r="FF41" s="61">
        <f t="shared" si="93"/>
        <v>9711731.0628680494</v>
      </c>
      <c r="FG41" s="61">
        <f t="shared" si="93"/>
        <v>9711731.0628680494</v>
      </c>
      <c r="FH41" s="61">
        <f t="shared" si="93"/>
        <v>9711731.0628680494</v>
      </c>
      <c r="FI41" s="61">
        <f t="shared" si="93"/>
        <v>9711731.0628680494</v>
      </c>
      <c r="FJ41" s="61">
        <f t="shared" si="93"/>
        <v>9711731.0628680494</v>
      </c>
      <c r="FK41" s="61">
        <f t="shared" si="93"/>
        <v>9711731.0628680494</v>
      </c>
      <c r="FL41" s="61">
        <f t="shared" si="93"/>
        <v>9711731.0628680494</v>
      </c>
      <c r="FM41" s="61">
        <f t="shared" si="93"/>
        <v>9711731.0628680494</v>
      </c>
      <c r="FN41" s="61">
        <f t="shared" si="93"/>
        <v>9711731.0628680494</v>
      </c>
      <c r="FO41" s="61">
        <f t="shared" si="93"/>
        <v>9711731.0628680494</v>
      </c>
      <c r="FP41" s="61">
        <f t="shared" si="93"/>
        <v>9711731.0628680494</v>
      </c>
      <c r="FQ41" s="61">
        <f t="shared" si="93"/>
        <v>9711731.0628680494</v>
      </c>
      <c r="FR41" s="69"/>
      <c r="FS41" s="61">
        <f>$H$13*$Q$10</f>
        <v>8518071.774990838</v>
      </c>
      <c r="FT41" s="61">
        <f t="shared" ref="FT41:GS41" si="94">$H$13*$Q$10</f>
        <v>8518071.774990838</v>
      </c>
      <c r="FU41" s="61">
        <f t="shared" si="94"/>
        <v>8518071.774990838</v>
      </c>
      <c r="FV41" s="61">
        <f t="shared" si="94"/>
        <v>8518071.774990838</v>
      </c>
      <c r="FW41" s="61">
        <f t="shared" si="94"/>
        <v>8518071.774990838</v>
      </c>
      <c r="FX41" s="61">
        <f t="shared" si="94"/>
        <v>8518071.774990838</v>
      </c>
      <c r="FY41" s="61">
        <f t="shared" si="94"/>
        <v>8518071.774990838</v>
      </c>
      <c r="FZ41" s="61">
        <f t="shared" si="94"/>
        <v>8518071.774990838</v>
      </c>
      <c r="GA41" s="61">
        <f t="shared" si="94"/>
        <v>8518071.774990838</v>
      </c>
      <c r="GB41" s="61">
        <f t="shared" si="94"/>
        <v>8518071.774990838</v>
      </c>
      <c r="GC41" s="61">
        <f t="shared" si="94"/>
        <v>8518071.774990838</v>
      </c>
      <c r="GD41" s="61">
        <f t="shared" si="94"/>
        <v>8518071.774990838</v>
      </c>
      <c r="GE41" s="61">
        <f t="shared" si="94"/>
        <v>8518071.774990838</v>
      </c>
      <c r="GF41" s="61">
        <f t="shared" si="94"/>
        <v>8518071.774990838</v>
      </c>
      <c r="GG41" s="61">
        <f t="shared" si="94"/>
        <v>8518071.774990838</v>
      </c>
      <c r="GH41" s="61">
        <f t="shared" si="94"/>
        <v>8518071.774990838</v>
      </c>
      <c r="GI41" s="61">
        <f t="shared" si="94"/>
        <v>8518071.774990838</v>
      </c>
      <c r="GJ41" s="61">
        <f t="shared" si="94"/>
        <v>8518071.774990838</v>
      </c>
      <c r="GK41" s="61">
        <f t="shared" si="94"/>
        <v>8518071.774990838</v>
      </c>
      <c r="GL41" s="61">
        <f t="shared" si="94"/>
        <v>8518071.774990838</v>
      </c>
      <c r="GM41" s="61">
        <f t="shared" si="94"/>
        <v>8518071.774990838</v>
      </c>
      <c r="GN41" s="61">
        <f t="shared" si="94"/>
        <v>8518071.774990838</v>
      </c>
      <c r="GO41" s="61">
        <f t="shared" si="94"/>
        <v>8518071.774990838</v>
      </c>
      <c r="GP41" s="61">
        <f t="shared" si="94"/>
        <v>8518071.774990838</v>
      </c>
      <c r="GQ41" s="61">
        <f t="shared" si="94"/>
        <v>8518071.774990838</v>
      </c>
      <c r="GR41" s="61">
        <f t="shared" si="94"/>
        <v>8518071.774990838</v>
      </c>
      <c r="GS41" s="61">
        <f t="shared" si="94"/>
        <v>8518071.774990838</v>
      </c>
      <c r="GT41" s="69"/>
      <c r="GU41" s="61">
        <f>$G$13*$Q$9</f>
        <v>7448873.9188649962</v>
      </c>
      <c r="GV41" s="61">
        <f t="shared" ref="GV41:HU41" si="95">$G$13*$Q$9</f>
        <v>7448873.9188649962</v>
      </c>
      <c r="GW41" s="61">
        <f t="shared" si="95"/>
        <v>7448873.9188649962</v>
      </c>
      <c r="GX41" s="61">
        <f t="shared" si="95"/>
        <v>7448873.9188649962</v>
      </c>
      <c r="GY41" s="61">
        <f t="shared" si="95"/>
        <v>7448873.9188649962</v>
      </c>
      <c r="GZ41" s="61">
        <f t="shared" si="95"/>
        <v>7448873.9188649962</v>
      </c>
      <c r="HA41" s="61">
        <f t="shared" si="95"/>
        <v>7448873.9188649962</v>
      </c>
      <c r="HB41" s="61">
        <f t="shared" si="95"/>
        <v>7448873.9188649962</v>
      </c>
      <c r="HC41" s="61">
        <f t="shared" si="95"/>
        <v>7448873.9188649962</v>
      </c>
      <c r="HD41" s="61">
        <f t="shared" si="95"/>
        <v>7448873.9188649962</v>
      </c>
      <c r="HE41" s="61">
        <f t="shared" si="95"/>
        <v>7448873.9188649962</v>
      </c>
      <c r="HF41" s="61">
        <f t="shared" si="95"/>
        <v>7448873.9188649962</v>
      </c>
      <c r="HG41" s="61">
        <f t="shared" si="95"/>
        <v>7448873.9188649962</v>
      </c>
      <c r="HH41" s="61">
        <f t="shared" si="95"/>
        <v>7448873.9188649962</v>
      </c>
      <c r="HI41" s="61">
        <f t="shared" si="95"/>
        <v>7448873.9188649962</v>
      </c>
      <c r="HJ41" s="61">
        <f t="shared" si="95"/>
        <v>7448873.9188649962</v>
      </c>
      <c r="HK41" s="61">
        <f t="shared" si="95"/>
        <v>7448873.9188649962</v>
      </c>
      <c r="HL41" s="61">
        <f t="shared" si="95"/>
        <v>7448873.9188649962</v>
      </c>
      <c r="HM41" s="61">
        <f t="shared" si="95"/>
        <v>7448873.9188649962</v>
      </c>
      <c r="HN41" s="61">
        <f t="shared" si="95"/>
        <v>7448873.9188649962</v>
      </c>
      <c r="HO41" s="61">
        <f t="shared" si="95"/>
        <v>7448873.9188649962</v>
      </c>
      <c r="HP41" s="61">
        <f t="shared" si="95"/>
        <v>7448873.9188649962</v>
      </c>
      <c r="HQ41" s="61">
        <f t="shared" si="95"/>
        <v>7448873.9188649962</v>
      </c>
      <c r="HR41" s="61">
        <f t="shared" si="95"/>
        <v>7448873.9188649962</v>
      </c>
      <c r="HS41" s="61">
        <f t="shared" si="95"/>
        <v>7448873.9188649962</v>
      </c>
      <c r="HT41" s="61">
        <f t="shared" si="95"/>
        <v>7448873.9188649962</v>
      </c>
      <c r="HU41" s="61">
        <f t="shared" si="95"/>
        <v>7448873.9188649962</v>
      </c>
      <c r="HV41" s="69"/>
    </row>
    <row r="42" spans="1:230" s="61" customFormat="1" ht="25.5" x14ac:dyDescent="0.2">
      <c r="A42" s="79"/>
      <c r="B42" s="65">
        <v>3</v>
      </c>
      <c r="C42" s="79" t="s">
        <v>29</v>
      </c>
      <c r="D42" s="79" t="s">
        <v>15</v>
      </c>
      <c r="E42" s="68" t="s">
        <v>819</v>
      </c>
      <c r="F42" s="68" t="s">
        <v>17</v>
      </c>
      <c r="G42" s="61">
        <f t="shared" ref="G42:AG42" si="96">$N$14</f>
        <v>4701060.3123629875</v>
      </c>
      <c r="H42" s="61">
        <f t="shared" si="96"/>
        <v>4701060.3123629875</v>
      </c>
      <c r="I42" s="61">
        <f t="shared" si="96"/>
        <v>4701060.3123629875</v>
      </c>
      <c r="J42" s="61">
        <f t="shared" si="96"/>
        <v>4701060.3123629875</v>
      </c>
      <c r="K42" s="61">
        <f t="shared" si="96"/>
        <v>4701060.3123629875</v>
      </c>
      <c r="L42" s="61">
        <f t="shared" si="96"/>
        <v>4701060.3123629875</v>
      </c>
      <c r="M42" s="61">
        <f t="shared" si="96"/>
        <v>4701060.3123629875</v>
      </c>
      <c r="N42" s="61">
        <f t="shared" si="96"/>
        <v>4701060.3123629875</v>
      </c>
      <c r="O42" s="61">
        <f t="shared" si="96"/>
        <v>4701060.3123629875</v>
      </c>
      <c r="P42" s="61">
        <f t="shared" si="96"/>
        <v>4701060.3123629875</v>
      </c>
      <c r="Q42" s="61">
        <f t="shared" si="96"/>
        <v>4701060.3123629875</v>
      </c>
      <c r="R42" s="61">
        <f t="shared" si="96"/>
        <v>4701060.3123629875</v>
      </c>
      <c r="S42" s="61">
        <f t="shared" si="96"/>
        <v>4701060.3123629875</v>
      </c>
      <c r="T42" s="61">
        <f t="shared" si="96"/>
        <v>4701060.3123629875</v>
      </c>
      <c r="U42" s="61">
        <f t="shared" si="96"/>
        <v>4701060.3123629875</v>
      </c>
      <c r="V42" s="61">
        <f t="shared" si="96"/>
        <v>4701060.3123629875</v>
      </c>
      <c r="W42" s="61">
        <f t="shared" si="96"/>
        <v>4701060.3123629875</v>
      </c>
      <c r="X42" s="61">
        <f t="shared" si="96"/>
        <v>4701060.3123629875</v>
      </c>
      <c r="Y42" s="61">
        <f t="shared" si="96"/>
        <v>4701060.3123629875</v>
      </c>
      <c r="Z42" s="61">
        <f t="shared" si="96"/>
        <v>4701060.3123629875</v>
      </c>
      <c r="AA42" s="61">
        <f t="shared" si="96"/>
        <v>4701060.3123629875</v>
      </c>
      <c r="AB42" s="61">
        <f t="shared" si="96"/>
        <v>4701060.3123629875</v>
      </c>
      <c r="AC42" s="61">
        <f t="shared" si="96"/>
        <v>4701060.3123629875</v>
      </c>
      <c r="AD42" s="61">
        <f t="shared" si="96"/>
        <v>4701060.3123629875</v>
      </c>
      <c r="AE42" s="61">
        <f t="shared" si="96"/>
        <v>4701060.3123629875</v>
      </c>
      <c r="AF42" s="61">
        <f t="shared" si="96"/>
        <v>4701060.3123629875</v>
      </c>
      <c r="AG42" s="61">
        <f t="shared" si="96"/>
        <v>4701060.3123629875</v>
      </c>
      <c r="AH42" s="69"/>
      <c r="AI42" s="61">
        <f>$M$14*$Q$15</f>
        <v>4740968.1605943302</v>
      </c>
      <c r="AJ42" s="61">
        <f t="shared" ref="AJ42:BI42" si="97">$M$14</f>
        <v>4740968.1605943302</v>
      </c>
      <c r="AK42" s="61">
        <f t="shared" si="97"/>
        <v>4740968.1605943302</v>
      </c>
      <c r="AL42" s="61">
        <f t="shared" si="97"/>
        <v>4740968.1605943302</v>
      </c>
      <c r="AM42" s="61">
        <f t="shared" si="97"/>
        <v>4740968.1605943302</v>
      </c>
      <c r="AN42" s="61">
        <f t="shared" si="97"/>
        <v>4740968.1605943302</v>
      </c>
      <c r="AO42" s="61">
        <f t="shared" si="97"/>
        <v>4740968.1605943302</v>
      </c>
      <c r="AP42" s="61">
        <f t="shared" si="97"/>
        <v>4740968.1605943302</v>
      </c>
      <c r="AQ42" s="61">
        <f t="shared" si="97"/>
        <v>4740968.1605943302</v>
      </c>
      <c r="AR42" s="61">
        <f t="shared" si="97"/>
        <v>4740968.1605943302</v>
      </c>
      <c r="AS42" s="61">
        <f t="shared" si="97"/>
        <v>4740968.1605943302</v>
      </c>
      <c r="AT42" s="61">
        <f t="shared" si="97"/>
        <v>4740968.1605943302</v>
      </c>
      <c r="AU42" s="61">
        <f t="shared" si="97"/>
        <v>4740968.1605943302</v>
      </c>
      <c r="AV42" s="61">
        <f t="shared" si="97"/>
        <v>4740968.1605943302</v>
      </c>
      <c r="AW42" s="61">
        <f t="shared" si="97"/>
        <v>4740968.1605943302</v>
      </c>
      <c r="AX42" s="61">
        <f t="shared" si="97"/>
        <v>4740968.1605943302</v>
      </c>
      <c r="AY42" s="61">
        <f t="shared" si="97"/>
        <v>4740968.1605943302</v>
      </c>
      <c r="AZ42" s="61">
        <f t="shared" si="97"/>
        <v>4740968.1605943302</v>
      </c>
      <c r="BA42" s="61">
        <f t="shared" si="97"/>
        <v>4740968.1605943302</v>
      </c>
      <c r="BB42" s="61">
        <f t="shared" si="97"/>
        <v>4740968.1605943302</v>
      </c>
      <c r="BC42" s="61">
        <f t="shared" si="97"/>
        <v>4740968.1605943302</v>
      </c>
      <c r="BD42" s="61">
        <f t="shared" si="97"/>
        <v>4740968.1605943302</v>
      </c>
      <c r="BE42" s="61">
        <f t="shared" si="97"/>
        <v>4740968.1605943302</v>
      </c>
      <c r="BF42" s="61">
        <f t="shared" si="97"/>
        <v>4740968.1605943302</v>
      </c>
      <c r="BG42" s="61">
        <f t="shared" si="97"/>
        <v>4740968.1605943302</v>
      </c>
      <c r="BH42" s="61">
        <f t="shared" si="97"/>
        <v>4740968.1605943302</v>
      </c>
      <c r="BI42" s="61">
        <f t="shared" si="97"/>
        <v>4740968.1605943302</v>
      </c>
      <c r="BJ42" s="69"/>
      <c r="BK42" s="61">
        <f>$L$14*$Q$14</f>
        <v>4634935.1178083858</v>
      </c>
      <c r="BL42" s="61">
        <f t="shared" ref="BL42:CK42" si="98">$L$14*$Q$14</f>
        <v>4634935.1178083858</v>
      </c>
      <c r="BM42" s="61">
        <f t="shared" si="98"/>
        <v>4634935.1178083858</v>
      </c>
      <c r="BN42" s="61">
        <f t="shared" si="98"/>
        <v>4634935.1178083858</v>
      </c>
      <c r="BO42" s="61">
        <f t="shared" si="98"/>
        <v>4634935.1178083858</v>
      </c>
      <c r="BP42" s="61">
        <f t="shared" si="98"/>
        <v>4634935.1178083858</v>
      </c>
      <c r="BQ42" s="61">
        <f t="shared" si="98"/>
        <v>4634935.1178083858</v>
      </c>
      <c r="BR42" s="61">
        <f t="shared" si="98"/>
        <v>4634935.1178083858</v>
      </c>
      <c r="BS42" s="61">
        <f t="shared" si="98"/>
        <v>4634935.1178083858</v>
      </c>
      <c r="BT42" s="61">
        <f t="shared" si="98"/>
        <v>4634935.1178083858</v>
      </c>
      <c r="BU42" s="61">
        <f t="shared" si="98"/>
        <v>4634935.1178083858</v>
      </c>
      <c r="BV42" s="61">
        <f t="shared" si="98"/>
        <v>4634935.1178083858</v>
      </c>
      <c r="BW42" s="61">
        <f t="shared" si="98"/>
        <v>4634935.1178083858</v>
      </c>
      <c r="BX42" s="61">
        <f t="shared" si="98"/>
        <v>4634935.1178083858</v>
      </c>
      <c r="BY42" s="61">
        <f t="shared" si="98"/>
        <v>4634935.1178083858</v>
      </c>
      <c r="BZ42" s="61">
        <f t="shared" si="98"/>
        <v>4634935.1178083858</v>
      </c>
      <c r="CA42" s="61">
        <f t="shared" si="98"/>
        <v>4634935.1178083858</v>
      </c>
      <c r="CB42" s="61">
        <f t="shared" si="98"/>
        <v>4634935.1178083858</v>
      </c>
      <c r="CC42" s="61">
        <f t="shared" si="98"/>
        <v>4634935.1178083858</v>
      </c>
      <c r="CD42" s="61">
        <f t="shared" si="98"/>
        <v>4634935.1178083858</v>
      </c>
      <c r="CE42" s="61">
        <f t="shared" si="98"/>
        <v>4634935.1178083858</v>
      </c>
      <c r="CF42" s="61">
        <f t="shared" si="98"/>
        <v>4634935.1178083858</v>
      </c>
      <c r="CG42" s="61">
        <f t="shared" si="98"/>
        <v>4634935.1178083858</v>
      </c>
      <c r="CH42" s="61">
        <f t="shared" si="98"/>
        <v>4634935.1178083858</v>
      </c>
      <c r="CI42" s="61">
        <f t="shared" si="98"/>
        <v>4634935.1178083858</v>
      </c>
      <c r="CJ42" s="61">
        <f t="shared" si="98"/>
        <v>4634935.1178083858</v>
      </c>
      <c r="CK42" s="61">
        <f t="shared" si="98"/>
        <v>4634935.1178083858</v>
      </c>
      <c r="CL42" s="69"/>
      <c r="CM42" s="61">
        <f>$K$14*$Q$13</f>
        <v>4126357.7835932933</v>
      </c>
      <c r="CN42" s="61">
        <f t="shared" ref="CN42:DM42" si="99">$K$14*$Q$13</f>
        <v>4126357.7835932933</v>
      </c>
      <c r="CO42" s="61">
        <f t="shared" si="99"/>
        <v>4126357.7835932933</v>
      </c>
      <c r="CP42" s="61">
        <f t="shared" si="99"/>
        <v>4126357.7835932933</v>
      </c>
      <c r="CQ42" s="61">
        <f t="shared" si="99"/>
        <v>4126357.7835932933</v>
      </c>
      <c r="CR42" s="61">
        <f t="shared" si="99"/>
        <v>4126357.7835932933</v>
      </c>
      <c r="CS42" s="61">
        <f t="shared" si="99"/>
        <v>4126357.7835932933</v>
      </c>
      <c r="CT42" s="61">
        <f t="shared" si="99"/>
        <v>4126357.7835932933</v>
      </c>
      <c r="CU42" s="61">
        <f t="shared" si="99"/>
        <v>4126357.7835932933</v>
      </c>
      <c r="CV42" s="61">
        <f t="shared" si="99"/>
        <v>4126357.7835932933</v>
      </c>
      <c r="CW42" s="61">
        <f t="shared" si="99"/>
        <v>4126357.7835932933</v>
      </c>
      <c r="CX42" s="61">
        <f t="shared" si="99"/>
        <v>4126357.7835932933</v>
      </c>
      <c r="CY42" s="61">
        <f t="shared" si="99"/>
        <v>4126357.7835932933</v>
      </c>
      <c r="CZ42" s="61">
        <f t="shared" si="99"/>
        <v>4126357.7835932933</v>
      </c>
      <c r="DA42" s="61">
        <f t="shared" si="99"/>
        <v>4126357.7835932933</v>
      </c>
      <c r="DB42" s="61">
        <f t="shared" si="99"/>
        <v>4126357.7835932933</v>
      </c>
      <c r="DC42" s="61">
        <f t="shared" si="99"/>
        <v>4126357.7835932933</v>
      </c>
      <c r="DD42" s="61">
        <f t="shared" si="99"/>
        <v>4126357.7835932933</v>
      </c>
      <c r="DE42" s="61">
        <f t="shared" si="99"/>
        <v>4126357.7835932933</v>
      </c>
      <c r="DF42" s="61">
        <f t="shared" si="99"/>
        <v>4126357.7835932933</v>
      </c>
      <c r="DG42" s="61">
        <f t="shared" si="99"/>
        <v>4126357.7835932933</v>
      </c>
      <c r="DH42" s="61">
        <f t="shared" si="99"/>
        <v>4126357.7835932933</v>
      </c>
      <c r="DI42" s="61">
        <f t="shared" si="99"/>
        <v>4126357.7835932933</v>
      </c>
      <c r="DJ42" s="61">
        <f t="shared" si="99"/>
        <v>4126357.7835932933</v>
      </c>
      <c r="DK42" s="61">
        <f t="shared" si="99"/>
        <v>4126357.7835932933</v>
      </c>
      <c r="DL42" s="61">
        <f t="shared" si="99"/>
        <v>4126357.7835932933</v>
      </c>
      <c r="DM42" s="61">
        <f t="shared" si="99"/>
        <v>4126357.7835932933</v>
      </c>
      <c r="DN42" s="69"/>
      <c r="DO42" s="61">
        <f>$J$14*$Q$12</f>
        <v>4100024.6454821662</v>
      </c>
      <c r="DP42" s="61">
        <f t="shared" ref="DP42:EO42" si="100">$J$14*$Q$12</f>
        <v>4100024.6454821662</v>
      </c>
      <c r="DQ42" s="61">
        <f t="shared" si="100"/>
        <v>4100024.6454821662</v>
      </c>
      <c r="DR42" s="61">
        <f t="shared" si="100"/>
        <v>4100024.6454821662</v>
      </c>
      <c r="DS42" s="61">
        <f t="shared" si="100"/>
        <v>4100024.6454821662</v>
      </c>
      <c r="DT42" s="61">
        <f t="shared" si="100"/>
        <v>4100024.6454821662</v>
      </c>
      <c r="DU42" s="61">
        <f t="shared" si="100"/>
        <v>4100024.6454821662</v>
      </c>
      <c r="DV42" s="61">
        <f t="shared" si="100"/>
        <v>4100024.6454821662</v>
      </c>
      <c r="DW42" s="61">
        <f t="shared" si="100"/>
        <v>4100024.6454821662</v>
      </c>
      <c r="DX42" s="61">
        <f t="shared" si="100"/>
        <v>4100024.6454821662</v>
      </c>
      <c r="DY42" s="61">
        <f t="shared" si="100"/>
        <v>4100024.6454821662</v>
      </c>
      <c r="DZ42" s="61">
        <f t="shared" si="100"/>
        <v>4100024.6454821662</v>
      </c>
      <c r="EA42" s="61">
        <f t="shared" si="100"/>
        <v>4100024.6454821662</v>
      </c>
      <c r="EB42" s="61">
        <f t="shared" si="100"/>
        <v>4100024.6454821662</v>
      </c>
      <c r="EC42" s="61">
        <f t="shared" si="100"/>
        <v>4100024.6454821662</v>
      </c>
      <c r="ED42" s="61">
        <f t="shared" si="100"/>
        <v>4100024.6454821662</v>
      </c>
      <c r="EE42" s="61">
        <f t="shared" si="100"/>
        <v>4100024.6454821662</v>
      </c>
      <c r="EF42" s="61">
        <f t="shared" si="100"/>
        <v>4100024.6454821662</v>
      </c>
      <c r="EG42" s="61">
        <f t="shared" si="100"/>
        <v>4100024.6454821662</v>
      </c>
      <c r="EH42" s="61">
        <f t="shared" si="100"/>
        <v>4100024.6454821662</v>
      </c>
      <c r="EI42" s="61">
        <f t="shared" si="100"/>
        <v>4100024.6454821662</v>
      </c>
      <c r="EJ42" s="61">
        <f t="shared" si="100"/>
        <v>4100024.6454821662</v>
      </c>
      <c r="EK42" s="61">
        <f t="shared" si="100"/>
        <v>4100024.6454821662</v>
      </c>
      <c r="EL42" s="61">
        <f t="shared" si="100"/>
        <v>4100024.6454821662</v>
      </c>
      <c r="EM42" s="61">
        <f t="shared" si="100"/>
        <v>4100024.6454821662</v>
      </c>
      <c r="EN42" s="61">
        <f t="shared" si="100"/>
        <v>4100024.6454821662</v>
      </c>
      <c r="EO42" s="61">
        <f t="shared" si="100"/>
        <v>4100024.6454821662</v>
      </c>
      <c r="EP42" s="69"/>
      <c r="EQ42" s="61">
        <f>$I$14*$Q$11</f>
        <v>3640776.0671595545</v>
      </c>
      <c r="ER42" s="61">
        <f t="shared" ref="ER42:FQ42" si="101">$I$14*$Q$11</f>
        <v>3640776.0671595545</v>
      </c>
      <c r="ES42" s="61">
        <f t="shared" si="101"/>
        <v>3640776.0671595545</v>
      </c>
      <c r="ET42" s="61">
        <f t="shared" si="101"/>
        <v>3640776.0671595545</v>
      </c>
      <c r="EU42" s="61">
        <f t="shared" si="101"/>
        <v>3640776.0671595545</v>
      </c>
      <c r="EV42" s="61">
        <f t="shared" si="101"/>
        <v>3640776.0671595545</v>
      </c>
      <c r="EW42" s="61">
        <f t="shared" si="101"/>
        <v>3640776.0671595545</v>
      </c>
      <c r="EX42" s="61">
        <f t="shared" si="101"/>
        <v>3640776.0671595545</v>
      </c>
      <c r="EY42" s="61">
        <f t="shared" si="101"/>
        <v>3640776.0671595545</v>
      </c>
      <c r="EZ42" s="61">
        <f t="shared" si="101"/>
        <v>3640776.0671595545</v>
      </c>
      <c r="FA42" s="61">
        <f t="shared" si="101"/>
        <v>3640776.0671595545</v>
      </c>
      <c r="FB42" s="61">
        <f t="shared" si="101"/>
        <v>3640776.0671595545</v>
      </c>
      <c r="FC42" s="61">
        <f t="shared" si="101"/>
        <v>3640776.0671595545</v>
      </c>
      <c r="FD42" s="61">
        <f t="shared" si="101"/>
        <v>3640776.0671595545</v>
      </c>
      <c r="FE42" s="61">
        <f t="shared" si="101"/>
        <v>3640776.0671595545</v>
      </c>
      <c r="FF42" s="61">
        <f t="shared" si="101"/>
        <v>3640776.0671595545</v>
      </c>
      <c r="FG42" s="61">
        <f t="shared" si="101"/>
        <v>3640776.0671595545</v>
      </c>
      <c r="FH42" s="61">
        <f t="shared" si="101"/>
        <v>3640776.0671595545</v>
      </c>
      <c r="FI42" s="61">
        <f t="shared" si="101"/>
        <v>3640776.0671595545</v>
      </c>
      <c r="FJ42" s="61">
        <f t="shared" si="101"/>
        <v>3640776.0671595545</v>
      </c>
      <c r="FK42" s="61">
        <f t="shared" si="101"/>
        <v>3640776.0671595545</v>
      </c>
      <c r="FL42" s="61">
        <f t="shared" si="101"/>
        <v>3640776.0671595545</v>
      </c>
      <c r="FM42" s="61">
        <f t="shared" si="101"/>
        <v>3640776.0671595545</v>
      </c>
      <c r="FN42" s="61">
        <f t="shared" si="101"/>
        <v>3640776.0671595545</v>
      </c>
      <c r="FO42" s="61">
        <f t="shared" si="101"/>
        <v>3640776.0671595545</v>
      </c>
      <c r="FP42" s="61">
        <f t="shared" si="101"/>
        <v>3640776.0671595545</v>
      </c>
      <c r="FQ42" s="61">
        <f t="shared" si="101"/>
        <v>3640776.0671595545</v>
      </c>
      <c r="FR42" s="69"/>
      <c r="FS42" s="61">
        <f>$H$14*$Q$10</f>
        <v>3188852.4991703709</v>
      </c>
      <c r="FT42" s="61">
        <f t="shared" ref="FT42:GS42" si="102">$H$14*$Q$10</f>
        <v>3188852.4991703709</v>
      </c>
      <c r="FU42" s="61">
        <f t="shared" si="102"/>
        <v>3188852.4991703709</v>
      </c>
      <c r="FV42" s="61">
        <f t="shared" si="102"/>
        <v>3188852.4991703709</v>
      </c>
      <c r="FW42" s="61">
        <f t="shared" si="102"/>
        <v>3188852.4991703709</v>
      </c>
      <c r="FX42" s="61">
        <f t="shared" si="102"/>
        <v>3188852.4991703709</v>
      </c>
      <c r="FY42" s="61">
        <f t="shared" si="102"/>
        <v>3188852.4991703709</v>
      </c>
      <c r="FZ42" s="61">
        <f t="shared" si="102"/>
        <v>3188852.4991703709</v>
      </c>
      <c r="GA42" s="61">
        <f t="shared" si="102"/>
        <v>3188852.4991703709</v>
      </c>
      <c r="GB42" s="61">
        <f t="shared" si="102"/>
        <v>3188852.4991703709</v>
      </c>
      <c r="GC42" s="61">
        <f t="shared" si="102"/>
        <v>3188852.4991703709</v>
      </c>
      <c r="GD42" s="61">
        <f t="shared" si="102"/>
        <v>3188852.4991703709</v>
      </c>
      <c r="GE42" s="61">
        <f t="shared" si="102"/>
        <v>3188852.4991703709</v>
      </c>
      <c r="GF42" s="61">
        <f t="shared" si="102"/>
        <v>3188852.4991703709</v>
      </c>
      <c r="GG42" s="61">
        <f t="shared" si="102"/>
        <v>3188852.4991703709</v>
      </c>
      <c r="GH42" s="61">
        <f t="shared" si="102"/>
        <v>3188852.4991703709</v>
      </c>
      <c r="GI42" s="61">
        <f t="shared" si="102"/>
        <v>3188852.4991703709</v>
      </c>
      <c r="GJ42" s="61">
        <f t="shared" si="102"/>
        <v>3188852.4991703709</v>
      </c>
      <c r="GK42" s="61">
        <f t="shared" si="102"/>
        <v>3188852.4991703709</v>
      </c>
      <c r="GL42" s="61">
        <f t="shared" si="102"/>
        <v>3188852.4991703709</v>
      </c>
      <c r="GM42" s="61">
        <f t="shared" si="102"/>
        <v>3188852.4991703709</v>
      </c>
      <c r="GN42" s="61">
        <f t="shared" si="102"/>
        <v>3188852.4991703709</v>
      </c>
      <c r="GO42" s="61">
        <f t="shared" si="102"/>
        <v>3188852.4991703709</v>
      </c>
      <c r="GP42" s="61">
        <f t="shared" si="102"/>
        <v>3188852.4991703709</v>
      </c>
      <c r="GQ42" s="61">
        <f t="shared" si="102"/>
        <v>3188852.4991703709</v>
      </c>
      <c r="GR42" s="61">
        <f t="shared" si="102"/>
        <v>3188852.4991703709</v>
      </c>
      <c r="GS42" s="61">
        <f t="shared" si="102"/>
        <v>3188852.4991703709</v>
      </c>
      <c r="GT42" s="69"/>
      <c r="GU42" s="61">
        <f>$G$14*$Q$9</f>
        <v>2861808.4435243555</v>
      </c>
      <c r="GV42" s="61">
        <f t="shared" ref="GV42:HU42" si="103">$G$14*$Q$9</f>
        <v>2861808.4435243555</v>
      </c>
      <c r="GW42" s="61">
        <f t="shared" si="103"/>
        <v>2861808.4435243555</v>
      </c>
      <c r="GX42" s="61">
        <f t="shared" si="103"/>
        <v>2861808.4435243555</v>
      </c>
      <c r="GY42" s="61">
        <f t="shared" si="103"/>
        <v>2861808.4435243555</v>
      </c>
      <c r="GZ42" s="61">
        <f t="shared" si="103"/>
        <v>2861808.4435243555</v>
      </c>
      <c r="HA42" s="61">
        <f t="shared" si="103"/>
        <v>2861808.4435243555</v>
      </c>
      <c r="HB42" s="61">
        <f t="shared" si="103"/>
        <v>2861808.4435243555</v>
      </c>
      <c r="HC42" s="61">
        <f t="shared" si="103"/>
        <v>2861808.4435243555</v>
      </c>
      <c r="HD42" s="61">
        <f t="shared" si="103"/>
        <v>2861808.4435243555</v>
      </c>
      <c r="HE42" s="61">
        <f t="shared" si="103"/>
        <v>2861808.4435243555</v>
      </c>
      <c r="HF42" s="61">
        <f t="shared" si="103"/>
        <v>2861808.4435243555</v>
      </c>
      <c r="HG42" s="61">
        <f t="shared" si="103"/>
        <v>2861808.4435243555</v>
      </c>
      <c r="HH42" s="61">
        <f t="shared" si="103"/>
        <v>2861808.4435243555</v>
      </c>
      <c r="HI42" s="61">
        <f t="shared" si="103"/>
        <v>2861808.4435243555</v>
      </c>
      <c r="HJ42" s="61">
        <f t="shared" si="103"/>
        <v>2861808.4435243555</v>
      </c>
      <c r="HK42" s="61">
        <f t="shared" si="103"/>
        <v>2861808.4435243555</v>
      </c>
      <c r="HL42" s="61">
        <f t="shared" si="103"/>
        <v>2861808.4435243555</v>
      </c>
      <c r="HM42" s="61">
        <f t="shared" si="103"/>
        <v>2861808.4435243555</v>
      </c>
      <c r="HN42" s="61">
        <f t="shared" si="103"/>
        <v>2861808.4435243555</v>
      </c>
      <c r="HO42" s="61">
        <f t="shared" si="103"/>
        <v>2861808.4435243555</v>
      </c>
      <c r="HP42" s="61">
        <f t="shared" si="103"/>
        <v>2861808.4435243555</v>
      </c>
      <c r="HQ42" s="61">
        <f t="shared" si="103"/>
        <v>2861808.4435243555</v>
      </c>
      <c r="HR42" s="61">
        <f t="shared" si="103"/>
        <v>2861808.4435243555</v>
      </c>
      <c r="HS42" s="61">
        <f t="shared" si="103"/>
        <v>2861808.4435243555</v>
      </c>
      <c r="HT42" s="61">
        <f t="shared" si="103"/>
        <v>2861808.4435243555</v>
      </c>
      <c r="HU42" s="61">
        <f t="shared" si="103"/>
        <v>2861808.4435243555</v>
      </c>
      <c r="HV42" s="69"/>
    </row>
    <row r="43" spans="1:230" s="61" customFormat="1" ht="25.5" x14ac:dyDescent="0.2">
      <c r="A43" s="75"/>
      <c r="B43" s="72">
        <v>4</v>
      </c>
      <c r="C43" s="75" t="s">
        <v>29</v>
      </c>
      <c r="D43" s="75" t="s">
        <v>16</v>
      </c>
      <c r="E43" s="43" t="s">
        <v>794</v>
      </c>
      <c r="F43" s="43" t="s">
        <v>18</v>
      </c>
      <c r="G43" s="61">
        <f t="shared" ref="G43:AG43" si="104">$N$15</f>
        <v>25691774.317525726</v>
      </c>
      <c r="H43" s="61">
        <f t="shared" si="104"/>
        <v>25691774.317525726</v>
      </c>
      <c r="I43" s="61">
        <f t="shared" si="104"/>
        <v>25691774.317525726</v>
      </c>
      <c r="J43" s="61">
        <f t="shared" si="104"/>
        <v>25691774.317525726</v>
      </c>
      <c r="K43" s="61">
        <f t="shared" si="104"/>
        <v>25691774.317525726</v>
      </c>
      <c r="L43" s="61">
        <f t="shared" si="104"/>
        <v>25691774.317525726</v>
      </c>
      <c r="M43" s="61">
        <f t="shared" si="104"/>
        <v>25691774.317525726</v>
      </c>
      <c r="N43" s="61">
        <f t="shared" si="104"/>
        <v>25691774.317525726</v>
      </c>
      <c r="O43" s="61">
        <f t="shared" si="104"/>
        <v>25691774.317525726</v>
      </c>
      <c r="P43" s="61">
        <f t="shared" si="104"/>
        <v>25691774.317525726</v>
      </c>
      <c r="Q43" s="61">
        <f t="shared" si="104"/>
        <v>25691774.317525726</v>
      </c>
      <c r="R43" s="61">
        <f t="shared" si="104"/>
        <v>25691774.317525726</v>
      </c>
      <c r="S43" s="61">
        <f t="shared" si="104"/>
        <v>25691774.317525726</v>
      </c>
      <c r="T43" s="61">
        <f t="shared" si="104"/>
        <v>25691774.317525726</v>
      </c>
      <c r="U43" s="61">
        <f t="shared" si="104"/>
        <v>25691774.317525726</v>
      </c>
      <c r="V43" s="61">
        <f t="shared" si="104"/>
        <v>25691774.317525726</v>
      </c>
      <c r="W43" s="61">
        <f t="shared" si="104"/>
        <v>25691774.317525726</v>
      </c>
      <c r="X43" s="61">
        <f t="shared" si="104"/>
        <v>25691774.317525726</v>
      </c>
      <c r="Y43" s="61">
        <f t="shared" si="104"/>
        <v>25691774.317525726</v>
      </c>
      <c r="Z43" s="61">
        <f t="shared" si="104"/>
        <v>25691774.317525726</v>
      </c>
      <c r="AA43" s="61">
        <f t="shared" si="104"/>
        <v>25691774.317525726</v>
      </c>
      <c r="AB43" s="61">
        <f t="shared" si="104"/>
        <v>25691774.317525726</v>
      </c>
      <c r="AC43" s="61">
        <f t="shared" si="104"/>
        <v>25691774.317525726</v>
      </c>
      <c r="AD43" s="61">
        <f t="shared" si="104"/>
        <v>25691774.317525726</v>
      </c>
      <c r="AE43" s="61">
        <f t="shared" si="104"/>
        <v>25691774.317525726</v>
      </c>
      <c r="AF43" s="61">
        <f t="shared" si="104"/>
        <v>25691774.317525726</v>
      </c>
      <c r="AG43" s="61">
        <f t="shared" si="104"/>
        <v>25691774.317525726</v>
      </c>
      <c r="AH43" s="69"/>
      <c r="AI43" s="61">
        <f>$M$15*$Q$15</f>
        <v>26109045.406105276</v>
      </c>
      <c r="AJ43" s="61">
        <f t="shared" ref="AJ43:BI43" si="105">$M$15</f>
        <v>26109045.406105276</v>
      </c>
      <c r="AK43" s="61">
        <f t="shared" si="105"/>
        <v>26109045.406105276</v>
      </c>
      <c r="AL43" s="61">
        <f t="shared" si="105"/>
        <v>26109045.406105276</v>
      </c>
      <c r="AM43" s="61">
        <f t="shared" si="105"/>
        <v>26109045.406105276</v>
      </c>
      <c r="AN43" s="61">
        <f t="shared" si="105"/>
        <v>26109045.406105276</v>
      </c>
      <c r="AO43" s="61">
        <f t="shared" si="105"/>
        <v>26109045.406105276</v>
      </c>
      <c r="AP43" s="61">
        <f t="shared" si="105"/>
        <v>26109045.406105276</v>
      </c>
      <c r="AQ43" s="61">
        <f t="shared" si="105"/>
        <v>26109045.406105276</v>
      </c>
      <c r="AR43" s="61">
        <f t="shared" si="105"/>
        <v>26109045.406105276</v>
      </c>
      <c r="AS43" s="61">
        <f t="shared" si="105"/>
        <v>26109045.406105276</v>
      </c>
      <c r="AT43" s="61">
        <f t="shared" si="105"/>
        <v>26109045.406105276</v>
      </c>
      <c r="AU43" s="61">
        <f t="shared" si="105"/>
        <v>26109045.406105276</v>
      </c>
      <c r="AV43" s="61">
        <f t="shared" si="105"/>
        <v>26109045.406105276</v>
      </c>
      <c r="AW43" s="61">
        <f t="shared" si="105"/>
        <v>26109045.406105276</v>
      </c>
      <c r="AX43" s="61">
        <f t="shared" si="105"/>
        <v>26109045.406105276</v>
      </c>
      <c r="AY43" s="61">
        <f t="shared" si="105"/>
        <v>26109045.406105276</v>
      </c>
      <c r="AZ43" s="61">
        <f t="shared" si="105"/>
        <v>26109045.406105276</v>
      </c>
      <c r="BA43" s="61">
        <f t="shared" si="105"/>
        <v>26109045.406105276</v>
      </c>
      <c r="BB43" s="61">
        <f t="shared" si="105"/>
        <v>26109045.406105276</v>
      </c>
      <c r="BC43" s="61">
        <f t="shared" si="105"/>
        <v>26109045.406105276</v>
      </c>
      <c r="BD43" s="61">
        <f t="shared" si="105"/>
        <v>26109045.406105276</v>
      </c>
      <c r="BE43" s="61">
        <f t="shared" si="105"/>
        <v>26109045.406105276</v>
      </c>
      <c r="BF43" s="61">
        <f t="shared" si="105"/>
        <v>26109045.406105276</v>
      </c>
      <c r="BG43" s="61">
        <f t="shared" si="105"/>
        <v>26109045.406105276</v>
      </c>
      <c r="BH43" s="61">
        <f t="shared" si="105"/>
        <v>26109045.406105276</v>
      </c>
      <c r="BI43" s="61">
        <f t="shared" si="105"/>
        <v>26109045.406105276</v>
      </c>
      <c r="BJ43" s="69"/>
      <c r="BK43" s="61">
        <f>$L$15*$Q$14</f>
        <v>23968343.125253297</v>
      </c>
      <c r="BL43" s="61">
        <f t="shared" ref="BL43:CK43" si="106">$L$15*$Q$14</f>
        <v>23968343.125253297</v>
      </c>
      <c r="BM43" s="61">
        <f t="shared" si="106"/>
        <v>23968343.125253297</v>
      </c>
      <c r="BN43" s="61">
        <f t="shared" si="106"/>
        <v>23968343.125253297</v>
      </c>
      <c r="BO43" s="61">
        <f t="shared" si="106"/>
        <v>23968343.125253297</v>
      </c>
      <c r="BP43" s="61">
        <f t="shared" si="106"/>
        <v>23968343.125253297</v>
      </c>
      <c r="BQ43" s="61">
        <f t="shared" si="106"/>
        <v>23968343.125253297</v>
      </c>
      <c r="BR43" s="61">
        <f t="shared" si="106"/>
        <v>23968343.125253297</v>
      </c>
      <c r="BS43" s="61">
        <f t="shared" si="106"/>
        <v>23968343.125253297</v>
      </c>
      <c r="BT43" s="61">
        <f t="shared" si="106"/>
        <v>23968343.125253297</v>
      </c>
      <c r="BU43" s="61">
        <f t="shared" si="106"/>
        <v>23968343.125253297</v>
      </c>
      <c r="BV43" s="61">
        <f t="shared" si="106"/>
        <v>23968343.125253297</v>
      </c>
      <c r="BW43" s="61">
        <f t="shared" si="106"/>
        <v>23968343.125253297</v>
      </c>
      <c r="BX43" s="61">
        <f t="shared" si="106"/>
        <v>23968343.125253297</v>
      </c>
      <c r="BY43" s="61">
        <f t="shared" si="106"/>
        <v>23968343.125253297</v>
      </c>
      <c r="BZ43" s="61">
        <f t="shared" si="106"/>
        <v>23968343.125253297</v>
      </c>
      <c r="CA43" s="61">
        <f t="shared" si="106"/>
        <v>23968343.125253297</v>
      </c>
      <c r="CB43" s="61">
        <f t="shared" si="106"/>
        <v>23968343.125253297</v>
      </c>
      <c r="CC43" s="61">
        <f t="shared" si="106"/>
        <v>23968343.125253297</v>
      </c>
      <c r="CD43" s="61">
        <f t="shared" si="106"/>
        <v>23968343.125253297</v>
      </c>
      <c r="CE43" s="61">
        <f t="shared" si="106"/>
        <v>23968343.125253297</v>
      </c>
      <c r="CF43" s="61">
        <f t="shared" si="106"/>
        <v>23968343.125253297</v>
      </c>
      <c r="CG43" s="61">
        <f t="shared" si="106"/>
        <v>23968343.125253297</v>
      </c>
      <c r="CH43" s="61">
        <f t="shared" si="106"/>
        <v>23968343.125253297</v>
      </c>
      <c r="CI43" s="61">
        <f t="shared" si="106"/>
        <v>23968343.125253297</v>
      </c>
      <c r="CJ43" s="61">
        <f t="shared" si="106"/>
        <v>23968343.125253297</v>
      </c>
      <c r="CK43" s="61">
        <f t="shared" si="106"/>
        <v>23968343.125253297</v>
      </c>
      <c r="CL43" s="69"/>
      <c r="CM43" s="61">
        <f>$K$15*$Q$13</f>
        <v>22861273.979575347</v>
      </c>
      <c r="CN43" s="61">
        <f t="shared" ref="CN43:DM43" si="107">$K$15*$Q$13</f>
        <v>22861273.979575347</v>
      </c>
      <c r="CO43" s="61">
        <f t="shared" si="107"/>
        <v>22861273.979575347</v>
      </c>
      <c r="CP43" s="61">
        <f t="shared" si="107"/>
        <v>22861273.979575347</v>
      </c>
      <c r="CQ43" s="61">
        <f t="shared" si="107"/>
        <v>22861273.979575347</v>
      </c>
      <c r="CR43" s="61">
        <f t="shared" si="107"/>
        <v>22861273.979575347</v>
      </c>
      <c r="CS43" s="61">
        <f t="shared" si="107"/>
        <v>22861273.979575347</v>
      </c>
      <c r="CT43" s="61">
        <f t="shared" si="107"/>
        <v>22861273.979575347</v>
      </c>
      <c r="CU43" s="61">
        <f t="shared" si="107"/>
        <v>22861273.979575347</v>
      </c>
      <c r="CV43" s="61">
        <f t="shared" si="107"/>
        <v>22861273.979575347</v>
      </c>
      <c r="CW43" s="61">
        <f t="shared" si="107"/>
        <v>22861273.979575347</v>
      </c>
      <c r="CX43" s="61">
        <f t="shared" si="107"/>
        <v>22861273.979575347</v>
      </c>
      <c r="CY43" s="61">
        <f t="shared" si="107"/>
        <v>22861273.979575347</v>
      </c>
      <c r="CZ43" s="61">
        <f t="shared" si="107"/>
        <v>22861273.979575347</v>
      </c>
      <c r="DA43" s="61">
        <f t="shared" si="107"/>
        <v>22861273.979575347</v>
      </c>
      <c r="DB43" s="61">
        <f t="shared" si="107"/>
        <v>22861273.979575347</v>
      </c>
      <c r="DC43" s="61">
        <f t="shared" si="107"/>
        <v>22861273.979575347</v>
      </c>
      <c r="DD43" s="61">
        <f t="shared" si="107"/>
        <v>22861273.979575347</v>
      </c>
      <c r="DE43" s="61">
        <f t="shared" si="107"/>
        <v>22861273.979575347</v>
      </c>
      <c r="DF43" s="61">
        <f t="shared" si="107"/>
        <v>22861273.979575347</v>
      </c>
      <c r="DG43" s="61">
        <f t="shared" si="107"/>
        <v>22861273.979575347</v>
      </c>
      <c r="DH43" s="61">
        <f t="shared" si="107"/>
        <v>22861273.979575347</v>
      </c>
      <c r="DI43" s="61">
        <f t="shared" si="107"/>
        <v>22861273.979575347</v>
      </c>
      <c r="DJ43" s="61">
        <f t="shared" si="107"/>
        <v>22861273.979575347</v>
      </c>
      <c r="DK43" s="61">
        <f t="shared" si="107"/>
        <v>22861273.979575347</v>
      </c>
      <c r="DL43" s="61">
        <f t="shared" si="107"/>
        <v>22861273.979575347</v>
      </c>
      <c r="DM43" s="61">
        <f t="shared" si="107"/>
        <v>22861273.979575347</v>
      </c>
      <c r="DN43" s="69"/>
      <c r="DO43" s="61">
        <f>$J$15*$Q$12</f>
        <v>23042775.860871308</v>
      </c>
      <c r="DP43" s="61">
        <f t="shared" ref="DP43:EO43" si="108">$J$15*$Q$12</f>
        <v>23042775.860871308</v>
      </c>
      <c r="DQ43" s="61">
        <f t="shared" si="108"/>
        <v>23042775.860871308</v>
      </c>
      <c r="DR43" s="61">
        <f t="shared" si="108"/>
        <v>23042775.860871308</v>
      </c>
      <c r="DS43" s="61">
        <f t="shared" si="108"/>
        <v>23042775.860871308</v>
      </c>
      <c r="DT43" s="61">
        <f t="shared" si="108"/>
        <v>23042775.860871308</v>
      </c>
      <c r="DU43" s="61">
        <f t="shared" si="108"/>
        <v>23042775.860871308</v>
      </c>
      <c r="DV43" s="61">
        <f t="shared" si="108"/>
        <v>23042775.860871308</v>
      </c>
      <c r="DW43" s="61">
        <f t="shared" si="108"/>
        <v>23042775.860871308</v>
      </c>
      <c r="DX43" s="61">
        <f t="shared" si="108"/>
        <v>23042775.860871308</v>
      </c>
      <c r="DY43" s="61">
        <f t="shared" si="108"/>
        <v>23042775.860871308</v>
      </c>
      <c r="DZ43" s="61">
        <f t="shared" si="108"/>
        <v>23042775.860871308</v>
      </c>
      <c r="EA43" s="61">
        <f t="shared" si="108"/>
        <v>23042775.860871308</v>
      </c>
      <c r="EB43" s="61">
        <f t="shared" si="108"/>
        <v>23042775.860871308</v>
      </c>
      <c r="EC43" s="61">
        <f t="shared" si="108"/>
        <v>23042775.860871308</v>
      </c>
      <c r="ED43" s="61">
        <f t="shared" si="108"/>
        <v>23042775.860871308</v>
      </c>
      <c r="EE43" s="61">
        <f t="shared" si="108"/>
        <v>23042775.860871308</v>
      </c>
      <c r="EF43" s="61">
        <f t="shared" si="108"/>
        <v>23042775.860871308</v>
      </c>
      <c r="EG43" s="61">
        <f t="shared" si="108"/>
        <v>23042775.860871308</v>
      </c>
      <c r="EH43" s="61">
        <f t="shared" si="108"/>
        <v>23042775.860871308</v>
      </c>
      <c r="EI43" s="61">
        <f t="shared" si="108"/>
        <v>23042775.860871308</v>
      </c>
      <c r="EJ43" s="61">
        <f t="shared" si="108"/>
        <v>23042775.860871308</v>
      </c>
      <c r="EK43" s="61">
        <f t="shared" si="108"/>
        <v>23042775.860871308</v>
      </c>
      <c r="EL43" s="61">
        <f t="shared" si="108"/>
        <v>23042775.860871308</v>
      </c>
      <c r="EM43" s="61">
        <f t="shared" si="108"/>
        <v>23042775.860871308</v>
      </c>
      <c r="EN43" s="61">
        <f t="shared" si="108"/>
        <v>23042775.860871308</v>
      </c>
      <c r="EO43" s="61">
        <f t="shared" si="108"/>
        <v>23042775.860871308</v>
      </c>
      <c r="EP43" s="69"/>
      <c r="EQ43" s="61">
        <f>$I$15*$Q$11</f>
        <v>20189417.756056983</v>
      </c>
      <c r="ER43" s="61">
        <f t="shared" ref="ER43:FQ43" si="109">$I$15*$Q$11</f>
        <v>20189417.756056983</v>
      </c>
      <c r="ES43" s="61">
        <f t="shared" si="109"/>
        <v>20189417.756056983</v>
      </c>
      <c r="ET43" s="61">
        <f t="shared" si="109"/>
        <v>20189417.756056983</v>
      </c>
      <c r="EU43" s="61">
        <f t="shared" si="109"/>
        <v>20189417.756056983</v>
      </c>
      <c r="EV43" s="61">
        <f t="shared" si="109"/>
        <v>20189417.756056983</v>
      </c>
      <c r="EW43" s="61">
        <f t="shared" si="109"/>
        <v>20189417.756056983</v>
      </c>
      <c r="EX43" s="61">
        <f t="shared" si="109"/>
        <v>20189417.756056983</v>
      </c>
      <c r="EY43" s="61">
        <f t="shared" si="109"/>
        <v>20189417.756056983</v>
      </c>
      <c r="EZ43" s="61">
        <f t="shared" si="109"/>
        <v>20189417.756056983</v>
      </c>
      <c r="FA43" s="61">
        <f t="shared" si="109"/>
        <v>20189417.756056983</v>
      </c>
      <c r="FB43" s="61">
        <f t="shared" si="109"/>
        <v>20189417.756056983</v>
      </c>
      <c r="FC43" s="61">
        <f t="shared" si="109"/>
        <v>20189417.756056983</v>
      </c>
      <c r="FD43" s="61">
        <f t="shared" si="109"/>
        <v>20189417.756056983</v>
      </c>
      <c r="FE43" s="61">
        <f t="shared" si="109"/>
        <v>20189417.756056983</v>
      </c>
      <c r="FF43" s="61">
        <f t="shared" si="109"/>
        <v>20189417.756056983</v>
      </c>
      <c r="FG43" s="61">
        <f t="shared" si="109"/>
        <v>20189417.756056983</v>
      </c>
      <c r="FH43" s="61">
        <f t="shared" si="109"/>
        <v>20189417.756056983</v>
      </c>
      <c r="FI43" s="61">
        <f t="shared" si="109"/>
        <v>20189417.756056983</v>
      </c>
      <c r="FJ43" s="61">
        <f t="shared" si="109"/>
        <v>20189417.756056983</v>
      </c>
      <c r="FK43" s="61">
        <f t="shared" si="109"/>
        <v>20189417.756056983</v>
      </c>
      <c r="FL43" s="61">
        <f t="shared" si="109"/>
        <v>20189417.756056983</v>
      </c>
      <c r="FM43" s="61">
        <f t="shared" si="109"/>
        <v>20189417.756056983</v>
      </c>
      <c r="FN43" s="61">
        <f t="shared" si="109"/>
        <v>20189417.756056983</v>
      </c>
      <c r="FO43" s="61">
        <f t="shared" si="109"/>
        <v>20189417.756056983</v>
      </c>
      <c r="FP43" s="61">
        <f t="shared" si="109"/>
        <v>20189417.756056983</v>
      </c>
      <c r="FQ43" s="61">
        <f t="shared" si="109"/>
        <v>20189417.756056983</v>
      </c>
      <c r="FR43" s="69"/>
      <c r="FS43" s="61">
        <f>$H$15*$Q$10</f>
        <v>19995528.244626421</v>
      </c>
      <c r="FT43" s="61">
        <f t="shared" ref="FT43:GS43" si="110">$H$15*$Q$10</f>
        <v>19995528.244626421</v>
      </c>
      <c r="FU43" s="61">
        <f t="shared" si="110"/>
        <v>19995528.244626421</v>
      </c>
      <c r="FV43" s="61">
        <f t="shared" si="110"/>
        <v>19995528.244626421</v>
      </c>
      <c r="FW43" s="61">
        <f t="shared" si="110"/>
        <v>19995528.244626421</v>
      </c>
      <c r="FX43" s="61">
        <f t="shared" si="110"/>
        <v>19995528.244626421</v>
      </c>
      <c r="FY43" s="61">
        <f t="shared" si="110"/>
        <v>19995528.244626421</v>
      </c>
      <c r="FZ43" s="61">
        <f t="shared" si="110"/>
        <v>19995528.244626421</v>
      </c>
      <c r="GA43" s="61">
        <f t="shared" si="110"/>
        <v>19995528.244626421</v>
      </c>
      <c r="GB43" s="61">
        <f t="shared" si="110"/>
        <v>19995528.244626421</v>
      </c>
      <c r="GC43" s="61">
        <f t="shared" si="110"/>
        <v>19995528.244626421</v>
      </c>
      <c r="GD43" s="61">
        <f t="shared" si="110"/>
        <v>19995528.244626421</v>
      </c>
      <c r="GE43" s="61">
        <f t="shared" si="110"/>
        <v>19995528.244626421</v>
      </c>
      <c r="GF43" s="61">
        <f t="shared" si="110"/>
        <v>19995528.244626421</v>
      </c>
      <c r="GG43" s="61">
        <f t="shared" si="110"/>
        <v>19995528.244626421</v>
      </c>
      <c r="GH43" s="61">
        <f t="shared" si="110"/>
        <v>19995528.244626421</v>
      </c>
      <c r="GI43" s="61">
        <f t="shared" si="110"/>
        <v>19995528.244626421</v>
      </c>
      <c r="GJ43" s="61">
        <f t="shared" si="110"/>
        <v>19995528.244626421</v>
      </c>
      <c r="GK43" s="61">
        <f t="shared" si="110"/>
        <v>19995528.244626421</v>
      </c>
      <c r="GL43" s="61">
        <f t="shared" si="110"/>
        <v>19995528.244626421</v>
      </c>
      <c r="GM43" s="61">
        <f t="shared" si="110"/>
        <v>19995528.244626421</v>
      </c>
      <c r="GN43" s="61">
        <f t="shared" si="110"/>
        <v>19995528.244626421</v>
      </c>
      <c r="GO43" s="61">
        <f t="shared" si="110"/>
        <v>19995528.244626421</v>
      </c>
      <c r="GP43" s="61">
        <f t="shared" si="110"/>
        <v>19995528.244626421</v>
      </c>
      <c r="GQ43" s="61">
        <f t="shared" si="110"/>
        <v>19995528.244626421</v>
      </c>
      <c r="GR43" s="61">
        <f t="shared" si="110"/>
        <v>19995528.244626421</v>
      </c>
      <c r="GS43" s="61">
        <f t="shared" si="110"/>
        <v>19995528.244626421</v>
      </c>
      <c r="GT43" s="69"/>
      <c r="GU43" s="61">
        <f>$G$15*$Q$9</f>
        <v>17689020.052203454</v>
      </c>
      <c r="GV43" s="61">
        <f t="shared" ref="GV43:HU43" si="111">$G$15*$Q$9</f>
        <v>17689020.052203454</v>
      </c>
      <c r="GW43" s="61">
        <f t="shared" si="111"/>
        <v>17689020.052203454</v>
      </c>
      <c r="GX43" s="61">
        <f t="shared" si="111"/>
        <v>17689020.052203454</v>
      </c>
      <c r="GY43" s="61">
        <f t="shared" si="111"/>
        <v>17689020.052203454</v>
      </c>
      <c r="GZ43" s="61">
        <f t="shared" si="111"/>
        <v>17689020.052203454</v>
      </c>
      <c r="HA43" s="61">
        <f t="shared" si="111"/>
        <v>17689020.052203454</v>
      </c>
      <c r="HB43" s="61">
        <f t="shared" si="111"/>
        <v>17689020.052203454</v>
      </c>
      <c r="HC43" s="61">
        <f t="shared" si="111"/>
        <v>17689020.052203454</v>
      </c>
      <c r="HD43" s="61">
        <f t="shared" si="111"/>
        <v>17689020.052203454</v>
      </c>
      <c r="HE43" s="61">
        <f t="shared" si="111"/>
        <v>17689020.052203454</v>
      </c>
      <c r="HF43" s="61">
        <f t="shared" si="111"/>
        <v>17689020.052203454</v>
      </c>
      <c r="HG43" s="61">
        <f t="shared" si="111"/>
        <v>17689020.052203454</v>
      </c>
      <c r="HH43" s="61">
        <f t="shared" si="111"/>
        <v>17689020.052203454</v>
      </c>
      <c r="HI43" s="61">
        <f t="shared" si="111"/>
        <v>17689020.052203454</v>
      </c>
      <c r="HJ43" s="61">
        <f t="shared" si="111"/>
        <v>17689020.052203454</v>
      </c>
      <c r="HK43" s="61">
        <f t="shared" si="111"/>
        <v>17689020.052203454</v>
      </c>
      <c r="HL43" s="61">
        <f t="shared" si="111"/>
        <v>17689020.052203454</v>
      </c>
      <c r="HM43" s="61">
        <f t="shared" si="111"/>
        <v>17689020.052203454</v>
      </c>
      <c r="HN43" s="61">
        <f t="shared" si="111"/>
        <v>17689020.052203454</v>
      </c>
      <c r="HO43" s="61">
        <f t="shared" si="111"/>
        <v>17689020.052203454</v>
      </c>
      <c r="HP43" s="61">
        <f t="shared" si="111"/>
        <v>17689020.052203454</v>
      </c>
      <c r="HQ43" s="61">
        <f t="shared" si="111"/>
        <v>17689020.052203454</v>
      </c>
      <c r="HR43" s="61">
        <f t="shared" si="111"/>
        <v>17689020.052203454</v>
      </c>
      <c r="HS43" s="61">
        <f t="shared" si="111"/>
        <v>17689020.052203454</v>
      </c>
      <c r="HT43" s="61">
        <f t="shared" si="111"/>
        <v>17689020.052203454</v>
      </c>
      <c r="HU43" s="61">
        <f t="shared" si="111"/>
        <v>17689020.052203454</v>
      </c>
      <c r="HV43" s="69"/>
    </row>
    <row r="44" spans="1:230" s="78" customFormat="1" x14ac:dyDescent="0.2">
      <c r="A44" s="64"/>
      <c r="B44" s="62"/>
      <c r="C44" s="64" t="s">
        <v>27</v>
      </c>
      <c r="D44" s="64" t="s">
        <v>73</v>
      </c>
      <c r="E44" s="77" t="s">
        <v>74</v>
      </c>
      <c r="F44" s="77" t="s">
        <v>31</v>
      </c>
    </row>
    <row r="45" spans="1:230" s="61" customFormat="1" ht="38.25" x14ac:dyDescent="0.2">
      <c r="A45" s="58"/>
      <c r="B45" s="59">
        <v>1</v>
      </c>
      <c r="C45" s="58" t="s">
        <v>30</v>
      </c>
      <c r="D45" s="43" t="s">
        <v>863</v>
      </c>
      <c r="E45" s="43" t="s">
        <v>862</v>
      </c>
      <c r="F45" s="43" t="s">
        <v>21</v>
      </c>
      <c r="G45" s="61">
        <f t="shared" ref="G45:AG45" si="112">$N$18</f>
        <v>2693800.985009335</v>
      </c>
      <c r="H45" s="61">
        <f t="shared" si="112"/>
        <v>2693800.985009335</v>
      </c>
      <c r="I45" s="61">
        <f t="shared" si="112"/>
        <v>2693800.985009335</v>
      </c>
      <c r="J45" s="61">
        <f t="shared" si="112"/>
        <v>2693800.985009335</v>
      </c>
      <c r="K45" s="61">
        <f t="shared" si="112"/>
        <v>2693800.985009335</v>
      </c>
      <c r="L45" s="61">
        <f t="shared" si="112"/>
        <v>2693800.985009335</v>
      </c>
      <c r="M45" s="61">
        <f t="shared" si="112"/>
        <v>2693800.985009335</v>
      </c>
      <c r="N45" s="61">
        <f t="shared" si="112"/>
        <v>2693800.985009335</v>
      </c>
      <c r="O45" s="61">
        <f t="shared" si="112"/>
        <v>2693800.985009335</v>
      </c>
      <c r="P45" s="61">
        <f t="shared" si="112"/>
        <v>2693800.985009335</v>
      </c>
      <c r="Q45" s="61">
        <f t="shared" si="112"/>
        <v>2693800.985009335</v>
      </c>
      <c r="R45" s="61">
        <f t="shared" si="112"/>
        <v>2693800.985009335</v>
      </c>
      <c r="S45" s="61">
        <f t="shared" si="112"/>
        <v>2693800.985009335</v>
      </c>
      <c r="T45" s="61">
        <f t="shared" si="112"/>
        <v>2693800.985009335</v>
      </c>
      <c r="U45" s="61">
        <f t="shared" si="112"/>
        <v>2693800.985009335</v>
      </c>
      <c r="V45" s="61">
        <f t="shared" si="112"/>
        <v>2693800.985009335</v>
      </c>
      <c r="W45" s="61">
        <f t="shared" si="112"/>
        <v>2693800.985009335</v>
      </c>
      <c r="X45" s="61">
        <f t="shared" si="112"/>
        <v>2693800.985009335</v>
      </c>
      <c r="Y45" s="61">
        <f t="shared" si="112"/>
        <v>2693800.985009335</v>
      </c>
      <c r="Z45" s="61">
        <f t="shared" si="112"/>
        <v>2693800.985009335</v>
      </c>
      <c r="AA45" s="61">
        <f t="shared" si="112"/>
        <v>2693800.985009335</v>
      </c>
      <c r="AB45" s="61">
        <f t="shared" si="112"/>
        <v>2693800.985009335</v>
      </c>
      <c r="AC45" s="61">
        <f t="shared" si="112"/>
        <v>2693800.985009335</v>
      </c>
      <c r="AD45" s="61">
        <f t="shared" si="112"/>
        <v>2693800.985009335</v>
      </c>
      <c r="AE45" s="61">
        <f t="shared" si="112"/>
        <v>2693800.985009335</v>
      </c>
      <c r="AF45" s="61">
        <f t="shared" si="112"/>
        <v>2693800.985009335</v>
      </c>
      <c r="AG45" s="61">
        <f t="shared" si="112"/>
        <v>2693800.985009335</v>
      </c>
      <c r="AH45" s="69"/>
      <c r="AI45" s="61">
        <f>$M$18*$Q$15</f>
        <v>2405903.0047387029</v>
      </c>
      <c r="AJ45" s="61">
        <f t="shared" ref="AJ45:BI45" si="113">$M$18</f>
        <v>2405903.0047387029</v>
      </c>
      <c r="AK45" s="61">
        <f t="shared" si="113"/>
        <v>2405903.0047387029</v>
      </c>
      <c r="AL45" s="61">
        <f t="shared" si="113"/>
        <v>2405903.0047387029</v>
      </c>
      <c r="AM45" s="61">
        <f t="shared" si="113"/>
        <v>2405903.0047387029</v>
      </c>
      <c r="AN45" s="61">
        <f t="shared" si="113"/>
        <v>2405903.0047387029</v>
      </c>
      <c r="AO45" s="61">
        <f t="shared" si="113"/>
        <v>2405903.0047387029</v>
      </c>
      <c r="AP45" s="61">
        <f t="shared" si="113"/>
        <v>2405903.0047387029</v>
      </c>
      <c r="AQ45" s="61">
        <f t="shared" si="113"/>
        <v>2405903.0047387029</v>
      </c>
      <c r="AR45" s="61">
        <f t="shared" si="113"/>
        <v>2405903.0047387029</v>
      </c>
      <c r="AS45" s="61">
        <f t="shared" si="113"/>
        <v>2405903.0047387029</v>
      </c>
      <c r="AT45" s="61">
        <f t="shared" si="113"/>
        <v>2405903.0047387029</v>
      </c>
      <c r="AU45" s="61">
        <f t="shared" si="113"/>
        <v>2405903.0047387029</v>
      </c>
      <c r="AV45" s="61">
        <f t="shared" si="113"/>
        <v>2405903.0047387029</v>
      </c>
      <c r="AW45" s="61">
        <f t="shared" si="113"/>
        <v>2405903.0047387029</v>
      </c>
      <c r="AX45" s="61">
        <f t="shared" si="113"/>
        <v>2405903.0047387029</v>
      </c>
      <c r="AY45" s="61">
        <f t="shared" si="113"/>
        <v>2405903.0047387029</v>
      </c>
      <c r="AZ45" s="61">
        <f t="shared" si="113"/>
        <v>2405903.0047387029</v>
      </c>
      <c r="BA45" s="61">
        <f t="shared" si="113"/>
        <v>2405903.0047387029</v>
      </c>
      <c r="BB45" s="61">
        <f t="shared" si="113"/>
        <v>2405903.0047387029</v>
      </c>
      <c r="BC45" s="61">
        <f t="shared" si="113"/>
        <v>2405903.0047387029</v>
      </c>
      <c r="BD45" s="61">
        <f t="shared" si="113"/>
        <v>2405903.0047387029</v>
      </c>
      <c r="BE45" s="61">
        <f t="shared" si="113"/>
        <v>2405903.0047387029</v>
      </c>
      <c r="BF45" s="61">
        <f t="shared" si="113"/>
        <v>2405903.0047387029</v>
      </c>
      <c r="BG45" s="61">
        <f t="shared" si="113"/>
        <v>2405903.0047387029</v>
      </c>
      <c r="BH45" s="61">
        <f t="shared" si="113"/>
        <v>2405903.0047387029</v>
      </c>
      <c r="BI45" s="61">
        <f t="shared" si="113"/>
        <v>2405903.0047387029</v>
      </c>
      <c r="BJ45" s="69"/>
      <c r="BK45" s="61">
        <f>$L$18*$Q$14</f>
        <v>2730666.1694369954</v>
      </c>
      <c r="BL45" s="61">
        <f t="shared" ref="BL45:CK45" si="114">$L$18*$Q$14</f>
        <v>2730666.1694369954</v>
      </c>
      <c r="BM45" s="61">
        <f t="shared" si="114"/>
        <v>2730666.1694369954</v>
      </c>
      <c r="BN45" s="61">
        <f t="shared" si="114"/>
        <v>2730666.1694369954</v>
      </c>
      <c r="BO45" s="61">
        <f t="shared" si="114"/>
        <v>2730666.1694369954</v>
      </c>
      <c r="BP45" s="61">
        <f t="shared" si="114"/>
        <v>2730666.1694369954</v>
      </c>
      <c r="BQ45" s="61">
        <f t="shared" si="114"/>
        <v>2730666.1694369954</v>
      </c>
      <c r="BR45" s="61">
        <f t="shared" si="114"/>
        <v>2730666.1694369954</v>
      </c>
      <c r="BS45" s="61">
        <f t="shared" si="114"/>
        <v>2730666.1694369954</v>
      </c>
      <c r="BT45" s="61">
        <f t="shared" si="114"/>
        <v>2730666.1694369954</v>
      </c>
      <c r="BU45" s="61">
        <f t="shared" si="114"/>
        <v>2730666.1694369954</v>
      </c>
      <c r="BV45" s="61">
        <f t="shared" si="114"/>
        <v>2730666.1694369954</v>
      </c>
      <c r="BW45" s="61">
        <f t="shared" si="114"/>
        <v>2730666.1694369954</v>
      </c>
      <c r="BX45" s="61">
        <f t="shared" si="114"/>
        <v>2730666.1694369954</v>
      </c>
      <c r="BY45" s="61">
        <f t="shared" si="114"/>
        <v>2730666.1694369954</v>
      </c>
      <c r="BZ45" s="61">
        <f t="shared" si="114"/>
        <v>2730666.1694369954</v>
      </c>
      <c r="CA45" s="61">
        <f t="shared" si="114"/>
        <v>2730666.1694369954</v>
      </c>
      <c r="CB45" s="61">
        <f t="shared" si="114"/>
        <v>2730666.1694369954</v>
      </c>
      <c r="CC45" s="61">
        <f t="shared" si="114"/>
        <v>2730666.1694369954</v>
      </c>
      <c r="CD45" s="61">
        <f t="shared" si="114"/>
        <v>2730666.1694369954</v>
      </c>
      <c r="CE45" s="61">
        <f t="shared" si="114"/>
        <v>2730666.1694369954</v>
      </c>
      <c r="CF45" s="61">
        <f t="shared" si="114"/>
        <v>2730666.1694369954</v>
      </c>
      <c r="CG45" s="61">
        <f t="shared" si="114"/>
        <v>2730666.1694369954</v>
      </c>
      <c r="CH45" s="61">
        <f t="shared" si="114"/>
        <v>2730666.1694369954</v>
      </c>
      <c r="CI45" s="61">
        <f t="shared" si="114"/>
        <v>2730666.1694369954</v>
      </c>
      <c r="CJ45" s="61">
        <f t="shared" si="114"/>
        <v>2730666.1694369954</v>
      </c>
      <c r="CK45" s="61">
        <f t="shared" si="114"/>
        <v>2730666.1694369954</v>
      </c>
      <c r="CL45" s="69"/>
      <c r="CM45" s="61">
        <f>$K$18*$Q$13</f>
        <v>2608734.5608347314</v>
      </c>
      <c r="CN45" s="61">
        <f t="shared" ref="CN45:DM45" si="115">$K$18*$Q$13</f>
        <v>2608734.5608347314</v>
      </c>
      <c r="CO45" s="61">
        <f t="shared" si="115"/>
        <v>2608734.5608347314</v>
      </c>
      <c r="CP45" s="61">
        <f t="shared" si="115"/>
        <v>2608734.5608347314</v>
      </c>
      <c r="CQ45" s="61">
        <f t="shared" si="115"/>
        <v>2608734.5608347314</v>
      </c>
      <c r="CR45" s="61">
        <f t="shared" si="115"/>
        <v>2608734.5608347314</v>
      </c>
      <c r="CS45" s="61">
        <f t="shared" si="115"/>
        <v>2608734.5608347314</v>
      </c>
      <c r="CT45" s="61">
        <f t="shared" si="115"/>
        <v>2608734.5608347314</v>
      </c>
      <c r="CU45" s="61">
        <f t="shared" si="115"/>
        <v>2608734.5608347314</v>
      </c>
      <c r="CV45" s="61">
        <f t="shared" si="115"/>
        <v>2608734.5608347314</v>
      </c>
      <c r="CW45" s="61">
        <f t="shared" si="115"/>
        <v>2608734.5608347314</v>
      </c>
      <c r="CX45" s="61">
        <f t="shared" si="115"/>
        <v>2608734.5608347314</v>
      </c>
      <c r="CY45" s="61">
        <f t="shared" si="115"/>
        <v>2608734.5608347314</v>
      </c>
      <c r="CZ45" s="61">
        <f t="shared" si="115"/>
        <v>2608734.5608347314</v>
      </c>
      <c r="DA45" s="61">
        <f t="shared" si="115"/>
        <v>2608734.5608347314</v>
      </c>
      <c r="DB45" s="61">
        <f t="shared" si="115"/>
        <v>2608734.5608347314</v>
      </c>
      <c r="DC45" s="61">
        <f t="shared" si="115"/>
        <v>2608734.5608347314</v>
      </c>
      <c r="DD45" s="61">
        <f t="shared" si="115"/>
        <v>2608734.5608347314</v>
      </c>
      <c r="DE45" s="61">
        <f t="shared" si="115"/>
        <v>2608734.5608347314</v>
      </c>
      <c r="DF45" s="61">
        <f t="shared" si="115"/>
        <v>2608734.5608347314</v>
      </c>
      <c r="DG45" s="61">
        <f t="shared" si="115"/>
        <v>2608734.5608347314</v>
      </c>
      <c r="DH45" s="61">
        <f t="shared" si="115"/>
        <v>2608734.5608347314</v>
      </c>
      <c r="DI45" s="61">
        <f t="shared" si="115"/>
        <v>2608734.5608347314</v>
      </c>
      <c r="DJ45" s="61">
        <f t="shared" si="115"/>
        <v>2608734.5608347314</v>
      </c>
      <c r="DK45" s="61">
        <f t="shared" si="115"/>
        <v>2608734.5608347314</v>
      </c>
      <c r="DL45" s="61">
        <f t="shared" si="115"/>
        <v>2608734.5608347314</v>
      </c>
      <c r="DM45" s="61">
        <f t="shared" si="115"/>
        <v>2608734.5608347314</v>
      </c>
      <c r="DN45" s="69"/>
      <c r="DO45" s="61">
        <f>$J$18*$Q$12</f>
        <v>2092207.0530431273</v>
      </c>
      <c r="DP45" s="61">
        <f t="shared" ref="DP45:EO45" si="116">$J$18*$Q$12</f>
        <v>2092207.0530431273</v>
      </c>
      <c r="DQ45" s="61">
        <f t="shared" si="116"/>
        <v>2092207.0530431273</v>
      </c>
      <c r="DR45" s="61">
        <f t="shared" si="116"/>
        <v>2092207.0530431273</v>
      </c>
      <c r="DS45" s="61">
        <f t="shared" si="116"/>
        <v>2092207.0530431273</v>
      </c>
      <c r="DT45" s="61">
        <f t="shared" si="116"/>
        <v>2092207.0530431273</v>
      </c>
      <c r="DU45" s="61">
        <f t="shared" si="116"/>
        <v>2092207.0530431273</v>
      </c>
      <c r="DV45" s="61">
        <f t="shared" si="116"/>
        <v>2092207.0530431273</v>
      </c>
      <c r="DW45" s="61">
        <f t="shared" si="116"/>
        <v>2092207.0530431273</v>
      </c>
      <c r="DX45" s="61">
        <f t="shared" si="116"/>
        <v>2092207.0530431273</v>
      </c>
      <c r="DY45" s="61">
        <f t="shared" si="116"/>
        <v>2092207.0530431273</v>
      </c>
      <c r="DZ45" s="61">
        <f t="shared" si="116"/>
        <v>2092207.0530431273</v>
      </c>
      <c r="EA45" s="61">
        <f t="shared" si="116"/>
        <v>2092207.0530431273</v>
      </c>
      <c r="EB45" s="61">
        <f t="shared" si="116"/>
        <v>2092207.0530431273</v>
      </c>
      <c r="EC45" s="61">
        <f t="shared" si="116"/>
        <v>2092207.0530431273</v>
      </c>
      <c r="ED45" s="61">
        <f t="shared" si="116"/>
        <v>2092207.0530431273</v>
      </c>
      <c r="EE45" s="61">
        <f t="shared" si="116"/>
        <v>2092207.0530431273</v>
      </c>
      <c r="EF45" s="61">
        <f t="shared" si="116"/>
        <v>2092207.0530431273</v>
      </c>
      <c r="EG45" s="61">
        <f t="shared" si="116"/>
        <v>2092207.0530431273</v>
      </c>
      <c r="EH45" s="61">
        <f t="shared" si="116"/>
        <v>2092207.0530431273</v>
      </c>
      <c r="EI45" s="61">
        <f t="shared" si="116"/>
        <v>2092207.0530431273</v>
      </c>
      <c r="EJ45" s="61">
        <f t="shared" si="116"/>
        <v>2092207.0530431273</v>
      </c>
      <c r="EK45" s="61">
        <f t="shared" si="116"/>
        <v>2092207.0530431273</v>
      </c>
      <c r="EL45" s="61">
        <f t="shared" si="116"/>
        <v>2092207.0530431273</v>
      </c>
      <c r="EM45" s="61">
        <f t="shared" si="116"/>
        <v>2092207.0530431273</v>
      </c>
      <c r="EN45" s="61">
        <f t="shared" si="116"/>
        <v>2092207.0530431273</v>
      </c>
      <c r="EO45" s="61">
        <f t="shared" si="116"/>
        <v>2092207.0530431273</v>
      </c>
      <c r="EP45" s="69"/>
      <c r="EQ45" s="61">
        <f>$I$18*$Q$11</f>
        <v>1940258.0216331575</v>
      </c>
      <c r="ER45" s="61">
        <f t="shared" ref="ER45:FQ45" si="117">$I$18*$Q$11</f>
        <v>1940258.0216331575</v>
      </c>
      <c r="ES45" s="61">
        <f t="shared" si="117"/>
        <v>1940258.0216331575</v>
      </c>
      <c r="ET45" s="61">
        <f t="shared" si="117"/>
        <v>1940258.0216331575</v>
      </c>
      <c r="EU45" s="61">
        <f t="shared" si="117"/>
        <v>1940258.0216331575</v>
      </c>
      <c r="EV45" s="61">
        <f t="shared" si="117"/>
        <v>1940258.0216331575</v>
      </c>
      <c r="EW45" s="61">
        <f t="shared" si="117"/>
        <v>1940258.0216331575</v>
      </c>
      <c r="EX45" s="61">
        <f t="shared" si="117"/>
        <v>1940258.0216331575</v>
      </c>
      <c r="EY45" s="61">
        <f t="shared" si="117"/>
        <v>1940258.0216331575</v>
      </c>
      <c r="EZ45" s="61">
        <f t="shared" si="117"/>
        <v>1940258.0216331575</v>
      </c>
      <c r="FA45" s="61">
        <f t="shared" si="117"/>
        <v>1940258.0216331575</v>
      </c>
      <c r="FB45" s="61">
        <f t="shared" si="117"/>
        <v>1940258.0216331575</v>
      </c>
      <c r="FC45" s="61">
        <f t="shared" si="117"/>
        <v>1940258.0216331575</v>
      </c>
      <c r="FD45" s="61">
        <f t="shared" si="117"/>
        <v>1940258.0216331575</v>
      </c>
      <c r="FE45" s="61">
        <f t="shared" si="117"/>
        <v>1940258.0216331575</v>
      </c>
      <c r="FF45" s="61">
        <f t="shared" si="117"/>
        <v>1940258.0216331575</v>
      </c>
      <c r="FG45" s="61">
        <f t="shared" si="117"/>
        <v>1940258.0216331575</v>
      </c>
      <c r="FH45" s="61">
        <f t="shared" si="117"/>
        <v>1940258.0216331575</v>
      </c>
      <c r="FI45" s="61">
        <f t="shared" si="117"/>
        <v>1940258.0216331575</v>
      </c>
      <c r="FJ45" s="61">
        <f t="shared" si="117"/>
        <v>1940258.0216331575</v>
      </c>
      <c r="FK45" s="61">
        <f t="shared" si="117"/>
        <v>1940258.0216331575</v>
      </c>
      <c r="FL45" s="61">
        <f t="shared" si="117"/>
        <v>1940258.0216331575</v>
      </c>
      <c r="FM45" s="61">
        <f t="shared" si="117"/>
        <v>1940258.0216331575</v>
      </c>
      <c r="FN45" s="61">
        <f t="shared" si="117"/>
        <v>1940258.0216331575</v>
      </c>
      <c r="FO45" s="61">
        <f t="shared" si="117"/>
        <v>1940258.0216331575</v>
      </c>
      <c r="FP45" s="61">
        <f t="shared" si="117"/>
        <v>1940258.0216331575</v>
      </c>
      <c r="FQ45" s="61">
        <f t="shared" si="117"/>
        <v>1940258.0216331575</v>
      </c>
      <c r="FR45" s="69"/>
      <c r="FS45" s="61">
        <f>$H$18*$Q$10</f>
        <v>1876174.9826296465</v>
      </c>
      <c r="FT45" s="61">
        <f t="shared" ref="FT45:GS45" si="118">$H$18*$Q$10</f>
        <v>1876174.9826296465</v>
      </c>
      <c r="FU45" s="61">
        <f t="shared" si="118"/>
        <v>1876174.9826296465</v>
      </c>
      <c r="FV45" s="61">
        <f t="shared" si="118"/>
        <v>1876174.9826296465</v>
      </c>
      <c r="FW45" s="61">
        <f t="shared" si="118"/>
        <v>1876174.9826296465</v>
      </c>
      <c r="FX45" s="61">
        <f t="shared" si="118"/>
        <v>1876174.9826296465</v>
      </c>
      <c r="FY45" s="61">
        <f t="shared" si="118"/>
        <v>1876174.9826296465</v>
      </c>
      <c r="FZ45" s="61">
        <f t="shared" si="118"/>
        <v>1876174.9826296465</v>
      </c>
      <c r="GA45" s="61">
        <f t="shared" si="118"/>
        <v>1876174.9826296465</v>
      </c>
      <c r="GB45" s="61">
        <f t="shared" si="118"/>
        <v>1876174.9826296465</v>
      </c>
      <c r="GC45" s="61">
        <f t="shared" si="118"/>
        <v>1876174.9826296465</v>
      </c>
      <c r="GD45" s="61">
        <f t="shared" si="118"/>
        <v>1876174.9826296465</v>
      </c>
      <c r="GE45" s="61">
        <f t="shared" si="118"/>
        <v>1876174.9826296465</v>
      </c>
      <c r="GF45" s="61">
        <f t="shared" si="118"/>
        <v>1876174.9826296465</v>
      </c>
      <c r="GG45" s="61">
        <f t="shared" si="118"/>
        <v>1876174.9826296465</v>
      </c>
      <c r="GH45" s="61">
        <f t="shared" si="118"/>
        <v>1876174.9826296465</v>
      </c>
      <c r="GI45" s="61">
        <f t="shared" si="118"/>
        <v>1876174.9826296465</v>
      </c>
      <c r="GJ45" s="61">
        <f t="shared" si="118"/>
        <v>1876174.9826296465</v>
      </c>
      <c r="GK45" s="61">
        <f t="shared" si="118"/>
        <v>1876174.9826296465</v>
      </c>
      <c r="GL45" s="61">
        <f t="shared" si="118"/>
        <v>1876174.9826296465</v>
      </c>
      <c r="GM45" s="61">
        <f t="shared" si="118"/>
        <v>1876174.9826296465</v>
      </c>
      <c r="GN45" s="61">
        <f t="shared" si="118"/>
        <v>1876174.9826296465</v>
      </c>
      <c r="GO45" s="61">
        <f t="shared" si="118"/>
        <v>1876174.9826296465</v>
      </c>
      <c r="GP45" s="61">
        <f t="shared" si="118"/>
        <v>1876174.9826296465</v>
      </c>
      <c r="GQ45" s="61">
        <f t="shared" si="118"/>
        <v>1876174.9826296465</v>
      </c>
      <c r="GR45" s="61">
        <f t="shared" si="118"/>
        <v>1876174.9826296465</v>
      </c>
      <c r="GS45" s="61">
        <f t="shared" si="118"/>
        <v>1876174.9826296465</v>
      </c>
      <c r="GT45" s="69"/>
      <c r="GU45" s="61">
        <f>$G$18*$Q$9</f>
        <v>1683528.5497250715</v>
      </c>
      <c r="GV45" s="61">
        <f t="shared" ref="GV45:HU45" si="119">$G$18*$Q$9</f>
        <v>1683528.5497250715</v>
      </c>
      <c r="GW45" s="61">
        <f t="shared" si="119"/>
        <v>1683528.5497250715</v>
      </c>
      <c r="GX45" s="61">
        <f t="shared" si="119"/>
        <v>1683528.5497250715</v>
      </c>
      <c r="GY45" s="61">
        <f t="shared" si="119"/>
        <v>1683528.5497250715</v>
      </c>
      <c r="GZ45" s="61">
        <f t="shared" si="119"/>
        <v>1683528.5497250715</v>
      </c>
      <c r="HA45" s="61">
        <f t="shared" si="119"/>
        <v>1683528.5497250715</v>
      </c>
      <c r="HB45" s="61">
        <f t="shared" si="119"/>
        <v>1683528.5497250715</v>
      </c>
      <c r="HC45" s="61">
        <f t="shared" si="119"/>
        <v>1683528.5497250715</v>
      </c>
      <c r="HD45" s="61">
        <f t="shared" si="119"/>
        <v>1683528.5497250715</v>
      </c>
      <c r="HE45" s="61">
        <f t="shared" si="119"/>
        <v>1683528.5497250715</v>
      </c>
      <c r="HF45" s="61">
        <f t="shared" si="119"/>
        <v>1683528.5497250715</v>
      </c>
      <c r="HG45" s="61">
        <f t="shared" si="119"/>
        <v>1683528.5497250715</v>
      </c>
      <c r="HH45" s="61">
        <f t="shared" si="119"/>
        <v>1683528.5497250715</v>
      </c>
      <c r="HI45" s="61">
        <f t="shared" si="119"/>
        <v>1683528.5497250715</v>
      </c>
      <c r="HJ45" s="61">
        <f t="shared" si="119"/>
        <v>1683528.5497250715</v>
      </c>
      <c r="HK45" s="61">
        <f t="shared" si="119"/>
        <v>1683528.5497250715</v>
      </c>
      <c r="HL45" s="61">
        <f t="shared" si="119"/>
        <v>1683528.5497250715</v>
      </c>
      <c r="HM45" s="61">
        <f t="shared" si="119"/>
        <v>1683528.5497250715</v>
      </c>
      <c r="HN45" s="61">
        <f t="shared" si="119"/>
        <v>1683528.5497250715</v>
      </c>
      <c r="HO45" s="61">
        <f t="shared" si="119"/>
        <v>1683528.5497250715</v>
      </c>
      <c r="HP45" s="61">
        <f t="shared" si="119"/>
        <v>1683528.5497250715</v>
      </c>
      <c r="HQ45" s="61">
        <f t="shared" si="119"/>
        <v>1683528.5497250715</v>
      </c>
      <c r="HR45" s="61">
        <f t="shared" si="119"/>
        <v>1683528.5497250715</v>
      </c>
      <c r="HS45" s="61">
        <f t="shared" si="119"/>
        <v>1683528.5497250715</v>
      </c>
      <c r="HT45" s="61">
        <f t="shared" si="119"/>
        <v>1683528.5497250715</v>
      </c>
      <c r="HU45" s="61">
        <f t="shared" si="119"/>
        <v>1683528.5497250715</v>
      </c>
      <c r="HV45" s="69"/>
    </row>
    <row r="46" spans="1:230" s="61" customFormat="1" x14ac:dyDescent="0.2">
      <c r="A46" s="58"/>
      <c r="B46" s="59">
        <v>2</v>
      </c>
      <c r="C46" s="58" t="s">
        <v>30</v>
      </c>
      <c r="D46" s="58">
        <v>3240</v>
      </c>
      <c r="E46" s="43" t="s">
        <v>827</v>
      </c>
      <c r="F46" s="43" t="s">
        <v>827</v>
      </c>
      <c r="G46" s="61">
        <f t="shared" ref="G46:AG46" si="120">$N$19</f>
        <v>2372136.226803387</v>
      </c>
      <c r="H46" s="61">
        <f t="shared" si="120"/>
        <v>2372136.226803387</v>
      </c>
      <c r="I46" s="61">
        <f t="shared" si="120"/>
        <v>2372136.226803387</v>
      </c>
      <c r="J46" s="61">
        <f t="shared" si="120"/>
        <v>2372136.226803387</v>
      </c>
      <c r="K46" s="61">
        <f t="shared" si="120"/>
        <v>2372136.226803387</v>
      </c>
      <c r="L46" s="61">
        <f t="shared" si="120"/>
        <v>2372136.226803387</v>
      </c>
      <c r="M46" s="61">
        <f t="shared" si="120"/>
        <v>2372136.226803387</v>
      </c>
      <c r="N46" s="61">
        <f t="shared" si="120"/>
        <v>2372136.226803387</v>
      </c>
      <c r="O46" s="61">
        <f t="shared" si="120"/>
        <v>2372136.226803387</v>
      </c>
      <c r="P46" s="61">
        <f t="shared" si="120"/>
        <v>2372136.226803387</v>
      </c>
      <c r="Q46" s="61">
        <f t="shared" si="120"/>
        <v>2372136.226803387</v>
      </c>
      <c r="R46" s="61">
        <f t="shared" si="120"/>
        <v>2372136.226803387</v>
      </c>
      <c r="S46" s="61">
        <f t="shared" si="120"/>
        <v>2372136.226803387</v>
      </c>
      <c r="T46" s="61">
        <f t="shared" si="120"/>
        <v>2372136.226803387</v>
      </c>
      <c r="U46" s="61">
        <f t="shared" si="120"/>
        <v>2372136.226803387</v>
      </c>
      <c r="V46" s="61">
        <f t="shared" si="120"/>
        <v>2372136.226803387</v>
      </c>
      <c r="W46" s="61">
        <f t="shared" si="120"/>
        <v>2372136.226803387</v>
      </c>
      <c r="X46" s="61">
        <f t="shared" si="120"/>
        <v>2372136.226803387</v>
      </c>
      <c r="Y46" s="61">
        <f t="shared" si="120"/>
        <v>2372136.226803387</v>
      </c>
      <c r="Z46" s="61">
        <f t="shared" si="120"/>
        <v>2372136.226803387</v>
      </c>
      <c r="AA46" s="61">
        <f t="shared" si="120"/>
        <v>2372136.226803387</v>
      </c>
      <c r="AB46" s="61">
        <f t="shared" si="120"/>
        <v>2372136.226803387</v>
      </c>
      <c r="AC46" s="61">
        <f t="shared" si="120"/>
        <v>2372136.226803387</v>
      </c>
      <c r="AD46" s="61">
        <f t="shared" si="120"/>
        <v>2372136.226803387</v>
      </c>
      <c r="AE46" s="61">
        <f t="shared" si="120"/>
        <v>2372136.226803387</v>
      </c>
      <c r="AF46" s="61">
        <f t="shared" si="120"/>
        <v>2372136.226803387</v>
      </c>
      <c r="AG46" s="61">
        <f t="shared" si="120"/>
        <v>2372136.226803387</v>
      </c>
      <c r="AH46" s="69"/>
      <c r="AI46" s="61">
        <f>$M$19*$Q$15</f>
        <v>2791430.4081627307</v>
      </c>
      <c r="AJ46" s="61">
        <f t="shared" ref="AJ46:BI46" si="121">$M$19</f>
        <v>2791430.4081627307</v>
      </c>
      <c r="AK46" s="61">
        <f t="shared" si="121"/>
        <v>2791430.4081627307</v>
      </c>
      <c r="AL46" s="61">
        <f t="shared" si="121"/>
        <v>2791430.4081627307</v>
      </c>
      <c r="AM46" s="61">
        <f t="shared" si="121"/>
        <v>2791430.4081627307</v>
      </c>
      <c r="AN46" s="61">
        <f t="shared" si="121"/>
        <v>2791430.4081627307</v>
      </c>
      <c r="AO46" s="61">
        <f t="shared" si="121"/>
        <v>2791430.4081627307</v>
      </c>
      <c r="AP46" s="61">
        <f t="shared" si="121"/>
        <v>2791430.4081627307</v>
      </c>
      <c r="AQ46" s="61">
        <f t="shared" si="121"/>
        <v>2791430.4081627307</v>
      </c>
      <c r="AR46" s="61">
        <f t="shared" si="121"/>
        <v>2791430.4081627307</v>
      </c>
      <c r="AS46" s="61">
        <f t="shared" si="121"/>
        <v>2791430.4081627307</v>
      </c>
      <c r="AT46" s="61">
        <f t="shared" si="121"/>
        <v>2791430.4081627307</v>
      </c>
      <c r="AU46" s="61">
        <f t="shared" si="121"/>
        <v>2791430.4081627307</v>
      </c>
      <c r="AV46" s="61">
        <f t="shared" si="121"/>
        <v>2791430.4081627307</v>
      </c>
      <c r="AW46" s="61">
        <f t="shared" si="121"/>
        <v>2791430.4081627307</v>
      </c>
      <c r="AX46" s="61">
        <f t="shared" si="121"/>
        <v>2791430.4081627307</v>
      </c>
      <c r="AY46" s="61">
        <f t="shared" si="121"/>
        <v>2791430.4081627307</v>
      </c>
      <c r="AZ46" s="61">
        <f t="shared" si="121"/>
        <v>2791430.4081627307</v>
      </c>
      <c r="BA46" s="61">
        <f t="shared" si="121"/>
        <v>2791430.4081627307</v>
      </c>
      <c r="BB46" s="61">
        <f t="shared" si="121"/>
        <v>2791430.4081627307</v>
      </c>
      <c r="BC46" s="61">
        <f t="shared" si="121"/>
        <v>2791430.4081627307</v>
      </c>
      <c r="BD46" s="61">
        <f t="shared" si="121"/>
        <v>2791430.4081627307</v>
      </c>
      <c r="BE46" s="61">
        <f t="shared" si="121"/>
        <v>2791430.4081627307</v>
      </c>
      <c r="BF46" s="61">
        <f t="shared" si="121"/>
        <v>2791430.4081627307</v>
      </c>
      <c r="BG46" s="61">
        <f t="shared" si="121"/>
        <v>2791430.4081627307</v>
      </c>
      <c r="BH46" s="61">
        <f t="shared" si="121"/>
        <v>2791430.4081627307</v>
      </c>
      <c r="BI46" s="61">
        <f t="shared" si="121"/>
        <v>2791430.4081627307</v>
      </c>
      <c r="BJ46" s="69"/>
      <c r="BK46" s="61">
        <f>$L$19*$Q$14</f>
        <v>2741597.7246798021</v>
      </c>
      <c r="BL46" s="61">
        <f t="shared" ref="BL46:CK46" si="122">$L$19*$Q$14</f>
        <v>2741597.7246798021</v>
      </c>
      <c r="BM46" s="61">
        <f t="shared" si="122"/>
        <v>2741597.7246798021</v>
      </c>
      <c r="BN46" s="61">
        <f t="shared" si="122"/>
        <v>2741597.7246798021</v>
      </c>
      <c r="BO46" s="61">
        <f t="shared" si="122"/>
        <v>2741597.7246798021</v>
      </c>
      <c r="BP46" s="61">
        <f t="shared" si="122"/>
        <v>2741597.7246798021</v>
      </c>
      <c r="BQ46" s="61">
        <f t="shared" si="122"/>
        <v>2741597.7246798021</v>
      </c>
      <c r="BR46" s="61">
        <f t="shared" si="122"/>
        <v>2741597.7246798021</v>
      </c>
      <c r="BS46" s="61">
        <f t="shared" si="122"/>
        <v>2741597.7246798021</v>
      </c>
      <c r="BT46" s="61">
        <f t="shared" si="122"/>
        <v>2741597.7246798021</v>
      </c>
      <c r="BU46" s="61">
        <f t="shared" si="122"/>
        <v>2741597.7246798021</v>
      </c>
      <c r="BV46" s="61">
        <f t="shared" si="122"/>
        <v>2741597.7246798021</v>
      </c>
      <c r="BW46" s="61">
        <f t="shared" si="122"/>
        <v>2741597.7246798021</v>
      </c>
      <c r="BX46" s="61">
        <f t="shared" si="122"/>
        <v>2741597.7246798021</v>
      </c>
      <c r="BY46" s="61">
        <f t="shared" si="122"/>
        <v>2741597.7246798021</v>
      </c>
      <c r="BZ46" s="61">
        <f t="shared" si="122"/>
        <v>2741597.7246798021</v>
      </c>
      <c r="CA46" s="61">
        <f t="shared" si="122"/>
        <v>2741597.7246798021</v>
      </c>
      <c r="CB46" s="61">
        <f t="shared" si="122"/>
        <v>2741597.7246798021</v>
      </c>
      <c r="CC46" s="61">
        <f t="shared" si="122"/>
        <v>2741597.7246798021</v>
      </c>
      <c r="CD46" s="61">
        <f t="shared" si="122"/>
        <v>2741597.7246798021</v>
      </c>
      <c r="CE46" s="61">
        <f t="shared" si="122"/>
        <v>2741597.7246798021</v>
      </c>
      <c r="CF46" s="61">
        <f t="shared" si="122"/>
        <v>2741597.7246798021</v>
      </c>
      <c r="CG46" s="61">
        <f t="shared" si="122"/>
        <v>2741597.7246798021</v>
      </c>
      <c r="CH46" s="61">
        <f t="shared" si="122"/>
        <v>2741597.7246798021</v>
      </c>
      <c r="CI46" s="61">
        <f t="shared" si="122"/>
        <v>2741597.7246798021</v>
      </c>
      <c r="CJ46" s="61">
        <f t="shared" si="122"/>
        <v>2741597.7246798021</v>
      </c>
      <c r="CK46" s="61">
        <f t="shared" si="122"/>
        <v>2741597.7246798021</v>
      </c>
      <c r="CL46" s="69"/>
      <c r="CM46" s="61">
        <f>$K$19*$Q$13</f>
        <v>2389233.3937327578</v>
      </c>
      <c r="CN46" s="61">
        <f t="shared" ref="CN46:DM46" si="123">$K$19*$Q$13</f>
        <v>2389233.3937327578</v>
      </c>
      <c r="CO46" s="61">
        <f t="shared" si="123"/>
        <v>2389233.3937327578</v>
      </c>
      <c r="CP46" s="61">
        <f t="shared" si="123"/>
        <v>2389233.3937327578</v>
      </c>
      <c r="CQ46" s="61">
        <f t="shared" si="123"/>
        <v>2389233.3937327578</v>
      </c>
      <c r="CR46" s="61">
        <f t="shared" si="123"/>
        <v>2389233.3937327578</v>
      </c>
      <c r="CS46" s="61">
        <f t="shared" si="123"/>
        <v>2389233.3937327578</v>
      </c>
      <c r="CT46" s="61">
        <f t="shared" si="123"/>
        <v>2389233.3937327578</v>
      </c>
      <c r="CU46" s="61">
        <f t="shared" si="123"/>
        <v>2389233.3937327578</v>
      </c>
      <c r="CV46" s="61">
        <f t="shared" si="123"/>
        <v>2389233.3937327578</v>
      </c>
      <c r="CW46" s="61">
        <f t="shared" si="123"/>
        <v>2389233.3937327578</v>
      </c>
      <c r="CX46" s="61">
        <f t="shared" si="123"/>
        <v>2389233.3937327578</v>
      </c>
      <c r="CY46" s="61">
        <f t="shared" si="123"/>
        <v>2389233.3937327578</v>
      </c>
      <c r="CZ46" s="61">
        <f t="shared" si="123"/>
        <v>2389233.3937327578</v>
      </c>
      <c r="DA46" s="61">
        <f t="shared" si="123"/>
        <v>2389233.3937327578</v>
      </c>
      <c r="DB46" s="61">
        <f t="shared" si="123"/>
        <v>2389233.3937327578</v>
      </c>
      <c r="DC46" s="61">
        <f t="shared" si="123"/>
        <v>2389233.3937327578</v>
      </c>
      <c r="DD46" s="61">
        <f t="shared" si="123"/>
        <v>2389233.3937327578</v>
      </c>
      <c r="DE46" s="61">
        <f t="shared" si="123"/>
        <v>2389233.3937327578</v>
      </c>
      <c r="DF46" s="61">
        <f t="shared" si="123"/>
        <v>2389233.3937327578</v>
      </c>
      <c r="DG46" s="61">
        <f t="shared" si="123"/>
        <v>2389233.3937327578</v>
      </c>
      <c r="DH46" s="61">
        <f t="shared" si="123"/>
        <v>2389233.3937327578</v>
      </c>
      <c r="DI46" s="61">
        <f t="shared" si="123"/>
        <v>2389233.3937327578</v>
      </c>
      <c r="DJ46" s="61">
        <f t="shared" si="123"/>
        <v>2389233.3937327578</v>
      </c>
      <c r="DK46" s="61">
        <f t="shared" si="123"/>
        <v>2389233.3937327578</v>
      </c>
      <c r="DL46" s="61">
        <f t="shared" si="123"/>
        <v>2389233.3937327578</v>
      </c>
      <c r="DM46" s="61">
        <f t="shared" si="123"/>
        <v>2389233.3937327578</v>
      </c>
      <c r="DN46" s="69"/>
      <c r="DO46" s="61">
        <f>$J$19*$Q$12</f>
        <v>2315748.4798444253</v>
      </c>
      <c r="DP46" s="61">
        <f t="shared" ref="DP46:EO46" si="124">$J$19*$Q$12</f>
        <v>2315748.4798444253</v>
      </c>
      <c r="DQ46" s="61">
        <f t="shared" si="124"/>
        <v>2315748.4798444253</v>
      </c>
      <c r="DR46" s="61">
        <f t="shared" si="124"/>
        <v>2315748.4798444253</v>
      </c>
      <c r="DS46" s="61">
        <f t="shared" si="124"/>
        <v>2315748.4798444253</v>
      </c>
      <c r="DT46" s="61">
        <f t="shared" si="124"/>
        <v>2315748.4798444253</v>
      </c>
      <c r="DU46" s="61">
        <f t="shared" si="124"/>
        <v>2315748.4798444253</v>
      </c>
      <c r="DV46" s="61">
        <f t="shared" si="124"/>
        <v>2315748.4798444253</v>
      </c>
      <c r="DW46" s="61">
        <f t="shared" si="124"/>
        <v>2315748.4798444253</v>
      </c>
      <c r="DX46" s="61">
        <f t="shared" si="124"/>
        <v>2315748.4798444253</v>
      </c>
      <c r="DY46" s="61">
        <f t="shared" si="124"/>
        <v>2315748.4798444253</v>
      </c>
      <c r="DZ46" s="61">
        <f t="shared" si="124"/>
        <v>2315748.4798444253</v>
      </c>
      <c r="EA46" s="61">
        <f t="shared" si="124"/>
        <v>2315748.4798444253</v>
      </c>
      <c r="EB46" s="61">
        <f t="shared" si="124"/>
        <v>2315748.4798444253</v>
      </c>
      <c r="EC46" s="61">
        <f t="shared" si="124"/>
        <v>2315748.4798444253</v>
      </c>
      <c r="ED46" s="61">
        <f t="shared" si="124"/>
        <v>2315748.4798444253</v>
      </c>
      <c r="EE46" s="61">
        <f t="shared" si="124"/>
        <v>2315748.4798444253</v>
      </c>
      <c r="EF46" s="61">
        <f t="shared" si="124"/>
        <v>2315748.4798444253</v>
      </c>
      <c r="EG46" s="61">
        <f t="shared" si="124"/>
        <v>2315748.4798444253</v>
      </c>
      <c r="EH46" s="61">
        <f t="shared" si="124"/>
        <v>2315748.4798444253</v>
      </c>
      <c r="EI46" s="61">
        <f t="shared" si="124"/>
        <v>2315748.4798444253</v>
      </c>
      <c r="EJ46" s="61">
        <f t="shared" si="124"/>
        <v>2315748.4798444253</v>
      </c>
      <c r="EK46" s="61">
        <f t="shared" si="124"/>
        <v>2315748.4798444253</v>
      </c>
      <c r="EL46" s="61">
        <f t="shared" si="124"/>
        <v>2315748.4798444253</v>
      </c>
      <c r="EM46" s="61">
        <f t="shared" si="124"/>
        <v>2315748.4798444253</v>
      </c>
      <c r="EN46" s="61">
        <f t="shared" si="124"/>
        <v>2315748.4798444253</v>
      </c>
      <c r="EO46" s="61">
        <f t="shared" si="124"/>
        <v>2315748.4798444253</v>
      </c>
      <c r="EP46" s="69"/>
      <c r="EQ46" s="61">
        <f>$I$19*$Q$11</f>
        <v>2114203.4101716932</v>
      </c>
      <c r="ER46" s="61">
        <f t="shared" ref="ER46:FQ46" si="125">$I$19*$Q$11</f>
        <v>2114203.4101716932</v>
      </c>
      <c r="ES46" s="61">
        <f t="shared" si="125"/>
        <v>2114203.4101716932</v>
      </c>
      <c r="ET46" s="61">
        <f t="shared" si="125"/>
        <v>2114203.4101716932</v>
      </c>
      <c r="EU46" s="61">
        <f t="shared" si="125"/>
        <v>2114203.4101716932</v>
      </c>
      <c r="EV46" s="61">
        <f t="shared" si="125"/>
        <v>2114203.4101716932</v>
      </c>
      <c r="EW46" s="61">
        <f t="shared" si="125"/>
        <v>2114203.4101716932</v>
      </c>
      <c r="EX46" s="61">
        <f t="shared" si="125"/>
        <v>2114203.4101716932</v>
      </c>
      <c r="EY46" s="61">
        <f t="shared" si="125"/>
        <v>2114203.4101716932</v>
      </c>
      <c r="EZ46" s="61">
        <f t="shared" si="125"/>
        <v>2114203.4101716932</v>
      </c>
      <c r="FA46" s="61">
        <f t="shared" si="125"/>
        <v>2114203.4101716932</v>
      </c>
      <c r="FB46" s="61">
        <f t="shared" si="125"/>
        <v>2114203.4101716932</v>
      </c>
      <c r="FC46" s="61">
        <f t="shared" si="125"/>
        <v>2114203.4101716932</v>
      </c>
      <c r="FD46" s="61">
        <f t="shared" si="125"/>
        <v>2114203.4101716932</v>
      </c>
      <c r="FE46" s="61">
        <f t="shared" si="125"/>
        <v>2114203.4101716932</v>
      </c>
      <c r="FF46" s="61">
        <f t="shared" si="125"/>
        <v>2114203.4101716932</v>
      </c>
      <c r="FG46" s="61">
        <f t="shared" si="125"/>
        <v>2114203.4101716932</v>
      </c>
      <c r="FH46" s="61">
        <f t="shared" si="125"/>
        <v>2114203.4101716932</v>
      </c>
      <c r="FI46" s="61">
        <f t="shared" si="125"/>
        <v>2114203.4101716932</v>
      </c>
      <c r="FJ46" s="61">
        <f t="shared" si="125"/>
        <v>2114203.4101716932</v>
      </c>
      <c r="FK46" s="61">
        <f t="shared" si="125"/>
        <v>2114203.4101716932</v>
      </c>
      <c r="FL46" s="61">
        <f t="shared" si="125"/>
        <v>2114203.4101716932</v>
      </c>
      <c r="FM46" s="61">
        <f t="shared" si="125"/>
        <v>2114203.4101716932</v>
      </c>
      <c r="FN46" s="61">
        <f t="shared" si="125"/>
        <v>2114203.4101716932</v>
      </c>
      <c r="FO46" s="61">
        <f t="shared" si="125"/>
        <v>2114203.4101716932</v>
      </c>
      <c r="FP46" s="61">
        <f t="shared" si="125"/>
        <v>2114203.4101716932</v>
      </c>
      <c r="FQ46" s="61">
        <f t="shared" si="125"/>
        <v>2114203.4101716932</v>
      </c>
      <c r="FR46" s="69"/>
      <c r="FS46" s="61">
        <f>$H$19*$Q$10</f>
        <v>2198520.8612756925</v>
      </c>
      <c r="FT46" s="61">
        <f t="shared" ref="FT46:GS46" si="126">$H$19*$Q$10</f>
        <v>2198520.8612756925</v>
      </c>
      <c r="FU46" s="61">
        <f t="shared" si="126"/>
        <v>2198520.8612756925</v>
      </c>
      <c r="FV46" s="61">
        <f t="shared" si="126"/>
        <v>2198520.8612756925</v>
      </c>
      <c r="FW46" s="61">
        <f t="shared" si="126"/>
        <v>2198520.8612756925</v>
      </c>
      <c r="FX46" s="61">
        <f t="shared" si="126"/>
        <v>2198520.8612756925</v>
      </c>
      <c r="FY46" s="61">
        <f t="shared" si="126"/>
        <v>2198520.8612756925</v>
      </c>
      <c r="FZ46" s="61">
        <f t="shared" si="126"/>
        <v>2198520.8612756925</v>
      </c>
      <c r="GA46" s="61">
        <f t="shared" si="126"/>
        <v>2198520.8612756925</v>
      </c>
      <c r="GB46" s="61">
        <f t="shared" si="126"/>
        <v>2198520.8612756925</v>
      </c>
      <c r="GC46" s="61">
        <f t="shared" si="126"/>
        <v>2198520.8612756925</v>
      </c>
      <c r="GD46" s="61">
        <f t="shared" si="126"/>
        <v>2198520.8612756925</v>
      </c>
      <c r="GE46" s="61">
        <f t="shared" si="126"/>
        <v>2198520.8612756925</v>
      </c>
      <c r="GF46" s="61">
        <f t="shared" si="126"/>
        <v>2198520.8612756925</v>
      </c>
      <c r="GG46" s="61">
        <f t="shared" si="126"/>
        <v>2198520.8612756925</v>
      </c>
      <c r="GH46" s="61">
        <f t="shared" si="126"/>
        <v>2198520.8612756925</v>
      </c>
      <c r="GI46" s="61">
        <f t="shared" si="126"/>
        <v>2198520.8612756925</v>
      </c>
      <c r="GJ46" s="61">
        <f t="shared" si="126"/>
        <v>2198520.8612756925</v>
      </c>
      <c r="GK46" s="61">
        <f t="shared" si="126"/>
        <v>2198520.8612756925</v>
      </c>
      <c r="GL46" s="61">
        <f t="shared" si="126"/>
        <v>2198520.8612756925</v>
      </c>
      <c r="GM46" s="61">
        <f t="shared" si="126"/>
        <v>2198520.8612756925</v>
      </c>
      <c r="GN46" s="61">
        <f t="shared" si="126"/>
        <v>2198520.8612756925</v>
      </c>
      <c r="GO46" s="61">
        <f t="shared" si="126"/>
        <v>2198520.8612756925</v>
      </c>
      <c r="GP46" s="61">
        <f t="shared" si="126"/>
        <v>2198520.8612756925</v>
      </c>
      <c r="GQ46" s="61">
        <f t="shared" si="126"/>
        <v>2198520.8612756925</v>
      </c>
      <c r="GR46" s="61">
        <f t="shared" si="126"/>
        <v>2198520.8612756925</v>
      </c>
      <c r="GS46" s="61">
        <f t="shared" si="126"/>
        <v>2198520.8612756925</v>
      </c>
      <c r="GT46" s="69"/>
      <c r="GU46" s="61">
        <f>$G$19*$Q$9</f>
        <v>2045085.1532240943</v>
      </c>
      <c r="GV46" s="61">
        <f t="shared" ref="GV46:HU46" si="127">$G$19*$Q$9</f>
        <v>2045085.1532240943</v>
      </c>
      <c r="GW46" s="61">
        <f t="shared" si="127"/>
        <v>2045085.1532240943</v>
      </c>
      <c r="GX46" s="61">
        <f t="shared" si="127"/>
        <v>2045085.1532240943</v>
      </c>
      <c r="GY46" s="61">
        <f t="shared" si="127"/>
        <v>2045085.1532240943</v>
      </c>
      <c r="GZ46" s="61">
        <f t="shared" si="127"/>
        <v>2045085.1532240943</v>
      </c>
      <c r="HA46" s="61">
        <f t="shared" si="127"/>
        <v>2045085.1532240943</v>
      </c>
      <c r="HB46" s="61">
        <f t="shared" si="127"/>
        <v>2045085.1532240943</v>
      </c>
      <c r="HC46" s="61">
        <f t="shared" si="127"/>
        <v>2045085.1532240943</v>
      </c>
      <c r="HD46" s="61">
        <f t="shared" si="127"/>
        <v>2045085.1532240943</v>
      </c>
      <c r="HE46" s="61">
        <f t="shared" si="127"/>
        <v>2045085.1532240943</v>
      </c>
      <c r="HF46" s="61">
        <f t="shared" si="127"/>
        <v>2045085.1532240943</v>
      </c>
      <c r="HG46" s="61">
        <f t="shared" si="127"/>
        <v>2045085.1532240943</v>
      </c>
      <c r="HH46" s="61">
        <f t="shared" si="127"/>
        <v>2045085.1532240943</v>
      </c>
      <c r="HI46" s="61">
        <f t="shared" si="127"/>
        <v>2045085.1532240943</v>
      </c>
      <c r="HJ46" s="61">
        <f t="shared" si="127"/>
        <v>2045085.1532240943</v>
      </c>
      <c r="HK46" s="61">
        <f t="shared" si="127"/>
        <v>2045085.1532240943</v>
      </c>
      <c r="HL46" s="61">
        <f t="shared" si="127"/>
        <v>2045085.1532240943</v>
      </c>
      <c r="HM46" s="61">
        <f t="shared" si="127"/>
        <v>2045085.1532240943</v>
      </c>
      <c r="HN46" s="61">
        <f t="shared" si="127"/>
        <v>2045085.1532240943</v>
      </c>
      <c r="HO46" s="61">
        <f t="shared" si="127"/>
        <v>2045085.1532240943</v>
      </c>
      <c r="HP46" s="61">
        <f t="shared" si="127"/>
        <v>2045085.1532240943</v>
      </c>
      <c r="HQ46" s="61">
        <f t="shared" si="127"/>
        <v>2045085.1532240943</v>
      </c>
      <c r="HR46" s="61">
        <f t="shared" si="127"/>
        <v>2045085.1532240943</v>
      </c>
      <c r="HS46" s="61">
        <f t="shared" si="127"/>
        <v>2045085.1532240943</v>
      </c>
      <c r="HT46" s="61">
        <f t="shared" si="127"/>
        <v>2045085.1532240943</v>
      </c>
      <c r="HU46" s="61">
        <f t="shared" si="127"/>
        <v>2045085.1532240943</v>
      </c>
      <c r="HV46" s="69"/>
    </row>
    <row r="47" spans="1:230" s="61" customFormat="1" x14ac:dyDescent="0.2">
      <c r="A47" s="58"/>
      <c r="B47" s="59">
        <v>3</v>
      </c>
      <c r="C47" s="58" t="s">
        <v>30</v>
      </c>
      <c r="D47" s="58">
        <v>3220</v>
      </c>
      <c r="E47" s="43" t="s">
        <v>64</v>
      </c>
      <c r="F47" s="43" t="s">
        <v>64</v>
      </c>
      <c r="G47" s="61">
        <f>$N$20</f>
        <v>273526.62942810834</v>
      </c>
      <c r="H47" s="61">
        <f t="shared" ref="H47:AG47" si="128">$N$20</f>
        <v>273526.62942810834</v>
      </c>
      <c r="I47" s="61">
        <f t="shared" si="128"/>
        <v>273526.62942810834</v>
      </c>
      <c r="J47" s="61">
        <f t="shared" si="128"/>
        <v>273526.62942810834</v>
      </c>
      <c r="K47" s="61">
        <f t="shared" si="128"/>
        <v>273526.62942810834</v>
      </c>
      <c r="L47" s="61">
        <f t="shared" si="128"/>
        <v>273526.62942810834</v>
      </c>
      <c r="M47" s="61">
        <f t="shared" si="128"/>
        <v>273526.62942810834</v>
      </c>
      <c r="N47" s="61">
        <f t="shared" si="128"/>
        <v>273526.62942810834</v>
      </c>
      <c r="O47" s="61">
        <f t="shared" si="128"/>
        <v>273526.62942810834</v>
      </c>
      <c r="P47" s="61">
        <f t="shared" si="128"/>
        <v>273526.62942810834</v>
      </c>
      <c r="Q47" s="61">
        <f t="shared" si="128"/>
        <v>273526.62942810834</v>
      </c>
      <c r="R47" s="61">
        <f t="shared" si="128"/>
        <v>273526.62942810834</v>
      </c>
      <c r="S47" s="61">
        <f t="shared" si="128"/>
        <v>273526.62942810834</v>
      </c>
      <c r="T47" s="61">
        <f t="shared" si="128"/>
        <v>273526.62942810834</v>
      </c>
      <c r="U47" s="61">
        <f t="shared" si="128"/>
        <v>273526.62942810834</v>
      </c>
      <c r="V47" s="61">
        <f t="shared" si="128"/>
        <v>273526.62942810834</v>
      </c>
      <c r="W47" s="61">
        <f t="shared" si="128"/>
        <v>273526.62942810834</v>
      </c>
      <c r="X47" s="61">
        <f t="shared" si="128"/>
        <v>273526.62942810834</v>
      </c>
      <c r="Y47" s="61">
        <f t="shared" si="128"/>
        <v>273526.62942810834</v>
      </c>
      <c r="Z47" s="61">
        <f t="shared" si="128"/>
        <v>273526.62942810834</v>
      </c>
      <c r="AA47" s="61">
        <f t="shared" si="128"/>
        <v>273526.62942810834</v>
      </c>
      <c r="AB47" s="61">
        <f t="shared" si="128"/>
        <v>273526.62942810834</v>
      </c>
      <c r="AC47" s="61">
        <f t="shared" si="128"/>
        <v>273526.62942810834</v>
      </c>
      <c r="AD47" s="61">
        <f t="shared" si="128"/>
        <v>273526.62942810834</v>
      </c>
      <c r="AE47" s="61">
        <f t="shared" si="128"/>
        <v>273526.62942810834</v>
      </c>
      <c r="AF47" s="61">
        <f t="shared" si="128"/>
        <v>273526.62942810834</v>
      </c>
      <c r="AG47" s="61">
        <f t="shared" si="128"/>
        <v>273526.62942810834</v>
      </c>
      <c r="AH47" s="69"/>
      <c r="AI47" s="61">
        <f>$M$20*$Q$15</f>
        <v>265603.23820107512</v>
      </c>
      <c r="AJ47" s="61">
        <f>$M$20</f>
        <v>265603.23820107512</v>
      </c>
      <c r="AK47" s="61">
        <f t="shared" ref="AK47:BI47" si="129">$M$20</f>
        <v>265603.23820107512</v>
      </c>
      <c r="AL47" s="61">
        <f t="shared" si="129"/>
        <v>265603.23820107512</v>
      </c>
      <c r="AM47" s="61">
        <f t="shared" si="129"/>
        <v>265603.23820107512</v>
      </c>
      <c r="AN47" s="61">
        <f t="shared" si="129"/>
        <v>265603.23820107512</v>
      </c>
      <c r="AO47" s="61">
        <f t="shared" si="129"/>
        <v>265603.23820107512</v>
      </c>
      <c r="AP47" s="61">
        <f t="shared" si="129"/>
        <v>265603.23820107512</v>
      </c>
      <c r="AQ47" s="61">
        <f t="shared" si="129"/>
        <v>265603.23820107512</v>
      </c>
      <c r="AR47" s="61">
        <f t="shared" si="129"/>
        <v>265603.23820107512</v>
      </c>
      <c r="AS47" s="61">
        <f t="shared" si="129"/>
        <v>265603.23820107512</v>
      </c>
      <c r="AT47" s="61">
        <f t="shared" si="129"/>
        <v>265603.23820107512</v>
      </c>
      <c r="AU47" s="61">
        <f t="shared" si="129"/>
        <v>265603.23820107512</v>
      </c>
      <c r="AV47" s="61">
        <f t="shared" si="129"/>
        <v>265603.23820107512</v>
      </c>
      <c r="AW47" s="61">
        <f t="shared" si="129"/>
        <v>265603.23820107512</v>
      </c>
      <c r="AX47" s="61">
        <f t="shared" si="129"/>
        <v>265603.23820107512</v>
      </c>
      <c r="AY47" s="61">
        <f t="shared" si="129"/>
        <v>265603.23820107512</v>
      </c>
      <c r="AZ47" s="61">
        <f t="shared" si="129"/>
        <v>265603.23820107512</v>
      </c>
      <c r="BA47" s="61">
        <f t="shared" si="129"/>
        <v>265603.23820107512</v>
      </c>
      <c r="BB47" s="61">
        <f t="shared" si="129"/>
        <v>265603.23820107512</v>
      </c>
      <c r="BC47" s="61">
        <f t="shared" si="129"/>
        <v>265603.23820107512</v>
      </c>
      <c r="BD47" s="61">
        <f t="shared" si="129"/>
        <v>265603.23820107512</v>
      </c>
      <c r="BE47" s="61">
        <f t="shared" si="129"/>
        <v>265603.23820107512</v>
      </c>
      <c r="BF47" s="61">
        <f t="shared" si="129"/>
        <v>265603.23820107512</v>
      </c>
      <c r="BG47" s="61">
        <f t="shared" si="129"/>
        <v>265603.23820107512</v>
      </c>
      <c r="BH47" s="61">
        <f t="shared" si="129"/>
        <v>265603.23820107512</v>
      </c>
      <c r="BI47" s="61">
        <f t="shared" si="129"/>
        <v>265603.23820107512</v>
      </c>
      <c r="BJ47" s="69"/>
      <c r="BK47" s="61">
        <f>$L$20*$Q$14</f>
        <v>284133.30286804016</v>
      </c>
      <c r="BL47" s="61">
        <f t="shared" ref="BL47:CK47" si="130">$L$20*$Q$14</f>
        <v>284133.30286804016</v>
      </c>
      <c r="BM47" s="61">
        <f t="shared" si="130"/>
        <v>284133.30286804016</v>
      </c>
      <c r="BN47" s="61">
        <f t="shared" si="130"/>
        <v>284133.30286804016</v>
      </c>
      <c r="BO47" s="61">
        <f t="shared" si="130"/>
        <v>284133.30286804016</v>
      </c>
      <c r="BP47" s="61">
        <f t="shared" si="130"/>
        <v>284133.30286804016</v>
      </c>
      <c r="BQ47" s="61">
        <f t="shared" si="130"/>
        <v>284133.30286804016</v>
      </c>
      <c r="BR47" s="61">
        <f t="shared" si="130"/>
        <v>284133.30286804016</v>
      </c>
      <c r="BS47" s="61">
        <f t="shared" si="130"/>
        <v>284133.30286804016</v>
      </c>
      <c r="BT47" s="61">
        <f t="shared" si="130"/>
        <v>284133.30286804016</v>
      </c>
      <c r="BU47" s="61">
        <f t="shared" si="130"/>
        <v>284133.30286804016</v>
      </c>
      <c r="BV47" s="61">
        <f t="shared" si="130"/>
        <v>284133.30286804016</v>
      </c>
      <c r="BW47" s="61">
        <f t="shared" si="130"/>
        <v>284133.30286804016</v>
      </c>
      <c r="BX47" s="61">
        <f t="shared" si="130"/>
        <v>284133.30286804016</v>
      </c>
      <c r="BY47" s="61">
        <f t="shared" si="130"/>
        <v>284133.30286804016</v>
      </c>
      <c r="BZ47" s="61">
        <f t="shared" si="130"/>
        <v>284133.30286804016</v>
      </c>
      <c r="CA47" s="61">
        <f t="shared" si="130"/>
        <v>284133.30286804016</v>
      </c>
      <c r="CB47" s="61">
        <f t="shared" si="130"/>
        <v>284133.30286804016</v>
      </c>
      <c r="CC47" s="61">
        <f t="shared" si="130"/>
        <v>284133.30286804016</v>
      </c>
      <c r="CD47" s="61">
        <f t="shared" si="130"/>
        <v>284133.30286804016</v>
      </c>
      <c r="CE47" s="61">
        <f t="shared" si="130"/>
        <v>284133.30286804016</v>
      </c>
      <c r="CF47" s="61">
        <f t="shared" si="130"/>
        <v>284133.30286804016</v>
      </c>
      <c r="CG47" s="61">
        <f t="shared" si="130"/>
        <v>284133.30286804016</v>
      </c>
      <c r="CH47" s="61">
        <f t="shared" si="130"/>
        <v>284133.30286804016</v>
      </c>
      <c r="CI47" s="61">
        <f t="shared" si="130"/>
        <v>284133.30286804016</v>
      </c>
      <c r="CJ47" s="61">
        <f t="shared" si="130"/>
        <v>284133.30286804016</v>
      </c>
      <c r="CK47" s="61">
        <f t="shared" si="130"/>
        <v>284133.30286804016</v>
      </c>
      <c r="CL47" s="69"/>
      <c r="CM47" s="61">
        <f>$K$20*$Q$13</f>
        <v>246243.63999200877</v>
      </c>
      <c r="CN47" s="61">
        <f t="shared" ref="CN47:DM47" si="131">$K$20*$Q$13</f>
        <v>246243.63999200877</v>
      </c>
      <c r="CO47" s="61">
        <f t="shared" si="131"/>
        <v>246243.63999200877</v>
      </c>
      <c r="CP47" s="61">
        <f t="shared" si="131"/>
        <v>246243.63999200877</v>
      </c>
      <c r="CQ47" s="61">
        <f t="shared" si="131"/>
        <v>246243.63999200877</v>
      </c>
      <c r="CR47" s="61">
        <f t="shared" si="131"/>
        <v>246243.63999200877</v>
      </c>
      <c r="CS47" s="61">
        <f t="shared" si="131"/>
        <v>246243.63999200877</v>
      </c>
      <c r="CT47" s="61">
        <f t="shared" si="131"/>
        <v>246243.63999200877</v>
      </c>
      <c r="CU47" s="61">
        <f t="shared" si="131"/>
        <v>246243.63999200877</v>
      </c>
      <c r="CV47" s="61">
        <f t="shared" si="131"/>
        <v>246243.63999200877</v>
      </c>
      <c r="CW47" s="61">
        <f t="shared" si="131"/>
        <v>246243.63999200877</v>
      </c>
      <c r="CX47" s="61">
        <f t="shared" si="131"/>
        <v>246243.63999200877</v>
      </c>
      <c r="CY47" s="61">
        <f t="shared" si="131"/>
        <v>246243.63999200877</v>
      </c>
      <c r="CZ47" s="61">
        <f t="shared" si="131"/>
        <v>246243.63999200877</v>
      </c>
      <c r="DA47" s="61">
        <f t="shared" si="131"/>
        <v>246243.63999200877</v>
      </c>
      <c r="DB47" s="61">
        <f t="shared" si="131"/>
        <v>246243.63999200877</v>
      </c>
      <c r="DC47" s="61">
        <f t="shared" si="131"/>
        <v>246243.63999200877</v>
      </c>
      <c r="DD47" s="61">
        <f t="shared" si="131"/>
        <v>246243.63999200877</v>
      </c>
      <c r="DE47" s="61">
        <f t="shared" si="131"/>
        <v>246243.63999200877</v>
      </c>
      <c r="DF47" s="61">
        <f t="shared" si="131"/>
        <v>246243.63999200877</v>
      </c>
      <c r="DG47" s="61">
        <f t="shared" si="131"/>
        <v>246243.63999200877</v>
      </c>
      <c r="DH47" s="61">
        <f t="shared" si="131"/>
        <v>246243.63999200877</v>
      </c>
      <c r="DI47" s="61">
        <f t="shared" si="131"/>
        <v>246243.63999200877</v>
      </c>
      <c r="DJ47" s="61">
        <f t="shared" si="131"/>
        <v>246243.63999200877</v>
      </c>
      <c r="DK47" s="61">
        <f t="shared" si="131"/>
        <v>246243.63999200877</v>
      </c>
      <c r="DL47" s="61">
        <f t="shared" si="131"/>
        <v>246243.63999200877</v>
      </c>
      <c r="DM47" s="61">
        <f t="shared" si="131"/>
        <v>246243.63999200877</v>
      </c>
      <c r="DN47" s="69"/>
      <c r="DO47" s="61">
        <f>$J$20*$Q$12</f>
        <v>224069.14185093981</v>
      </c>
      <c r="DP47" s="61">
        <f t="shared" ref="DP47:EO47" si="132">$J$20*$Q$12</f>
        <v>224069.14185093981</v>
      </c>
      <c r="DQ47" s="61">
        <f t="shared" si="132"/>
        <v>224069.14185093981</v>
      </c>
      <c r="DR47" s="61">
        <f t="shared" si="132"/>
        <v>224069.14185093981</v>
      </c>
      <c r="DS47" s="61">
        <f t="shared" si="132"/>
        <v>224069.14185093981</v>
      </c>
      <c r="DT47" s="61">
        <f t="shared" si="132"/>
        <v>224069.14185093981</v>
      </c>
      <c r="DU47" s="61">
        <f t="shared" si="132"/>
        <v>224069.14185093981</v>
      </c>
      <c r="DV47" s="61">
        <f t="shared" si="132"/>
        <v>224069.14185093981</v>
      </c>
      <c r="DW47" s="61">
        <f t="shared" si="132"/>
        <v>224069.14185093981</v>
      </c>
      <c r="DX47" s="61">
        <f t="shared" si="132"/>
        <v>224069.14185093981</v>
      </c>
      <c r="DY47" s="61">
        <f t="shared" si="132"/>
        <v>224069.14185093981</v>
      </c>
      <c r="DZ47" s="61">
        <f t="shared" si="132"/>
        <v>224069.14185093981</v>
      </c>
      <c r="EA47" s="61">
        <f t="shared" si="132"/>
        <v>224069.14185093981</v>
      </c>
      <c r="EB47" s="61">
        <f t="shared" si="132"/>
        <v>224069.14185093981</v>
      </c>
      <c r="EC47" s="61">
        <f t="shared" si="132"/>
        <v>224069.14185093981</v>
      </c>
      <c r="ED47" s="61">
        <f t="shared" si="132"/>
        <v>224069.14185093981</v>
      </c>
      <c r="EE47" s="61">
        <f t="shared" si="132"/>
        <v>224069.14185093981</v>
      </c>
      <c r="EF47" s="61">
        <f t="shared" si="132"/>
        <v>224069.14185093981</v>
      </c>
      <c r="EG47" s="61">
        <f t="shared" si="132"/>
        <v>224069.14185093981</v>
      </c>
      <c r="EH47" s="61">
        <f t="shared" si="132"/>
        <v>224069.14185093981</v>
      </c>
      <c r="EI47" s="61">
        <f t="shared" si="132"/>
        <v>224069.14185093981</v>
      </c>
      <c r="EJ47" s="61">
        <f t="shared" si="132"/>
        <v>224069.14185093981</v>
      </c>
      <c r="EK47" s="61">
        <f t="shared" si="132"/>
        <v>224069.14185093981</v>
      </c>
      <c r="EL47" s="61">
        <f t="shared" si="132"/>
        <v>224069.14185093981</v>
      </c>
      <c r="EM47" s="61">
        <f t="shared" si="132"/>
        <v>224069.14185093981</v>
      </c>
      <c r="EN47" s="61">
        <f t="shared" si="132"/>
        <v>224069.14185093981</v>
      </c>
      <c r="EO47" s="61">
        <f t="shared" si="132"/>
        <v>224069.14185093981</v>
      </c>
      <c r="EP47" s="69"/>
      <c r="EQ47" s="61">
        <f>$I$20*$Q$11</f>
        <v>196167.23809397564</v>
      </c>
      <c r="ER47" s="61">
        <f t="shared" ref="ER47:FQ47" si="133">$I$20*$Q$11</f>
        <v>196167.23809397564</v>
      </c>
      <c r="ES47" s="61">
        <f t="shared" si="133"/>
        <v>196167.23809397564</v>
      </c>
      <c r="ET47" s="61">
        <f t="shared" si="133"/>
        <v>196167.23809397564</v>
      </c>
      <c r="EU47" s="61">
        <f t="shared" si="133"/>
        <v>196167.23809397564</v>
      </c>
      <c r="EV47" s="61">
        <f t="shared" si="133"/>
        <v>196167.23809397564</v>
      </c>
      <c r="EW47" s="61">
        <f t="shared" si="133"/>
        <v>196167.23809397564</v>
      </c>
      <c r="EX47" s="61">
        <f t="shared" si="133"/>
        <v>196167.23809397564</v>
      </c>
      <c r="EY47" s="61">
        <f t="shared" si="133"/>
        <v>196167.23809397564</v>
      </c>
      <c r="EZ47" s="61">
        <f t="shared" si="133"/>
        <v>196167.23809397564</v>
      </c>
      <c r="FA47" s="61">
        <f t="shared" si="133"/>
        <v>196167.23809397564</v>
      </c>
      <c r="FB47" s="61">
        <f t="shared" si="133"/>
        <v>196167.23809397564</v>
      </c>
      <c r="FC47" s="61">
        <f t="shared" si="133"/>
        <v>196167.23809397564</v>
      </c>
      <c r="FD47" s="61">
        <f t="shared" si="133"/>
        <v>196167.23809397564</v>
      </c>
      <c r="FE47" s="61">
        <f t="shared" si="133"/>
        <v>196167.23809397564</v>
      </c>
      <c r="FF47" s="61">
        <f t="shared" si="133"/>
        <v>196167.23809397564</v>
      </c>
      <c r="FG47" s="61">
        <f t="shared" si="133"/>
        <v>196167.23809397564</v>
      </c>
      <c r="FH47" s="61">
        <f t="shared" si="133"/>
        <v>196167.23809397564</v>
      </c>
      <c r="FI47" s="61">
        <f t="shared" si="133"/>
        <v>196167.23809397564</v>
      </c>
      <c r="FJ47" s="61">
        <f t="shared" si="133"/>
        <v>196167.23809397564</v>
      </c>
      <c r="FK47" s="61">
        <f t="shared" si="133"/>
        <v>196167.23809397564</v>
      </c>
      <c r="FL47" s="61">
        <f t="shared" si="133"/>
        <v>196167.23809397564</v>
      </c>
      <c r="FM47" s="61">
        <f t="shared" si="133"/>
        <v>196167.23809397564</v>
      </c>
      <c r="FN47" s="61">
        <f t="shared" si="133"/>
        <v>196167.23809397564</v>
      </c>
      <c r="FO47" s="61">
        <f t="shared" si="133"/>
        <v>196167.23809397564</v>
      </c>
      <c r="FP47" s="61">
        <f t="shared" si="133"/>
        <v>196167.23809397564</v>
      </c>
      <c r="FQ47" s="61">
        <f t="shared" si="133"/>
        <v>196167.23809397564</v>
      </c>
      <c r="FR47" s="69"/>
      <c r="FS47" s="61">
        <f>$H$20*$Q$10</f>
        <v>237263.73649260591</v>
      </c>
      <c r="FT47" s="61">
        <f t="shared" ref="FT47:GS47" si="134">$H$20*$Q$10</f>
        <v>237263.73649260591</v>
      </c>
      <c r="FU47" s="61">
        <f t="shared" si="134"/>
        <v>237263.73649260591</v>
      </c>
      <c r="FV47" s="61">
        <f t="shared" si="134"/>
        <v>237263.73649260591</v>
      </c>
      <c r="FW47" s="61">
        <f t="shared" si="134"/>
        <v>237263.73649260591</v>
      </c>
      <c r="FX47" s="61">
        <f t="shared" si="134"/>
        <v>237263.73649260591</v>
      </c>
      <c r="FY47" s="61">
        <f t="shared" si="134"/>
        <v>237263.73649260591</v>
      </c>
      <c r="FZ47" s="61">
        <f t="shared" si="134"/>
        <v>237263.73649260591</v>
      </c>
      <c r="GA47" s="61">
        <f t="shared" si="134"/>
        <v>237263.73649260591</v>
      </c>
      <c r="GB47" s="61">
        <f t="shared" si="134"/>
        <v>237263.73649260591</v>
      </c>
      <c r="GC47" s="61">
        <f t="shared" si="134"/>
        <v>237263.73649260591</v>
      </c>
      <c r="GD47" s="61">
        <f t="shared" si="134"/>
        <v>237263.73649260591</v>
      </c>
      <c r="GE47" s="61">
        <f t="shared" si="134"/>
        <v>237263.73649260591</v>
      </c>
      <c r="GF47" s="61">
        <f t="shared" si="134"/>
        <v>237263.73649260591</v>
      </c>
      <c r="GG47" s="61">
        <f t="shared" si="134"/>
        <v>237263.73649260591</v>
      </c>
      <c r="GH47" s="61">
        <f t="shared" si="134"/>
        <v>237263.73649260591</v>
      </c>
      <c r="GI47" s="61">
        <f t="shared" si="134"/>
        <v>237263.73649260591</v>
      </c>
      <c r="GJ47" s="61">
        <f t="shared" si="134"/>
        <v>237263.73649260591</v>
      </c>
      <c r="GK47" s="61">
        <f t="shared" si="134"/>
        <v>237263.73649260591</v>
      </c>
      <c r="GL47" s="61">
        <f t="shared" si="134"/>
        <v>237263.73649260591</v>
      </c>
      <c r="GM47" s="61">
        <f t="shared" si="134"/>
        <v>237263.73649260591</v>
      </c>
      <c r="GN47" s="61">
        <f t="shared" si="134"/>
        <v>237263.73649260591</v>
      </c>
      <c r="GO47" s="61">
        <f t="shared" si="134"/>
        <v>237263.73649260591</v>
      </c>
      <c r="GP47" s="61">
        <f t="shared" si="134"/>
        <v>237263.73649260591</v>
      </c>
      <c r="GQ47" s="61">
        <f t="shared" si="134"/>
        <v>237263.73649260591</v>
      </c>
      <c r="GR47" s="61">
        <f t="shared" si="134"/>
        <v>237263.73649260591</v>
      </c>
      <c r="GS47" s="61">
        <f t="shared" si="134"/>
        <v>237263.73649260591</v>
      </c>
      <c r="GT47" s="69"/>
      <c r="GU47" s="61">
        <f>$G$20*$Q$9</f>
        <v>237592.33614119096</v>
      </c>
      <c r="GV47" s="61">
        <f t="shared" ref="GV47:HU47" si="135">$G$20*$Q$9</f>
        <v>237592.33614119096</v>
      </c>
      <c r="GW47" s="61">
        <f t="shared" si="135"/>
        <v>237592.33614119096</v>
      </c>
      <c r="GX47" s="61">
        <f t="shared" si="135"/>
        <v>237592.33614119096</v>
      </c>
      <c r="GY47" s="61">
        <f t="shared" si="135"/>
        <v>237592.33614119096</v>
      </c>
      <c r="GZ47" s="61">
        <f t="shared" si="135"/>
        <v>237592.33614119096</v>
      </c>
      <c r="HA47" s="61">
        <f t="shared" si="135"/>
        <v>237592.33614119096</v>
      </c>
      <c r="HB47" s="61">
        <f t="shared" si="135"/>
        <v>237592.33614119096</v>
      </c>
      <c r="HC47" s="61">
        <f t="shared" si="135"/>
        <v>237592.33614119096</v>
      </c>
      <c r="HD47" s="61">
        <f t="shared" si="135"/>
        <v>237592.33614119096</v>
      </c>
      <c r="HE47" s="61">
        <f t="shared" si="135"/>
        <v>237592.33614119096</v>
      </c>
      <c r="HF47" s="61">
        <f t="shared" si="135"/>
        <v>237592.33614119096</v>
      </c>
      <c r="HG47" s="61">
        <f t="shared" si="135"/>
        <v>237592.33614119096</v>
      </c>
      <c r="HH47" s="61">
        <f t="shared" si="135"/>
        <v>237592.33614119096</v>
      </c>
      <c r="HI47" s="61">
        <f t="shared" si="135"/>
        <v>237592.33614119096</v>
      </c>
      <c r="HJ47" s="61">
        <f t="shared" si="135"/>
        <v>237592.33614119096</v>
      </c>
      <c r="HK47" s="61">
        <f t="shared" si="135"/>
        <v>237592.33614119096</v>
      </c>
      <c r="HL47" s="61">
        <f t="shared" si="135"/>
        <v>237592.33614119096</v>
      </c>
      <c r="HM47" s="61">
        <f t="shared" si="135"/>
        <v>237592.33614119096</v>
      </c>
      <c r="HN47" s="61">
        <f t="shared" si="135"/>
        <v>237592.33614119096</v>
      </c>
      <c r="HO47" s="61">
        <f t="shared" si="135"/>
        <v>237592.33614119096</v>
      </c>
      <c r="HP47" s="61">
        <f t="shared" si="135"/>
        <v>237592.33614119096</v>
      </c>
      <c r="HQ47" s="61">
        <f t="shared" si="135"/>
        <v>237592.33614119096</v>
      </c>
      <c r="HR47" s="61">
        <f t="shared" si="135"/>
        <v>237592.33614119096</v>
      </c>
      <c r="HS47" s="61">
        <f t="shared" si="135"/>
        <v>237592.33614119096</v>
      </c>
      <c r="HT47" s="61">
        <f t="shared" si="135"/>
        <v>237592.33614119096</v>
      </c>
      <c r="HU47" s="61">
        <f t="shared" si="135"/>
        <v>237592.33614119096</v>
      </c>
      <c r="HV47" s="69"/>
    </row>
    <row r="48" spans="1:230" s="82" customFormat="1" x14ac:dyDescent="0.2">
      <c r="A48" s="80"/>
      <c r="B48" s="81"/>
      <c r="C48" s="186" t="s">
        <v>865</v>
      </c>
      <c r="D48" s="186"/>
      <c r="E48" s="186"/>
      <c r="F48" s="186"/>
    </row>
    <row r="49" spans="1:230" s="61" customFormat="1" x14ac:dyDescent="0.2">
      <c r="A49" s="58"/>
      <c r="B49" s="60" t="s">
        <v>28</v>
      </c>
      <c r="C49" s="60" t="s">
        <v>28</v>
      </c>
      <c r="D49" s="60" t="s">
        <v>28</v>
      </c>
      <c r="E49" s="60" t="s">
        <v>28</v>
      </c>
      <c r="F49" s="60" t="s">
        <v>28</v>
      </c>
      <c r="G49" s="61">
        <f t="shared" ref="G49:AG49" si="136">$N$22</f>
        <v>1527313398.579175</v>
      </c>
      <c r="H49" s="61">
        <f t="shared" si="136"/>
        <v>1527313398.579175</v>
      </c>
      <c r="I49" s="61">
        <f t="shared" si="136"/>
        <v>1527313398.579175</v>
      </c>
      <c r="J49" s="61">
        <f t="shared" si="136"/>
        <v>1527313398.579175</v>
      </c>
      <c r="K49" s="61">
        <f t="shared" si="136"/>
        <v>1527313398.579175</v>
      </c>
      <c r="L49" s="61">
        <f t="shared" si="136"/>
        <v>1527313398.579175</v>
      </c>
      <c r="M49" s="61">
        <f t="shared" si="136"/>
        <v>1527313398.579175</v>
      </c>
      <c r="N49" s="61">
        <f t="shared" si="136"/>
        <v>1527313398.579175</v>
      </c>
      <c r="O49" s="61">
        <f t="shared" si="136"/>
        <v>1527313398.579175</v>
      </c>
      <c r="P49" s="61">
        <f t="shared" si="136"/>
        <v>1527313398.579175</v>
      </c>
      <c r="Q49" s="61">
        <f t="shared" si="136"/>
        <v>1527313398.579175</v>
      </c>
      <c r="R49" s="61">
        <f t="shared" si="136"/>
        <v>1527313398.579175</v>
      </c>
      <c r="S49" s="61">
        <f t="shared" si="136"/>
        <v>1527313398.579175</v>
      </c>
      <c r="T49" s="61">
        <f t="shared" si="136"/>
        <v>1527313398.579175</v>
      </c>
      <c r="U49" s="61">
        <f t="shared" si="136"/>
        <v>1527313398.579175</v>
      </c>
      <c r="V49" s="61">
        <f t="shared" si="136"/>
        <v>1527313398.579175</v>
      </c>
      <c r="W49" s="61">
        <f t="shared" si="136"/>
        <v>1527313398.579175</v>
      </c>
      <c r="X49" s="61">
        <f t="shared" si="136"/>
        <v>1527313398.579175</v>
      </c>
      <c r="Y49" s="61">
        <f t="shared" si="136"/>
        <v>1527313398.579175</v>
      </c>
      <c r="Z49" s="61">
        <f t="shared" si="136"/>
        <v>1527313398.579175</v>
      </c>
      <c r="AA49" s="61">
        <f t="shared" si="136"/>
        <v>1527313398.579175</v>
      </c>
      <c r="AB49" s="61">
        <f t="shared" si="136"/>
        <v>1527313398.579175</v>
      </c>
      <c r="AC49" s="61">
        <f t="shared" si="136"/>
        <v>1527313398.579175</v>
      </c>
      <c r="AD49" s="61">
        <f t="shared" si="136"/>
        <v>1527313398.579175</v>
      </c>
      <c r="AE49" s="61">
        <f t="shared" si="136"/>
        <v>1527313398.579175</v>
      </c>
      <c r="AF49" s="61">
        <f t="shared" si="136"/>
        <v>1527313398.579175</v>
      </c>
      <c r="AG49" s="61">
        <f t="shared" si="136"/>
        <v>1527313398.579175</v>
      </c>
      <c r="AH49" s="69"/>
      <c r="AI49" s="61">
        <f>$M$22*$Q$15</f>
        <v>1431314810.3868177</v>
      </c>
      <c r="AJ49" s="61">
        <f t="shared" ref="AJ49:BI49" si="137">$M$22</f>
        <v>1431314810.3868177</v>
      </c>
      <c r="AK49" s="61">
        <f t="shared" si="137"/>
        <v>1431314810.3868177</v>
      </c>
      <c r="AL49" s="61">
        <f t="shared" si="137"/>
        <v>1431314810.3868177</v>
      </c>
      <c r="AM49" s="61">
        <f t="shared" si="137"/>
        <v>1431314810.3868177</v>
      </c>
      <c r="AN49" s="61">
        <f t="shared" si="137"/>
        <v>1431314810.3868177</v>
      </c>
      <c r="AO49" s="61">
        <f t="shared" si="137"/>
        <v>1431314810.3868177</v>
      </c>
      <c r="AP49" s="61">
        <f t="shared" si="137"/>
        <v>1431314810.3868177</v>
      </c>
      <c r="AQ49" s="61">
        <f t="shared" si="137"/>
        <v>1431314810.3868177</v>
      </c>
      <c r="AR49" s="61">
        <f t="shared" si="137"/>
        <v>1431314810.3868177</v>
      </c>
      <c r="AS49" s="61">
        <f t="shared" si="137"/>
        <v>1431314810.3868177</v>
      </c>
      <c r="AT49" s="61">
        <f t="shared" si="137"/>
        <v>1431314810.3868177</v>
      </c>
      <c r="AU49" s="61">
        <f t="shared" si="137"/>
        <v>1431314810.3868177</v>
      </c>
      <c r="AV49" s="61">
        <f t="shared" si="137"/>
        <v>1431314810.3868177</v>
      </c>
      <c r="AW49" s="61">
        <f t="shared" si="137"/>
        <v>1431314810.3868177</v>
      </c>
      <c r="AX49" s="61">
        <f t="shared" si="137"/>
        <v>1431314810.3868177</v>
      </c>
      <c r="AY49" s="61">
        <f t="shared" si="137"/>
        <v>1431314810.3868177</v>
      </c>
      <c r="AZ49" s="61">
        <f t="shared" si="137"/>
        <v>1431314810.3868177</v>
      </c>
      <c r="BA49" s="61">
        <f t="shared" si="137"/>
        <v>1431314810.3868177</v>
      </c>
      <c r="BB49" s="61">
        <f t="shared" si="137"/>
        <v>1431314810.3868177</v>
      </c>
      <c r="BC49" s="61">
        <f t="shared" si="137"/>
        <v>1431314810.3868177</v>
      </c>
      <c r="BD49" s="61">
        <f t="shared" si="137"/>
        <v>1431314810.3868177</v>
      </c>
      <c r="BE49" s="61">
        <f t="shared" si="137"/>
        <v>1431314810.3868177</v>
      </c>
      <c r="BF49" s="61">
        <f t="shared" si="137"/>
        <v>1431314810.3868177</v>
      </c>
      <c r="BG49" s="61">
        <f t="shared" si="137"/>
        <v>1431314810.3868177</v>
      </c>
      <c r="BH49" s="61">
        <f t="shared" si="137"/>
        <v>1431314810.3868177</v>
      </c>
      <c r="BI49" s="61">
        <f t="shared" si="137"/>
        <v>1431314810.3868177</v>
      </c>
      <c r="BJ49" s="69"/>
      <c r="BK49" s="61">
        <f>$L$22*$Q$14</f>
        <v>1341624772.3894448</v>
      </c>
      <c r="BL49" s="61">
        <f t="shared" ref="BL49:CK49" si="138">$L$22*$Q$14</f>
        <v>1341624772.3894448</v>
      </c>
      <c r="BM49" s="61">
        <f t="shared" si="138"/>
        <v>1341624772.3894448</v>
      </c>
      <c r="BN49" s="61">
        <f t="shared" si="138"/>
        <v>1341624772.3894448</v>
      </c>
      <c r="BO49" s="61">
        <f t="shared" si="138"/>
        <v>1341624772.3894448</v>
      </c>
      <c r="BP49" s="61">
        <f t="shared" si="138"/>
        <v>1341624772.3894448</v>
      </c>
      <c r="BQ49" s="61">
        <f t="shared" si="138"/>
        <v>1341624772.3894448</v>
      </c>
      <c r="BR49" s="61">
        <f t="shared" si="138"/>
        <v>1341624772.3894448</v>
      </c>
      <c r="BS49" s="61">
        <f t="shared" si="138"/>
        <v>1341624772.3894448</v>
      </c>
      <c r="BT49" s="61">
        <f t="shared" si="138"/>
        <v>1341624772.3894448</v>
      </c>
      <c r="BU49" s="61">
        <f t="shared" si="138"/>
        <v>1341624772.3894448</v>
      </c>
      <c r="BV49" s="61">
        <f t="shared" si="138"/>
        <v>1341624772.3894448</v>
      </c>
      <c r="BW49" s="61">
        <f t="shared" si="138"/>
        <v>1341624772.3894448</v>
      </c>
      <c r="BX49" s="61">
        <f t="shared" si="138"/>
        <v>1341624772.3894448</v>
      </c>
      <c r="BY49" s="61">
        <f t="shared" si="138"/>
        <v>1341624772.3894448</v>
      </c>
      <c r="BZ49" s="61">
        <f t="shared" si="138"/>
        <v>1341624772.3894448</v>
      </c>
      <c r="CA49" s="61">
        <f t="shared" si="138"/>
        <v>1341624772.3894448</v>
      </c>
      <c r="CB49" s="61">
        <f t="shared" si="138"/>
        <v>1341624772.3894448</v>
      </c>
      <c r="CC49" s="61">
        <f t="shared" si="138"/>
        <v>1341624772.3894448</v>
      </c>
      <c r="CD49" s="61">
        <f t="shared" si="138"/>
        <v>1341624772.3894448</v>
      </c>
      <c r="CE49" s="61">
        <f t="shared" si="138"/>
        <v>1341624772.3894448</v>
      </c>
      <c r="CF49" s="61">
        <f t="shared" si="138"/>
        <v>1341624772.3894448</v>
      </c>
      <c r="CG49" s="61">
        <f t="shared" si="138"/>
        <v>1341624772.3894448</v>
      </c>
      <c r="CH49" s="61">
        <f t="shared" si="138"/>
        <v>1341624772.3894448</v>
      </c>
      <c r="CI49" s="61">
        <f t="shared" si="138"/>
        <v>1341624772.3894448</v>
      </c>
      <c r="CJ49" s="61">
        <f t="shared" si="138"/>
        <v>1341624772.3894448</v>
      </c>
      <c r="CK49" s="61">
        <f t="shared" si="138"/>
        <v>1341624772.3894448</v>
      </c>
      <c r="CL49" s="69"/>
      <c r="CM49" s="61">
        <f>$K$22*$Q$13</f>
        <v>1269110273.4763687</v>
      </c>
      <c r="CN49" s="61">
        <f t="shared" ref="CN49:DM49" si="139">$K$22*$Q$13</f>
        <v>1269110273.4763687</v>
      </c>
      <c r="CO49" s="61">
        <f t="shared" si="139"/>
        <v>1269110273.4763687</v>
      </c>
      <c r="CP49" s="61">
        <f t="shared" si="139"/>
        <v>1269110273.4763687</v>
      </c>
      <c r="CQ49" s="61">
        <f t="shared" si="139"/>
        <v>1269110273.4763687</v>
      </c>
      <c r="CR49" s="61">
        <f t="shared" si="139"/>
        <v>1269110273.4763687</v>
      </c>
      <c r="CS49" s="61">
        <f t="shared" si="139"/>
        <v>1269110273.4763687</v>
      </c>
      <c r="CT49" s="61">
        <f t="shared" si="139"/>
        <v>1269110273.4763687</v>
      </c>
      <c r="CU49" s="61">
        <f t="shared" si="139"/>
        <v>1269110273.4763687</v>
      </c>
      <c r="CV49" s="61">
        <f t="shared" si="139"/>
        <v>1269110273.4763687</v>
      </c>
      <c r="CW49" s="61">
        <f t="shared" si="139"/>
        <v>1269110273.4763687</v>
      </c>
      <c r="CX49" s="61">
        <f t="shared" si="139"/>
        <v>1269110273.4763687</v>
      </c>
      <c r="CY49" s="61">
        <f t="shared" si="139"/>
        <v>1269110273.4763687</v>
      </c>
      <c r="CZ49" s="61">
        <f t="shared" si="139"/>
        <v>1269110273.4763687</v>
      </c>
      <c r="DA49" s="61">
        <f t="shared" si="139"/>
        <v>1269110273.4763687</v>
      </c>
      <c r="DB49" s="61">
        <f t="shared" si="139"/>
        <v>1269110273.4763687</v>
      </c>
      <c r="DC49" s="61">
        <f t="shared" si="139"/>
        <v>1269110273.4763687</v>
      </c>
      <c r="DD49" s="61">
        <f t="shared" si="139"/>
        <v>1269110273.4763687</v>
      </c>
      <c r="DE49" s="61">
        <f t="shared" si="139"/>
        <v>1269110273.4763687</v>
      </c>
      <c r="DF49" s="61">
        <f t="shared" si="139"/>
        <v>1269110273.4763687</v>
      </c>
      <c r="DG49" s="61">
        <f t="shared" si="139"/>
        <v>1269110273.4763687</v>
      </c>
      <c r="DH49" s="61">
        <f t="shared" si="139"/>
        <v>1269110273.4763687</v>
      </c>
      <c r="DI49" s="61">
        <f t="shared" si="139"/>
        <v>1269110273.4763687</v>
      </c>
      <c r="DJ49" s="61">
        <f t="shared" si="139"/>
        <v>1269110273.4763687</v>
      </c>
      <c r="DK49" s="61">
        <f t="shared" si="139"/>
        <v>1269110273.4763687</v>
      </c>
      <c r="DL49" s="61">
        <f t="shared" si="139"/>
        <v>1269110273.4763687</v>
      </c>
      <c r="DM49" s="61">
        <f t="shared" si="139"/>
        <v>1269110273.4763687</v>
      </c>
      <c r="DN49" s="69"/>
      <c r="DO49" s="61">
        <f>$J$22*$Q$12</f>
        <v>1137162703.3515639</v>
      </c>
      <c r="DP49" s="61">
        <f t="shared" ref="DP49:EO49" si="140">$J$22*$Q$12</f>
        <v>1137162703.3515639</v>
      </c>
      <c r="DQ49" s="61">
        <f t="shared" si="140"/>
        <v>1137162703.3515639</v>
      </c>
      <c r="DR49" s="61">
        <f t="shared" si="140"/>
        <v>1137162703.3515639</v>
      </c>
      <c r="DS49" s="61">
        <f t="shared" si="140"/>
        <v>1137162703.3515639</v>
      </c>
      <c r="DT49" s="61">
        <f t="shared" si="140"/>
        <v>1137162703.3515639</v>
      </c>
      <c r="DU49" s="61">
        <f t="shared" si="140"/>
        <v>1137162703.3515639</v>
      </c>
      <c r="DV49" s="61">
        <f t="shared" si="140"/>
        <v>1137162703.3515639</v>
      </c>
      <c r="DW49" s="61">
        <f t="shared" si="140"/>
        <v>1137162703.3515639</v>
      </c>
      <c r="DX49" s="61">
        <f t="shared" si="140"/>
        <v>1137162703.3515639</v>
      </c>
      <c r="DY49" s="61">
        <f t="shared" si="140"/>
        <v>1137162703.3515639</v>
      </c>
      <c r="DZ49" s="61">
        <f t="shared" si="140"/>
        <v>1137162703.3515639</v>
      </c>
      <c r="EA49" s="61">
        <f t="shared" si="140"/>
        <v>1137162703.3515639</v>
      </c>
      <c r="EB49" s="61">
        <f t="shared" si="140"/>
        <v>1137162703.3515639</v>
      </c>
      <c r="EC49" s="61">
        <f t="shared" si="140"/>
        <v>1137162703.3515639</v>
      </c>
      <c r="ED49" s="61">
        <f t="shared" si="140"/>
        <v>1137162703.3515639</v>
      </c>
      <c r="EE49" s="61">
        <f t="shared" si="140"/>
        <v>1137162703.3515639</v>
      </c>
      <c r="EF49" s="61">
        <f t="shared" si="140"/>
        <v>1137162703.3515639</v>
      </c>
      <c r="EG49" s="61">
        <f t="shared" si="140"/>
        <v>1137162703.3515639</v>
      </c>
      <c r="EH49" s="61">
        <f t="shared" si="140"/>
        <v>1137162703.3515639</v>
      </c>
      <c r="EI49" s="61">
        <f t="shared" si="140"/>
        <v>1137162703.3515639</v>
      </c>
      <c r="EJ49" s="61">
        <f t="shared" si="140"/>
        <v>1137162703.3515639</v>
      </c>
      <c r="EK49" s="61">
        <f t="shared" si="140"/>
        <v>1137162703.3515639</v>
      </c>
      <c r="EL49" s="61">
        <f t="shared" si="140"/>
        <v>1137162703.3515639</v>
      </c>
      <c r="EM49" s="61">
        <f t="shared" si="140"/>
        <v>1137162703.3515639</v>
      </c>
      <c r="EN49" s="61">
        <f t="shared" si="140"/>
        <v>1137162703.3515639</v>
      </c>
      <c r="EO49" s="61">
        <f t="shared" si="140"/>
        <v>1137162703.3515639</v>
      </c>
      <c r="EP49" s="69"/>
      <c r="EQ49" s="61">
        <f>$I$22*$Q$11</f>
        <v>1036549205.4191025</v>
      </c>
      <c r="ER49" s="61">
        <f t="shared" ref="ER49:FQ49" si="141">$I$22*$Q$11</f>
        <v>1036549205.4191025</v>
      </c>
      <c r="ES49" s="61">
        <f t="shared" si="141"/>
        <v>1036549205.4191025</v>
      </c>
      <c r="ET49" s="61">
        <f t="shared" si="141"/>
        <v>1036549205.4191025</v>
      </c>
      <c r="EU49" s="61">
        <f t="shared" si="141"/>
        <v>1036549205.4191025</v>
      </c>
      <c r="EV49" s="61">
        <f t="shared" si="141"/>
        <v>1036549205.4191025</v>
      </c>
      <c r="EW49" s="61">
        <f t="shared" si="141"/>
        <v>1036549205.4191025</v>
      </c>
      <c r="EX49" s="61">
        <f t="shared" si="141"/>
        <v>1036549205.4191025</v>
      </c>
      <c r="EY49" s="61">
        <f t="shared" si="141"/>
        <v>1036549205.4191025</v>
      </c>
      <c r="EZ49" s="61">
        <f t="shared" si="141"/>
        <v>1036549205.4191025</v>
      </c>
      <c r="FA49" s="61">
        <f t="shared" si="141"/>
        <v>1036549205.4191025</v>
      </c>
      <c r="FB49" s="61">
        <f t="shared" si="141"/>
        <v>1036549205.4191025</v>
      </c>
      <c r="FC49" s="61">
        <f t="shared" si="141"/>
        <v>1036549205.4191025</v>
      </c>
      <c r="FD49" s="61">
        <f t="shared" si="141"/>
        <v>1036549205.4191025</v>
      </c>
      <c r="FE49" s="61">
        <f t="shared" si="141"/>
        <v>1036549205.4191025</v>
      </c>
      <c r="FF49" s="61">
        <f t="shared" si="141"/>
        <v>1036549205.4191025</v>
      </c>
      <c r="FG49" s="61">
        <f t="shared" si="141"/>
        <v>1036549205.4191025</v>
      </c>
      <c r="FH49" s="61">
        <f t="shared" si="141"/>
        <v>1036549205.4191025</v>
      </c>
      <c r="FI49" s="61">
        <f t="shared" si="141"/>
        <v>1036549205.4191025</v>
      </c>
      <c r="FJ49" s="61">
        <f t="shared" si="141"/>
        <v>1036549205.4191025</v>
      </c>
      <c r="FK49" s="61">
        <f t="shared" si="141"/>
        <v>1036549205.4191025</v>
      </c>
      <c r="FL49" s="61">
        <f t="shared" si="141"/>
        <v>1036549205.4191025</v>
      </c>
      <c r="FM49" s="61">
        <f t="shared" si="141"/>
        <v>1036549205.4191025</v>
      </c>
      <c r="FN49" s="61">
        <f t="shared" si="141"/>
        <v>1036549205.4191025</v>
      </c>
      <c r="FO49" s="61">
        <f t="shared" si="141"/>
        <v>1036549205.4191025</v>
      </c>
      <c r="FP49" s="61">
        <f t="shared" si="141"/>
        <v>1036549205.4191025</v>
      </c>
      <c r="FQ49" s="61">
        <f t="shared" si="141"/>
        <v>1036549205.4191025</v>
      </c>
      <c r="FR49" s="69"/>
      <c r="FS49" s="61">
        <f>$H$22*$Q$10</f>
        <v>993334072.98609674</v>
      </c>
      <c r="FT49" s="61">
        <f t="shared" ref="FT49:GS49" si="142">$H$22*$Q$10</f>
        <v>993334072.98609674</v>
      </c>
      <c r="FU49" s="61">
        <f t="shared" si="142"/>
        <v>993334072.98609674</v>
      </c>
      <c r="FV49" s="61">
        <f t="shared" si="142"/>
        <v>993334072.98609674</v>
      </c>
      <c r="FW49" s="61">
        <f t="shared" si="142"/>
        <v>993334072.98609674</v>
      </c>
      <c r="FX49" s="61">
        <f t="shared" si="142"/>
        <v>993334072.98609674</v>
      </c>
      <c r="FY49" s="61">
        <f t="shared" si="142"/>
        <v>993334072.98609674</v>
      </c>
      <c r="FZ49" s="61">
        <f t="shared" si="142"/>
        <v>993334072.98609674</v>
      </c>
      <c r="GA49" s="61">
        <f t="shared" si="142"/>
        <v>993334072.98609674</v>
      </c>
      <c r="GB49" s="61">
        <f t="shared" si="142"/>
        <v>993334072.98609674</v>
      </c>
      <c r="GC49" s="61">
        <f t="shared" si="142"/>
        <v>993334072.98609674</v>
      </c>
      <c r="GD49" s="61">
        <f t="shared" si="142"/>
        <v>993334072.98609674</v>
      </c>
      <c r="GE49" s="61">
        <f t="shared" si="142"/>
        <v>993334072.98609674</v>
      </c>
      <c r="GF49" s="61">
        <f t="shared" si="142"/>
        <v>993334072.98609674</v>
      </c>
      <c r="GG49" s="61">
        <f t="shared" si="142"/>
        <v>993334072.98609674</v>
      </c>
      <c r="GH49" s="61">
        <f t="shared" si="142"/>
        <v>993334072.98609674</v>
      </c>
      <c r="GI49" s="61">
        <f t="shared" si="142"/>
        <v>993334072.98609674</v>
      </c>
      <c r="GJ49" s="61">
        <f t="shared" si="142"/>
        <v>993334072.98609674</v>
      </c>
      <c r="GK49" s="61">
        <f t="shared" si="142"/>
        <v>993334072.98609674</v>
      </c>
      <c r="GL49" s="61">
        <f t="shared" si="142"/>
        <v>993334072.98609674</v>
      </c>
      <c r="GM49" s="61">
        <f t="shared" si="142"/>
        <v>993334072.98609674</v>
      </c>
      <c r="GN49" s="61">
        <f t="shared" si="142"/>
        <v>993334072.98609674</v>
      </c>
      <c r="GO49" s="61">
        <f t="shared" si="142"/>
        <v>993334072.98609674</v>
      </c>
      <c r="GP49" s="61">
        <f t="shared" si="142"/>
        <v>993334072.98609674</v>
      </c>
      <c r="GQ49" s="61">
        <f t="shared" si="142"/>
        <v>993334072.98609674</v>
      </c>
      <c r="GR49" s="61">
        <f t="shared" si="142"/>
        <v>993334072.98609674</v>
      </c>
      <c r="GS49" s="61">
        <f t="shared" si="142"/>
        <v>993334072.98609674</v>
      </c>
      <c r="GT49" s="69"/>
      <c r="GU49" s="61">
        <f>$G$22*$Q$9</f>
        <v>861398973.30470192</v>
      </c>
      <c r="GV49" s="61">
        <f t="shared" ref="GV49:HU49" si="143">$G$22*$Q$9</f>
        <v>861398973.30470192</v>
      </c>
      <c r="GW49" s="61">
        <f t="shared" si="143"/>
        <v>861398973.30470192</v>
      </c>
      <c r="GX49" s="61">
        <f t="shared" si="143"/>
        <v>861398973.30470192</v>
      </c>
      <c r="GY49" s="61">
        <f t="shared" si="143"/>
        <v>861398973.30470192</v>
      </c>
      <c r="GZ49" s="61">
        <f t="shared" si="143"/>
        <v>861398973.30470192</v>
      </c>
      <c r="HA49" s="61">
        <f t="shared" si="143"/>
        <v>861398973.30470192</v>
      </c>
      <c r="HB49" s="61">
        <f t="shared" si="143"/>
        <v>861398973.30470192</v>
      </c>
      <c r="HC49" s="61">
        <f t="shared" si="143"/>
        <v>861398973.30470192</v>
      </c>
      <c r="HD49" s="61">
        <f t="shared" si="143"/>
        <v>861398973.30470192</v>
      </c>
      <c r="HE49" s="61">
        <f t="shared" si="143"/>
        <v>861398973.30470192</v>
      </c>
      <c r="HF49" s="61">
        <f t="shared" si="143"/>
        <v>861398973.30470192</v>
      </c>
      <c r="HG49" s="61">
        <f t="shared" si="143"/>
        <v>861398973.30470192</v>
      </c>
      <c r="HH49" s="61">
        <f t="shared" si="143"/>
        <v>861398973.30470192</v>
      </c>
      <c r="HI49" s="61">
        <f t="shared" si="143"/>
        <v>861398973.30470192</v>
      </c>
      <c r="HJ49" s="61">
        <f t="shared" si="143"/>
        <v>861398973.30470192</v>
      </c>
      <c r="HK49" s="61">
        <f t="shared" si="143"/>
        <v>861398973.30470192</v>
      </c>
      <c r="HL49" s="61">
        <f t="shared" si="143"/>
        <v>861398973.30470192</v>
      </c>
      <c r="HM49" s="61">
        <f t="shared" si="143"/>
        <v>861398973.30470192</v>
      </c>
      <c r="HN49" s="61">
        <f t="shared" si="143"/>
        <v>861398973.30470192</v>
      </c>
      <c r="HO49" s="61">
        <f t="shared" si="143"/>
        <v>861398973.30470192</v>
      </c>
      <c r="HP49" s="61">
        <f t="shared" si="143"/>
        <v>861398973.30470192</v>
      </c>
      <c r="HQ49" s="61">
        <f t="shared" si="143"/>
        <v>861398973.30470192</v>
      </c>
      <c r="HR49" s="61">
        <f t="shared" si="143"/>
        <v>861398973.30470192</v>
      </c>
      <c r="HS49" s="61">
        <f t="shared" si="143"/>
        <v>861398973.30470192</v>
      </c>
      <c r="HT49" s="61">
        <f t="shared" si="143"/>
        <v>861398973.30470192</v>
      </c>
      <c r="HU49" s="61">
        <f t="shared" si="143"/>
        <v>861398973.30470192</v>
      </c>
      <c r="HV49" s="69"/>
    </row>
    <row r="50" spans="1:230" s="61" customFormat="1" x14ac:dyDescent="0.2">
      <c r="A50" s="58"/>
      <c r="B50" s="60" t="s">
        <v>30</v>
      </c>
      <c r="C50" s="60" t="s">
        <v>30</v>
      </c>
      <c r="D50" s="60" t="s">
        <v>30</v>
      </c>
      <c r="E50" s="60" t="s">
        <v>30</v>
      </c>
      <c r="F50" s="60" t="s">
        <v>30</v>
      </c>
      <c r="G50" s="61">
        <f t="shared" ref="G50:AG50" si="144">$N$23</f>
        <v>3898610925.4720602</v>
      </c>
      <c r="H50" s="61">
        <f t="shared" si="144"/>
        <v>3898610925.4720602</v>
      </c>
      <c r="I50" s="61">
        <f t="shared" si="144"/>
        <v>3898610925.4720602</v>
      </c>
      <c r="J50" s="61">
        <f t="shared" si="144"/>
        <v>3898610925.4720602</v>
      </c>
      <c r="K50" s="61">
        <f t="shared" si="144"/>
        <v>3898610925.4720602</v>
      </c>
      <c r="L50" s="61">
        <f t="shared" si="144"/>
        <v>3898610925.4720602</v>
      </c>
      <c r="M50" s="61">
        <f t="shared" si="144"/>
        <v>3898610925.4720602</v>
      </c>
      <c r="N50" s="61">
        <f t="shared" si="144"/>
        <v>3898610925.4720602</v>
      </c>
      <c r="O50" s="61">
        <f t="shared" si="144"/>
        <v>3898610925.4720602</v>
      </c>
      <c r="P50" s="61">
        <f t="shared" si="144"/>
        <v>3898610925.4720602</v>
      </c>
      <c r="Q50" s="61">
        <f t="shared" si="144"/>
        <v>3898610925.4720602</v>
      </c>
      <c r="R50" s="61">
        <f t="shared" si="144"/>
        <v>3898610925.4720602</v>
      </c>
      <c r="S50" s="61">
        <f t="shared" si="144"/>
        <v>3898610925.4720602</v>
      </c>
      <c r="T50" s="61">
        <f t="shared" si="144"/>
        <v>3898610925.4720602</v>
      </c>
      <c r="U50" s="61">
        <f t="shared" si="144"/>
        <v>3898610925.4720602</v>
      </c>
      <c r="V50" s="61">
        <f t="shared" si="144"/>
        <v>3898610925.4720602</v>
      </c>
      <c r="W50" s="61">
        <f t="shared" si="144"/>
        <v>3898610925.4720602</v>
      </c>
      <c r="X50" s="61">
        <f t="shared" si="144"/>
        <v>3898610925.4720602</v>
      </c>
      <c r="Y50" s="61">
        <f t="shared" si="144"/>
        <v>3898610925.4720602</v>
      </c>
      <c r="Z50" s="61">
        <f t="shared" si="144"/>
        <v>3898610925.4720602</v>
      </c>
      <c r="AA50" s="61">
        <f t="shared" si="144"/>
        <v>3898610925.4720602</v>
      </c>
      <c r="AB50" s="61">
        <f t="shared" si="144"/>
        <v>3898610925.4720602</v>
      </c>
      <c r="AC50" s="61">
        <f t="shared" si="144"/>
        <v>3898610925.4720602</v>
      </c>
      <c r="AD50" s="61">
        <f t="shared" si="144"/>
        <v>3898610925.4720602</v>
      </c>
      <c r="AE50" s="61">
        <f t="shared" si="144"/>
        <v>3898610925.4720602</v>
      </c>
      <c r="AF50" s="61">
        <f t="shared" si="144"/>
        <v>3898610925.4720602</v>
      </c>
      <c r="AG50" s="61">
        <f t="shared" si="144"/>
        <v>3898610925.4720602</v>
      </c>
      <c r="AH50" s="69"/>
      <c r="AI50" s="61">
        <f>$M$23*$Q$15</f>
        <v>3800263567.6042295</v>
      </c>
      <c r="AJ50" s="61">
        <f t="shared" ref="AJ50:BI50" si="145">$M$23</f>
        <v>3800263567.6042295</v>
      </c>
      <c r="AK50" s="61">
        <f t="shared" si="145"/>
        <v>3800263567.6042295</v>
      </c>
      <c r="AL50" s="61">
        <f t="shared" si="145"/>
        <v>3800263567.6042295</v>
      </c>
      <c r="AM50" s="61">
        <f t="shared" si="145"/>
        <v>3800263567.6042295</v>
      </c>
      <c r="AN50" s="61">
        <f t="shared" si="145"/>
        <v>3800263567.6042295</v>
      </c>
      <c r="AO50" s="61">
        <f t="shared" si="145"/>
        <v>3800263567.6042295</v>
      </c>
      <c r="AP50" s="61">
        <f t="shared" si="145"/>
        <v>3800263567.6042295</v>
      </c>
      <c r="AQ50" s="61">
        <f t="shared" si="145"/>
        <v>3800263567.6042295</v>
      </c>
      <c r="AR50" s="61">
        <f t="shared" si="145"/>
        <v>3800263567.6042295</v>
      </c>
      <c r="AS50" s="61">
        <f t="shared" si="145"/>
        <v>3800263567.6042295</v>
      </c>
      <c r="AT50" s="61">
        <f t="shared" si="145"/>
        <v>3800263567.6042295</v>
      </c>
      <c r="AU50" s="61">
        <f t="shared" si="145"/>
        <v>3800263567.6042295</v>
      </c>
      <c r="AV50" s="61">
        <f t="shared" si="145"/>
        <v>3800263567.6042295</v>
      </c>
      <c r="AW50" s="61">
        <f t="shared" si="145"/>
        <v>3800263567.6042295</v>
      </c>
      <c r="AX50" s="61">
        <f t="shared" si="145"/>
        <v>3800263567.6042295</v>
      </c>
      <c r="AY50" s="61">
        <f t="shared" si="145"/>
        <v>3800263567.6042295</v>
      </c>
      <c r="AZ50" s="61">
        <f t="shared" si="145"/>
        <v>3800263567.6042295</v>
      </c>
      <c r="BA50" s="61">
        <f t="shared" si="145"/>
        <v>3800263567.6042295</v>
      </c>
      <c r="BB50" s="61">
        <f t="shared" si="145"/>
        <v>3800263567.6042295</v>
      </c>
      <c r="BC50" s="61">
        <f t="shared" si="145"/>
        <v>3800263567.6042295</v>
      </c>
      <c r="BD50" s="61">
        <f t="shared" si="145"/>
        <v>3800263567.6042295</v>
      </c>
      <c r="BE50" s="61">
        <f t="shared" si="145"/>
        <v>3800263567.6042295</v>
      </c>
      <c r="BF50" s="61">
        <f t="shared" si="145"/>
        <v>3800263567.6042295</v>
      </c>
      <c r="BG50" s="61">
        <f t="shared" si="145"/>
        <v>3800263567.6042295</v>
      </c>
      <c r="BH50" s="61">
        <f t="shared" si="145"/>
        <v>3800263567.6042295</v>
      </c>
      <c r="BI50" s="61">
        <f t="shared" si="145"/>
        <v>3800263567.6042295</v>
      </c>
      <c r="BJ50" s="69"/>
      <c r="BK50" s="61">
        <f>$L$23*$Q$14</f>
        <v>3608921839.3925953</v>
      </c>
      <c r="BL50" s="61">
        <f t="shared" ref="BL50:CK50" si="146">$L$23*$Q$14</f>
        <v>3608921839.3925953</v>
      </c>
      <c r="BM50" s="61">
        <f t="shared" si="146"/>
        <v>3608921839.3925953</v>
      </c>
      <c r="BN50" s="61">
        <f t="shared" si="146"/>
        <v>3608921839.3925953</v>
      </c>
      <c r="BO50" s="61">
        <f t="shared" si="146"/>
        <v>3608921839.3925953</v>
      </c>
      <c r="BP50" s="61">
        <f t="shared" si="146"/>
        <v>3608921839.3925953</v>
      </c>
      <c r="BQ50" s="61">
        <f t="shared" si="146"/>
        <v>3608921839.3925953</v>
      </c>
      <c r="BR50" s="61">
        <f t="shared" si="146"/>
        <v>3608921839.3925953</v>
      </c>
      <c r="BS50" s="61">
        <f t="shared" si="146"/>
        <v>3608921839.3925953</v>
      </c>
      <c r="BT50" s="61">
        <f t="shared" si="146"/>
        <v>3608921839.3925953</v>
      </c>
      <c r="BU50" s="61">
        <f t="shared" si="146"/>
        <v>3608921839.3925953</v>
      </c>
      <c r="BV50" s="61">
        <f t="shared" si="146"/>
        <v>3608921839.3925953</v>
      </c>
      <c r="BW50" s="61">
        <f t="shared" si="146"/>
        <v>3608921839.3925953</v>
      </c>
      <c r="BX50" s="61">
        <f t="shared" si="146"/>
        <v>3608921839.3925953</v>
      </c>
      <c r="BY50" s="61">
        <f t="shared" si="146"/>
        <v>3608921839.3925953</v>
      </c>
      <c r="BZ50" s="61">
        <f t="shared" si="146"/>
        <v>3608921839.3925953</v>
      </c>
      <c r="CA50" s="61">
        <f t="shared" si="146"/>
        <v>3608921839.3925953</v>
      </c>
      <c r="CB50" s="61">
        <f t="shared" si="146"/>
        <v>3608921839.3925953</v>
      </c>
      <c r="CC50" s="61">
        <f t="shared" si="146"/>
        <v>3608921839.3925953</v>
      </c>
      <c r="CD50" s="61">
        <f t="shared" si="146"/>
        <v>3608921839.3925953</v>
      </c>
      <c r="CE50" s="61">
        <f t="shared" si="146"/>
        <v>3608921839.3925953</v>
      </c>
      <c r="CF50" s="61">
        <f t="shared" si="146"/>
        <v>3608921839.3925953</v>
      </c>
      <c r="CG50" s="61">
        <f t="shared" si="146"/>
        <v>3608921839.3925953</v>
      </c>
      <c r="CH50" s="61">
        <f t="shared" si="146"/>
        <v>3608921839.3925953</v>
      </c>
      <c r="CI50" s="61">
        <f t="shared" si="146"/>
        <v>3608921839.3925953</v>
      </c>
      <c r="CJ50" s="61">
        <f t="shared" si="146"/>
        <v>3608921839.3925953</v>
      </c>
      <c r="CK50" s="61">
        <f t="shared" si="146"/>
        <v>3608921839.3925953</v>
      </c>
      <c r="CL50" s="69"/>
      <c r="CM50" s="61">
        <f>$K$23*$Q$13</f>
        <v>3440419326.4338679</v>
      </c>
      <c r="CN50" s="61">
        <f t="shared" ref="CN50:DM50" si="147">$K$23*$Q$13</f>
        <v>3440419326.4338679</v>
      </c>
      <c r="CO50" s="61">
        <f t="shared" si="147"/>
        <v>3440419326.4338679</v>
      </c>
      <c r="CP50" s="61">
        <f t="shared" si="147"/>
        <v>3440419326.4338679</v>
      </c>
      <c r="CQ50" s="61">
        <f t="shared" si="147"/>
        <v>3440419326.4338679</v>
      </c>
      <c r="CR50" s="61">
        <f t="shared" si="147"/>
        <v>3440419326.4338679</v>
      </c>
      <c r="CS50" s="61">
        <f t="shared" si="147"/>
        <v>3440419326.4338679</v>
      </c>
      <c r="CT50" s="61">
        <f t="shared" si="147"/>
        <v>3440419326.4338679</v>
      </c>
      <c r="CU50" s="61">
        <f t="shared" si="147"/>
        <v>3440419326.4338679</v>
      </c>
      <c r="CV50" s="61">
        <f t="shared" si="147"/>
        <v>3440419326.4338679</v>
      </c>
      <c r="CW50" s="61">
        <f t="shared" si="147"/>
        <v>3440419326.4338679</v>
      </c>
      <c r="CX50" s="61">
        <f t="shared" si="147"/>
        <v>3440419326.4338679</v>
      </c>
      <c r="CY50" s="61">
        <f t="shared" si="147"/>
        <v>3440419326.4338679</v>
      </c>
      <c r="CZ50" s="61">
        <f t="shared" si="147"/>
        <v>3440419326.4338679</v>
      </c>
      <c r="DA50" s="61">
        <f t="shared" si="147"/>
        <v>3440419326.4338679</v>
      </c>
      <c r="DB50" s="61">
        <f t="shared" si="147"/>
        <v>3440419326.4338679</v>
      </c>
      <c r="DC50" s="61">
        <f t="shared" si="147"/>
        <v>3440419326.4338679</v>
      </c>
      <c r="DD50" s="61">
        <f t="shared" si="147"/>
        <v>3440419326.4338679</v>
      </c>
      <c r="DE50" s="61">
        <f t="shared" si="147"/>
        <v>3440419326.4338679</v>
      </c>
      <c r="DF50" s="61">
        <f t="shared" si="147"/>
        <v>3440419326.4338679</v>
      </c>
      <c r="DG50" s="61">
        <f t="shared" si="147"/>
        <v>3440419326.4338679</v>
      </c>
      <c r="DH50" s="61">
        <f t="shared" si="147"/>
        <v>3440419326.4338679</v>
      </c>
      <c r="DI50" s="61">
        <f t="shared" si="147"/>
        <v>3440419326.4338679</v>
      </c>
      <c r="DJ50" s="61">
        <f t="shared" si="147"/>
        <v>3440419326.4338679</v>
      </c>
      <c r="DK50" s="61">
        <f t="shared" si="147"/>
        <v>3440419326.4338679</v>
      </c>
      <c r="DL50" s="61">
        <f t="shared" si="147"/>
        <v>3440419326.4338679</v>
      </c>
      <c r="DM50" s="61">
        <f t="shared" si="147"/>
        <v>3440419326.4338679</v>
      </c>
      <c r="DN50" s="69"/>
      <c r="DO50" s="61">
        <f>$J$23*$Q$12</f>
        <v>3139866554.8797832</v>
      </c>
      <c r="DP50" s="61">
        <f t="shared" ref="DP50:EO50" si="148">$J$23*$Q$12</f>
        <v>3139866554.8797832</v>
      </c>
      <c r="DQ50" s="61">
        <f t="shared" si="148"/>
        <v>3139866554.8797832</v>
      </c>
      <c r="DR50" s="61">
        <f t="shared" si="148"/>
        <v>3139866554.8797832</v>
      </c>
      <c r="DS50" s="61">
        <f t="shared" si="148"/>
        <v>3139866554.8797832</v>
      </c>
      <c r="DT50" s="61">
        <f t="shared" si="148"/>
        <v>3139866554.8797832</v>
      </c>
      <c r="DU50" s="61">
        <f t="shared" si="148"/>
        <v>3139866554.8797832</v>
      </c>
      <c r="DV50" s="61">
        <f t="shared" si="148"/>
        <v>3139866554.8797832</v>
      </c>
      <c r="DW50" s="61">
        <f t="shared" si="148"/>
        <v>3139866554.8797832</v>
      </c>
      <c r="DX50" s="61">
        <f t="shared" si="148"/>
        <v>3139866554.8797832</v>
      </c>
      <c r="DY50" s="61">
        <f t="shared" si="148"/>
        <v>3139866554.8797832</v>
      </c>
      <c r="DZ50" s="61">
        <f t="shared" si="148"/>
        <v>3139866554.8797832</v>
      </c>
      <c r="EA50" s="61">
        <f t="shared" si="148"/>
        <v>3139866554.8797832</v>
      </c>
      <c r="EB50" s="61">
        <f t="shared" si="148"/>
        <v>3139866554.8797832</v>
      </c>
      <c r="EC50" s="61">
        <f t="shared" si="148"/>
        <v>3139866554.8797832</v>
      </c>
      <c r="ED50" s="61">
        <f t="shared" si="148"/>
        <v>3139866554.8797832</v>
      </c>
      <c r="EE50" s="61">
        <f t="shared" si="148"/>
        <v>3139866554.8797832</v>
      </c>
      <c r="EF50" s="61">
        <f t="shared" si="148"/>
        <v>3139866554.8797832</v>
      </c>
      <c r="EG50" s="61">
        <f t="shared" si="148"/>
        <v>3139866554.8797832</v>
      </c>
      <c r="EH50" s="61">
        <f t="shared" si="148"/>
        <v>3139866554.8797832</v>
      </c>
      <c r="EI50" s="61">
        <f t="shared" si="148"/>
        <v>3139866554.8797832</v>
      </c>
      <c r="EJ50" s="61">
        <f t="shared" si="148"/>
        <v>3139866554.8797832</v>
      </c>
      <c r="EK50" s="61">
        <f t="shared" si="148"/>
        <v>3139866554.8797832</v>
      </c>
      <c r="EL50" s="61">
        <f t="shared" si="148"/>
        <v>3139866554.8797832</v>
      </c>
      <c r="EM50" s="61">
        <f t="shared" si="148"/>
        <v>3139866554.8797832</v>
      </c>
      <c r="EN50" s="61">
        <f t="shared" si="148"/>
        <v>3139866554.8797832</v>
      </c>
      <c r="EO50" s="61">
        <f t="shared" si="148"/>
        <v>3139866554.8797832</v>
      </c>
      <c r="EP50" s="69"/>
      <c r="EQ50" s="61">
        <f>$I$23*$Q$11</f>
        <v>2981923275.9061866</v>
      </c>
      <c r="ER50" s="61">
        <f t="shared" ref="ER50:FQ50" si="149">$I$23*$Q$11</f>
        <v>2981923275.9061866</v>
      </c>
      <c r="ES50" s="61">
        <f t="shared" si="149"/>
        <v>2981923275.9061866</v>
      </c>
      <c r="ET50" s="61">
        <f t="shared" si="149"/>
        <v>2981923275.9061866</v>
      </c>
      <c r="EU50" s="61">
        <f t="shared" si="149"/>
        <v>2981923275.9061866</v>
      </c>
      <c r="EV50" s="61">
        <f t="shared" si="149"/>
        <v>2981923275.9061866</v>
      </c>
      <c r="EW50" s="61">
        <f t="shared" si="149"/>
        <v>2981923275.9061866</v>
      </c>
      <c r="EX50" s="61">
        <f t="shared" si="149"/>
        <v>2981923275.9061866</v>
      </c>
      <c r="EY50" s="61">
        <f t="shared" si="149"/>
        <v>2981923275.9061866</v>
      </c>
      <c r="EZ50" s="61">
        <f t="shared" si="149"/>
        <v>2981923275.9061866</v>
      </c>
      <c r="FA50" s="61">
        <f t="shared" si="149"/>
        <v>2981923275.9061866</v>
      </c>
      <c r="FB50" s="61">
        <f t="shared" si="149"/>
        <v>2981923275.9061866</v>
      </c>
      <c r="FC50" s="61">
        <f t="shared" si="149"/>
        <v>2981923275.9061866</v>
      </c>
      <c r="FD50" s="61">
        <f t="shared" si="149"/>
        <v>2981923275.9061866</v>
      </c>
      <c r="FE50" s="61">
        <f t="shared" si="149"/>
        <v>2981923275.9061866</v>
      </c>
      <c r="FF50" s="61">
        <f t="shared" si="149"/>
        <v>2981923275.9061866</v>
      </c>
      <c r="FG50" s="61">
        <f t="shared" si="149"/>
        <v>2981923275.9061866</v>
      </c>
      <c r="FH50" s="61">
        <f t="shared" si="149"/>
        <v>2981923275.9061866</v>
      </c>
      <c r="FI50" s="61">
        <f t="shared" si="149"/>
        <v>2981923275.9061866</v>
      </c>
      <c r="FJ50" s="61">
        <f t="shared" si="149"/>
        <v>2981923275.9061866</v>
      </c>
      <c r="FK50" s="61">
        <f t="shared" si="149"/>
        <v>2981923275.9061866</v>
      </c>
      <c r="FL50" s="61">
        <f t="shared" si="149"/>
        <v>2981923275.9061866</v>
      </c>
      <c r="FM50" s="61">
        <f t="shared" si="149"/>
        <v>2981923275.9061866</v>
      </c>
      <c r="FN50" s="61">
        <f t="shared" si="149"/>
        <v>2981923275.9061866</v>
      </c>
      <c r="FO50" s="61">
        <f t="shared" si="149"/>
        <v>2981923275.9061866</v>
      </c>
      <c r="FP50" s="61">
        <f t="shared" si="149"/>
        <v>2981923275.9061866</v>
      </c>
      <c r="FQ50" s="61">
        <f t="shared" si="149"/>
        <v>2981923275.9061866</v>
      </c>
      <c r="FR50" s="69"/>
      <c r="FS50" s="61">
        <f>$H$23*$Q$10</f>
        <v>3372485443.0872903</v>
      </c>
      <c r="FT50" s="61">
        <f t="shared" ref="FT50:GS50" si="150">$H$23*$Q$10</f>
        <v>3372485443.0872903</v>
      </c>
      <c r="FU50" s="61">
        <f t="shared" si="150"/>
        <v>3372485443.0872903</v>
      </c>
      <c r="FV50" s="61">
        <f t="shared" si="150"/>
        <v>3372485443.0872903</v>
      </c>
      <c r="FW50" s="61">
        <f t="shared" si="150"/>
        <v>3372485443.0872903</v>
      </c>
      <c r="FX50" s="61">
        <f t="shared" si="150"/>
        <v>3372485443.0872903</v>
      </c>
      <c r="FY50" s="61">
        <f t="shared" si="150"/>
        <v>3372485443.0872903</v>
      </c>
      <c r="FZ50" s="61">
        <f t="shared" si="150"/>
        <v>3372485443.0872903</v>
      </c>
      <c r="GA50" s="61">
        <f t="shared" si="150"/>
        <v>3372485443.0872903</v>
      </c>
      <c r="GB50" s="61">
        <f t="shared" si="150"/>
        <v>3372485443.0872903</v>
      </c>
      <c r="GC50" s="61">
        <f t="shared" si="150"/>
        <v>3372485443.0872903</v>
      </c>
      <c r="GD50" s="61">
        <f t="shared" si="150"/>
        <v>3372485443.0872903</v>
      </c>
      <c r="GE50" s="61">
        <f t="shared" si="150"/>
        <v>3372485443.0872903</v>
      </c>
      <c r="GF50" s="61">
        <f t="shared" si="150"/>
        <v>3372485443.0872903</v>
      </c>
      <c r="GG50" s="61">
        <f t="shared" si="150"/>
        <v>3372485443.0872903</v>
      </c>
      <c r="GH50" s="61">
        <f t="shared" si="150"/>
        <v>3372485443.0872903</v>
      </c>
      <c r="GI50" s="61">
        <f t="shared" si="150"/>
        <v>3372485443.0872903</v>
      </c>
      <c r="GJ50" s="61">
        <f t="shared" si="150"/>
        <v>3372485443.0872903</v>
      </c>
      <c r="GK50" s="61">
        <f t="shared" si="150"/>
        <v>3372485443.0872903</v>
      </c>
      <c r="GL50" s="61">
        <f t="shared" si="150"/>
        <v>3372485443.0872903</v>
      </c>
      <c r="GM50" s="61">
        <f t="shared" si="150"/>
        <v>3372485443.0872903</v>
      </c>
      <c r="GN50" s="61">
        <f t="shared" si="150"/>
        <v>3372485443.0872903</v>
      </c>
      <c r="GO50" s="61">
        <f t="shared" si="150"/>
        <v>3372485443.0872903</v>
      </c>
      <c r="GP50" s="61">
        <f t="shared" si="150"/>
        <v>3372485443.0872903</v>
      </c>
      <c r="GQ50" s="61">
        <f t="shared" si="150"/>
        <v>3372485443.0872903</v>
      </c>
      <c r="GR50" s="61">
        <f t="shared" si="150"/>
        <v>3372485443.0872903</v>
      </c>
      <c r="GS50" s="61">
        <f t="shared" si="150"/>
        <v>3372485443.0872903</v>
      </c>
      <c r="GT50" s="69"/>
      <c r="GU50" s="61">
        <f>$G$23*$Q$9</f>
        <v>2876482999.9779434</v>
      </c>
      <c r="GV50" s="61">
        <f t="shared" ref="GV50:HU50" si="151">$G$23*$Q$9</f>
        <v>2876482999.9779434</v>
      </c>
      <c r="GW50" s="61">
        <f t="shared" si="151"/>
        <v>2876482999.9779434</v>
      </c>
      <c r="GX50" s="61">
        <f t="shared" si="151"/>
        <v>2876482999.9779434</v>
      </c>
      <c r="GY50" s="61">
        <f t="shared" si="151"/>
        <v>2876482999.9779434</v>
      </c>
      <c r="GZ50" s="61">
        <f t="shared" si="151"/>
        <v>2876482999.9779434</v>
      </c>
      <c r="HA50" s="61">
        <f t="shared" si="151"/>
        <v>2876482999.9779434</v>
      </c>
      <c r="HB50" s="61">
        <f t="shared" si="151"/>
        <v>2876482999.9779434</v>
      </c>
      <c r="HC50" s="61">
        <f t="shared" si="151"/>
        <v>2876482999.9779434</v>
      </c>
      <c r="HD50" s="61">
        <f t="shared" si="151"/>
        <v>2876482999.9779434</v>
      </c>
      <c r="HE50" s="61">
        <f t="shared" si="151"/>
        <v>2876482999.9779434</v>
      </c>
      <c r="HF50" s="61">
        <f t="shared" si="151"/>
        <v>2876482999.9779434</v>
      </c>
      <c r="HG50" s="61">
        <f t="shared" si="151"/>
        <v>2876482999.9779434</v>
      </c>
      <c r="HH50" s="61">
        <f t="shared" si="151"/>
        <v>2876482999.9779434</v>
      </c>
      <c r="HI50" s="61">
        <f t="shared" si="151"/>
        <v>2876482999.9779434</v>
      </c>
      <c r="HJ50" s="61">
        <f t="shared" si="151"/>
        <v>2876482999.9779434</v>
      </c>
      <c r="HK50" s="61">
        <f t="shared" si="151"/>
        <v>2876482999.9779434</v>
      </c>
      <c r="HL50" s="61">
        <f t="shared" si="151"/>
        <v>2876482999.9779434</v>
      </c>
      <c r="HM50" s="61">
        <f t="shared" si="151"/>
        <v>2876482999.9779434</v>
      </c>
      <c r="HN50" s="61">
        <f t="shared" si="151"/>
        <v>2876482999.9779434</v>
      </c>
      <c r="HO50" s="61">
        <f t="shared" si="151"/>
        <v>2876482999.9779434</v>
      </c>
      <c r="HP50" s="61">
        <f t="shared" si="151"/>
        <v>2876482999.9779434</v>
      </c>
      <c r="HQ50" s="61">
        <f t="shared" si="151"/>
        <v>2876482999.9779434</v>
      </c>
      <c r="HR50" s="61">
        <f t="shared" si="151"/>
        <v>2876482999.9779434</v>
      </c>
      <c r="HS50" s="61">
        <f t="shared" si="151"/>
        <v>2876482999.9779434</v>
      </c>
      <c r="HT50" s="61">
        <f t="shared" si="151"/>
        <v>2876482999.9779434</v>
      </c>
      <c r="HU50" s="61">
        <f t="shared" si="151"/>
        <v>2876482999.9779434</v>
      </c>
      <c r="HV50" s="69"/>
    </row>
    <row r="51" spans="1:230" s="61" customFormat="1" x14ac:dyDescent="0.2">
      <c r="A51" s="58"/>
      <c r="B51" s="60" t="s">
        <v>29</v>
      </c>
      <c r="C51" s="60" t="s">
        <v>29</v>
      </c>
      <c r="D51" s="60" t="s">
        <v>29</v>
      </c>
      <c r="E51" s="60" t="s">
        <v>29</v>
      </c>
      <c r="F51" s="60" t="s">
        <v>29</v>
      </c>
      <c r="G51" s="61">
        <f t="shared" ref="G51:AG51" si="152">$N$24</f>
        <v>861350280.80229366</v>
      </c>
      <c r="H51" s="61">
        <f t="shared" si="152"/>
        <v>861350280.80229366</v>
      </c>
      <c r="I51" s="61">
        <f t="shared" si="152"/>
        <v>861350280.80229366</v>
      </c>
      <c r="J51" s="61">
        <f t="shared" si="152"/>
        <v>861350280.80229366</v>
      </c>
      <c r="K51" s="61">
        <f t="shared" si="152"/>
        <v>861350280.80229366</v>
      </c>
      <c r="L51" s="61">
        <f t="shared" si="152"/>
        <v>861350280.80229366</v>
      </c>
      <c r="M51" s="61">
        <f t="shared" si="152"/>
        <v>861350280.80229366</v>
      </c>
      <c r="N51" s="61">
        <f t="shared" si="152"/>
        <v>861350280.80229366</v>
      </c>
      <c r="O51" s="61">
        <f t="shared" si="152"/>
        <v>861350280.80229366</v>
      </c>
      <c r="P51" s="61">
        <f t="shared" si="152"/>
        <v>861350280.80229366</v>
      </c>
      <c r="Q51" s="61">
        <f t="shared" si="152"/>
        <v>861350280.80229366</v>
      </c>
      <c r="R51" s="61">
        <f t="shared" si="152"/>
        <v>861350280.80229366</v>
      </c>
      <c r="S51" s="61">
        <f t="shared" si="152"/>
        <v>861350280.80229366</v>
      </c>
      <c r="T51" s="61">
        <f t="shared" si="152"/>
        <v>861350280.80229366</v>
      </c>
      <c r="U51" s="61">
        <f t="shared" si="152"/>
        <v>861350280.80229366</v>
      </c>
      <c r="V51" s="61">
        <f t="shared" si="152"/>
        <v>861350280.80229366</v>
      </c>
      <c r="W51" s="61">
        <f t="shared" si="152"/>
        <v>861350280.80229366</v>
      </c>
      <c r="X51" s="61">
        <f t="shared" si="152"/>
        <v>861350280.80229366</v>
      </c>
      <c r="Y51" s="61">
        <f t="shared" si="152"/>
        <v>861350280.80229366</v>
      </c>
      <c r="Z51" s="61">
        <f t="shared" si="152"/>
        <v>861350280.80229366</v>
      </c>
      <c r="AA51" s="61">
        <f t="shared" si="152"/>
        <v>861350280.80229366</v>
      </c>
      <c r="AB51" s="61">
        <f t="shared" si="152"/>
        <v>861350280.80229366</v>
      </c>
      <c r="AC51" s="61">
        <f t="shared" si="152"/>
        <v>861350280.80229366</v>
      </c>
      <c r="AD51" s="61">
        <f t="shared" si="152"/>
        <v>861350280.80229366</v>
      </c>
      <c r="AE51" s="61">
        <f t="shared" si="152"/>
        <v>861350280.80229366</v>
      </c>
      <c r="AF51" s="61">
        <f t="shared" si="152"/>
        <v>861350280.80229366</v>
      </c>
      <c r="AG51" s="61">
        <f t="shared" si="152"/>
        <v>861350280.80229366</v>
      </c>
      <c r="AH51" s="69"/>
      <c r="AI51" s="61">
        <f>$M$24*$Q$15</f>
        <v>817483148.38109612</v>
      </c>
      <c r="AJ51" s="61">
        <f t="shared" ref="AJ51:BI51" si="153">$M$24</f>
        <v>817483148.38109612</v>
      </c>
      <c r="AK51" s="61">
        <f t="shared" si="153"/>
        <v>817483148.38109612</v>
      </c>
      <c r="AL51" s="61">
        <f t="shared" si="153"/>
        <v>817483148.38109612</v>
      </c>
      <c r="AM51" s="61">
        <f t="shared" si="153"/>
        <v>817483148.38109612</v>
      </c>
      <c r="AN51" s="61">
        <f t="shared" si="153"/>
        <v>817483148.38109612</v>
      </c>
      <c r="AO51" s="61">
        <f t="shared" si="153"/>
        <v>817483148.38109612</v>
      </c>
      <c r="AP51" s="61">
        <f t="shared" si="153"/>
        <v>817483148.38109612</v>
      </c>
      <c r="AQ51" s="61">
        <f t="shared" si="153"/>
        <v>817483148.38109612</v>
      </c>
      <c r="AR51" s="61">
        <f t="shared" si="153"/>
        <v>817483148.38109612</v>
      </c>
      <c r="AS51" s="61">
        <f t="shared" si="153"/>
        <v>817483148.38109612</v>
      </c>
      <c r="AT51" s="61">
        <f t="shared" si="153"/>
        <v>817483148.38109612</v>
      </c>
      <c r="AU51" s="61">
        <f t="shared" si="153"/>
        <v>817483148.38109612</v>
      </c>
      <c r="AV51" s="61">
        <f t="shared" si="153"/>
        <v>817483148.38109612</v>
      </c>
      <c r="AW51" s="61">
        <f t="shared" si="153"/>
        <v>817483148.38109612</v>
      </c>
      <c r="AX51" s="61">
        <f t="shared" si="153"/>
        <v>817483148.38109612</v>
      </c>
      <c r="AY51" s="61">
        <f t="shared" si="153"/>
        <v>817483148.38109612</v>
      </c>
      <c r="AZ51" s="61">
        <f t="shared" si="153"/>
        <v>817483148.38109612</v>
      </c>
      <c r="BA51" s="61">
        <f t="shared" si="153"/>
        <v>817483148.38109612</v>
      </c>
      <c r="BB51" s="61">
        <f t="shared" si="153"/>
        <v>817483148.38109612</v>
      </c>
      <c r="BC51" s="61">
        <f t="shared" si="153"/>
        <v>817483148.38109612</v>
      </c>
      <c r="BD51" s="61">
        <f t="shared" si="153"/>
        <v>817483148.38109612</v>
      </c>
      <c r="BE51" s="61">
        <f t="shared" si="153"/>
        <v>817483148.38109612</v>
      </c>
      <c r="BF51" s="61">
        <f t="shared" si="153"/>
        <v>817483148.38109612</v>
      </c>
      <c r="BG51" s="61">
        <f t="shared" si="153"/>
        <v>817483148.38109612</v>
      </c>
      <c r="BH51" s="61">
        <f t="shared" si="153"/>
        <v>817483148.38109612</v>
      </c>
      <c r="BI51" s="61">
        <f t="shared" si="153"/>
        <v>817483148.38109612</v>
      </c>
      <c r="BJ51" s="69"/>
      <c r="BK51" s="61">
        <f>$L$24*$Q$14</f>
        <v>746118830.08485866</v>
      </c>
      <c r="BL51" s="61">
        <f t="shared" ref="BL51:CK51" si="154">$L$24*$Q$14</f>
        <v>746118830.08485866</v>
      </c>
      <c r="BM51" s="61">
        <f t="shared" si="154"/>
        <v>746118830.08485866</v>
      </c>
      <c r="BN51" s="61">
        <f t="shared" si="154"/>
        <v>746118830.08485866</v>
      </c>
      <c r="BO51" s="61">
        <f t="shared" si="154"/>
        <v>746118830.08485866</v>
      </c>
      <c r="BP51" s="61">
        <f t="shared" si="154"/>
        <v>746118830.08485866</v>
      </c>
      <c r="BQ51" s="61">
        <f t="shared" si="154"/>
        <v>746118830.08485866</v>
      </c>
      <c r="BR51" s="61">
        <f t="shared" si="154"/>
        <v>746118830.08485866</v>
      </c>
      <c r="BS51" s="61">
        <f t="shared" si="154"/>
        <v>746118830.08485866</v>
      </c>
      <c r="BT51" s="61">
        <f t="shared" si="154"/>
        <v>746118830.08485866</v>
      </c>
      <c r="BU51" s="61">
        <f t="shared" si="154"/>
        <v>746118830.08485866</v>
      </c>
      <c r="BV51" s="61">
        <f t="shared" si="154"/>
        <v>746118830.08485866</v>
      </c>
      <c r="BW51" s="61">
        <f t="shared" si="154"/>
        <v>746118830.08485866</v>
      </c>
      <c r="BX51" s="61">
        <f t="shared" si="154"/>
        <v>746118830.08485866</v>
      </c>
      <c r="BY51" s="61">
        <f t="shared" si="154"/>
        <v>746118830.08485866</v>
      </c>
      <c r="BZ51" s="61">
        <f t="shared" si="154"/>
        <v>746118830.08485866</v>
      </c>
      <c r="CA51" s="61">
        <f t="shared" si="154"/>
        <v>746118830.08485866</v>
      </c>
      <c r="CB51" s="61">
        <f t="shared" si="154"/>
        <v>746118830.08485866</v>
      </c>
      <c r="CC51" s="61">
        <f t="shared" si="154"/>
        <v>746118830.08485866</v>
      </c>
      <c r="CD51" s="61">
        <f t="shared" si="154"/>
        <v>746118830.08485866</v>
      </c>
      <c r="CE51" s="61">
        <f t="shared" si="154"/>
        <v>746118830.08485866</v>
      </c>
      <c r="CF51" s="61">
        <f t="shared" si="154"/>
        <v>746118830.08485866</v>
      </c>
      <c r="CG51" s="61">
        <f t="shared" si="154"/>
        <v>746118830.08485866</v>
      </c>
      <c r="CH51" s="61">
        <f t="shared" si="154"/>
        <v>746118830.08485866</v>
      </c>
      <c r="CI51" s="61">
        <f t="shared" si="154"/>
        <v>746118830.08485866</v>
      </c>
      <c r="CJ51" s="61">
        <f t="shared" si="154"/>
        <v>746118830.08485866</v>
      </c>
      <c r="CK51" s="61">
        <f t="shared" si="154"/>
        <v>746118830.08485866</v>
      </c>
      <c r="CL51" s="69"/>
      <c r="CM51" s="61">
        <f>$K$24*$Q$13</f>
        <v>689668021.60629654</v>
      </c>
      <c r="CN51" s="61">
        <f t="shared" ref="CN51:DM51" si="155">$K$24*$Q$13</f>
        <v>689668021.60629654</v>
      </c>
      <c r="CO51" s="61">
        <f t="shared" si="155"/>
        <v>689668021.60629654</v>
      </c>
      <c r="CP51" s="61">
        <f t="shared" si="155"/>
        <v>689668021.60629654</v>
      </c>
      <c r="CQ51" s="61">
        <f t="shared" si="155"/>
        <v>689668021.60629654</v>
      </c>
      <c r="CR51" s="61">
        <f t="shared" si="155"/>
        <v>689668021.60629654</v>
      </c>
      <c r="CS51" s="61">
        <f t="shared" si="155"/>
        <v>689668021.60629654</v>
      </c>
      <c r="CT51" s="61">
        <f t="shared" si="155"/>
        <v>689668021.60629654</v>
      </c>
      <c r="CU51" s="61">
        <f t="shared" si="155"/>
        <v>689668021.60629654</v>
      </c>
      <c r="CV51" s="61">
        <f t="shared" si="155"/>
        <v>689668021.60629654</v>
      </c>
      <c r="CW51" s="61">
        <f t="shared" si="155"/>
        <v>689668021.60629654</v>
      </c>
      <c r="CX51" s="61">
        <f t="shared" si="155"/>
        <v>689668021.60629654</v>
      </c>
      <c r="CY51" s="61">
        <f t="shared" si="155"/>
        <v>689668021.60629654</v>
      </c>
      <c r="CZ51" s="61">
        <f t="shared" si="155"/>
        <v>689668021.60629654</v>
      </c>
      <c r="DA51" s="61">
        <f t="shared" si="155"/>
        <v>689668021.60629654</v>
      </c>
      <c r="DB51" s="61">
        <f t="shared" si="155"/>
        <v>689668021.60629654</v>
      </c>
      <c r="DC51" s="61">
        <f t="shared" si="155"/>
        <v>689668021.60629654</v>
      </c>
      <c r="DD51" s="61">
        <f t="shared" si="155"/>
        <v>689668021.60629654</v>
      </c>
      <c r="DE51" s="61">
        <f t="shared" si="155"/>
        <v>689668021.60629654</v>
      </c>
      <c r="DF51" s="61">
        <f t="shared" si="155"/>
        <v>689668021.60629654</v>
      </c>
      <c r="DG51" s="61">
        <f t="shared" si="155"/>
        <v>689668021.60629654</v>
      </c>
      <c r="DH51" s="61">
        <f t="shared" si="155"/>
        <v>689668021.60629654</v>
      </c>
      <c r="DI51" s="61">
        <f t="shared" si="155"/>
        <v>689668021.60629654</v>
      </c>
      <c r="DJ51" s="61">
        <f t="shared" si="155"/>
        <v>689668021.60629654</v>
      </c>
      <c r="DK51" s="61">
        <f t="shared" si="155"/>
        <v>689668021.60629654</v>
      </c>
      <c r="DL51" s="61">
        <f t="shared" si="155"/>
        <v>689668021.60629654</v>
      </c>
      <c r="DM51" s="61">
        <f t="shared" si="155"/>
        <v>689668021.60629654</v>
      </c>
      <c r="DN51" s="69"/>
      <c r="DO51" s="61">
        <f>$J$24*$Q$12</f>
        <v>632255590.75359297</v>
      </c>
      <c r="DP51" s="61">
        <f t="shared" ref="DP51:EO51" si="156">$J$24*$Q$12</f>
        <v>632255590.75359297</v>
      </c>
      <c r="DQ51" s="61">
        <f t="shared" si="156"/>
        <v>632255590.75359297</v>
      </c>
      <c r="DR51" s="61">
        <f t="shared" si="156"/>
        <v>632255590.75359297</v>
      </c>
      <c r="DS51" s="61">
        <f t="shared" si="156"/>
        <v>632255590.75359297</v>
      </c>
      <c r="DT51" s="61">
        <f t="shared" si="156"/>
        <v>632255590.75359297</v>
      </c>
      <c r="DU51" s="61">
        <f t="shared" si="156"/>
        <v>632255590.75359297</v>
      </c>
      <c r="DV51" s="61">
        <f t="shared" si="156"/>
        <v>632255590.75359297</v>
      </c>
      <c r="DW51" s="61">
        <f t="shared" si="156"/>
        <v>632255590.75359297</v>
      </c>
      <c r="DX51" s="61">
        <f t="shared" si="156"/>
        <v>632255590.75359297</v>
      </c>
      <c r="DY51" s="61">
        <f t="shared" si="156"/>
        <v>632255590.75359297</v>
      </c>
      <c r="DZ51" s="61">
        <f t="shared" si="156"/>
        <v>632255590.75359297</v>
      </c>
      <c r="EA51" s="61">
        <f t="shared" si="156"/>
        <v>632255590.75359297</v>
      </c>
      <c r="EB51" s="61">
        <f t="shared" si="156"/>
        <v>632255590.75359297</v>
      </c>
      <c r="EC51" s="61">
        <f t="shared" si="156"/>
        <v>632255590.75359297</v>
      </c>
      <c r="ED51" s="61">
        <f t="shared" si="156"/>
        <v>632255590.75359297</v>
      </c>
      <c r="EE51" s="61">
        <f t="shared" si="156"/>
        <v>632255590.75359297</v>
      </c>
      <c r="EF51" s="61">
        <f t="shared" si="156"/>
        <v>632255590.75359297</v>
      </c>
      <c r="EG51" s="61">
        <f t="shared" si="156"/>
        <v>632255590.75359297</v>
      </c>
      <c r="EH51" s="61">
        <f t="shared" si="156"/>
        <v>632255590.75359297</v>
      </c>
      <c r="EI51" s="61">
        <f t="shared" si="156"/>
        <v>632255590.75359297</v>
      </c>
      <c r="EJ51" s="61">
        <f t="shared" si="156"/>
        <v>632255590.75359297</v>
      </c>
      <c r="EK51" s="61">
        <f t="shared" si="156"/>
        <v>632255590.75359297</v>
      </c>
      <c r="EL51" s="61">
        <f t="shared" si="156"/>
        <v>632255590.75359297</v>
      </c>
      <c r="EM51" s="61">
        <f t="shared" si="156"/>
        <v>632255590.75359297</v>
      </c>
      <c r="EN51" s="61">
        <f t="shared" si="156"/>
        <v>632255590.75359297</v>
      </c>
      <c r="EO51" s="61">
        <f t="shared" si="156"/>
        <v>632255590.75359297</v>
      </c>
      <c r="EP51" s="69"/>
      <c r="EQ51" s="61">
        <f>$I$24*$Q$11</f>
        <v>577050182.00708175</v>
      </c>
      <c r="ER51" s="61">
        <f t="shared" ref="ER51:FQ51" si="157">$I$24*$Q$11</f>
        <v>577050182.00708175</v>
      </c>
      <c r="ES51" s="61">
        <f t="shared" si="157"/>
        <v>577050182.00708175</v>
      </c>
      <c r="ET51" s="61">
        <f t="shared" si="157"/>
        <v>577050182.00708175</v>
      </c>
      <c r="EU51" s="61">
        <f t="shared" si="157"/>
        <v>577050182.00708175</v>
      </c>
      <c r="EV51" s="61">
        <f t="shared" si="157"/>
        <v>577050182.00708175</v>
      </c>
      <c r="EW51" s="61">
        <f t="shared" si="157"/>
        <v>577050182.00708175</v>
      </c>
      <c r="EX51" s="61">
        <f t="shared" si="157"/>
        <v>577050182.00708175</v>
      </c>
      <c r="EY51" s="61">
        <f t="shared" si="157"/>
        <v>577050182.00708175</v>
      </c>
      <c r="EZ51" s="61">
        <f t="shared" si="157"/>
        <v>577050182.00708175</v>
      </c>
      <c r="FA51" s="61">
        <f t="shared" si="157"/>
        <v>577050182.00708175</v>
      </c>
      <c r="FB51" s="61">
        <f t="shared" si="157"/>
        <v>577050182.00708175</v>
      </c>
      <c r="FC51" s="61">
        <f t="shared" si="157"/>
        <v>577050182.00708175</v>
      </c>
      <c r="FD51" s="61">
        <f t="shared" si="157"/>
        <v>577050182.00708175</v>
      </c>
      <c r="FE51" s="61">
        <f t="shared" si="157"/>
        <v>577050182.00708175</v>
      </c>
      <c r="FF51" s="61">
        <f t="shared" si="157"/>
        <v>577050182.00708175</v>
      </c>
      <c r="FG51" s="61">
        <f t="shared" si="157"/>
        <v>577050182.00708175</v>
      </c>
      <c r="FH51" s="61">
        <f t="shared" si="157"/>
        <v>577050182.00708175</v>
      </c>
      <c r="FI51" s="61">
        <f t="shared" si="157"/>
        <v>577050182.00708175</v>
      </c>
      <c r="FJ51" s="61">
        <f t="shared" si="157"/>
        <v>577050182.00708175</v>
      </c>
      <c r="FK51" s="61">
        <f t="shared" si="157"/>
        <v>577050182.00708175</v>
      </c>
      <c r="FL51" s="61">
        <f t="shared" si="157"/>
        <v>577050182.00708175</v>
      </c>
      <c r="FM51" s="61">
        <f t="shared" si="157"/>
        <v>577050182.00708175</v>
      </c>
      <c r="FN51" s="61">
        <f t="shared" si="157"/>
        <v>577050182.00708175</v>
      </c>
      <c r="FO51" s="61">
        <f t="shared" si="157"/>
        <v>577050182.00708175</v>
      </c>
      <c r="FP51" s="61">
        <f t="shared" si="157"/>
        <v>577050182.00708175</v>
      </c>
      <c r="FQ51" s="61">
        <f t="shared" si="157"/>
        <v>577050182.00708175</v>
      </c>
      <c r="FR51" s="69"/>
      <c r="FS51" s="61">
        <f>$H$24*$Q$10</f>
        <v>543114265.40292299</v>
      </c>
      <c r="FT51" s="61">
        <f t="shared" ref="FT51:GS51" si="158">$H$24*$Q$10</f>
        <v>543114265.40292299</v>
      </c>
      <c r="FU51" s="61">
        <f t="shared" si="158"/>
        <v>543114265.40292299</v>
      </c>
      <c r="FV51" s="61">
        <f t="shared" si="158"/>
        <v>543114265.40292299</v>
      </c>
      <c r="FW51" s="61">
        <f t="shared" si="158"/>
        <v>543114265.40292299</v>
      </c>
      <c r="FX51" s="61">
        <f t="shared" si="158"/>
        <v>543114265.40292299</v>
      </c>
      <c r="FY51" s="61">
        <f t="shared" si="158"/>
        <v>543114265.40292299</v>
      </c>
      <c r="FZ51" s="61">
        <f t="shared" si="158"/>
        <v>543114265.40292299</v>
      </c>
      <c r="GA51" s="61">
        <f t="shared" si="158"/>
        <v>543114265.40292299</v>
      </c>
      <c r="GB51" s="61">
        <f t="shared" si="158"/>
        <v>543114265.40292299</v>
      </c>
      <c r="GC51" s="61">
        <f t="shared" si="158"/>
        <v>543114265.40292299</v>
      </c>
      <c r="GD51" s="61">
        <f t="shared" si="158"/>
        <v>543114265.40292299</v>
      </c>
      <c r="GE51" s="61">
        <f t="shared" si="158"/>
        <v>543114265.40292299</v>
      </c>
      <c r="GF51" s="61">
        <f t="shared" si="158"/>
        <v>543114265.40292299</v>
      </c>
      <c r="GG51" s="61">
        <f t="shared" si="158"/>
        <v>543114265.40292299</v>
      </c>
      <c r="GH51" s="61">
        <f t="shared" si="158"/>
        <v>543114265.40292299</v>
      </c>
      <c r="GI51" s="61">
        <f t="shared" si="158"/>
        <v>543114265.40292299</v>
      </c>
      <c r="GJ51" s="61">
        <f t="shared" si="158"/>
        <v>543114265.40292299</v>
      </c>
      <c r="GK51" s="61">
        <f t="shared" si="158"/>
        <v>543114265.40292299</v>
      </c>
      <c r="GL51" s="61">
        <f t="shared" si="158"/>
        <v>543114265.40292299</v>
      </c>
      <c r="GM51" s="61">
        <f t="shared" si="158"/>
        <v>543114265.40292299</v>
      </c>
      <c r="GN51" s="61">
        <f t="shared" si="158"/>
        <v>543114265.40292299</v>
      </c>
      <c r="GO51" s="61">
        <f t="shared" si="158"/>
        <v>543114265.40292299</v>
      </c>
      <c r="GP51" s="61">
        <f t="shared" si="158"/>
        <v>543114265.40292299</v>
      </c>
      <c r="GQ51" s="61">
        <f t="shared" si="158"/>
        <v>543114265.40292299</v>
      </c>
      <c r="GR51" s="61">
        <f t="shared" si="158"/>
        <v>543114265.40292299</v>
      </c>
      <c r="GS51" s="61">
        <f t="shared" si="158"/>
        <v>543114265.40292299</v>
      </c>
      <c r="GT51" s="69"/>
      <c r="GU51" s="61">
        <f>$G$24*$Q$9</f>
        <v>479352316.36062121</v>
      </c>
      <c r="GV51" s="61">
        <f t="shared" ref="GV51:HU51" si="159">$G$24*$Q$9</f>
        <v>479352316.36062121</v>
      </c>
      <c r="GW51" s="61">
        <f t="shared" si="159"/>
        <v>479352316.36062121</v>
      </c>
      <c r="GX51" s="61">
        <f t="shared" si="159"/>
        <v>479352316.36062121</v>
      </c>
      <c r="GY51" s="61">
        <f t="shared" si="159"/>
        <v>479352316.36062121</v>
      </c>
      <c r="GZ51" s="61">
        <f t="shared" si="159"/>
        <v>479352316.36062121</v>
      </c>
      <c r="HA51" s="61">
        <f t="shared" si="159"/>
        <v>479352316.36062121</v>
      </c>
      <c r="HB51" s="61">
        <f t="shared" si="159"/>
        <v>479352316.36062121</v>
      </c>
      <c r="HC51" s="61">
        <f t="shared" si="159"/>
        <v>479352316.36062121</v>
      </c>
      <c r="HD51" s="61">
        <f t="shared" si="159"/>
        <v>479352316.36062121</v>
      </c>
      <c r="HE51" s="61">
        <f t="shared" si="159"/>
        <v>479352316.36062121</v>
      </c>
      <c r="HF51" s="61">
        <f t="shared" si="159"/>
        <v>479352316.36062121</v>
      </c>
      <c r="HG51" s="61">
        <f t="shared" si="159"/>
        <v>479352316.36062121</v>
      </c>
      <c r="HH51" s="61">
        <f t="shared" si="159"/>
        <v>479352316.36062121</v>
      </c>
      <c r="HI51" s="61">
        <f t="shared" si="159"/>
        <v>479352316.36062121</v>
      </c>
      <c r="HJ51" s="61">
        <f t="shared" si="159"/>
        <v>479352316.36062121</v>
      </c>
      <c r="HK51" s="61">
        <f t="shared" si="159"/>
        <v>479352316.36062121</v>
      </c>
      <c r="HL51" s="61">
        <f t="shared" si="159"/>
        <v>479352316.36062121</v>
      </c>
      <c r="HM51" s="61">
        <f t="shared" si="159"/>
        <v>479352316.36062121</v>
      </c>
      <c r="HN51" s="61">
        <f t="shared" si="159"/>
        <v>479352316.36062121</v>
      </c>
      <c r="HO51" s="61">
        <f t="shared" si="159"/>
        <v>479352316.36062121</v>
      </c>
      <c r="HP51" s="61">
        <f t="shared" si="159"/>
        <v>479352316.36062121</v>
      </c>
      <c r="HQ51" s="61">
        <f t="shared" si="159"/>
        <v>479352316.36062121</v>
      </c>
      <c r="HR51" s="61">
        <f t="shared" si="159"/>
        <v>479352316.36062121</v>
      </c>
      <c r="HS51" s="61">
        <f t="shared" si="159"/>
        <v>479352316.36062121</v>
      </c>
      <c r="HT51" s="61">
        <f t="shared" si="159"/>
        <v>479352316.36062121</v>
      </c>
      <c r="HU51" s="61">
        <f t="shared" si="159"/>
        <v>479352316.36062121</v>
      </c>
      <c r="HV51" s="69"/>
    </row>
  </sheetData>
  <sortState xmlns:xlrd2="http://schemas.microsoft.com/office/spreadsheetml/2017/richdata2" ref="P2:Q16">
    <sortCondition ref="P2"/>
  </sortState>
  <mergeCells count="10">
    <mergeCell ref="P1:Q1"/>
    <mergeCell ref="C48:F48"/>
    <mergeCell ref="G28:AH28"/>
    <mergeCell ref="AI28:BJ28"/>
    <mergeCell ref="GU28:HV28"/>
    <mergeCell ref="BK28:CL28"/>
    <mergeCell ref="CM28:DN28"/>
    <mergeCell ref="DO28:EP28"/>
    <mergeCell ref="EQ28:FR28"/>
    <mergeCell ref="FS28:GT2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Z53"/>
  <sheetViews>
    <sheetView topLeftCell="U27" zoomScale="80" zoomScaleNormal="80" workbookViewId="0">
      <selection activeCell="AK42" sqref="AK42"/>
    </sheetView>
  </sheetViews>
  <sheetFormatPr defaultRowHeight="15" x14ac:dyDescent="0.25"/>
  <cols>
    <col min="1" max="1" width="13.5703125" style="11" bestFit="1" customWidth="1"/>
    <col min="2" max="2" width="24" bestFit="1" customWidth="1"/>
    <col min="3" max="3" width="10.28515625" bestFit="1" customWidth="1"/>
    <col min="4" max="4" width="11" bestFit="1" customWidth="1"/>
    <col min="5" max="5" width="13" customWidth="1"/>
    <col min="6" max="6" width="12.28515625" customWidth="1"/>
    <col min="7" max="7" width="20.28515625" bestFit="1" customWidth="1"/>
    <col min="8" max="8" width="14.7109375" customWidth="1"/>
    <col min="9" max="9" width="19.42578125" bestFit="1" customWidth="1"/>
    <col min="10" max="10" width="31.140625" style="14" customWidth="1"/>
    <col min="11" max="11" width="34.85546875" bestFit="1" customWidth="1"/>
    <col min="12" max="20" width="15.28515625" bestFit="1" customWidth="1"/>
    <col min="21" max="23" width="14" bestFit="1" customWidth="1"/>
    <col min="24" max="28" width="15.28515625" bestFit="1" customWidth="1"/>
    <col min="29" max="30" width="13" bestFit="1" customWidth="1"/>
    <col min="31" max="36" width="15.28515625" bestFit="1" customWidth="1"/>
    <col min="37" max="37" width="33" bestFit="1" customWidth="1"/>
    <col min="38" max="38" width="24" bestFit="1" customWidth="1"/>
    <col min="39" max="39" width="14" bestFit="1" customWidth="1"/>
    <col min="40" max="43" width="15.28515625" bestFit="1" customWidth="1"/>
    <col min="44" max="44" width="14" bestFit="1" customWidth="1"/>
    <col min="45" max="56" width="15.28515625" bestFit="1" customWidth="1"/>
    <col min="57" max="58" width="9.7109375" bestFit="1" customWidth="1"/>
    <col min="59" max="62" width="15.28515625" bestFit="1" customWidth="1"/>
    <col min="63" max="63" width="14" bestFit="1" customWidth="1"/>
    <col min="64" max="64" width="12.85546875" bestFit="1" customWidth="1"/>
    <col min="65" max="65" width="15.28515625" bestFit="1" customWidth="1"/>
    <col min="66" max="66" width="24" bestFit="1" customWidth="1"/>
    <col min="67" max="84" width="15.28515625" bestFit="1" customWidth="1"/>
    <col min="85" max="86" width="9.7109375" bestFit="1" customWidth="1"/>
    <col min="87" max="93" width="15.28515625" bestFit="1" customWidth="1"/>
    <col min="94" max="94" width="24" bestFit="1" customWidth="1"/>
    <col min="95" max="95" width="14" bestFit="1" customWidth="1"/>
    <col min="96" max="96" width="15.28515625" bestFit="1" customWidth="1"/>
    <col min="97" max="97" width="14" bestFit="1" customWidth="1"/>
    <col min="98" max="105" width="15.28515625" bestFit="1" customWidth="1"/>
    <col min="106" max="106" width="14" bestFit="1" customWidth="1"/>
    <col min="107" max="110" width="15.28515625" bestFit="1" customWidth="1"/>
    <col min="111" max="111" width="9.7109375" bestFit="1" customWidth="1"/>
    <col min="112" max="112" width="15.28515625" bestFit="1" customWidth="1"/>
    <col min="113" max="114" width="9.7109375" bestFit="1" customWidth="1"/>
    <col min="115" max="119" width="15.28515625" bestFit="1" customWidth="1"/>
    <col min="120" max="120" width="14" bestFit="1" customWidth="1"/>
    <col min="121" max="121" width="15.28515625" bestFit="1" customWidth="1"/>
    <col min="122" max="122" width="24" bestFit="1" customWidth="1"/>
    <col min="123" max="123" width="15.28515625" bestFit="1" customWidth="1"/>
    <col min="124" max="124" width="14" bestFit="1" customWidth="1"/>
    <col min="125" max="138" width="15.28515625" bestFit="1" customWidth="1"/>
    <col min="139" max="139" width="9.7109375" bestFit="1" customWidth="1"/>
    <col min="140" max="140" width="15.28515625" bestFit="1" customWidth="1"/>
    <col min="141" max="142" width="9.7109375" bestFit="1" customWidth="1"/>
    <col min="143" max="143" width="14" bestFit="1" customWidth="1"/>
    <col min="144" max="149" width="15.28515625" bestFit="1" customWidth="1"/>
    <col min="150" max="150" width="24" bestFit="1" customWidth="1"/>
    <col min="151" max="166" width="15.28515625" bestFit="1" customWidth="1"/>
    <col min="167" max="167" width="9.7109375" bestFit="1" customWidth="1"/>
    <col min="168" max="168" width="15.28515625" bestFit="1" customWidth="1"/>
    <col min="169" max="170" width="9.7109375" bestFit="1" customWidth="1"/>
    <col min="171" max="177" width="15.28515625" bestFit="1" customWidth="1"/>
    <col min="178" max="178" width="23.5703125" bestFit="1" customWidth="1"/>
    <col min="179" max="185" width="15.28515625" bestFit="1" customWidth="1"/>
    <col min="186" max="186" width="14" bestFit="1" customWidth="1"/>
    <col min="187" max="190" width="15.28515625" bestFit="1" customWidth="1"/>
    <col min="191" max="191" width="14" bestFit="1" customWidth="1"/>
    <col min="192" max="192" width="15.28515625" bestFit="1" customWidth="1"/>
    <col min="193" max="193" width="14" bestFit="1" customWidth="1"/>
    <col min="194" max="194" width="15.28515625" bestFit="1" customWidth="1"/>
    <col min="195" max="196" width="9.7109375" bestFit="1" customWidth="1"/>
    <col min="197" max="197" width="15.28515625" bestFit="1" customWidth="1"/>
    <col min="198" max="198" width="9.7109375" bestFit="1" customWidth="1"/>
    <col min="199" max="200" width="15.28515625" bestFit="1" customWidth="1"/>
    <col min="201" max="201" width="14" bestFit="1" customWidth="1"/>
    <col min="202" max="204" width="15.28515625" bestFit="1" customWidth="1"/>
    <col min="205" max="205" width="9.7109375" bestFit="1" customWidth="1"/>
    <col min="206" max="206" width="24" bestFit="1" customWidth="1"/>
    <col min="207" max="222" width="15.28515625" bestFit="1" customWidth="1"/>
    <col min="223" max="223" width="9.7109375" bestFit="1" customWidth="1"/>
    <col min="224" max="224" width="15.28515625" bestFit="1" customWidth="1"/>
    <col min="225" max="226" width="9.7109375" bestFit="1" customWidth="1"/>
    <col min="227" max="229" width="15.28515625" bestFit="1" customWidth="1"/>
    <col min="230" max="230" width="14" bestFit="1" customWidth="1"/>
    <col min="231" max="233" width="15.28515625" bestFit="1" customWidth="1"/>
    <col min="234" max="234" width="24" bestFit="1" customWidth="1"/>
  </cols>
  <sheetData>
    <row r="1" spans="1:234" s="89" customFormat="1" ht="15.75" x14ac:dyDescent="0.25">
      <c r="A1" s="188" t="s">
        <v>78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</row>
    <row r="2" spans="1:234" s="12" customFormat="1" x14ac:dyDescent="0.25">
      <c r="A2" s="22" t="s">
        <v>866</v>
      </c>
      <c r="B2" s="83" t="s">
        <v>800</v>
      </c>
      <c r="C2" s="83" t="s">
        <v>867</v>
      </c>
      <c r="D2" s="83" t="s">
        <v>868</v>
      </c>
      <c r="E2" s="83" t="s">
        <v>869</v>
      </c>
      <c r="F2" s="83" t="s">
        <v>870</v>
      </c>
      <c r="G2" s="83" t="s">
        <v>801</v>
      </c>
      <c r="H2" s="83" t="s">
        <v>871</v>
      </c>
      <c r="I2" s="83" t="s">
        <v>872</v>
      </c>
      <c r="J2" s="84" t="s">
        <v>873</v>
      </c>
      <c r="K2" s="22" t="s">
        <v>97</v>
      </c>
      <c r="L2" s="22" t="s">
        <v>98</v>
      </c>
      <c r="M2" s="22" t="s">
        <v>99</v>
      </c>
      <c r="N2" s="22" t="s">
        <v>100</v>
      </c>
      <c r="O2" s="22" t="s">
        <v>101</v>
      </c>
      <c r="P2" s="22" t="s">
        <v>102</v>
      </c>
      <c r="Q2" s="22" t="s">
        <v>103</v>
      </c>
      <c r="R2" s="22" t="s">
        <v>104</v>
      </c>
      <c r="S2" s="22" t="s">
        <v>105</v>
      </c>
      <c r="T2" s="22" t="s">
        <v>106</v>
      </c>
      <c r="U2" s="22" t="s">
        <v>107</v>
      </c>
      <c r="V2" s="22" t="s">
        <v>108</v>
      </c>
      <c r="W2" s="22" t="s">
        <v>109</v>
      </c>
      <c r="X2" s="22" t="s">
        <v>110</v>
      </c>
      <c r="Y2" s="22" t="s">
        <v>111</v>
      </c>
      <c r="Z2" s="22" t="s">
        <v>112</v>
      </c>
      <c r="AA2" s="22" t="s">
        <v>113</v>
      </c>
      <c r="AB2" s="22" t="s">
        <v>114</v>
      </c>
      <c r="AC2" s="22" t="s">
        <v>115</v>
      </c>
      <c r="AD2" s="22" t="s">
        <v>116</v>
      </c>
      <c r="AE2" s="22" t="s">
        <v>117</v>
      </c>
      <c r="AF2" s="22" t="s">
        <v>118</v>
      </c>
      <c r="AG2" s="22" t="s">
        <v>119</v>
      </c>
      <c r="AH2" s="22" t="s">
        <v>120</v>
      </c>
      <c r="AI2" s="22" t="s">
        <v>121</v>
      </c>
      <c r="AJ2" s="22" t="s">
        <v>122</v>
      </c>
      <c r="AK2" s="22" t="s">
        <v>123</v>
      </c>
      <c r="AL2" s="90" t="s">
        <v>0</v>
      </c>
      <c r="AM2" s="22" t="s">
        <v>124</v>
      </c>
      <c r="AN2" s="22" t="s">
        <v>125</v>
      </c>
      <c r="AO2" s="22" t="s">
        <v>126</v>
      </c>
      <c r="AP2" s="22" t="s">
        <v>127</v>
      </c>
      <c r="AQ2" s="22" t="s">
        <v>128</v>
      </c>
      <c r="AR2" s="22" t="s">
        <v>129</v>
      </c>
      <c r="AS2" s="22" t="s">
        <v>130</v>
      </c>
      <c r="AT2" s="22" t="s">
        <v>131</v>
      </c>
      <c r="AU2" s="22" t="s">
        <v>132</v>
      </c>
      <c r="AV2" s="22" t="s">
        <v>133</v>
      </c>
      <c r="AW2" s="22" t="s">
        <v>134</v>
      </c>
      <c r="AX2" s="22" t="s">
        <v>135</v>
      </c>
      <c r="AY2" s="22" t="s">
        <v>136</v>
      </c>
      <c r="AZ2" s="22" t="s">
        <v>137</v>
      </c>
      <c r="BA2" s="22" t="s">
        <v>138</v>
      </c>
      <c r="BB2" s="22" t="s">
        <v>139</v>
      </c>
      <c r="BC2" s="22" t="s">
        <v>140</v>
      </c>
      <c r="BD2" s="22" t="s">
        <v>141</v>
      </c>
      <c r="BE2" s="22" t="s">
        <v>142</v>
      </c>
      <c r="BF2" s="22" t="s">
        <v>143</v>
      </c>
      <c r="BG2" s="22" t="s">
        <v>144</v>
      </c>
      <c r="BH2" s="22" t="s">
        <v>145</v>
      </c>
      <c r="BI2" s="22" t="s">
        <v>146</v>
      </c>
      <c r="BJ2" s="22" t="s">
        <v>147</v>
      </c>
      <c r="BK2" s="22" t="s">
        <v>148</v>
      </c>
      <c r="BL2" s="22" t="s">
        <v>149</v>
      </c>
      <c r="BM2" s="22" t="s">
        <v>150</v>
      </c>
      <c r="BN2" s="90" t="s">
        <v>1</v>
      </c>
      <c r="BO2" s="22" t="s">
        <v>151</v>
      </c>
      <c r="BP2" s="22" t="s">
        <v>152</v>
      </c>
      <c r="BQ2" s="22" t="s">
        <v>153</v>
      </c>
      <c r="BR2" s="22" t="s">
        <v>154</v>
      </c>
      <c r="BS2" s="22" t="s">
        <v>155</v>
      </c>
      <c r="BT2" s="22" t="s">
        <v>156</v>
      </c>
      <c r="BU2" s="22" t="s">
        <v>157</v>
      </c>
      <c r="BV2" s="22" t="s">
        <v>158</v>
      </c>
      <c r="BW2" s="22" t="s">
        <v>159</v>
      </c>
      <c r="BX2" s="22" t="s">
        <v>160</v>
      </c>
      <c r="BY2" s="22" t="s">
        <v>161</v>
      </c>
      <c r="BZ2" s="22" t="s">
        <v>162</v>
      </c>
      <c r="CA2" s="22" t="s">
        <v>163</v>
      </c>
      <c r="CB2" s="22" t="s">
        <v>164</v>
      </c>
      <c r="CC2" s="22" t="s">
        <v>165</v>
      </c>
      <c r="CD2" s="22" t="s">
        <v>166</v>
      </c>
      <c r="CE2" s="22" t="s">
        <v>167</v>
      </c>
      <c r="CF2" s="22" t="s">
        <v>168</v>
      </c>
      <c r="CG2" s="22" t="s">
        <v>169</v>
      </c>
      <c r="CH2" s="22" t="s">
        <v>170</v>
      </c>
      <c r="CI2" s="22" t="s">
        <v>171</v>
      </c>
      <c r="CJ2" s="22" t="s">
        <v>172</v>
      </c>
      <c r="CK2" s="22" t="s">
        <v>173</v>
      </c>
      <c r="CL2" s="22" t="s">
        <v>174</v>
      </c>
      <c r="CM2" s="22" t="s">
        <v>175</v>
      </c>
      <c r="CN2" s="22" t="s">
        <v>176</v>
      </c>
      <c r="CO2" s="22" t="s">
        <v>177</v>
      </c>
      <c r="CP2" s="90" t="s">
        <v>2</v>
      </c>
      <c r="CQ2" s="22" t="s">
        <v>178</v>
      </c>
      <c r="CR2" s="22" t="s">
        <v>179</v>
      </c>
      <c r="CS2" s="22" t="s">
        <v>180</v>
      </c>
      <c r="CT2" s="22" t="s">
        <v>181</v>
      </c>
      <c r="CU2" s="22" t="s">
        <v>182</v>
      </c>
      <c r="CV2" s="22" t="s">
        <v>183</v>
      </c>
      <c r="CW2" s="22" t="s">
        <v>184</v>
      </c>
      <c r="CX2" s="22" t="s">
        <v>185</v>
      </c>
      <c r="CY2" s="22" t="s">
        <v>186</v>
      </c>
      <c r="CZ2" s="22" t="s">
        <v>187</v>
      </c>
      <c r="DA2" s="22" t="s">
        <v>188</v>
      </c>
      <c r="DB2" s="22" t="s">
        <v>189</v>
      </c>
      <c r="DC2" s="22" t="s">
        <v>190</v>
      </c>
      <c r="DD2" s="22" t="s">
        <v>191</v>
      </c>
      <c r="DE2" s="22" t="s">
        <v>192</v>
      </c>
      <c r="DF2" s="22" t="s">
        <v>193</v>
      </c>
      <c r="DG2" s="22" t="s">
        <v>194</v>
      </c>
      <c r="DH2" s="22" t="s">
        <v>195</v>
      </c>
      <c r="DI2" s="22" t="s">
        <v>196</v>
      </c>
      <c r="DJ2" s="22" t="s">
        <v>197</v>
      </c>
      <c r="DK2" s="22" t="s">
        <v>198</v>
      </c>
      <c r="DL2" s="22" t="s">
        <v>199</v>
      </c>
      <c r="DM2" s="22" t="s">
        <v>200</v>
      </c>
      <c r="DN2" s="22" t="s">
        <v>201</v>
      </c>
      <c r="DO2" s="22" t="s">
        <v>202</v>
      </c>
      <c r="DP2" s="22" t="s">
        <v>203</v>
      </c>
      <c r="DQ2" s="22" t="s">
        <v>204</v>
      </c>
      <c r="DR2" s="90" t="s">
        <v>3</v>
      </c>
      <c r="DS2" s="22" t="s">
        <v>205</v>
      </c>
      <c r="DT2" s="22" t="s">
        <v>206</v>
      </c>
      <c r="DU2" s="22" t="s">
        <v>207</v>
      </c>
      <c r="DV2" s="22" t="s">
        <v>208</v>
      </c>
      <c r="DW2" s="22" t="s">
        <v>209</v>
      </c>
      <c r="DX2" s="22" t="s">
        <v>210</v>
      </c>
      <c r="DY2" s="22" t="s">
        <v>211</v>
      </c>
      <c r="DZ2" s="22" t="s">
        <v>212</v>
      </c>
      <c r="EA2" s="22" t="s">
        <v>213</v>
      </c>
      <c r="EB2" s="22" t="s">
        <v>214</v>
      </c>
      <c r="EC2" s="22" t="s">
        <v>215</v>
      </c>
      <c r="ED2" s="22" t="s">
        <v>216</v>
      </c>
      <c r="EE2" s="22" t="s">
        <v>217</v>
      </c>
      <c r="EF2" s="22" t="s">
        <v>218</v>
      </c>
      <c r="EG2" s="22" t="s">
        <v>219</v>
      </c>
      <c r="EH2" s="22" t="s">
        <v>220</v>
      </c>
      <c r="EI2" s="22" t="s">
        <v>221</v>
      </c>
      <c r="EJ2" s="22" t="s">
        <v>222</v>
      </c>
      <c r="EK2" s="22" t="s">
        <v>223</v>
      </c>
      <c r="EL2" s="22" t="s">
        <v>224</v>
      </c>
      <c r="EM2" s="22" t="s">
        <v>225</v>
      </c>
      <c r="EN2" s="22" t="s">
        <v>226</v>
      </c>
      <c r="EO2" s="22" t="s">
        <v>227</v>
      </c>
      <c r="EP2" s="22" t="s">
        <v>228</v>
      </c>
      <c r="EQ2" s="22" t="s">
        <v>229</v>
      </c>
      <c r="ER2" s="22" t="s">
        <v>230</v>
      </c>
      <c r="ES2" s="22" t="s">
        <v>231</v>
      </c>
      <c r="ET2" s="90" t="s">
        <v>4</v>
      </c>
      <c r="EU2" s="22" t="s">
        <v>232</v>
      </c>
      <c r="EV2" s="22" t="s">
        <v>233</v>
      </c>
      <c r="EW2" s="22" t="s">
        <v>234</v>
      </c>
      <c r="EX2" s="22" t="s">
        <v>235</v>
      </c>
      <c r="EY2" s="22" t="s">
        <v>236</v>
      </c>
      <c r="EZ2" s="22" t="s">
        <v>237</v>
      </c>
      <c r="FA2" s="22" t="s">
        <v>238</v>
      </c>
      <c r="FB2" s="22" t="s">
        <v>239</v>
      </c>
      <c r="FC2" s="22" t="s">
        <v>240</v>
      </c>
      <c r="FD2" s="22" t="s">
        <v>241</v>
      </c>
      <c r="FE2" s="22" t="s">
        <v>242</v>
      </c>
      <c r="FF2" s="22" t="s">
        <v>243</v>
      </c>
      <c r="FG2" s="22" t="s">
        <v>244</v>
      </c>
      <c r="FH2" s="22" t="s">
        <v>245</v>
      </c>
      <c r="FI2" s="22" t="s">
        <v>246</v>
      </c>
      <c r="FJ2" s="22" t="s">
        <v>247</v>
      </c>
      <c r="FK2" s="22" t="s">
        <v>248</v>
      </c>
      <c r="FL2" s="22" t="s">
        <v>249</v>
      </c>
      <c r="FM2" s="22" t="s">
        <v>250</v>
      </c>
      <c r="FN2" s="22" t="s">
        <v>251</v>
      </c>
      <c r="FO2" s="22" t="s">
        <v>252</v>
      </c>
      <c r="FP2" s="22" t="s">
        <v>253</v>
      </c>
      <c r="FQ2" s="22" t="s">
        <v>254</v>
      </c>
      <c r="FR2" s="22" t="s">
        <v>255</v>
      </c>
      <c r="FS2" s="22" t="s">
        <v>256</v>
      </c>
      <c r="FT2" s="22" t="s">
        <v>257</v>
      </c>
      <c r="FU2" s="22" t="s">
        <v>258</v>
      </c>
      <c r="FV2" s="90" t="s">
        <v>5</v>
      </c>
      <c r="FW2" s="22" t="s">
        <v>259</v>
      </c>
      <c r="FX2" s="22" t="s">
        <v>260</v>
      </c>
      <c r="FY2" s="22" t="s">
        <v>261</v>
      </c>
      <c r="FZ2" s="22" t="s">
        <v>262</v>
      </c>
      <c r="GA2" s="22" t="s">
        <v>263</v>
      </c>
      <c r="GB2" s="22" t="s">
        <v>264</v>
      </c>
      <c r="GC2" s="22" t="s">
        <v>265</v>
      </c>
      <c r="GD2" s="22" t="s">
        <v>266</v>
      </c>
      <c r="GE2" s="22" t="s">
        <v>267</v>
      </c>
      <c r="GF2" s="22" t="s">
        <v>268</v>
      </c>
      <c r="GG2" s="22" t="s">
        <v>269</v>
      </c>
      <c r="GH2" s="22" t="s">
        <v>270</v>
      </c>
      <c r="GI2" s="22" t="s">
        <v>271</v>
      </c>
      <c r="GJ2" s="22" t="s">
        <v>272</v>
      </c>
      <c r="GK2" s="22" t="s">
        <v>273</v>
      </c>
      <c r="GL2" s="22" t="s">
        <v>274</v>
      </c>
      <c r="GM2" s="22" t="s">
        <v>275</v>
      </c>
      <c r="GN2" s="22" t="s">
        <v>276</v>
      </c>
      <c r="GO2" s="22" t="s">
        <v>277</v>
      </c>
      <c r="GP2" s="22" t="s">
        <v>278</v>
      </c>
      <c r="GQ2" s="22" t="s">
        <v>279</v>
      </c>
      <c r="GR2" s="22" t="s">
        <v>280</v>
      </c>
      <c r="GS2" s="22" t="s">
        <v>281</v>
      </c>
      <c r="GT2" s="22" t="s">
        <v>282</v>
      </c>
      <c r="GU2" s="22" t="s">
        <v>283</v>
      </c>
      <c r="GV2" s="22" t="s">
        <v>284</v>
      </c>
      <c r="GW2" s="22" t="s">
        <v>285</v>
      </c>
      <c r="GX2" s="90" t="s">
        <v>6</v>
      </c>
      <c r="GY2" s="22" t="s">
        <v>286</v>
      </c>
      <c r="GZ2" s="22" t="s">
        <v>287</v>
      </c>
      <c r="HA2" s="22" t="s">
        <v>288</v>
      </c>
      <c r="HB2" s="22" t="s">
        <v>289</v>
      </c>
      <c r="HC2" s="22" t="s">
        <v>290</v>
      </c>
      <c r="HD2" s="22" t="s">
        <v>291</v>
      </c>
      <c r="HE2" s="22" t="s">
        <v>292</v>
      </c>
      <c r="HF2" s="22" t="s">
        <v>293</v>
      </c>
      <c r="HG2" s="22" t="s">
        <v>294</v>
      </c>
      <c r="HH2" s="22" t="s">
        <v>295</v>
      </c>
      <c r="HI2" s="22" t="s">
        <v>296</v>
      </c>
      <c r="HJ2" s="22" t="s">
        <v>297</v>
      </c>
      <c r="HK2" s="22" t="s">
        <v>298</v>
      </c>
      <c r="HL2" s="22" t="s">
        <v>299</v>
      </c>
      <c r="HM2" s="22" t="s">
        <v>300</v>
      </c>
      <c r="HN2" s="22" t="s">
        <v>301</v>
      </c>
      <c r="HO2" s="22" t="s">
        <v>302</v>
      </c>
      <c r="HP2" s="22" t="s">
        <v>303</v>
      </c>
      <c r="HQ2" s="22" t="s">
        <v>304</v>
      </c>
      <c r="HR2" s="22" t="s">
        <v>305</v>
      </c>
      <c r="HS2" s="22" t="s">
        <v>306</v>
      </c>
      <c r="HT2" s="22" t="s">
        <v>307</v>
      </c>
      <c r="HU2" s="22" t="s">
        <v>308</v>
      </c>
      <c r="HV2" s="22" t="s">
        <v>309</v>
      </c>
      <c r="HW2" s="22" t="s">
        <v>310</v>
      </c>
      <c r="HX2" s="22" t="s">
        <v>311</v>
      </c>
      <c r="HY2" s="22" t="s">
        <v>312</v>
      </c>
      <c r="HZ2" s="90" t="s">
        <v>7</v>
      </c>
    </row>
    <row r="3" spans="1:234" s="101" customFormat="1" ht="48" x14ac:dyDescent="0.25">
      <c r="A3" s="98" t="s">
        <v>28</v>
      </c>
      <c r="B3" s="99">
        <v>7111</v>
      </c>
      <c r="C3" s="99"/>
      <c r="D3" s="99">
        <v>1</v>
      </c>
      <c r="E3" s="99"/>
      <c r="F3" s="99"/>
      <c r="G3" s="99" t="s">
        <v>805</v>
      </c>
      <c r="H3" s="99" t="s">
        <v>780</v>
      </c>
      <c r="I3" s="98" t="s">
        <v>12</v>
      </c>
      <c r="J3" s="98" t="s">
        <v>877</v>
      </c>
      <c r="K3" s="140">
        <v>8.7789633197240113E-6</v>
      </c>
      <c r="L3" s="140">
        <v>1.0499195688727713E-5</v>
      </c>
      <c r="M3" s="140">
        <v>8.4312883441261391E-5</v>
      </c>
      <c r="N3" s="140">
        <v>9.4875567574373713E-7</v>
      </c>
      <c r="O3" s="140">
        <v>1.0004644388252799E-4</v>
      </c>
      <c r="P3" s="140">
        <v>7.8024103055407175E-6</v>
      </c>
      <c r="Q3" s="140">
        <v>2.9970812144115975E-5</v>
      </c>
      <c r="R3" s="140">
        <v>1.0259118402669141E-4</v>
      </c>
      <c r="S3" s="140">
        <v>5.3382234275389552E-5</v>
      </c>
      <c r="T3" s="140">
        <v>1.6272990065385013E-4</v>
      </c>
      <c r="U3" s="140">
        <v>7.4782298133032926E-5</v>
      </c>
      <c r="V3" s="140">
        <v>1.5623051455090164E-5</v>
      </c>
      <c r="W3" s="140">
        <v>2.4922960578470014E-4</v>
      </c>
      <c r="X3" s="140">
        <v>4.3833388051657361E-5</v>
      </c>
      <c r="Y3" s="140">
        <v>3.5708288048259484E-5</v>
      </c>
      <c r="Z3" s="140">
        <v>3.1746700460668899E-4</v>
      </c>
      <c r="AA3" s="140">
        <v>5.0541123381918948E-4</v>
      </c>
      <c r="AB3" s="140">
        <v>8.8459193834094854E-5</v>
      </c>
      <c r="AC3" s="140">
        <v>1.4419442375426467E-3</v>
      </c>
      <c r="AD3" s="140">
        <v>4.1476400528656478E-3</v>
      </c>
      <c r="AE3" s="140">
        <v>2.5825535458930392E-4</v>
      </c>
      <c r="AF3" s="140">
        <v>3.0889895147799177E-4</v>
      </c>
      <c r="AG3" s="140">
        <v>4.3386120418562963E-4</v>
      </c>
      <c r="AH3" s="140">
        <v>7.7156183317886998E-5</v>
      </c>
      <c r="AI3" s="140">
        <v>4.9733573298832797E-5</v>
      </c>
      <c r="AJ3" s="140">
        <v>1.4302028710809841E-4</v>
      </c>
      <c r="AK3" s="140">
        <v>1.1837408051488896E-4</v>
      </c>
      <c r="AL3" s="140"/>
      <c r="AM3" s="140">
        <v>3.421507453188478E-6</v>
      </c>
      <c r="AN3" s="140">
        <v>7.2973562824551576E-6</v>
      </c>
      <c r="AO3" s="140">
        <v>9.8656175899554591E-5</v>
      </c>
      <c r="AP3" s="140">
        <v>6.3034727881572862E-7</v>
      </c>
      <c r="AQ3" s="140">
        <v>6.6816208370446513E-5</v>
      </c>
      <c r="AR3" s="140">
        <v>6.9075835591954511E-6</v>
      </c>
      <c r="AS3" s="140">
        <v>6.6553967125151178E-6</v>
      </c>
      <c r="AT3" s="140">
        <v>7.1371605919808351E-5</v>
      </c>
      <c r="AU3" s="140">
        <v>6.0694825255019139E-5</v>
      </c>
      <c r="AV3" s="140">
        <v>1.49704518722959E-4</v>
      </c>
      <c r="AW3" s="140">
        <v>8.6525430129681197E-5</v>
      </c>
      <c r="AX3" s="140">
        <v>5.4135047191507564E-6</v>
      </c>
      <c r="AY3" s="140">
        <v>1.83991919413464E-4</v>
      </c>
      <c r="AZ3" s="140">
        <v>2.7670148377009587E-5</v>
      </c>
      <c r="BA3" s="140">
        <v>5.3477668480268654E-5</v>
      </c>
      <c r="BB3" s="140">
        <v>3.6593831796661084E-4</v>
      </c>
      <c r="BC3" s="140">
        <v>5.4652731678293744E-4</v>
      </c>
      <c r="BD3" s="140">
        <v>9.529867785571326E-5</v>
      </c>
      <c r="BE3" s="140">
        <v>1.5836654810295748E-3</v>
      </c>
      <c r="BF3" s="140">
        <v>3.843362843658449E-3</v>
      </c>
      <c r="BG3" s="140">
        <v>3.0107068160693302E-4</v>
      </c>
      <c r="BH3" s="140">
        <v>2.1960839815377795E-4</v>
      </c>
      <c r="BI3" s="140">
        <v>3.9415141185779296E-4</v>
      </c>
      <c r="BJ3" s="140">
        <v>6.2067568235784083E-5</v>
      </c>
      <c r="BK3" s="140">
        <v>3.476539007603046E-5</v>
      </c>
      <c r="BL3" s="140">
        <v>1.2815796646765355E-4</v>
      </c>
      <c r="BM3" s="140">
        <v>1.4146995028235164E-4</v>
      </c>
      <c r="BN3" s="140"/>
      <c r="BO3" s="140">
        <v>2.0043016179310695E-6</v>
      </c>
      <c r="BP3" s="140">
        <v>2.1249568446390507E-5</v>
      </c>
      <c r="BQ3" s="140">
        <v>1.1072027454596215E-4</v>
      </c>
      <c r="BR3" s="140">
        <v>9.350966251900222E-7</v>
      </c>
      <c r="BS3" s="140">
        <v>5.0669069937719812E-5</v>
      </c>
      <c r="BT3" s="140">
        <v>1.1704131180512249E-5</v>
      </c>
      <c r="BU3" s="140">
        <v>1.4803513792048415E-5</v>
      </c>
      <c r="BV3" s="140">
        <v>2.5127782549160707E-5</v>
      </c>
      <c r="BW3" s="140">
        <v>4.6503073458873097E-5</v>
      </c>
      <c r="BX3" s="140">
        <v>1.1854229171552721E-4</v>
      </c>
      <c r="BY3" s="140">
        <v>9.0214081476538231E-5</v>
      </c>
      <c r="BZ3" s="140">
        <v>7.5264526038606346E-6</v>
      </c>
      <c r="CA3" s="140">
        <v>2.3041768336684054E-3</v>
      </c>
      <c r="CB3" s="140">
        <v>1.9303487830403539E-5</v>
      </c>
      <c r="CC3" s="140">
        <v>4.4951685582885571E-5</v>
      </c>
      <c r="CD3" s="140">
        <v>3.2571259208565413E-4</v>
      </c>
      <c r="CE3" s="140">
        <v>6.872099527277406E-4</v>
      </c>
      <c r="CF3" s="140">
        <v>9.499532482399414E-5</v>
      </c>
      <c r="CG3" s="140">
        <v>1.7067438862683982E-3</v>
      </c>
      <c r="CH3" s="140">
        <v>4.8068978731998328E-3</v>
      </c>
      <c r="CI3" s="140">
        <v>2.6668036958495855E-4</v>
      </c>
      <c r="CJ3" s="140">
        <v>2.3194141538556443E-4</v>
      </c>
      <c r="CK3" s="140">
        <v>3.4054019717480384E-4</v>
      </c>
      <c r="CL3" s="140">
        <v>4.1677551832003725E-5</v>
      </c>
      <c r="CM3" s="140">
        <v>4.7825239274760023E-5</v>
      </c>
      <c r="CN3" s="140">
        <v>9.8735658444649643E-5</v>
      </c>
      <c r="CO3" s="140">
        <v>1.3750972203540777E-4</v>
      </c>
      <c r="CP3" s="140"/>
      <c r="CQ3" s="140">
        <v>4.8201590336911323E-6</v>
      </c>
      <c r="CR3" s="140">
        <v>2.3099154024605455E-5</v>
      </c>
      <c r="CS3" s="140">
        <v>9.3574697658453884E-5</v>
      </c>
      <c r="CT3" s="140">
        <v>0</v>
      </c>
      <c r="CU3" s="140">
        <v>4.669412184736172E-5</v>
      </c>
      <c r="CV3" s="140">
        <v>5.084450367572243E-6</v>
      </c>
      <c r="CW3" s="140">
        <v>1.4627878695347509E-5</v>
      </c>
      <c r="CX3" s="140">
        <v>2.6292767259654145E-5</v>
      </c>
      <c r="CY3" s="140">
        <v>2.6830438992907986E-5</v>
      </c>
      <c r="CZ3" s="140">
        <v>1.0792036313124851E-4</v>
      </c>
      <c r="DA3" s="140">
        <v>9.3760031190114209E-5</v>
      </c>
      <c r="DB3" s="140">
        <v>6.8330679932947151E-6</v>
      </c>
      <c r="DC3" s="140">
        <v>2.2897392949126783E-3</v>
      </c>
      <c r="DD3" s="140">
        <v>3.1508805590311057E-5</v>
      </c>
      <c r="DE3" s="140">
        <v>3.64798511501445E-5</v>
      </c>
      <c r="DF3" s="140">
        <v>3.6744998634800961E-4</v>
      </c>
      <c r="DG3" s="140">
        <v>7.1471315823905105E-4</v>
      </c>
      <c r="DH3" s="140">
        <v>9.9444083540392274E-5</v>
      </c>
      <c r="DI3" s="140">
        <v>1.5701193727632602E-3</v>
      </c>
      <c r="DJ3" s="140">
        <v>3.6317206317532181E-3</v>
      </c>
      <c r="DK3" s="140">
        <v>2.2184481018575734E-4</v>
      </c>
      <c r="DL3" s="140">
        <v>2.4868842304806398E-4</v>
      </c>
      <c r="DM3" s="140">
        <v>4.117037770127731E-4</v>
      </c>
      <c r="DN3" s="140">
        <v>3.6231361425422081E-5</v>
      </c>
      <c r="DO3" s="140">
        <v>4.2102520906100058E-5</v>
      </c>
      <c r="DP3" s="140">
        <v>9.4538937473648971E-5</v>
      </c>
      <c r="DQ3" s="140">
        <v>1.04382480815221E-4</v>
      </c>
      <c r="DR3" s="140"/>
      <c r="DS3" s="140">
        <v>5.4163474162398384E-6</v>
      </c>
      <c r="DT3" s="140">
        <v>1.6942358273979042E-5</v>
      </c>
      <c r="DU3" s="140">
        <v>2.8390725614052146E-4</v>
      </c>
      <c r="DV3" s="140">
        <v>6.4174956057180349E-7</v>
      </c>
      <c r="DW3" s="140">
        <v>7.9505113601761765E-5</v>
      </c>
      <c r="DX3" s="140">
        <v>3.4654476270865687E-7</v>
      </c>
      <c r="DY3" s="140">
        <v>2.0551123677932123E-5</v>
      </c>
      <c r="DZ3" s="140">
        <v>1.9281315214081156E-5</v>
      </c>
      <c r="EA3" s="140">
        <v>2.4138755388022348E-5</v>
      </c>
      <c r="EB3" s="140">
        <v>3.0213491924274E-4</v>
      </c>
      <c r="EC3" s="140">
        <v>1.3090926598688041E-4</v>
      </c>
      <c r="ED3" s="140">
        <v>1.0447569596185878E-5</v>
      </c>
      <c r="EE3" s="140">
        <v>2.6672773868725219E-3</v>
      </c>
      <c r="EF3" s="140">
        <v>1.9103858877257895E-5</v>
      </c>
      <c r="EG3" s="140">
        <v>2.8227933254683734E-5</v>
      </c>
      <c r="EH3" s="140">
        <v>5.9524432929055943E-4</v>
      </c>
      <c r="EI3" s="140">
        <v>3.0920218502020077E-3</v>
      </c>
      <c r="EJ3" s="140">
        <v>1.1580088324877728E-4</v>
      </c>
      <c r="EK3" s="140">
        <v>1.7148744618076385E-3</v>
      </c>
      <c r="EL3" s="140">
        <v>6.2246250673248594E-3</v>
      </c>
      <c r="EM3" s="140">
        <v>2.5604223226234147E-4</v>
      </c>
      <c r="EN3" s="140">
        <v>2.6629389207599556E-4</v>
      </c>
      <c r="EO3" s="140">
        <v>2.7793585197933971E-4</v>
      </c>
      <c r="EP3" s="140">
        <v>3.9537548677269496E-5</v>
      </c>
      <c r="EQ3" s="140">
        <v>2.9577155080830828E-5</v>
      </c>
      <c r="ER3" s="140">
        <v>9.3248312566307647E-5</v>
      </c>
      <c r="ES3" s="140">
        <v>2.5697490199868683E-4</v>
      </c>
      <c r="ET3" s="140"/>
      <c r="EU3" s="140">
        <v>7.1409140629350177E-6</v>
      </c>
      <c r="EV3" s="140">
        <v>4.2381108292955467E-5</v>
      </c>
      <c r="EW3" s="140">
        <v>1.1752246266658287E-4</v>
      </c>
      <c r="EX3" s="140">
        <v>2.6823372912060467E-6</v>
      </c>
      <c r="EY3" s="140">
        <v>6.4331758266121744E-5</v>
      </c>
      <c r="EZ3" s="140">
        <v>0</v>
      </c>
      <c r="FA3" s="140">
        <v>5.5872995770679512E-5</v>
      </c>
      <c r="FB3" s="140">
        <v>3.3284373036258908E-5</v>
      </c>
      <c r="FC3" s="140">
        <v>2.5719631129228376E-5</v>
      </c>
      <c r="FD3" s="140">
        <v>1.025398801227199E-4</v>
      </c>
      <c r="FE3" s="140">
        <v>4.0325056869201403E-5</v>
      </c>
      <c r="FF3" s="140">
        <v>8.5902878850529977E-6</v>
      </c>
      <c r="FG3" s="140">
        <v>2.9118963640991278E-3</v>
      </c>
      <c r="FH3" s="140">
        <v>1.1526751975026441E-5</v>
      </c>
      <c r="FI3" s="140">
        <v>1.2872956623326787E-5</v>
      </c>
      <c r="FJ3" s="140">
        <v>3.3525986363276634E-4</v>
      </c>
      <c r="FK3" s="140">
        <v>6.6720037390048692E-4</v>
      </c>
      <c r="FL3" s="140">
        <v>1.6860676326984437E-4</v>
      </c>
      <c r="FM3" s="140">
        <v>1.963110830623842E-3</v>
      </c>
      <c r="FN3" s="140">
        <v>2.8523114822789973E-3</v>
      </c>
      <c r="FO3" s="140">
        <v>2.7929256909423397E-4</v>
      </c>
      <c r="FP3" s="140">
        <v>2.9772349708438506E-4</v>
      </c>
      <c r="FQ3" s="140">
        <v>2.8361919188037122E-4</v>
      </c>
      <c r="FR3" s="140">
        <v>3.086062453405182E-5</v>
      </c>
      <c r="FS3" s="140">
        <v>2.2166761839709859E-5</v>
      </c>
      <c r="FT3" s="140">
        <v>7.3660570589399564E-5</v>
      </c>
      <c r="FU3" s="140">
        <v>1.0902939718620643E-4</v>
      </c>
      <c r="FV3" s="140"/>
      <c r="FW3" s="140">
        <v>7.4298548128251886E-6</v>
      </c>
      <c r="FX3" s="140">
        <v>5.197351821488974E-5</v>
      </c>
      <c r="FY3" s="140">
        <v>1.3401774644576119E-4</v>
      </c>
      <c r="FZ3" s="140">
        <v>2.2425078323824144E-6</v>
      </c>
      <c r="GA3" s="140">
        <v>4.7742617728275763E-5</v>
      </c>
      <c r="GB3" s="140">
        <v>4.4990461661961699E-6</v>
      </c>
      <c r="GC3" s="140">
        <v>7.3410419241108968E-5</v>
      </c>
      <c r="GD3" s="140">
        <v>2.7033013784481606E-5</v>
      </c>
      <c r="GE3" s="140">
        <v>2.7470053710157971E-5</v>
      </c>
      <c r="GF3" s="140">
        <v>2.3180413241175065E-4</v>
      </c>
      <c r="GG3" s="140">
        <v>5.1619447297993141E-5</v>
      </c>
      <c r="GH3" s="140">
        <v>9.7981089291663581E-6</v>
      </c>
      <c r="GI3" s="140">
        <v>3.4141176074302172E-3</v>
      </c>
      <c r="GJ3" s="140">
        <v>2.3503749575500599E-5</v>
      </c>
      <c r="GK3" s="140">
        <v>2.9305361917133528E-5</v>
      </c>
      <c r="GL3" s="140">
        <v>4.1447811020142765E-4</v>
      </c>
      <c r="GM3" s="140">
        <v>3.1109998651001466E-3</v>
      </c>
      <c r="GN3" s="140">
        <v>1.6694425660204222E-4</v>
      </c>
      <c r="GO3" s="140">
        <v>6.8524875296825357E-3</v>
      </c>
      <c r="GP3" s="140">
        <v>5.5829208526674582E-3</v>
      </c>
      <c r="GQ3" s="140">
        <v>2.5873640274772988E-4</v>
      </c>
      <c r="GR3" s="140">
        <v>2.3070243223271064E-4</v>
      </c>
      <c r="GS3" s="140">
        <v>2.6942677372362805E-4</v>
      </c>
      <c r="GT3" s="140">
        <v>3.1214835317601577E-5</v>
      </c>
      <c r="GU3" s="140">
        <v>2.9836324651267024E-5</v>
      </c>
      <c r="GV3" s="140">
        <v>7.0782165291121272E-5</v>
      </c>
      <c r="GW3" s="140">
        <v>2.1284877670399503E-4</v>
      </c>
      <c r="GX3" s="140"/>
      <c r="GY3" s="140">
        <v>3.0703935608341304E-5</v>
      </c>
      <c r="GZ3" s="140">
        <v>1.9552185730356732E-5</v>
      </c>
      <c r="HA3" s="140">
        <v>2.4555109435509873E-5</v>
      </c>
      <c r="HB3" s="140">
        <v>3.7821500049249963E-6</v>
      </c>
      <c r="HC3" s="140">
        <v>3.8348963807197307E-5</v>
      </c>
      <c r="HD3" s="140">
        <v>8.386591078578512E-6</v>
      </c>
      <c r="HE3" s="140">
        <v>1.6941105639768728E-4</v>
      </c>
      <c r="HF3" s="140">
        <v>1.7516852609676708E-5</v>
      </c>
      <c r="HG3" s="140">
        <v>2.0719827636782661E-5</v>
      </c>
      <c r="HH3" s="140">
        <v>2.3097314139416242E-4</v>
      </c>
      <c r="HI3" s="140">
        <v>4.3339288651760507E-5</v>
      </c>
      <c r="HJ3" s="140">
        <v>2.1418063011630555E-5</v>
      </c>
      <c r="HK3" s="140">
        <v>3.8730696591215614E-3</v>
      </c>
      <c r="HL3" s="140">
        <v>1.0841459270647417E-5</v>
      </c>
      <c r="HM3" s="140">
        <v>1.9567008604237779E-5</v>
      </c>
      <c r="HN3" s="140">
        <v>4.3388747912630654E-4</v>
      </c>
      <c r="HO3" s="140">
        <v>2.1138927337193574E-3</v>
      </c>
      <c r="HP3" s="140">
        <v>1.4905149562487535E-4</v>
      </c>
      <c r="HQ3" s="140">
        <v>5.2320730392154818E-3</v>
      </c>
      <c r="HR3" s="140">
        <v>4.8900203666418446E-3</v>
      </c>
      <c r="HS3" s="140">
        <v>2.934148760428049E-4</v>
      </c>
      <c r="HT3" s="140">
        <v>1.8659116312160095E-4</v>
      </c>
      <c r="HU3" s="140">
        <v>3.4047826911714693E-4</v>
      </c>
      <c r="HV3" s="140">
        <v>2.6362894558272644E-5</v>
      </c>
      <c r="HW3" s="140">
        <v>1.7451261683861954E-5</v>
      </c>
      <c r="HX3" s="140">
        <v>6.5200407712966171E-5</v>
      </c>
      <c r="HY3" s="140">
        <v>2.4366385024465062E-4</v>
      </c>
      <c r="HZ3" s="100"/>
    </row>
    <row r="4" spans="1:234" s="101" customFormat="1" ht="48" x14ac:dyDescent="0.25">
      <c r="A4" s="98" t="s">
        <v>28</v>
      </c>
      <c r="B4" s="99">
        <v>7420</v>
      </c>
      <c r="C4" s="99"/>
      <c r="D4" s="99">
        <v>1</v>
      </c>
      <c r="E4" s="99"/>
      <c r="F4" s="99"/>
      <c r="G4" s="99" t="s">
        <v>792</v>
      </c>
      <c r="H4" s="99" t="s">
        <v>791</v>
      </c>
      <c r="I4" s="98" t="s">
        <v>12</v>
      </c>
      <c r="J4" s="98" t="s">
        <v>877</v>
      </c>
      <c r="K4" s="140">
        <v>3.603159421177128E-5</v>
      </c>
      <c r="L4" s="140">
        <v>5.8904195290809285E-6</v>
      </c>
      <c r="M4" s="140">
        <v>7.7255137332010277E-6</v>
      </c>
      <c r="N4" s="140">
        <v>1.6392573501154398E-5</v>
      </c>
      <c r="O4" s="140">
        <v>1.0461380407531029E-4</v>
      </c>
      <c r="P4" s="140">
        <v>5.5495478533939879E-6</v>
      </c>
      <c r="Q4" s="140">
        <v>3.2658053586492351E-5</v>
      </c>
      <c r="R4" s="140">
        <v>3.3414757657698579E-5</v>
      </c>
      <c r="S4" s="140">
        <v>2.6474594853885656E-5</v>
      </c>
      <c r="T4" s="140">
        <v>1.2362952538561332E-4</v>
      </c>
      <c r="U4" s="140">
        <v>4.9331645210937161E-5</v>
      </c>
      <c r="V4" s="140">
        <v>3.2155036408311932E-5</v>
      </c>
      <c r="W4" s="140">
        <v>1.0733759366124726E-4</v>
      </c>
      <c r="X4" s="140">
        <v>5.5994398470890215E-5</v>
      </c>
      <c r="Y4" s="140">
        <v>5.1122692192362005E-5</v>
      </c>
      <c r="Z4" s="140">
        <v>2.1752563428756969E-4</v>
      </c>
      <c r="AA4" s="140">
        <v>7.4902719435834743E-4</v>
      </c>
      <c r="AB4" s="140">
        <v>1.6416296903772016E-4</v>
      </c>
      <c r="AC4" s="140">
        <v>8.2241374283314507E-4</v>
      </c>
      <c r="AD4" s="140">
        <v>4.4858978953894423E-3</v>
      </c>
      <c r="AE4" s="140">
        <v>7.4719272789669944E-4</v>
      </c>
      <c r="AF4" s="140">
        <v>6.8958842561402057E-4</v>
      </c>
      <c r="AG4" s="140">
        <v>8.2099624772488493E-4</v>
      </c>
      <c r="AH4" s="140">
        <v>6.1870594182710862E-5</v>
      </c>
      <c r="AI4" s="140">
        <v>9.9722724235955636E-5</v>
      </c>
      <c r="AJ4" s="140">
        <v>1.7721761784080482E-4</v>
      </c>
      <c r="AK4" s="140">
        <v>2.3473155528021776E-4</v>
      </c>
      <c r="AL4" s="140"/>
      <c r="AM4" s="140">
        <v>3.3494273616939728E-5</v>
      </c>
      <c r="AN4" s="140">
        <v>7.3182839718978052E-6</v>
      </c>
      <c r="AO4" s="140">
        <v>9.6904669302632976E-6</v>
      </c>
      <c r="AP4" s="140">
        <v>9.0827370550758388E-6</v>
      </c>
      <c r="AQ4" s="140">
        <v>1.1428091506509096E-4</v>
      </c>
      <c r="AR4" s="140">
        <v>2.9941375905864077E-6</v>
      </c>
      <c r="AS4" s="140">
        <v>3.1992153654760303E-5</v>
      </c>
      <c r="AT4" s="140">
        <v>2.5137818062783313E-5</v>
      </c>
      <c r="AU4" s="140">
        <v>3.4929360260444676E-5</v>
      </c>
      <c r="AV4" s="140">
        <v>1.2536059469621215E-4</v>
      </c>
      <c r="AW4" s="140">
        <v>5.0130144943122279E-5</v>
      </c>
      <c r="AX4" s="140">
        <v>3.2914434012350991E-5</v>
      </c>
      <c r="AY4" s="140">
        <v>2.0651997191483836E-4</v>
      </c>
      <c r="AZ4" s="140">
        <v>5.9045927850430726E-5</v>
      </c>
      <c r="BA4" s="140">
        <v>4.2231306333925622E-5</v>
      </c>
      <c r="BB4" s="140">
        <v>2.0747356191740571E-4</v>
      </c>
      <c r="BC4" s="140">
        <v>8.1738614438140139E-4</v>
      </c>
      <c r="BD4" s="140">
        <v>1.7437866802755725E-4</v>
      </c>
      <c r="BE4" s="140">
        <v>8.1218783255361342E-4</v>
      </c>
      <c r="BF4" s="140">
        <v>4.4291626693771955E-3</v>
      </c>
      <c r="BG4" s="140">
        <v>6.8926889483272435E-4</v>
      </c>
      <c r="BH4" s="140">
        <v>6.5057854636185243E-4</v>
      </c>
      <c r="BI4" s="140">
        <v>7.7632725602390883E-4</v>
      </c>
      <c r="BJ4" s="140">
        <v>5.8542468919598731E-5</v>
      </c>
      <c r="BK4" s="140">
        <v>8.2046261459406812E-5</v>
      </c>
      <c r="BL4" s="140">
        <v>1.9473678397570563E-4</v>
      </c>
      <c r="BM4" s="140">
        <v>2.4662172706303107E-4</v>
      </c>
      <c r="BN4" s="140"/>
      <c r="BO4" s="140">
        <v>3.7459979618465057E-5</v>
      </c>
      <c r="BP4" s="140">
        <v>6.6903607660314365E-6</v>
      </c>
      <c r="BQ4" s="140">
        <v>1.1378028350835326E-5</v>
      </c>
      <c r="BR4" s="140">
        <v>1.30349473011888E-5</v>
      </c>
      <c r="BS4" s="140">
        <v>1.0379723247925164E-4</v>
      </c>
      <c r="BT4" s="140">
        <v>4.8072207018698028E-6</v>
      </c>
      <c r="BU4" s="140">
        <v>2.7531205616367656E-5</v>
      </c>
      <c r="BV4" s="140">
        <v>2.68626600027924E-5</v>
      </c>
      <c r="BW4" s="140">
        <v>3.0468501875088858E-5</v>
      </c>
      <c r="BX4" s="140">
        <v>1.389886685663355E-4</v>
      </c>
      <c r="BY4" s="140">
        <v>4.5215605808985543E-5</v>
      </c>
      <c r="BZ4" s="140">
        <v>2.4845574618085942E-5</v>
      </c>
      <c r="CA4" s="140">
        <v>8.4420051807836512E-5</v>
      </c>
      <c r="CB4" s="140">
        <v>6.1245528349701908E-5</v>
      </c>
      <c r="CC4" s="140">
        <v>4.8548793423550578E-5</v>
      </c>
      <c r="CD4" s="140">
        <v>1.8753415257628973E-4</v>
      </c>
      <c r="CE4" s="140">
        <v>8.2775054237784493E-4</v>
      </c>
      <c r="CF4" s="140">
        <v>1.6036563401289103E-4</v>
      </c>
      <c r="CG4" s="140">
        <v>8.0405782908772008E-4</v>
      </c>
      <c r="CH4" s="140">
        <v>4.9787701576196634E-3</v>
      </c>
      <c r="CI4" s="140">
        <v>7.5456270201544314E-4</v>
      </c>
      <c r="CJ4" s="140">
        <v>6.5056312379238883E-4</v>
      </c>
      <c r="CK4" s="140">
        <v>7.7069925729949889E-4</v>
      </c>
      <c r="CL4" s="140">
        <v>5.6965579638847649E-5</v>
      </c>
      <c r="CM4" s="140">
        <v>9.8058198125731508E-5</v>
      </c>
      <c r="CN4" s="140">
        <v>1.9678538693931161E-4</v>
      </c>
      <c r="CO4" s="140">
        <v>2.3167872902871546E-4</v>
      </c>
      <c r="CP4" s="140"/>
      <c r="CQ4" s="140">
        <v>4.9721941283015413E-5</v>
      </c>
      <c r="CR4" s="140">
        <v>7.6437181771972887E-6</v>
      </c>
      <c r="CS4" s="140">
        <v>1.496642503139036E-5</v>
      </c>
      <c r="CT4" s="140">
        <v>1.2558953156882947E-5</v>
      </c>
      <c r="CU4" s="140">
        <v>1.0235134850540471E-4</v>
      </c>
      <c r="CV4" s="140">
        <v>1.3529895467032372E-6</v>
      </c>
      <c r="CW4" s="140">
        <v>1.6696944915872192E-5</v>
      </c>
      <c r="CX4" s="140">
        <v>1.8756520122179621E-5</v>
      </c>
      <c r="CY4" s="140">
        <v>4.1597185947587591E-5</v>
      </c>
      <c r="CZ4" s="140">
        <v>9.5547708182966776E-5</v>
      </c>
      <c r="DA4" s="140">
        <v>4.6545174723806504E-5</v>
      </c>
      <c r="DB4" s="140">
        <v>3.1578181939847521E-5</v>
      </c>
      <c r="DC4" s="140">
        <v>8.7185240372944598E-5</v>
      </c>
      <c r="DD4" s="140">
        <v>3.7852244771430158E-5</v>
      </c>
      <c r="DE4" s="140">
        <v>4.559352595234483E-5</v>
      </c>
      <c r="DF4" s="140">
        <v>1.9878203754492477E-4</v>
      </c>
      <c r="DG4" s="140">
        <v>8.0447598523466439E-4</v>
      </c>
      <c r="DH4" s="140">
        <v>1.593111452672522E-4</v>
      </c>
      <c r="DI4" s="140">
        <v>8.0226696549325896E-4</v>
      </c>
      <c r="DJ4" s="140">
        <v>5.1597409554425327E-3</v>
      </c>
      <c r="DK4" s="140">
        <v>7.6744109816643917E-4</v>
      </c>
      <c r="DL4" s="140">
        <v>6.2639598504379672E-4</v>
      </c>
      <c r="DM4" s="140">
        <v>8.3619706496978054E-4</v>
      </c>
      <c r="DN4" s="140">
        <v>5.0386819738281956E-5</v>
      </c>
      <c r="DO4" s="140">
        <v>8.0522141421393624E-5</v>
      </c>
      <c r="DP4" s="140">
        <v>1.7075477613279634E-4</v>
      </c>
      <c r="DQ4" s="140">
        <v>3.0645432294888362E-4</v>
      </c>
      <c r="DR4" s="140"/>
      <c r="DS4" s="140">
        <v>4.8753808491574286E-5</v>
      </c>
      <c r="DT4" s="140">
        <v>7.5521843287552097E-6</v>
      </c>
      <c r="DU4" s="140">
        <v>2.510512955964631E-5</v>
      </c>
      <c r="DV4" s="140">
        <v>1.4333199602228461E-5</v>
      </c>
      <c r="DW4" s="140">
        <v>7.9464702254427783E-5</v>
      </c>
      <c r="DX4" s="140">
        <v>1.6245953042496655E-6</v>
      </c>
      <c r="DY4" s="140">
        <v>2.1883571932225667E-5</v>
      </c>
      <c r="DZ4" s="140">
        <v>2.0685897377313933E-5</v>
      </c>
      <c r="EA4" s="140">
        <v>1.6343656267264354E-5</v>
      </c>
      <c r="EB4" s="140">
        <v>1.1015613590560276E-4</v>
      </c>
      <c r="EC4" s="140">
        <v>5.957817945475364E-5</v>
      </c>
      <c r="ED4" s="140">
        <v>3.2251866582694479E-5</v>
      </c>
      <c r="EE4" s="140">
        <v>1.1118950369802564E-4</v>
      </c>
      <c r="EF4" s="140">
        <v>4.6207635651695119E-5</v>
      </c>
      <c r="EG4" s="140">
        <v>4.2204125059704872E-5</v>
      </c>
      <c r="EH4" s="140">
        <v>2.8983587070598638E-4</v>
      </c>
      <c r="EI4" s="140">
        <v>7.789119524852805E-4</v>
      </c>
      <c r="EJ4" s="140">
        <v>1.575377328367846E-4</v>
      </c>
      <c r="EK4" s="140">
        <v>8.8336906916821332E-4</v>
      </c>
      <c r="EL4" s="140">
        <v>6.2082673240255988E-3</v>
      </c>
      <c r="EM4" s="140">
        <v>8.8798056196890383E-4</v>
      </c>
      <c r="EN4" s="140">
        <v>6.8734404856001484E-4</v>
      </c>
      <c r="EO4" s="140">
        <v>8.1413506290845482E-4</v>
      </c>
      <c r="EP4" s="140">
        <v>4.7047704701470374E-5</v>
      </c>
      <c r="EQ4" s="140">
        <v>7.9572428097329575E-5</v>
      </c>
      <c r="ER4" s="140">
        <v>1.4831271502846943E-4</v>
      </c>
      <c r="ES4" s="140">
        <v>3.168526526649915E-4</v>
      </c>
      <c r="ET4" s="140"/>
      <c r="EU4" s="140">
        <v>4.8414071148306967E-5</v>
      </c>
      <c r="EV4" s="140">
        <v>1.1079412580342851E-5</v>
      </c>
      <c r="EW4" s="140">
        <v>2.8029304220775733E-5</v>
      </c>
      <c r="EX4" s="140">
        <v>1.3917230714727053E-5</v>
      </c>
      <c r="EY4" s="140">
        <v>7.6184350330609033E-5</v>
      </c>
      <c r="EZ4" s="140">
        <v>3.4139276588507745E-6</v>
      </c>
      <c r="FA4" s="140">
        <v>2.3045406547538588E-5</v>
      </c>
      <c r="FB4" s="140">
        <v>2.2348961049784208E-5</v>
      </c>
      <c r="FC4" s="140">
        <v>1.9071143226774524E-5</v>
      </c>
      <c r="FD4" s="140">
        <v>1.5164735067596153E-4</v>
      </c>
      <c r="FE4" s="140">
        <v>5.5639365043684727E-5</v>
      </c>
      <c r="FF4" s="140">
        <v>3.5782360484017559E-5</v>
      </c>
      <c r="FG4" s="140">
        <v>9.4074627459676238E-5</v>
      </c>
      <c r="FH4" s="140">
        <v>3.4064662621486087E-5</v>
      </c>
      <c r="FI4" s="140">
        <v>4.3659036071847227E-5</v>
      </c>
      <c r="FJ4" s="140">
        <v>2.9181349535266311E-4</v>
      </c>
      <c r="FK4" s="140">
        <v>8.770316256520921E-4</v>
      </c>
      <c r="FL4" s="140">
        <v>1.6854655318893227E-4</v>
      </c>
      <c r="FM4" s="140">
        <v>8.7738292128105655E-4</v>
      </c>
      <c r="FN4" s="140">
        <v>5.5702117770192773E-3</v>
      </c>
      <c r="FO4" s="140">
        <v>8.9170398889905356E-4</v>
      </c>
      <c r="FP4" s="140">
        <v>7.6120383912145961E-4</v>
      </c>
      <c r="FQ4" s="140">
        <v>8.4649198123529874E-4</v>
      </c>
      <c r="FR4" s="140">
        <v>3.503374873339267E-5</v>
      </c>
      <c r="FS4" s="140">
        <v>9.4814468299827821E-5</v>
      </c>
      <c r="FT4" s="140">
        <v>1.609916307218163E-4</v>
      </c>
      <c r="FU4" s="140">
        <v>1.8198982563756878E-4</v>
      </c>
      <c r="FV4" s="140"/>
      <c r="FW4" s="140">
        <v>5.3039502705363608E-5</v>
      </c>
      <c r="FX4" s="140">
        <v>8.4274012233365904E-6</v>
      </c>
      <c r="FY4" s="140">
        <v>2.7773961414201759E-5</v>
      </c>
      <c r="FZ4" s="140">
        <v>1.3870253458035336E-5</v>
      </c>
      <c r="GA4" s="140">
        <v>1.0535596196116479E-4</v>
      </c>
      <c r="GB4" s="140">
        <v>7.1926614943827319E-6</v>
      </c>
      <c r="GC4" s="140">
        <v>2.4688177816829269E-5</v>
      </c>
      <c r="GD4" s="140">
        <v>2.3313021867478313E-5</v>
      </c>
      <c r="GE4" s="140">
        <v>1.4347790934079893E-5</v>
      </c>
      <c r="GF4" s="140">
        <v>2.260780660725482E-4</v>
      </c>
      <c r="GG4" s="140">
        <v>7.6121864612067284E-5</v>
      </c>
      <c r="GH4" s="140">
        <v>3.5912124869931606E-5</v>
      </c>
      <c r="GI4" s="140">
        <v>9.1401154807585521E-5</v>
      </c>
      <c r="GJ4" s="140">
        <v>3.8768240094146535E-5</v>
      </c>
      <c r="GK4" s="140">
        <v>3.9392356461294894E-5</v>
      </c>
      <c r="GL4" s="140">
        <v>3.6491348266086502E-4</v>
      </c>
      <c r="GM4" s="140">
        <v>9.3323975718762487E-4</v>
      </c>
      <c r="GN4" s="140">
        <v>1.7754576464649207E-4</v>
      </c>
      <c r="GO4" s="140">
        <v>9.6618343941730865E-4</v>
      </c>
      <c r="GP4" s="140">
        <v>5.9809022254912478E-3</v>
      </c>
      <c r="GQ4" s="140">
        <v>8.5426454823636655E-4</v>
      </c>
      <c r="GR4" s="140">
        <v>7.2346765444895888E-4</v>
      </c>
      <c r="GS4" s="140">
        <v>9.3522593498725345E-4</v>
      </c>
      <c r="GT4" s="140">
        <v>9.7045707084325854E-5</v>
      </c>
      <c r="GU4" s="140">
        <v>9.6460281168615444E-5</v>
      </c>
      <c r="GV4" s="140">
        <v>1.6776564330206405E-4</v>
      </c>
      <c r="GW4" s="140">
        <v>2.1039909192973713E-4</v>
      </c>
      <c r="GX4" s="140"/>
      <c r="GY4" s="140">
        <v>6.6421763615627063E-5</v>
      </c>
      <c r="GZ4" s="140">
        <v>1.094562692950463E-5</v>
      </c>
      <c r="HA4" s="140">
        <v>2.3974611693770653E-4</v>
      </c>
      <c r="HB4" s="140">
        <v>3.0977687191141439E-5</v>
      </c>
      <c r="HC4" s="140">
        <v>9.1219569956299315E-5</v>
      </c>
      <c r="HD4" s="140">
        <v>5.7681589356980313E-6</v>
      </c>
      <c r="HE4" s="140">
        <v>2.7860493870137773E-5</v>
      </c>
      <c r="HF4" s="140">
        <v>2.4858157444609767E-5</v>
      </c>
      <c r="HG4" s="140">
        <v>2.709122979877199E-5</v>
      </c>
      <c r="HH4" s="140">
        <v>1.3451315571727006E-4</v>
      </c>
      <c r="HI4" s="140">
        <v>7.7284706155961519E-5</v>
      </c>
      <c r="HJ4" s="140">
        <v>2.5804376122689172E-5</v>
      </c>
      <c r="HK4" s="140">
        <v>9.2003132919354092E-5</v>
      </c>
      <c r="HL4" s="140">
        <v>3.4560747252950287E-5</v>
      </c>
      <c r="HM4" s="140">
        <v>2.9022383616549162E-5</v>
      </c>
      <c r="HN4" s="140">
        <v>4.0589784111304391E-4</v>
      </c>
      <c r="HO4" s="140">
        <v>1.1561597799569468E-3</v>
      </c>
      <c r="HP4" s="140">
        <v>1.6992051845648946E-4</v>
      </c>
      <c r="HQ4" s="140">
        <v>1.2021346990114304E-3</v>
      </c>
      <c r="HR4" s="140">
        <v>5.8220652916153356E-3</v>
      </c>
      <c r="HS4" s="140">
        <v>9.7248670856924381E-4</v>
      </c>
      <c r="HT4" s="140">
        <v>7.8407757178234607E-4</v>
      </c>
      <c r="HU4" s="140">
        <v>1.0159593797977981E-3</v>
      </c>
      <c r="HV4" s="140">
        <v>7.913797293258584E-5</v>
      </c>
      <c r="HW4" s="140">
        <v>1.0764134637048359E-4</v>
      </c>
      <c r="HX4" s="140">
        <v>2.0183898655500322E-4</v>
      </c>
      <c r="HY4" s="140">
        <v>1.697776925562429E-4</v>
      </c>
      <c r="HZ4" s="100"/>
    </row>
    <row r="5" spans="1:234" s="101" customFormat="1" ht="48" x14ac:dyDescent="0.25">
      <c r="A5" s="98" t="s">
        <v>28</v>
      </c>
      <c r="B5" s="99">
        <v>74102</v>
      </c>
      <c r="C5" s="99"/>
      <c r="D5" s="99">
        <v>1</v>
      </c>
      <c r="E5" s="99"/>
      <c r="F5" s="99"/>
      <c r="G5" s="99" t="s">
        <v>806</v>
      </c>
      <c r="H5" s="99" t="s">
        <v>780</v>
      </c>
      <c r="I5" s="98" t="s">
        <v>837</v>
      </c>
      <c r="J5" s="98" t="s">
        <v>877</v>
      </c>
      <c r="K5" s="140">
        <v>5.1963844540156799E-6</v>
      </c>
      <c r="L5" s="140">
        <v>4.5099048421355814E-6</v>
      </c>
      <c r="M5" s="140">
        <v>1.266694077351444E-6</v>
      </c>
      <c r="N5" s="140">
        <v>8.3899471801110189E-7</v>
      </c>
      <c r="O5" s="140">
        <v>3.3439739552391708E-5</v>
      </c>
      <c r="P5" s="140">
        <v>1.6893301486755803E-6</v>
      </c>
      <c r="Q5" s="140">
        <v>3.6876035629365729E-6</v>
      </c>
      <c r="R5" s="140">
        <v>2.0698950704371321E-5</v>
      </c>
      <c r="S5" s="140">
        <v>2.3247746741463563E-6</v>
      </c>
      <c r="T5" s="140">
        <v>5.6997824125031886E-5</v>
      </c>
      <c r="U5" s="140">
        <v>5.0455195211863729E-6</v>
      </c>
      <c r="V5" s="140">
        <v>3.1985170049411906E-6</v>
      </c>
      <c r="W5" s="140">
        <v>7.5782404645891407E-5</v>
      </c>
      <c r="X5" s="140">
        <v>5.1687825802955614E-6</v>
      </c>
      <c r="Y5" s="140">
        <v>7.9012853819862736E-7</v>
      </c>
      <c r="Z5" s="140">
        <v>6.1924828124429652E-5</v>
      </c>
      <c r="AA5" s="140">
        <v>9.6427061265542949E-5</v>
      </c>
      <c r="AB5" s="140">
        <v>2.651819100415028E-5</v>
      </c>
      <c r="AC5" s="140">
        <v>2.7507864211720473E-4</v>
      </c>
      <c r="AD5" s="140">
        <v>1.9038600079793345E-3</v>
      </c>
      <c r="AE5" s="140">
        <v>2.3923168688637112E-4</v>
      </c>
      <c r="AF5" s="140">
        <v>1.1659584023150585E-4</v>
      </c>
      <c r="AG5" s="140">
        <v>1.4932052097470989E-4</v>
      </c>
      <c r="AH5" s="140">
        <v>7.1559520949280134E-6</v>
      </c>
      <c r="AI5" s="140">
        <v>3.1182061902065485E-5</v>
      </c>
      <c r="AJ5" s="140">
        <v>7.6308971563792473E-5</v>
      </c>
      <c r="AK5" s="140">
        <v>8.9586423834279799E-5</v>
      </c>
      <c r="AL5" s="140"/>
      <c r="AM5" s="140">
        <v>4.9353235930090797E-6</v>
      </c>
      <c r="AN5" s="140">
        <v>5.9149343951209947E-6</v>
      </c>
      <c r="AO5" s="140">
        <v>3.2256324290026138E-6</v>
      </c>
      <c r="AP5" s="140">
        <v>0</v>
      </c>
      <c r="AQ5" s="140">
        <v>2.3927339573858635E-5</v>
      </c>
      <c r="AR5" s="140">
        <v>2.7083362169649174E-7</v>
      </c>
      <c r="AS5" s="140">
        <v>3.1279126224003446E-6</v>
      </c>
      <c r="AT5" s="140">
        <v>1.9129486014139052E-5</v>
      </c>
      <c r="AU5" s="140">
        <v>1.8903068307486182E-6</v>
      </c>
      <c r="AV5" s="140">
        <v>6.4763680988406944E-5</v>
      </c>
      <c r="AW5" s="140">
        <v>1.1536673419070323E-5</v>
      </c>
      <c r="AX5" s="140">
        <v>4.0663631053671634E-6</v>
      </c>
      <c r="AY5" s="140">
        <v>1.6208493474391793E-5</v>
      </c>
      <c r="AZ5" s="140">
        <v>1.8541677190151152E-6</v>
      </c>
      <c r="BA5" s="140">
        <v>6.171930735614746E-7</v>
      </c>
      <c r="BB5" s="140">
        <v>8.0774913313746039E-5</v>
      </c>
      <c r="BC5" s="140">
        <v>1.0756642229653861E-4</v>
      </c>
      <c r="BD5" s="140">
        <v>2.5918677731451585E-5</v>
      </c>
      <c r="BE5" s="140">
        <v>3.1957838076191949E-4</v>
      </c>
      <c r="BF5" s="140">
        <v>1.483034001281529E-3</v>
      </c>
      <c r="BG5" s="140">
        <v>2.4560013704955802E-4</v>
      </c>
      <c r="BH5" s="140">
        <v>1.7843269581988019E-4</v>
      </c>
      <c r="BI5" s="140">
        <v>7.6783396957180966E-5</v>
      </c>
      <c r="BJ5" s="140">
        <v>5.302514864005428E-6</v>
      </c>
      <c r="BK5" s="140">
        <v>2.1029723411017428E-5</v>
      </c>
      <c r="BL5" s="140">
        <v>5.6562032015008745E-5</v>
      </c>
      <c r="BM5" s="140">
        <v>4.0592555203658357E-5</v>
      </c>
      <c r="BN5" s="140"/>
      <c r="BO5" s="140">
        <v>2.1976092694734406E-6</v>
      </c>
      <c r="BP5" s="140">
        <v>7.0387349356885838E-6</v>
      </c>
      <c r="BQ5" s="140">
        <v>2.8662342032154969E-6</v>
      </c>
      <c r="BR5" s="140">
        <v>0</v>
      </c>
      <c r="BS5" s="140">
        <v>1.7661273957514791E-5</v>
      </c>
      <c r="BT5" s="140">
        <v>6.6175933269603527E-7</v>
      </c>
      <c r="BU5" s="140">
        <v>2.8092558838767165E-6</v>
      </c>
      <c r="BV5" s="140">
        <v>1.732953498936649E-5</v>
      </c>
      <c r="BW5" s="140">
        <v>1.5797712754359793E-6</v>
      </c>
      <c r="BX5" s="140">
        <v>1.1075197176568098E-5</v>
      </c>
      <c r="BY5" s="140">
        <v>4.0298346003315051E-6</v>
      </c>
      <c r="BZ5" s="140">
        <v>4.2713909462614921E-6</v>
      </c>
      <c r="CA5" s="140">
        <v>2.296765646486043E-5</v>
      </c>
      <c r="CB5" s="140">
        <v>1.3678321982044436E-6</v>
      </c>
      <c r="CC5" s="140">
        <v>6.2662931245061813E-7</v>
      </c>
      <c r="CD5" s="140">
        <v>6.5849372145604913E-5</v>
      </c>
      <c r="CE5" s="140">
        <v>9.138783485491927E-5</v>
      </c>
      <c r="CF5" s="140">
        <v>1.8940523156851615E-5</v>
      </c>
      <c r="CG5" s="140">
        <v>1.7087533128504101E-4</v>
      </c>
      <c r="CH5" s="140">
        <v>1.3454613995496883E-3</v>
      </c>
      <c r="CI5" s="140">
        <v>1.3510118722415281E-4</v>
      </c>
      <c r="CJ5" s="140">
        <v>2.5191251902092804E-4</v>
      </c>
      <c r="CK5" s="140">
        <v>8.3688622929219752E-5</v>
      </c>
      <c r="CL5" s="140">
        <v>8.2218480936713385E-6</v>
      </c>
      <c r="CM5" s="140">
        <v>2.54100830204248E-5</v>
      </c>
      <c r="CN5" s="140">
        <v>5.7035033257647103E-5</v>
      </c>
      <c r="CO5" s="140">
        <v>2.3443595088358249E-5</v>
      </c>
      <c r="CP5" s="140"/>
      <c r="CQ5" s="140">
        <v>3.0146154201188449E-7</v>
      </c>
      <c r="CR5" s="140">
        <v>2.7901923751681326E-6</v>
      </c>
      <c r="CS5" s="140">
        <v>2.2839781538215351E-6</v>
      </c>
      <c r="CT5" s="140">
        <v>0</v>
      </c>
      <c r="CU5" s="140">
        <v>1.8308427686133706E-5</v>
      </c>
      <c r="CV5" s="140">
        <v>5.4765513465492349E-7</v>
      </c>
      <c r="CW5" s="140">
        <v>1.9694834244769316E-6</v>
      </c>
      <c r="CX5" s="140">
        <v>1.3649103409462292E-5</v>
      </c>
      <c r="CY5" s="140">
        <v>1.751516680883654E-6</v>
      </c>
      <c r="CZ5" s="140">
        <v>8.771485805867769E-6</v>
      </c>
      <c r="DA5" s="140">
        <v>8.0897656991192167E-6</v>
      </c>
      <c r="DB5" s="140">
        <v>6.229195305413307E-6</v>
      </c>
      <c r="DC5" s="140">
        <v>9.1040380815776891E-6</v>
      </c>
      <c r="DD5" s="140">
        <v>2.7633974684422745E-7</v>
      </c>
      <c r="DE5" s="140">
        <v>1.1406701826646991E-6</v>
      </c>
      <c r="DF5" s="140">
        <v>1.0032073872891834E-4</v>
      </c>
      <c r="DG5" s="140">
        <v>1.3253872254810069E-4</v>
      </c>
      <c r="DH5" s="140">
        <v>2.2962752725563393E-5</v>
      </c>
      <c r="DI5" s="140">
        <v>1.4892094663847239E-4</v>
      </c>
      <c r="DJ5" s="140">
        <v>1.143483788552873E-3</v>
      </c>
      <c r="DK5" s="140">
        <v>1.3700394578658557E-4</v>
      </c>
      <c r="DL5" s="140">
        <v>1.8044632758923849E-4</v>
      </c>
      <c r="DM5" s="140">
        <v>8.5138944547553559E-5</v>
      </c>
      <c r="DN5" s="140">
        <v>6.2660791250780588E-6</v>
      </c>
      <c r="DO5" s="140">
        <v>2.4185038596367089E-5</v>
      </c>
      <c r="DP5" s="140">
        <v>5.8259925027157234E-5</v>
      </c>
      <c r="DQ5" s="140">
        <v>6.4785381662986653E-5</v>
      </c>
      <c r="DR5" s="140"/>
      <c r="DS5" s="140">
        <v>3.7749974151282556E-7</v>
      </c>
      <c r="DT5" s="140">
        <v>2.8248305657397692E-6</v>
      </c>
      <c r="DU5" s="140">
        <v>1.7425583109763132E-5</v>
      </c>
      <c r="DV5" s="140">
        <v>0</v>
      </c>
      <c r="DW5" s="140">
        <v>1.5589134950578394E-5</v>
      </c>
      <c r="DX5" s="140">
        <v>8.3112859756407105E-7</v>
      </c>
      <c r="DY5" s="140">
        <v>3.7435391033355205E-7</v>
      </c>
      <c r="DZ5" s="140">
        <v>3.9032265273252761E-5</v>
      </c>
      <c r="EA5" s="140">
        <v>1.3457865784932232E-6</v>
      </c>
      <c r="EB5" s="140">
        <v>6.3688610556865922E-6</v>
      </c>
      <c r="EC5" s="140">
        <v>5.1618433821732186E-6</v>
      </c>
      <c r="ED5" s="140">
        <v>8.2640985079516068E-6</v>
      </c>
      <c r="EE5" s="140">
        <v>9.6241608683366262E-6</v>
      </c>
      <c r="EF5" s="140">
        <v>4.2531637543778349E-6</v>
      </c>
      <c r="EG5" s="140">
        <v>8.5252024958313111E-7</v>
      </c>
      <c r="EH5" s="140">
        <v>7.8008729793048695E-5</v>
      </c>
      <c r="EI5" s="140">
        <v>1.0437368294838358E-4</v>
      </c>
      <c r="EJ5" s="140">
        <v>2.298664505191234E-5</v>
      </c>
      <c r="EK5" s="140">
        <v>2.2024697064759375E-4</v>
      </c>
      <c r="EL5" s="140">
        <v>9.6699077970118636E-4</v>
      </c>
      <c r="EM5" s="140">
        <v>1.5660500647544589E-4</v>
      </c>
      <c r="EN5" s="140">
        <v>1.9299800118090124E-4</v>
      </c>
      <c r="EO5" s="140">
        <v>8.0631899996870494E-5</v>
      </c>
      <c r="EP5" s="140">
        <v>7.0725331571911537E-6</v>
      </c>
      <c r="EQ5" s="140">
        <v>1.8234980305543106E-5</v>
      </c>
      <c r="ER5" s="140">
        <v>3.5190821611955134E-5</v>
      </c>
      <c r="ES5" s="140">
        <v>5.3941642730952747E-5</v>
      </c>
      <c r="ET5" s="140"/>
      <c r="EU5" s="140">
        <v>0</v>
      </c>
      <c r="EV5" s="140">
        <v>2.3061524817579572E-6</v>
      </c>
      <c r="EW5" s="140">
        <v>1.8680508610194126E-6</v>
      </c>
      <c r="EX5" s="140">
        <v>0</v>
      </c>
      <c r="EY5" s="140">
        <v>1.0826548608999698E-5</v>
      </c>
      <c r="EZ5" s="140">
        <v>1.6443543764287566E-6</v>
      </c>
      <c r="FA5" s="140">
        <v>1.8683723080008015E-7</v>
      </c>
      <c r="FB5" s="140">
        <v>3.4428310998686096E-5</v>
      </c>
      <c r="FC5" s="140">
        <v>0</v>
      </c>
      <c r="FD5" s="140">
        <v>6.8169261203579347E-6</v>
      </c>
      <c r="FE5" s="140">
        <v>5.0080521177913797E-6</v>
      </c>
      <c r="FF5" s="140">
        <v>4.9969621969559921E-6</v>
      </c>
      <c r="FG5" s="140">
        <v>1.1007263040166801E-5</v>
      </c>
      <c r="FH5" s="140">
        <v>3.6354122820742809E-7</v>
      </c>
      <c r="FI5" s="140">
        <v>2.5616262964426571E-6</v>
      </c>
      <c r="FJ5" s="140">
        <v>6.3565344475558096E-5</v>
      </c>
      <c r="FK5" s="140">
        <v>1.2154676456734735E-4</v>
      </c>
      <c r="FL5" s="140">
        <v>2.5124655728397469E-5</v>
      </c>
      <c r="FM5" s="140">
        <v>3.1945100927843143E-4</v>
      </c>
      <c r="FN5" s="140">
        <v>1.2966355263093136E-3</v>
      </c>
      <c r="FO5" s="140">
        <v>7.7421132895969623E-5</v>
      </c>
      <c r="FP5" s="140">
        <v>4.5284111282931379E-5</v>
      </c>
      <c r="FQ5" s="140">
        <v>1.0125247731139128E-4</v>
      </c>
      <c r="FR5" s="140">
        <v>2.6251503426346915E-6</v>
      </c>
      <c r="FS5" s="140">
        <v>1.6680901745558316E-5</v>
      </c>
      <c r="FT5" s="140">
        <v>2.203157042381226E-5</v>
      </c>
      <c r="FU5" s="140">
        <v>3.2949670194321832E-5</v>
      </c>
      <c r="FV5" s="140"/>
      <c r="FW5" s="140">
        <v>1.0657250096039144E-6</v>
      </c>
      <c r="FX5" s="140">
        <v>0</v>
      </c>
      <c r="FY5" s="140">
        <v>8.5060239275236667E-6</v>
      </c>
      <c r="FZ5" s="140">
        <v>0</v>
      </c>
      <c r="GA5" s="140">
        <v>1.4248029806006601E-5</v>
      </c>
      <c r="GB5" s="140">
        <v>8.1666970844647792E-7</v>
      </c>
      <c r="GC5" s="140">
        <v>2.3001125859447085E-7</v>
      </c>
      <c r="GD5" s="140">
        <v>2.5599493173301181E-5</v>
      </c>
      <c r="GE5" s="140">
        <v>0</v>
      </c>
      <c r="GF5" s="140">
        <v>7.6491254167571382E-6</v>
      </c>
      <c r="GG5" s="140">
        <v>5.5746499832796908E-6</v>
      </c>
      <c r="GH5" s="140">
        <v>6.3603580634043974E-6</v>
      </c>
      <c r="GI5" s="140">
        <v>5.8764169701302954E-6</v>
      </c>
      <c r="GJ5" s="140">
        <v>1.5985967815796641E-6</v>
      </c>
      <c r="GK5" s="140">
        <v>9.9900135682871282E-7</v>
      </c>
      <c r="GL5" s="140">
        <v>9.8068654818758905E-5</v>
      </c>
      <c r="GM5" s="140">
        <v>1.0728679619769889E-4</v>
      </c>
      <c r="GN5" s="140">
        <v>2.0649219038038157E-5</v>
      </c>
      <c r="GO5" s="140">
        <v>1.6537177471679762E-4</v>
      </c>
      <c r="GP5" s="140">
        <v>1.1370085660770029E-3</v>
      </c>
      <c r="GQ5" s="140">
        <v>4.618972664885088E-5</v>
      </c>
      <c r="GR5" s="140">
        <v>2.7497577216927462E-5</v>
      </c>
      <c r="GS5" s="140">
        <v>1.1734847282249768E-4</v>
      </c>
      <c r="GT5" s="140">
        <v>3.1896593507002217E-6</v>
      </c>
      <c r="GU5" s="140">
        <v>1.8915599531329303E-5</v>
      </c>
      <c r="GV5" s="140">
        <v>1.6933110066941925E-5</v>
      </c>
      <c r="GW5" s="140">
        <v>5.2737476237646493E-5</v>
      </c>
      <c r="GX5" s="140"/>
      <c r="GY5" s="140">
        <v>4.0008951020964757E-6</v>
      </c>
      <c r="GZ5" s="140">
        <v>0</v>
      </c>
      <c r="HA5" s="140">
        <v>0</v>
      </c>
      <c r="HB5" s="140">
        <v>0</v>
      </c>
      <c r="HC5" s="140">
        <v>2.206792900855391E-5</v>
      </c>
      <c r="HD5" s="140">
        <v>0</v>
      </c>
      <c r="HE5" s="140">
        <v>1.347798626506598E-6</v>
      </c>
      <c r="HF5" s="140">
        <v>4.2256683232317602E-5</v>
      </c>
      <c r="HG5" s="140">
        <v>3.4513588856096364E-5</v>
      </c>
      <c r="HH5" s="140">
        <v>7.2324096923448013E-6</v>
      </c>
      <c r="HI5" s="140">
        <v>2.0097627899355405E-6</v>
      </c>
      <c r="HJ5" s="140">
        <v>5.0099683545636374E-6</v>
      </c>
      <c r="HK5" s="140">
        <v>6.9937998482466265E-6</v>
      </c>
      <c r="HL5" s="140">
        <v>0</v>
      </c>
      <c r="HM5" s="140">
        <v>4.2850098881592057E-6</v>
      </c>
      <c r="HN5" s="140">
        <v>6.3643365532953881E-5</v>
      </c>
      <c r="HO5" s="140">
        <v>8.5901930905335648E-5</v>
      </c>
      <c r="HP5" s="140">
        <v>1.7245057227043601E-5</v>
      </c>
      <c r="HQ5" s="140">
        <v>2.0391347861115107E-4</v>
      </c>
      <c r="HR5" s="140">
        <v>5.5231837559872258E-4</v>
      </c>
      <c r="HS5" s="140">
        <v>3.742284275702238E-5</v>
      </c>
      <c r="HT5" s="140">
        <v>5.9799339053718188E-5</v>
      </c>
      <c r="HU5" s="140">
        <v>8.6479720241370244E-5</v>
      </c>
      <c r="HV5" s="140">
        <v>2.4252224443090164E-6</v>
      </c>
      <c r="HW5" s="140">
        <v>1.6802408719166543E-5</v>
      </c>
      <c r="HX5" s="140">
        <v>1.3464723693698438E-5</v>
      </c>
      <c r="HY5" s="140">
        <v>3.3423752482461251E-5</v>
      </c>
      <c r="HZ5" s="100"/>
    </row>
    <row r="6" spans="1:234" s="101" customFormat="1" ht="48" x14ac:dyDescent="0.25">
      <c r="A6" s="98" t="s">
        <v>28</v>
      </c>
      <c r="B6" s="99">
        <v>7311</v>
      </c>
      <c r="C6" s="99"/>
      <c r="D6" s="99">
        <v>1</v>
      </c>
      <c r="E6" s="99"/>
      <c r="F6" s="99"/>
      <c r="G6" s="99" t="s">
        <v>834</v>
      </c>
      <c r="H6" s="99" t="s">
        <v>795</v>
      </c>
      <c r="I6" s="98" t="s">
        <v>837</v>
      </c>
      <c r="J6" s="98" t="s">
        <v>877</v>
      </c>
      <c r="K6" s="140">
        <v>5.0504023802310867E-5</v>
      </c>
      <c r="L6" s="140">
        <v>1.3906390076152503E-5</v>
      </c>
      <c r="M6" s="140">
        <v>2.0320356593231447E-4</v>
      </c>
      <c r="N6" s="140">
        <v>1.5632599154837237E-5</v>
      </c>
      <c r="O6" s="140">
        <v>3.2628547811227069E-4</v>
      </c>
      <c r="P6" s="140">
        <v>2.5005166273303393E-5</v>
      </c>
      <c r="Q6" s="140">
        <v>2.5572622906906288E-5</v>
      </c>
      <c r="R6" s="140">
        <v>1.6535592029079795E-4</v>
      </c>
      <c r="S6" s="140">
        <v>7.5174212413002425E-5</v>
      </c>
      <c r="T6" s="140">
        <v>3.3502341639455745E-4</v>
      </c>
      <c r="U6" s="140">
        <v>1.526664221369086E-4</v>
      </c>
      <c r="V6" s="140">
        <v>9.6540269168418952E-5</v>
      </c>
      <c r="W6" s="140">
        <v>8.1560417677433426E-4</v>
      </c>
      <c r="X6" s="140">
        <v>8.1957650101346902E-5</v>
      </c>
      <c r="Y6" s="140">
        <v>1.360302507293787E-4</v>
      </c>
      <c r="Z6" s="140">
        <v>1.0762216548349077E-3</v>
      </c>
      <c r="AA6" s="140">
        <v>1.3606765891771037E-3</v>
      </c>
      <c r="AB6" s="140">
        <v>4.629670060093793E-4</v>
      </c>
      <c r="AC6" s="140">
        <v>4.4605128359163672E-3</v>
      </c>
      <c r="AD6" s="140">
        <v>3.4323536904095946E-2</v>
      </c>
      <c r="AE6" s="140">
        <v>1.1500300161738466E-3</v>
      </c>
      <c r="AF6" s="140">
        <v>1.0112922558143042E-3</v>
      </c>
      <c r="AG6" s="140">
        <v>1.4557563083738856E-3</v>
      </c>
      <c r="AH6" s="140">
        <v>2.1191934904047776E-4</v>
      </c>
      <c r="AI6" s="140">
        <v>1.842150029411802E-4</v>
      </c>
      <c r="AJ6" s="140">
        <v>2.9176800248197776E-4</v>
      </c>
      <c r="AK6" s="140">
        <v>1.8151136313654091E-3</v>
      </c>
      <c r="AL6" s="140"/>
      <c r="AM6" s="140">
        <v>3.8330511251451554E-5</v>
      </c>
      <c r="AN6" s="140">
        <v>1.4028071106139309E-5</v>
      </c>
      <c r="AO6" s="140">
        <v>2.7158162581149444E-4</v>
      </c>
      <c r="AP6" s="140">
        <v>1.1269239198732705E-5</v>
      </c>
      <c r="AQ6" s="140">
        <v>3.2104482099091044E-4</v>
      </c>
      <c r="AR6" s="140">
        <v>4.7608532130475503E-5</v>
      </c>
      <c r="AS6" s="140">
        <v>2.6016353597493011E-5</v>
      </c>
      <c r="AT6" s="140">
        <v>2.0855915734562257E-4</v>
      </c>
      <c r="AU6" s="140">
        <v>9.2862880953020445E-5</v>
      </c>
      <c r="AV6" s="140">
        <v>3.5739098862269133E-4</v>
      </c>
      <c r="AW6" s="140">
        <v>1.7098890563029353E-4</v>
      </c>
      <c r="AX6" s="140">
        <v>1.0179380737448161E-4</v>
      </c>
      <c r="AY6" s="140">
        <v>8.1923346536257079E-4</v>
      </c>
      <c r="AZ6" s="140">
        <v>7.4213249800824302E-5</v>
      </c>
      <c r="BA6" s="140">
        <v>1.2669676714885731E-4</v>
      </c>
      <c r="BB6" s="140">
        <v>8.7880590495843704E-4</v>
      </c>
      <c r="BC6" s="140">
        <v>1.3893610361941475E-3</v>
      </c>
      <c r="BD6" s="140">
        <v>4.2653662179387272E-4</v>
      </c>
      <c r="BE6" s="140">
        <v>4.4844212846284386E-3</v>
      </c>
      <c r="BF6" s="140">
        <v>3.3997306288407102E-2</v>
      </c>
      <c r="BG6" s="140">
        <v>1.2312321617709758E-3</v>
      </c>
      <c r="BH6" s="140">
        <v>9.5901351371042011E-4</v>
      </c>
      <c r="BI6" s="140">
        <v>1.3936249520540935E-3</v>
      </c>
      <c r="BJ6" s="140">
        <v>1.8499112370988749E-4</v>
      </c>
      <c r="BK6" s="140">
        <v>1.7756137452589463E-4</v>
      </c>
      <c r="BL6" s="140">
        <v>3.5509206256386728E-4</v>
      </c>
      <c r="BM6" s="140">
        <v>1.7115342347384594E-3</v>
      </c>
      <c r="BN6" s="140"/>
      <c r="BO6" s="140">
        <v>4.5292140955952971E-5</v>
      </c>
      <c r="BP6" s="140">
        <v>2.0592290703079693E-5</v>
      </c>
      <c r="BQ6" s="140">
        <v>3.2574231952123809E-4</v>
      </c>
      <c r="BR6" s="140">
        <v>2.4082673260217305E-5</v>
      </c>
      <c r="BS6" s="140">
        <v>3.3573279579923114E-4</v>
      </c>
      <c r="BT6" s="140">
        <v>4.4029266964247686E-5</v>
      </c>
      <c r="BU6" s="140">
        <v>5.476999744028958E-5</v>
      </c>
      <c r="BV6" s="140">
        <v>2.4048244782775749E-4</v>
      </c>
      <c r="BW6" s="140">
        <v>9.2111111383130556E-5</v>
      </c>
      <c r="BX6" s="140">
        <v>4.0351155166585141E-4</v>
      </c>
      <c r="BY6" s="140">
        <v>1.9307790949413964E-4</v>
      </c>
      <c r="BZ6" s="140">
        <v>9.6380224077945308E-5</v>
      </c>
      <c r="CA6" s="140">
        <v>9.0584833187060565E-4</v>
      </c>
      <c r="CB6" s="140">
        <v>9.2398250384537287E-5</v>
      </c>
      <c r="CC6" s="140">
        <v>1.3599921048505656E-4</v>
      </c>
      <c r="CD6" s="140">
        <v>9.6199961068394564E-4</v>
      </c>
      <c r="CE6" s="140">
        <v>1.485075066958408E-3</v>
      </c>
      <c r="CF6" s="140">
        <v>3.9966749811463361E-4</v>
      </c>
      <c r="CG6" s="140">
        <v>4.6686339706181563E-3</v>
      </c>
      <c r="CH6" s="140">
        <v>3.5226962210209593E-2</v>
      </c>
      <c r="CI6" s="140">
        <v>1.2247168451149178E-3</v>
      </c>
      <c r="CJ6" s="140">
        <v>8.9183239682144816E-4</v>
      </c>
      <c r="CK6" s="140">
        <v>1.4832823430702712E-3</v>
      </c>
      <c r="CL6" s="140">
        <v>1.8420051548078374E-4</v>
      </c>
      <c r="CM6" s="140">
        <v>2.0935516553288147E-4</v>
      </c>
      <c r="CN6" s="140">
        <v>3.7020273565516361E-4</v>
      </c>
      <c r="CO6" s="140">
        <v>1.9155251748060116E-3</v>
      </c>
      <c r="CP6" s="140"/>
      <c r="CQ6" s="140">
        <v>4.8162063704386348E-5</v>
      </c>
      <c r="CR6" s="140">
        <v>2.0526697272514121E-5</v>
      </c>
      <c r="CS6" s="140">
        <v>3.9167598854359694E-4</v>
      </c>
      <c r="CT6" s="140">
        <v>2.2912710109588668E-5</v>
      </c>
      <c r="CU6" s="140">
        <v>3.3476742517079975E-4</v>
      </c>
      <c r="CV6" s="140">
        <v>4.3206457999875099E-5</v>
      </c>
      <c r="CW6" s="140">
        <v>8.1305639969083012E-5</v>
      </c>
      <c r="CX6" s="140">
        <v>2.680180215616017E-4</v>
      </c>
      <c r="CY6" s="140">
        <v>7.0592450419838665E-5</v>
      </c>
      <c r="CZ6" s="140">
        <v>4.3343094438918876E-4</v>
      </c>
      <c r="DA6" s="140">
        <v>1.8638425577712083E-4</v>
      </c>
      <c r="DB6" s="140">
        <v>8.7293098288320441E-5</v>
      </c>
      <c r="DC6" s="140">
        <v>8.2919898195273783E-4</v>
      </c>
      <c r="DD6" s="140">
        <v>7.6086451365308359E-5</v>
      </c>
      <c r="DE6" s="140">
        <v>1.0101890858714278E-4</v>
      </c>
      <c r="DF6" s="140">
        <v>9.5313150503408993E-4</v>
      </c>
      <c r="DG6" s="140">
        <v>1.6150321081153094E-3</v>
      </c>
      <c r="DH6" s="140">
        <v>3.8614286793867451E-4</v>
      </c>
      <c r="DI6" s="140">
        <v>4.6978733045747768E-3</v>
      </c>
      <c r="DJ6" s="140">
        <v>3.5018769557957116E-2</v>
      </c>
      <c r="DK6" s="140">
        <v>1.2230292448217048E-3</v>
      </c>
      <c r="DL6" s="140">
        <v>8.4278667262174616E-4</v>
      </c>
      <c r="DM6" s="140">
        <v>1.6724398817529104E-3</v>
      </c>
      <c r="DN6" s="140">
        <v>2.004364434144059E-4</v>
      </c>
      <c r="DO6" s="140">
        <v>2.0264510140196199E-4</v>
      </c>
      <c r="DP6" s="140">
        <v>4.9277264406243266E-4</v>
      </c>
      <c r="DQ6" s="140">
        <v>1.7322056875721536E-3</v>
      </c>
      <c r="DR6" s="140"/>
      <c r="DS6" s="140">
        <v>3.3597244203134152E-5</v>
      </c>
      <c r="DT6" s="140">
        <v>3.6777975233511003E-5</v>
      </c>
      <c r="DU6" s="140">
        <v>4.1620870342411572E-4</v>
      </c>
      <c r="DV6" s="140">
        <v>2.4014935472806891E-5</v>
      </c>
      <c r="DW6" s="140">
        <v>3.8394399555855766E-4</v>
      </c>
      <c r="DX6" s="140">
        <v>4.4504004484895541E-5</v>
      </c>
      <c r="DY6" s="140">
        <v>7.6064926999042329E-5</v>
      </c>
      <c r="DZ6" s="140">
        <v>1.8900297174976992E-4</v>
      </c>
      <c r="EA6" s="140">
        <v>8.8054085997979253E-5</v>
      </c>
      <c r="EB6" s="140">
        <v>4.9210120741621322E-4</v>
      </c>
      <c r="EC6" s="140">
        <v>2.2919677856100753E-4</v>
      </c>
      <c r="ED6" s="140">
        <v>1.1253227657024408E-4</v>
      </c>
      <c r="EE6" s="140">
        <v>9.4916236032556531E-4</v>
      </c>
      <c r="EF6" s="140">
        <v>4.9594525582573224E-5</v>
      </c>
      <c r="EG6" s="140">
        <v>9.8442413301395173E-5</v>
      </c>
      <c r="EH6" s="140">
        <v>1.2197860234368302E-3</v>
      </c>
      <c r="EI6" s="140">
        <v>1.6598727746358565E-3</v>
      </c>
      <c r="EJ6" s="140">
        <v>5.2051808558320489E-4</v>
      </c>
      <c r="EK6" s="140">
        <v>4.4520814233803482E-3</v>
      </c>
      <c r="EL6" s="140">
        <v>3.6958731301865728E-2</v>
      </c>
      <c r="EM6" s="140">
        <v>1.3652144642735899E-3</v>
      </c>
      <c r="EN6" s="140">
        <v>9.4217687231711099E-4</v>
      </c>
      <c r="EO6" s="140">
        <v>1.8078298031161666E-3</v>
      </c>
      <c r="EP6" s="140">
        <v>2.3905366172832982E-4</v>
      </c>
      <c r="EQ6" s="140">
        <v>2.2666337779572122E-4</v>
      </c>
      <c r="ER6" s="140">
        <v>4.0910644216228173E-4</v>
      </c>
      <c r="ES6" s="140">
        <v>1.8137828607899141E-3</v>
      </c>
      <c r="ET6" s="140"/>
      <c r="EU6" s="140">
        <v>3.8574900515117262E-5</v>
      </c>
      <c r="EV6" s="140">
        <v>3.1069519150535241E-5</v>
      </c>
      <c r="EW6" s="140">
        <v>3.1120727185260052E-4</v>
      </c>
      <c r="EX6" s="140">
        <v>2.3216753095265341E-5</v>
      </c>
      <c r="EY6" s="140">
        <v>4.2687546761083862E-4</v>
      </c>
      <c r="EZ6" s="140">
        <v>7.0808524599365498E-5</v>
      </c>
      <c r="FA6" s="140">
        <v>1.0340895795612969E-4</v>
      </c>
      <c r="FB6" s="140">
        <v>1.0995637374364166E-4</v>
      </c>
      <c r="FC6" s="140">
        <v>9.5748639146829475E-5</v>
      </c>
      <c r="FD6" s="140">
        <v>5.0410835503208128E-4</v>
      </c>
      <c r="FE6" s="140">
        <v>2.2535264066318291E-4</v>
      </c>
      <c r="FF6" s="140">
        <v>9.9228953260692719E-5</v>
      </c>
      <c r="FG6" s="140">
        <v>1.0185229431603664E-3</v>
      </c>
      <c r="FH6" s="140">
        <v>4.2721214505566873E-5</v>
      </c>
      <c r="FI6" s="140">
        <v>1.1427683546264437E-4</v>
      </c>
      <c r="FJ6" s="140">
        <v>1.1843860110331778E-3</v>
      </c>
      <c r="FK6" s="140">
        <v>1.7624080531915293E-3</v>
      </c>
      <c r="FL6" s="140">
        <v>4.5513988733752688E-4</v>
      </c>
      <c r="FM6" s="140">
        <v>4.5219233715346318E-3</v>
      </c>
      <c r="FN6" s="140">
        <v>3.7167714856570333E-2</v>
      </c>
      <c r="FO6" s="140">
        <v>1.5781986284985105E-3</v>
      </c>
      <c r="FP6" s="140">
        <v>9.2687488834420956E-4</v>
      </c>
      <c r="FQ6" s="140">
        <v>2.1793087913853002E-3</v>
      </c>
      <c r="FR6" s="140">
        <v>2.3093641197695621E-4</v>
      </c>
      <c r="FS6" s="140">
        <v>2.5949428983653924E-4</v>
      </c>
      <c r="FT6" s="140">
        <v>4.0546987691451528E-4</v>
      </c>
      <c r="FU6" s="140">
        <v>1.9428744727058623E-3</v>
      </c>
      <c r="FV6" s="140"/>
      <c r="FW6" s="140">
        <v>5.1435151008731322E-5</v>
      </c>
      <c r="FX6" s="140">
        <v>2.1068021165298195E-5</v>
      </c>
      <c r="FY6" s="140">
        <v>3.0572458910811516E-4</v>
      </c>
      <c r="FZ6" s="140">
        <v>1.6168160456569393E-5</v>
      </c>
      <c r="GA6" s="140">
        <v>5.1438704043241701E-4</v>
      </c>
      <c r="GB6" s="140">
        <v>8.5209811463530231E-5</v>
      </c>
      <c r="GC6" s="140">
        <v>8.3576258901633219E-5</v>
      </c>
      <c r="GD6" s="140">
        <v>1.0610089447570764E-4</v>
      </c>
      <c r="GE6" s="140">
        <v>9.5609536061385465E-5</v>
      </c>
      <c r="GF6" s="140">
        <v>4.8665732050687493E-4</v>
      </c>
      <c r="GG6" s="140">
        <v>2.4174280583609873E-4</v>
      </c>
      <c r="GH6" s="140">
        <v>1.2956431330997262E-4</v>
      </c>
      <c r="GI6" s="140">
        <v>9.7864997549574847E-4</v>
      </c>
      <c r="GJ6" s="140">
        <v>5.0811748213982835E-5</v>
      </c>
      <c r="GK6" s="140">
        <v>1.3315538956951357E-4</v>
      </c>
      <c r="GL6" s="140">
        <v>1.371663188538306E-3</v>
      </c>
      <c r="GM6" s="140">
        <v>1.9886725136105099E-3</v>
      </c>
      <c r="GN6" s="140">
        <v>5.191838501663092E-4</v>
      </c>
      <c r="GO6" s="140">
        <v>5.5175436183350695E-3</v>
      </c>
      <c r="GP6" s="140">
        <v>4.5455862550386174E-2</v>
      </c>
      <c r="GQ6" s="140">
        <v>2.2549563160060297E-3</v>
      </c>
      <c r="GR6" s="140">
        <v>9.9997279761006633E-4</v>
      </c>
      <c r="GS6" s="140">
        <v>2.8164075614271391E-3</v>
      </c>
      <c r="GT6" s="140">
        <v>2.1351725503305054E-4</v>
      </c>
      <c r="GU6" s="140">
        <v>2.2430459771765799E-4</v>
      </c>
      <c r="GV6" s="140">
        <v>4.0503550860111238E-4</v>
      </c>
      <c r="GW6" s="140">
        <v>1.8568084954702722E-3</v>
      </c>
      <c r="GX6" s="140"/>
      <c r="GY6" s="140">
        <v>5.4520311667945277E-5</v>
      </c>
      <c r="GZ6" s="140">
        <v>1.4978927418881E-5</v>
      </c>
      <c r="HA6" s="140">
        <v>2.8549841342680806E-4</v>
      </c>
      <c r="HB6" s="140">
        <v>5.6187553123993997E-5</v>
      </c>
      <c r="HC6" s="140">
        <v>6.0668245906650572E-4</v>
      </c>
      <c r="HD6" s="140">
        <v>9.0967383151523419E-5</v>
      </c>
      <c r="HE6" s="140">
        <v>9.3938280645802002E-5</v>
      </c>
      <c r="HF6" s="140">
        <v>1.3484037677128144E-4</v>
      </c>
      <c r="HG6" s="140">
        <v>8.2613756374556226E-5</v>
      </c>
      <c r="HH6" s="140">
        <v>4.2843625954970012E-4</v>
      </c>
      <c r="HI6" s="140">
        <v>2.5713048356233199E-4</v>
      </c>
      <c r="HJ6" s="140">
        <v>1.4788188587423659E-4</v>
      </c>
      <c r="HK6" s="140">
        <v>9.285844185232049E-4</v>
      </c>
      <c r="HL6" s="140">
        <v>4.4927315645119937E-5</v>
      </c>
      <c r="HM6" s="140">
        <v>1.0110717205298505E-4</v>
      </c>
      <c r="HN6" s="140">
        <v>1.2393414980905598E-3</v>
      </c>
      <c r="HO6" s="140">
        <v>1.8181677832289514E-3</v>
      </c>
      <c r="HP6" s="140">
        <v>4.1533347946295907E-4</v>
      </c>
      <c r="HQ6" s="140">
        <v>6.1846232618741242E-3</v>
      </c>
      <c r="HR6" s="140">
        <v>4.3350642146422702E-2</v>
      </c>
      <c r="HS6" s="140">
        <v>7.9483182295094195E-3</v>
      </c>
      <c r="HT6" s="140">
        <v>1.0100819531099691E-3</v>
      </c>
      <c r="HU6" s="140">
        <v>2.0072326895454319E-3</v>
      </c>
      <c r="HV6" s="140">
        <v>2.373656891484234E-4</v>
      </c>
      <c r="HW6" s="140">
        <v>2.3462311980331865E-4</v>
      </c>
      <c r="HX6" s="140">
        <v>4.492084504730807E-4</v>
      </c>
      <c r="HY6" s="140">
        <v>2.1303112265118438E-3</v>
      </c>
      <c r="HZ6" s="100"/>
    </row>
    <row r="7" spans="1:234" s="101" customFormat="1" ht="60" x14ac:dyDescent="0.25">
      <c r="A7" s="98" t="s">
        <v>28</v>
      </c>
      <c r="B7" s="99">
        <v>7312</v>
      </c>
      <c r="C7" s="99"/>
      <c r="D7" s="99">
        <v>1</v>
      </c>
      <c r="E7" s="99"/>
      <c r="F7" s="99"/>
      <c r="G7" s="99" t="s">
        <v>835</v>
      </c>
      <c r="H7" s="99" t="s">
        <v>795</v>
      </c>
      <c r="I7" s="98" t="s">
        <v>837</v>
      </c>
      <c r="J7" s="98" t="s">
        <v>877</v>
      </c>
      <c r="K7" s="140">
        <v>1.4305953792729629E-5</v>
      </c>
      <c r="L7" s="140">
        <v>6.7660864355734029E-7</v>
      </c>
      <c r="M7" s="140">
        <v>3.3559815033004318E-5</v>
      </c>
      <c r="N7" s="140">
        <v>1.6961616406134582E-5</v>
      </c>
      <c r="O7" s="140">
        <v>1.9264938827343317E-5</v>
      </c>
      <c r="P7" s="140">
        <v>1.2349348194101577E-6</v>
      </c>
      <c r="Q7" s="140">
        <v>4.8851068886096533E-6</v>
      </c>
      <c r="R7" s="140">
        <v>2.25900605863043E-5</v>
      </c>
      <c r="S7" s="140">
        <v>1.6702667001433371E-5</v>
      </c>
      <c r="T7" s="140">
        <v>1.3037110355254344E-4</v>
      </c>
      <c r="U7" s="140">
        <v>3.1181610829637798E-5</v>
      </c>
      <c r="V7" s="140">
        <v>1.3773571799420504E-5</v>
      </c>
      <c r="W7" s="140">
        <v>5.7437905422553344E-5</v>
      </c>
      <c r="X7" s="140">
        <v>8.432968213031293E-6</v>
      </c>
      <c r="Y7" s="140">
        <v>6.4740828191669019E-5</v>
      </c>
      <c r="Z7" s="140">
        <v>2.1045355535188889E-4</v>
      </c>
      <c r="AA7" s="140">
        <v>2.3906369623699671E-4</v>
      </c>
      <c r="AB7" s="140">
        <v>9.2022688577125813E-5</v>
      </c>
      <c r="AC7" s="140">
        <v>4.9873248628267731E-4</v>
      </c>
      <c r="AD7" s="140">
        <v>2.2238198944366039E-3</v>
      </c>
      <c r="AE7" s="140">
        <v>5.9542351513370022E-4</v>
      </c>
      <c r="AF7" s="140">
        <v>2.6028085022466698E-4</v>
      </c>
      <c r="AG7" s="140">
        <v>3.061110005979366E-4</v>
      </c>
      <c r="AH7" s="140">
        <v>6.3242696368855363E-5</v>
      </c>
      <c r="AI7" s="140">
        <v>7.9017120213256307E-5</v>
      </c>
      <c r="AJ7" s="140">
        <v>1.7425397424967307E-4</v>
      </c>
      <c r="AK7" s="140">
        <v>2.5125672152187528E-4</v>
      </c>
      <c r="AL7" s="140"/>
      <c r="AM7" s="140">
        <v>1.586309672021021E-5</v>
      </c>
      <c r="AN7" s="140">
        <v>0</v>
      </c>
      <c r="AO7" s="140">
        <v>1.8769105529646778E-5</v>
      </c>
      <c r="AP7" s="140">
        <v>9.0184200618162083E-6</v>
      </c>
      <c r="AQ7" s="140">
        <v>2.4278121043705905E-5</v>
      </c>
      <c r="AR7" s="140">
        <v>7.6008377388122294E-7</v>
      </c>
      <c r="AS7" s="140">
        <v>5.9817879569598128E-6</v>
      </c>
      <c r="AT7" s="140">
        <v>1.4363549277979835E-5</v>
      </c>
      <c r="AU7" s="140">
        <v>1.5322975385541365E-5</v>
      </c>
      <c r="AV7" s="140">
        <v>1.2760754306941722E-4</v>
      </c>
      <c r="AW7" s="140">
        <v>3.2028963858654761E-5</v>
      </c>
      <c r="AX7" s="140">
        <v>1.3222401000533465E-5</v>
      </c>
      <c r="AY7" s="140">
        <v>7.4517881700888181E-5</v>
      </c>
      <c r="AZ7" s="140">
        <v>8.2254008423473262E-6</v>
      </c>
      <c r="BA7" s="140">
        <v>4.0798764248189572E-5</v>
      </c>
      <c r="BB7" s="140">
        <v>2.1589471395145617E-4</v>
      </c>
      <c r="BC7" s="140">
        <v>2.4887502684417615E-4</v>
      </c>
      <c r="BD7" s="140">
        <v>8.717936150439036E-5</v>
      </c>
      <c r="BE7" s="140">
        <v>5.108607018658529E-4</v>
      </c>
      <c r="BF7" s="140">
        <v>2.3359783272664629E-3</v>
      </c>
      <c r="BG7" s="140">
        <v>4.6016032831659043E-4</v>
      </c>
      <c r="BH7" s="140">
        <v>2.3513445481504201E-4</v>
      </c>
      <c r="BI7" s="140">
        <v>3.105691163145588E-4</v>
      </c>
      <c r="BJ7" s="140">
        <v>8.5356719138509796E-5</v>
      </c>
      <c r="BK7" s="140">
        <v>6.1150692566840922E-5</v>
      </c>
      <c r="BL7" s="140">
        <v>1.6516599075302175E-4</v>
      </c>
      <c r="BM7" s="140">
        <v>2.0390993472095938E-4</v>
      </c>
      <c r="BN7" s="140"/>
      <c r="BO7" s="140">
        <v>1.3965297936437476E-5</v>
      </c>
      <c r="BP7" s="140">
        <v>1.3810301925134631E-6</v>
      </c>
      <c r="BQ7" s="140">
        <v>1.5781121619610132E-5</v>
      </c>
      <c r="BR7" s="140">
        <v>0</v>
      </c>
      <c r="BS7" s="140">
        <v>2.6216306409029342E-5</v>
      </c>
      <c r="BT7" s="140">
        <v>1.6203347270611272E-6</v>
      </c>
      <c r="BU7" s="140">
        <v>4.5110700482601853E-6</v>
      </c>
      <c r="BV7" s="140">
        <v>1.6190739770871449E-5</v>
      </c>
      <c r="BW7" s="140">
        <v>1.3946225843158695E-5</v>
      </c>
      <c r="BX7" s="140">
        <v>1.4320601603940198E-4</v>
      </c>
      <c r="BY7" s="140">
        <v>3.8244301827864793E-5</v>
      </c>
      <c r="BZ7" s="140">
        <v>8.4217745724109491E-6</v>
      </c>
      <c r="CA7" s="140">
        <v>6.6973052465781418E-5</v>
      </c>
      <c r="CB7" s="140">
        <v>2.2482111287904228E-6</v>
      </c>
      <c r="CC7" s="140">
        <v>5.1848781141910415E-5</v>
      </c>
      <c r="CD7" s="140">
        <v>1.9620204881086779E-4</v>
      </c>
      <c r="CE7" s="140">
        <v>2.6932020200064671E-4</v>
      </c>
      <c r="CF7" s="140">
        <v>8.6000378324430489E-5</v>
      </c>
      <c r="CG7" s="140">
        <v>4.1808992838637148E-4</v>
      </c>
      <c r="CH7" s="140">
        <v>1.9173354020107466E-3</v>
      </c>
      <c r="CI7" s="140">
        <v>3.7608284092415347E-4</v>
      </c>
      <c r="CJ7" s="140">
        <v>2.4381761844647501E-4</v>
      </c>
      <c r="CK7" s="140">
        <v>2.8758912571751484E-4</v>
      </c>
      <c r="CL7" s="140">
        <v>6.3436131004500265E-5</v>
      </c>
      <c r="CM7" s="140">
        <v>4.4107115300628369E-5</v>
      </c>
      <c r="CN7" s="140">
        <v>1.3673411182425492E-4</v>
      </c>
      <c r="CO7" s="140">
        <v>1.9922962904534523E-4</v>
      </c>
      <c r="CP7" s="140"/>
      <c r="CQ7" s="140">
        <v>1.1585046474899114E-5</v>
      </c>
      <c r="CR7" s="140">
        <v>8.9936026700212213E-7</v>
      </c>
      <c r="CS7" s="140">
        <v>1.4223674035460949E-5</v>
      </c>
      <c r="CT7" s="140">
        <v>0</v>
      </c>
      <c r="CU7" s="140">
        <v>2.1592172897885722E-5</v>
      </c>
      <c r="CV7" s="140">
        <v>8.0322920561353058E-7</v>
      </c>
      <c r="CW7" s="140">
        <v>2.7336733603998276E-6</v>
      </c>
      <c r="CX7" s="140">
        <v>1.4080921946600203E-5</v>
      </c>
      <c r="CY7" s="140">
        <v>1.1857366734517671E-5</v>
      </c>
      <c r="CZ7" s="140">
        <v>1.637004956599712E-4</v>
      </c>
      <c r="DA7" s="140">
        <v>3.4021753834010898E-5</v>
      </c>
      <c r="DB7" s="140">
        <v>8.6218905400028032E-6</v>
      </c>
      <c r="DC7" s="140">
        <v>5.1449119968740002E-5</v>
      </c>
      <c r="DD7" s="140">
        <v>3.4559852637788926E-6</v>
      </c>
      <c r="DE7" s="140">
        <v>5.1124219791838694E-5</v>
      </c>
      <c r="DF7" s="140">
        <v>2.9888126735712328E-4</v>
      </c>
      <c r="DG7" s="140">
        <v>3.2754596417549389E-4</v>
      </c>
      <c r="DH7" s="140">
        <v>7.0141880974783648E-5</v>
      </c>
      <c r="DI7" s="140">
        <v>5.2876255489006554E-4</v>
      </c>
      <c r="DJ7" s="140">
        <v>2.0119694496836694E-3</v>
      </c>
      <c r="DK7" s="140">
        <v>3.5487824117305184E-4</v>
      </c>
      <c r="DL7" s="140">
        <v>2.431271509594908E-4</v>
      </c>
      <c r="DM7" s="140">
        <v>2.9087145428329409E-4</v>
      </c>
      <c r="DN7" s="140">
        <v>5.8561969394811985E-5</v>
      </c>
      <c r="DO7" s="140">
        <v>2.5050755755280235E-5</v>
      </c>
      <c r="DP7" s="140">
        <v>1.0860109343926406E-4</v>
      </c>
      <c r="DQ7" s="140">
        <v>1.9308936841890473E-4</v>
      </c>
      <c r="DR7" s="140"/>
      <c r="DS7" s="140">
        <v>7.0359911822132774E-6</v>
      </c>
      <c r="DT7" s="140">
        <v>0</v>
      </c>
      <c r="DU7" s="140">
        <v>2.4327945675143417E-5</v>
      </c>
      <c r="DV7" s="140">
        <v>1.1324992245384767E-6</v>
      </c>
      <c r="DW7" s="140">
        <v>1.6603243964514389E-5</v>
      </c>
      <c r="DX7" s="140">
        <v>9.1984103681958501E-7</v>
      </c>
      <c r="DY7" s="140">
        <v>4.0327353636452002E-6</v>
      </c>
      <c r="DZ7" s="140">
        <v>2.0227153399764684E-5</v>
      </c>
      <c r="EA7" s="140">
        <v>1.4398060349481465E-5</v>
      </c>
      <c r="EB7" s="140">
        <v>1.0972527028397041E-4</v>
      </c>
      <c r="EC7" s="140">
        <v>1.4973810371913369E-5</v>
      </c>
      <c r="ED7" s="140">
        <v>8.1643567845808055E-6</v>
      </c>
      <c r="EE7" s="140">
        <v>4.8107484892469586E-5</v>
      </c>
      <c r="EF7" s="140">
        <v>2.8681234944292589E-6</v>
      </c>
      <c r="EG7" s="140">
        <v>4.3690083583883599E-5</v>
      </c>
      <c r="EH7" s="140">
        <v>1.8515897996521782E-4</v>
      </c>
      <c r="EI7" s="140">
        <v>3.1045177963124991E-4</v>
      </c>
      <c r="EJ7" s="140">
        <v>8.0673928301426226E-5</v>
      </c>
      <c r="EK7" s="140">
        <v>6.7166145725673762E-4</v>
      </c>
      <c r="EL7" s="140">
        <v>2.7297105024975013E-3</v>
      </c>
      <c r="EM7" s="140">
        <v>3.1896622967610036E-4</v>
      </c>
      <c r="EN7" s="140">
        <v>2.4197148306372523E-4</v>
      </c>
      <c r="EO7" s="140">
        <v>3.3815292457995544E-4</v>
      </c>
      <c r="EP7" s="140">
        <v>3.2033029982539559E-5</v>
      </c>
      <c r="EQ7" s="140">
        <v>1.7561665474917905E-5</v>
      </c>
      <c r="ER7" s="140">
        <v>1.3989550262536146E-4</v>
      </c>
      <c r="ES7" s="140">
        <v>1.6317499310175435E-4</v>
      </c>
      <c r="ET7" s="140"/>
      <c r="EU7" s="140">
        <v>3.5492415307399239E-6</v>
      </c>
      <c r="EV7" s="140">
        <v>2.9913243746846095E-6</v>
      </c>
      <c r="EW7" s="140">
        <v>2.0263765099781811E-5</v>
      </c>
      <c r="EX7" s="140">
        <v>0</v>
      </c>
      <c r="EY7" s="140">
        <v>1.7534733807874675E-5</v>
      </c>
      <c r="EZ7" s="140">
        <v>6.761866844658163E-7</v>
      </c>
      <c r="FA7" s="140">
        <v>5.7240523068702217E-6</v>
      </c>
      <c r="FB7" s="140">
        <v>3.8891533444634484E-5</v>
      </c>
      <c r="FC7" s="140">
        <v>3.2609342030228479E-5</v>
      </c>
      <c r="FD7" s="140">
        <v>1.1387207248590721E-4</v>
      </c>
      <c r="FE7" s="140">
        <v>7.0055389630510914E-6</v>
      </c>
      <c r="FF7" s="140">
        <v>5.4748314013120592E-6</v>
      </c>
      <c r="FG7" s="140">
        <v>5.805709024175747E-5</v>
      </c>
      <c r="FH7" s="140">
        <v>3.7612740820303209E-6</v>
      </c>
      <c r="FI7" s="140">
        <v>5.0090654411302223E-5</v>
      </c>
      <c r="FJ7" s="140">
        <v>1.491010160716015E-4</v>
      </c>
      <c r="FK7" s="140">
        <v>3.6680908117402589E-4</v>
      </c>
      <c r="FL7" s="140">
        <v>5.5068283868413356E-5</v>
      </c>
      <c r="FM7" s="140">
        <v>7.1715016565277985E-4</v>
      </c>
      <c r="FN7" s="140">
        <v>2.9709035597739186E-3</v>
      </c>
      <c r="FO7" s="140">
        <v>2.6613948673419969E-4</v>
      </c>
      <c r="FP7" s="140">
        <v>1.9863962356099466E-4</v>
      </c>
      <c r="FQ7" s="140">
        <v>3.3715121174638827E-4</v>
      </c>
      <c r="FR7" s="140">
        <v>3.7160518492905975E-5</v>
      </c>
      <c r="FS7" s="140">
        <v>2.578973718502983E-5</v>
      </c>
      <c r="FT7" s="140">
        <v>1.3024187478212441E-4</v>
      </c>
      <c r="FU7" s="140">
        <v>1.5096165069154383E-4</v>
      </c>
      <c r="FV7" s="140"/>
      <c r="FW7" s="140">
        <v>2.9006254609219584E-6</v>
      </c>
      <c r="FX7" s="140">
        <v>9.5451892164524519E-7</v>
      </c>
      <c r="FY7" s="140">
        <v>2.4938391514738402E-5</v>
      </c>
      <c r="FZ7" s="140">
        <v>7.691754417141295E-7</v>
      </c>
      <c r="GA7" s="140">
        <v>1.9094066768158497E-5</v>
      </c>
      <c r="GB7" s="140">
        <v>1.1321150441153605E-6</v>
      </c>
      <c r="GC7" s="140">
        <v>1.5689381179213375E-5</v>
      </c>
      <c r="GD7" s="140">
        <v>4.6556845746726477E-5</v>
      </c>
      <c r="GE7" s="140">
        <v>4.2809710277089414E-6</v>
      </c>
      <c r="GF7" s="140">
        <v>6.1540420420012792E-5</v>
      </c>
      <c r="GG7" s="140">
        <v>1.1656390460479009E-5</v>
      </c>
      <c r="GH7" s="140">
        <v>3.0991283279279234E-6</v>
      </c>
      <c r="GI7" s="140">
        <v>6.6821718010424801E-5</v>
      </c>
      <c r="GJ7" s="140">
        <v>3.1548240436481783E-6</v>
      </c>
      <c r="GK7" s="140">
        <v>3.1215419149561507E-5</v>
      </c>
      <c r="GL7" s="140">
        <v>1.3354657551824966E-4</v>
      </c>
      <c r="GM7" s="140">
        <v>3.3800265656550927E-4</v>
      </c>
      <c r="GN7" s="140">
        <v>5.2638234071312375E-5</v>
      </c>
      <c r="GO7" s="140">
        <v>1.043948095963691E-3</v>
      </c>
      <c r="GP7" s="140">
        <v>3.6789583069566732E-3</v>
      </c>
      <c r="GQ7" s="140">
        <v>2.3752744640029468E-4</v>
      </c>
      <c r="GR7" s="140">
        <v>2.2141261853007293E-4</v>
      </c>
      <c r="GS7" s="140">
        <v>3.9801903461877806E-4</v>
      </c>
      <c r="GT7" s="140">
        <v>3.4107898764542632E-5</v>
      </c>
      <c r="GU7" s="140">
        <v>2.2526433405829293E-5</v>
      </c>
      <c r="GV7" s="140">
        <v>1.2834341873897966E-4</v>
      </c>
      <c r="GW7" s="140">
        <v>1.4085368661148807E-4</v>
      </c>
      <c r="GX7" s="140"/>
      <c r="GY7" s="140">
        <v>0</v>
      </c>
      <c r="GZ7" s="140">
        <v>5.3096861657624938E-7</v>
      </c>
      <c r="HA7" s="140">
        <v>2.8409126508458842E-5</v>
      </c>
      <c r="HB7" s="140">
        <v>4.657619443651311E-7</v>
      </c>
      <c r="HC7" s="140">
        <v>2.3302605702820268E-5</v>
      </c>
      <c r="HD7" s="140">
        <v>0</v>
      </c>
      <c r="HE7" s="140">
        <v>2.7759528324645342E-6</v>
      </c>
      <c r="HF7" s="140">
        <v>2.4396028443417789E-5</v>
      </c>
      <c r="HG7" s="140">
        <v>3.0856728814189935E-6</v>
      </c>
      <c r="HH7" s="140">
        <v>2.2622639840242663E-5</v>
      </c>
      <c r="HI7" s="140">
        <v>4.7147567901755699E-6</v>
      </c>
      <c r="HJ7" s="140">
        <v>1.3972858330953934E-6</v>
      </c>
      <c r="HK7" s="140">
        <v>6.4195316725114578E-5</v>
      </c>
      <c r="HL7" s="140">
        <v>5.0568007180719612E-6</v>
      </c>
      <c r="HM7" s="140">
        <v>4.2554456487412933E-5</v>
      </c>
      <c r="HN7" s="140">
        <v>9.3112589514873453E-5</v>
      </c>
      <c r="HO7" s="140">
        <v>3.4934844917854644E-4</v>
      </c>
      <c r="HP7" s="140">
        <v>5.2789214249324796E-5</v>
      </c>
      <c r="HQ7" s="140">
        <v>9.9040550209284297E-4</v>
      </c>
      <c r="HR7" s="140">
        <v>3.1980454026881797E-3</v>
      </c>
      <c r="HS7" s="140">
        <v>2.2161322429233265E-4</v>
      </c>
      <c r="HT7" s="140">
        <v>1.6905269915769159E-4</v>
      </c>
      <c r="HU7" s="140">
        <v>4.9102077352236909E-4</v>
      </c>
      <c r="HV7" s="140">
        <v>5.875107193363851E-5</v>
      </c>
      <c r="HW7" s="140">
        <v>1.8129329566516857E-5</v>
      </c>
      <c r="HX7" s="140">
        <v>1.165717028750602E-4</v>
      </c>
      <c r="HY7" s="140">
        <v>1.3871477092928136E-4</v>
      </c>
      <c r="HZ7" s="100"/>
    </row>
    <row r="8" spans="1:234" s="101" customFormat="1" ht="48" x14ac:dyDescent="0.25">
      <c r="A8" s="98" t="s">
        <v>28</v>
      </c>
      <c r="B8" s="99">
        <v>7319</v>
      </c>
      <c r="C8" s="99"/>
      <c r="D8" s="99">
        <v>1</v>
      </c>
      <c r="E8" s="99"/>
      <c r="F8" s="99"/>
      <c r="G8" s="99" t="s">
        <v>836</v>
      </c>
      <c r="H8" s="99" t="s">
        <v>795</v>
      </c>
      <c r="I8" s="98" t="s">
        <v>837</v>
      </c>
      <c r="J8" s="98" t="s">
        <v>877</v>
      </c>
      <c r="K8" s="140">
        <v>6.0947545876487287E-5</v>
      </c>
      <c r="L8" s="140">
        <v>3.0428744633010049E-6</v>
      </c>
      <c r="M8" s="140">
        <v>1.205983600107798E-4</v>
      </c>
      <c r="N8" s="140">
        <v>7.6958857924862067E-6</v>
      </c>
      <c r="O8" s="140">
        <v>1.9118635740345637E-4</v>
      </c>
      <c r="P8" s="140">
        <v>9.1377538476562252E-6</v>
      </c>
      <c r="Q8" s="140">
        <v>1.4567575801572139E-5</v>
      </c>
      <c r="R8" s="140">
        <v>5.4023204438118223E-5</v>
      </c>
      <c r="S8" s="140">
        <v>7.4118421008782941E-5</v>
      </c>
      <c r="T8" s="140">
        <v>4.4355353654901704E-4</v>
      </c>
      <c r="U8" s="140">
        <v>2.3978890793478481E-4</v>
      </c>
      <c r="V8" s="140">
        <v>1.8398764364226114E-4</v>
      </c>
      <c r="W8" s="140">
        <v>7.8409338832173699E-4</v>
      </c>
      <c r="X8" s="140">
        <v>7.8988804141524185E-5</v>
      </c>
      <c r="Y8" s="140">
        <v>9.0098530121879002E-5</v>
      </c>
      <c r="Z8" s="140">
        <v>7.2365520470893711E-4</v>
      </c>
      <c r="AA8" s="140">
        <v>1.7303681506700426E-3</v>
      </c>
      <c r="AB8" s="140">
        <v>1.6492276671400928E-4</v>
      </c>
      <c r="AC8" s="140">
        <v>2.3692242684843776E-3</v>
      </c>
      <c r="AD8" s="140">
        <v>2.1467427747181918E-2</v>
      </c>
      <c r="AE8" s="140">
        <v>1.4248763146418218E-3</v>
      </c>
      <c r="AF8" s="140">
        <v>7.8682428605739033E-4</v>
      </c>
      <c r="AG8" s="140">
        <v>1.6844853714210969E-3</v>
      </c>
      <c r="AH8" s="140">
        <v>3.3913493030843277E-4</v>
      </c>
      <c r="AI8" s="140">
        <v>1.5151060918048079E-4</v>
      </c>
      <c r="AJ8" s="140">
        <v>4.5885522145204169E-4</v>
      </c>
      <c r="AK8" s="140">
        <v>4.0712976869062818E-4</v>
      </c>
      <c r="AL8" s="140"/>
      <c r="AM8" s="140">
        <v>2.5279230762513508E-5</v>
      </c>
      <c r="AN8" s="140">
        <v>4.2436992086360711E-6</v>
      </c>
      <c r="AO8" s="140">
        <v>9.5923880094637585E-5</v>
      </c>
      <c r="AP8" s="140">
        <v>4.5925073479637376E-7</v>
      </c>
      <c r="AQ8" s="140">
        <v>1.133634681688866E-4</v>
      </c>
      <c r="AR8" s="140">
        <v>4.4435248884550434E-6</v>
      </c>
      <c r="AS8" s="140">
        <v>1.9534210510939409E-5</v>
      </c>
      <c r="AT8" s="140">
        <v>4.7708329127097204E-5</v>
      </c>
      <c r="AU8" s="140">
        <v>2.8749109180428207E-4</v>
      </c>
      <c r="AV8" s="140">
        <v>3.3756441761118836E-4</v>
      </c>
      <c r="AW8" s="140">
        <v>1.6524566696862213E-4</v>
      </c>
      <c r="AX8" s="140">
        <v>1.6871840511794819E-4</v>
      </c>
      <c r="AY8" s="140">
        <v>7.1475287661215453E-4</v>
      </c>
      <c r="AZ8" s="140">
        <v>5.8514870254519742E-5</v>
      </c>
      <c r="BA8" s="140">
        <v>1.0521327358901135E-4</v>
      </c>
      <c r="BB8" s="140">
        <v>4.584281915165899E-4</v>
      </c>
      <c r="BC8" s="140">
        <v>1.5835914811351509E-3</v>
      </c>
      <c r="BD8" s="140">
        <v>1.3676320147794721E-4</v>
      </c>
      <c r="BE8" s="140">
        <v>2.4799522462301115E-3</v>
      </c>
      <c r="BF8" s="140">
        <v>2.0173433482895155E-2</v>
      </c>
      <c r="BG8" s="140">
        <v>1.2542122707394252E-3</v>
      </c>
      <c r="BH8" s="140">
        <v>6.7794975114378396E-4</v>
      </c>
      <c r="BI8" s="140">
        <v>1.600517471993449E-3</v>
      </c>
      <c r="BJ8" s="140">
        <v>2.515545380550213E-4</v>
      </c>
      <c r="BK8" s="140">
        <v>1.3134628137904716E-4</v>
      </c>
      <c r="BL8" s="140">
        <v>3.5422612598553089E-4</v>
      </c>
      <c r="BM8" s="140">
        <v>3.2837403018339618E-4</v>
      </c>
      <c r="BN8" s="140"/>
      <c r="BO8" s="140">
        <v>1.5132454521002323E-5</v>
      </c>
      <c r="BP8" s="140">
        <v>3.5329642663226514E-6</v>
      </c>
      <c r="BQ8" s="140">
        <v>6.8956783720626396E-5</v>
      </c>
      <c r="BR8" s="140">
        <v>0</v>
      </c>
      <c r="BS8" s="140">
        <v>9.9189678262239127E-5</v>
      </c>
      <c r="BT8" s="140">
        <v>9.790391158925457E-6</v>
      </c>
      <c r="BU8" s="140">
        <v>8.0478637159356218E-6</v>
      </c>
      <c r="BV8" s="140">
        <v>5.3367273182335334E-5</v>
      </c>
      <c r="BW8" s="140">
        <v>1.7760786834607778E-4</v>
      </c>
      <c r="BX8" s="140">
        <v>2.5785811630708839E-4</v>
      </c>
      <c r="BY8" s="140">
        <v>1.5358810479095461E-4</v>
      </c>
      <c r="BZ8" s="140">
        <v>1.178939286775632E-4</v>
      </c>
      <c r="CA8" s="140">
        <v>5.4622252173506906E-4</v>
      </c>
      <c r="CB8" s="140">
        <v>7.2007071556004425E-5</v>
      </c>
      <c r="CC8" s="140">
        <v>7.3909252866709383E-5</v>
      </c>
      <c r="CD8" s="140">
        <v>5.4585695712274613E-4</v>
      </c>
      <c r="CE8" s="140">
        <v>1.3334472587198686E-3</v>
      </c>
      <c r="CF8" s="140">
        <v>1.2054892887168061E-4</v>
      </c>
      <c r="CG8" s="140">
        <v>2.1458989637149002E-3</v>
      </c>
      <c r="CH8" s="140">
        <v>1.9735004715163484E-2</v>
      </c>
      <c r="CI8" s="140">
        <v>1.7946992114407862E-3</v>
      </c>
      <c r="CJ8" s="140">
        <v>6.0407694112222837E-4</v>
      </c>
      <c r="CK8" s="140">
        <v>1.4231469224789421E-3</v>
      </c>
      <c r="CL8" s="140">
        <v>1.8876509579445223E-4</v>
      </c>
      <c r="CM8" s="140">
        <v>1.0330243328291142E-4</v>
      </c>
      <c r="CN8" s="140">
        <v>3.4377546845095185E-4</v>
      </c>
      <c r="CO8" s="140">
        <v>2.2281510587754161E-4</v>
      </c>
      <c r="CP8" s="140"/>
      <c r="CQ8" s="140">
        <v>1.3129911268733681E-5</v>
      </c>
      <c r="CR8" s="140">
        <v>2.4607451533389205E-6</v>
      </c>
      <c r="CS8" s="140">
        <v>6.7319889431296352E-5</v>
      </c>
      <c r="CT8" s="140">
        <v>0</v>
      </c>
      <c r="CU8" s="140">
        <v>9.359230803686489E-5</v>
      </c>
      <c r="CV8" s="140">
        <v>1.683869213292668E-5</v>
      </c>
      <c r="CW8" s="140">
        <v>7.5658406121808187E-6</v>
      </c>
      <c r="CX8" s="140">
        <v>7.437910884904443E-5</v>
      </c>
      <c r="CY8" s="140">
        <v>4.9823895576526391E-5</v>
      </c>
      <c r="CZ8" s="140">
        <v>2.7045730265314987E-4</v>
      </c>
      <c r="DA8" s="140">
        <v>1.3925472800027479E-4</v>
      </c>
      <c r="DB8" s="140">
        <v>9.0137322620523064E-5</v>
      </c>
      <c r="DC8" s="140">
        <v>5.2932689592111604E-4</v>
      </c>
      <c r="DD8" s="140">
        <v>5.5940268899842405E-5</v>
      </c>
      <c r="DE8" s="140">
        <v>6.7827615984718338E-5</v>
      </c>
      <c r="DF8" s="140">
        <v>3.9159422212467417E-4</v>
      </c>
      <c r="DG8" s="140">
        <v>1.156016157826079E-3</v>
      </c>
      <c r="DH8" s="140">
        <v>9.4219488726294528E-5</v>
      </c>
      <c r="DI8" s="140">
        <v>2.226012309553113E-3</v>
      </c>
      <c r="DJ8" s="140">
        <v>1.5973407204547662E-2</v>
      </c>
      <c r="DK8" s="140">
        <v>1.7422814366908166E-3</v>
      </c>
      <c r="DL8" s="140">
        <v>5.0227340553326682E-4</v>
      </c>
      <c r="DM8" s="140">
        <v>1.3955983622207424E-3</v>
      </c>
      <c r="DN8" s="140">
        <v>1.4607095936644877E-4</v>
      </c>
      <c r="DO8" s="140">
        <v>7.5064044545576549E-5</v>
      </c>
      <c r="DP8" s="140">
        <v>3.3084319476690241E-4</v>
      </c>
      <c r="DQ8" s="140">
        <v>3.2611324357772566E-3</v>
      </c>
      <c r="DR8" s="140"/>
      <c r="DS8" s="140">
        <v>1.7154588628659187E-5</v>
      </c>
      <c r="DT8" s="140">
        <v>8.6833937625111901E-6</v>
      </c>
      <c r="DU8" s="140">
        <v>3.3844921783540519E-5</v>
      </c>
      <c r="DV8" s="140">
        <v>8.1162444425257499E-7</v>
      </c>
      <c r="DW8" s="140">
        <v>1.2622400973670526E-4</v>
      </c>
      <c r="DX8" s="140">
        <v>2.6166709166092329E-6</v>
      </c>
      <c r="DY8" s="140">
        <v>9.4613389381597834E-6</v>
      </c>
      <c r="DZ8" s="140">
        <v>1.1456014855668914E-4</v>
      </c>
      <c r="EA8" s="140">
        <v>2.0755061621621878E-5</v>
      </c>
      <c r="EB8" s="140">
        <v>2.4556693531014022E-4</v>
      </c>
      <c r="EC8" s="140">
        <v>1.3013305731004532E-4</v>
      </c>
      <c r="ED8" s="140">
        <v>5.7163294733304055E-5</v>
      </c>
      <c r="EE8" s="140">
        <v>4.3465721645846348E-4</v>
      </c>
      <c r="EF8" s="140">
        <v>5.8850422869743264E-5</v>
      </c>
      <c r="EG8" s="140">
        <v>3.7471794591761692E-5</v>
      </c>
      <c r="EH8" s="140">
        <v>2.7865827323467657E-4</v>
      </c>
      <c r="EI8" s="140">
        <v>1.0106295736535419E-3</v>
      </c>
      <c r="EJ8" s="140">
        <v>4.5221845410034817E-5</v>
      </c>
      <c r="EK8" s="140">
        <v>2.0857996804055888E-3</v>
      </c>
      <c r="EL8" s="140">
        <v>1.544024033228183E-2</v>
      </c>
      <c r="EM8" s="140">
        <v>1.592398993045836E-3</v>
      </c>
      <c r="EN8" s="140">
        <v>5.7180111088460188E-4</v>
      </c>
      <c r="EO8" s="140">
        <v>1.4704063842033589E-3</v>
      </c>
      <c r="EP8" s="140">
        <v>1.5223992663103547E-4</v>
      </c>
      <c r="EQ8" s="140">
        <v>6.1751716008124019E-5</v>
      </c>
      <c r="ER8" s="140">
        <v>2.7047674021184794E-4</v>
      </c>
      <c r="ES8" s="140">
        <v>3.2347642671278301E-4</v>
      </c>
      <c r="ET8" s="140"/>
      <c r="EU8" s="140">
        <v>9.3522014178789775E-6</v>
      </c>
      <c r="EV8" s="140">
        <v>4.6375921259983075E-6</v>
      </c>
      <c r="EW8" s="140">
        <v>2.4705075576549462E-5</v>
      </c>
      <c r="EX8" s="140">
        <v>1.4585067431194404E-5</v>
      </c>
      <c r="EY8" s="140">
        <v>1.3254971868726479E-4</v>
      </c>
      <c r="EZ8" s="140">
        <v>9.5592209269700575E-7</v>
      </c>
      <c r="FA8" s="140">
        <v>6.8416469238758938E-6</v>
      </c>
      <c r="FB8" s="140">
        <v>8.7266877885264701E-5</v>
      </c>
      <c r="FC8" s="140">
        <v>1.3203832715493253E-5</v>
      </c>
      <c r="FD8" s="140">
        <v>1.8198279207149194E-4</v>
      </c>
      <c r="FE8" s="140">
        <v>1.5350252835075626E-4</v>
      </c>
      <c r="FF8" s="140">
        <v>1.1079977408607845E-4</v>
      </c>
      <c r="FG8" s="140">
        <v>4.5783453910949382E-4</v>
      </c>
      <c r="FH8" s="140">
        <v>5.0540289855846729E-5</v>
      </c>
      <c r="FI8" s="140">
        <v>6.6349871292638002E-6</v>
      </c>
      <c r="FJ8" s="140">
        <v>2.9452331636072374E-4</v>
      </c>
      <c r="FK8" s="140">
        <v>1.1501341667734056E-3</v>
      </c>
      <c r="FL8" s="140">
        <v>3.8819827807435415E-5</v>
      </c>
      <c r="FM8" s="140">
        <v>2.4704616749250128E-3</v>
      </c>
      <c r="FN8" s="140">
        <v>1.5623514951661595E-2</v>
      </c>
      <c r="FO8" s="140">
        <v>1.1537181628455697E-3</v>
      </c>
      <c r="FP8" s="140">
        <v>4.3487603804923098E-4</v>
      </c>
      <c r="FQ8" s="140">
        <v>1.3304479831604402E-3</v>
      </c>
      <c r="FR8" s="140">
        <v>7.3807931069563862E-5</v>
      </c>
      <c r="FS8" s="140">
        <v>6.5372603589722105E-5</v>
      </c>
      <c r="FT8" s="140">
        <v>2.456648677220498E-4</v>
      </c>
      <c r="FU8" s="140">
        <v>3.0992922161771584E-4</v>
      </c>
      <c r="FV8" s="140"/>
      <c r="FW8" s="140">
        <v>1.8632876587041083E-5</v>
      </c>
      <c r="FX8" s="140">
        <v>0</v>
      </c>
      <c r="FY8" s="140">
        <v>2.6541909165708588E-5</v>
      </c>
      <c r="FZ8" s="140">
        <v>3.4683436605596871E-5</v>
      </c>
      <c r="GA8" s="140">
        <v>1.291362996117705E-4</v>
      </c>
      <c r="GB8" s="140">
        <v>6.9940288869402678E-6</v>
      </c>
      <c r="GC8" s="140">
        <v>3.5246584235023557E-6</v>
      </c>
      <c r="GD8" s="140">
        <v>2.0341054920980153E-4</v>
      </c>
      <c r="GE8" s="140">
        <v>1.6030913609682069E-5</v>
      </c>
      <c r="GF8" s="140">
        <v>1.6265879099494867E-4</v>
      </c>
      <c r="GG8" s="140">
        <v>1.409332360330745E-4</v>
      </c>
      <c r="GH8" s="140">
        <v>4.0282839210623477E-5</v>
      </c>
      <c r="GI8" s="140">
        <v>4.6893490669629764E-4</v>
      </c>
      <c r="GJ8" s="140">
        <v>4.8907047408126352E-5</v>
      </c>
      <c r="GK8" s="140">
        <v>2.3316061500550297E-5</v>
      </c>
      <c r="GL8" s="140">
        <v>4.3762441560871184E-4</v>
      </c>
      <c r="GM8" s="140">
        <v>9.1064546026661493E-4</v>
      </c>
      <c r="GN8" s="140">
        <v>4.6405308917535914E-5</v>
      </c>
      <c r="GO8" s="140">
        <v>2.3382108371608626E-3</v>
      </c>
      <c r="GP8" s="140">
        <v>1.7151093071185838E-2</v>
      </c>
      <c r="GQ8" s="140">
        <v>9.0576981468353478E-4</v>
      </c>
      <c r="GR8" s="140">
        <v>4.6330121554747809E-4</v>
      </c>
      <c r="GS8" s="140">
        <v>1.3300340050223082E-3</v>
      </c>
      <c r="GT8" s="140">
        <v>9.1233891584124033E-5</v>
      </c>
      <c r="GU8" s="140">
        <v>1.1913578633533879E-4</v>
      </c>
      <c r="GV8" s="140">
        <v>1.5660033892600153E-4</v>
      </c>
      <c r="GW8" s="140">
        <v>3.0451653884031201E-4</v>
      </c>
      <c r="GX8" s="140"/>
      <c r="GY8" s="140">
        <v>2.239358976005471E-5</v>
      </c>
      <c r="GZ8" s="140">
        <v>0</v>
      </c>
      <c r="HA8" s="140">
        <v>3.2317253475281619E-5</v>
      </c>
      <c r="HB8" s="140">
        <v>5.0440039086480959E-6</v>
      </c>
      <c r="HC8" s="140">
        <v>1.0191366214774932E-4</v>
      </c>
      <c r="HD8" s="140">
        <v>4.4014503742504887E-6</v>
      </c>
      <c r="HE8" s="140">
        <v>6.7857672757957767E-6</v>
      </c>
      <c r="HF8" s="140">
        <v>8.8524927515270786E-5</v>
      </c>
      <c r="HG8" s="140">
        <v>1.5634487355572124E-5</v>
      </c>
      <c r="HH8" s="140">
        <v>1.2275348170545547E-4</v>
      </c>
      <c r="HI8" s="140">
        <v>1.1013893657690263E-4</v>
      </c>
      <c r="HJ8" s="140">
        <v>3.5076834775402443E-5</v>
      </c>
      <c r="HK8" s="140">
        <v>4.3182275642694295E-4</v>
      </c>
      <c r="HL8" s="140">
        <v>3.571539440112855E-5</v>
      </c>
      <c r="HM8" s="140">
        <v>3.2827926515136235E-5</v>
      </c>
      <c r="HN8" s="140">
        <v>4.4436482899694253E-4</v>
      </c>
      <c r="HO8" s="140">
        <v>9.7837216965061553E-4</v>
      </c>
      <c r="HP8" s="140">
        <v>4.05227912420357E-5</v>
      </c>
      <c r="HQ8" s="140">
        <v>2.9410670951971318E-3</v>
      </c>
      <c r="HR8" s="140">
        <v>1.6275068981983373E-2</v>
      </c>
      <c r="HS8" s="140">
        <v>4.9745544944451996E-4</v>
      </c>
      <c r="HT8" s="140">
        <v>3.5931538217838028E-4</v>
      </c>
      <c r="HU8" s="140">
        <v>3.3757680508471859E-4</v>
      </c>
      <c r="HV8" s="140">
        <v>8.3883120689628128E-5</v>
      </c>
      <c r="HW8" s="140">
        <v>9.3542732314552931E-5</v>
      </c>
      <c r="HX8" s="140">
        <v>1.0280131126132693E-4</v>
      </c>
      <c r="HY8" s="140">
        <v>7.2645427253264789E-4</v>
      </c>
      <c r="HZ8" s="100"/>
    </row>
    <row r="9" spans="1:234" s="101" customFormat="1" ht="36" x14ac:dyDescent="0.25">
      <c r="A9" s="98" t="s">
        <v>28</v>
      </c>
      <c r="B9" s="99">
        <v>9001</v>
      </c>
      <c r="C9" s="99"/>
      <c r="D9" s="99">
        <v>2</v>
      </c>
      <c r="E9" s="99"/>
      <c r="F9" s="99"/>
      <c r="G9" s="99" t="s">
        <v>807</v>
      </c>
      <c r="H9" s="99" t="s">
        <v>782</v>
      </c>
      <c r="I9" s="98" t="s">
        <v>14</v>
      </c>
      <c r="J9" s="98" t="s">
        <v>878</v>
      </c>
      <c r="K9" s="140">
        <v>2.010812317134847E-4</v>
      </c>
      <c r="L9" s="140">
        <v>2.4233613039156399E-5</v>
      </c>
      <c r="M9" s="140">
        <v>8.1095006383401431E-4</v>
      </c>
      <c r="N9" s="140">
        <v>8.5675047163368611E-6</v>
      </c>
      <c r="O9" s="140">
        <v>7.8396073310905458E-4</v>
      </c>
      <c r="P9" s="140">
        <v>5.8006511853184945E-5</v>
      </c>
      <c r="Q9" s="140">
        <v>7.4889483504145488E-5</v>
      </c>
      <c r="R9" s="140">
        <v>3.1467226179913359E-4</v>
      </c>
      <c r="S9" s="140">
        <v>2.3645900370205817E-4</v>
      </c>
      <c r="T9" s="140">
        <v>1.3725787895945501E-3</v>
      </c>
      <c r="U9" s="140">
        <v>1.2631562424039991E-3</v>
      </c>
      <c r="V9" s="140">
        <v>1.2463393364083105E-3</v>
      </c>
      <c r="W9" s="140">
        <v>2.4770862179804834E-3</v>
      </c>
      <c r="X9" s="140">
        <v>1.778138493747206E-4</v>
      </c>
      <c r="Y9" s="140">
        <v>3.1544500279940131E-4</v>
      </c>
      <c r="Z9" s="140">
        <v>7.1926476335322405E-3</v>
      </c>
      <c r="AA9" s="140">
        <v>6.6162996156057833E-3</v>
      </c>
      <c r="AB9" s="140">
        <v>5.8545205726291856E-4</v>
      </c>
      <c r="AC9" s="140">
        <v>1.6647185833105899E-2</v>
      </c>
      <c r="AD9" s="140">
        <v>2.0338457343137467E-2</v>
      </c>
      <c r="AE9" s="140">
        <v>6.2990975848767391E-3</v>
      </c>
      <c r="AF9" s="140">
        <v>1.9504911654233902E-3</v>
      </c>
      <c r="AG9" s="140">
        <v>3.1158473574130459E-3</v>
      </c>
      <c r="AH9" s="140">
        <v>6.8990204562484347E-4</v>
      </c>
      <c r="AI9" s="140">
        <v>4.4211551038168638E-4</v>
      </c>
      <c r="AJ9" s="140">
        <v>2.3362939599527685E-3</v>
      </c>
      <c r="AK9" s="140">
        <v>9.9145768702426826E-4</v>
      </c>
      <c r="AL9" s="140"/>
      <c r="AM9" s="140">
        <v>1.6664243983238776E-4</v>
      </c>
      <c r="AN9" s="140">
        <v>1.608066270467915E-5</v>
      </c>
      <c r="AO9" s="140">
        <v>7.8989902389054139E-4</v>
      </c>
      <c r="AP9" s="140">
        <v>5.727269426071925E-6</v>
      </c>
      <c r="AQ9" s="140">
        <v>7.4109007078173032E-4</v>
      </c>
      <c r="AR9" s="140">
        <v>6.9768225018236723E-5</v>
      </c>
      <c r="AS9" s="140">
        <v>4.8665571305544731E-5</v>
      </c>
      <c r="AT9" s="140">
        <v>2.2563411519145959E-4</v>
      </c>
      <c r="AU9" s="140">
        <v>1.8933453752032514E-4</v>
      </c>
      <c r="AV9" s="140">
        <v>1.3166385538721658E-3</v>
      </c>
      <c r="AW9" s="140">
        <v>1.1873968639600537E-3</v>
      </c>
      <c r="AX9" s="140">
        <v>1.1584610555973329E-3</v>
      </c>
      <c r="AY9" s="140">
        <v>2.2733695750078975E-3</v>
      </c>
      <c r="AZ9" s="140">
        <v>1.9334063844192925E-4</v>
      </c>
      <c r="BA9" s="140">
        <v>5.7649336250508029E-4</v>
      </c>
      <c r="BB9" s="140">
        <v>7.8446996994231636E-3</v>
      </c>
      <c r="BC9" s="140">
        <v>8.1257777573363367E-3</v>
      </c>
      <c r="BD9" s="140">
        <v>4.5791362351232636E-4</v>
      </c>
      <c r="BE9" s="140">
        <v>1.7315075542298962E-2</v>
      </c>
      <c r="BF9" s="140">
        <v>2.5534077587265076E-2</v>
      </c>
      <c r="BG9" s="140">
        <v>8.0287680567210622E-3</v>
      </c>
      <c r="BH9" s="140">
        <v>2.1451948324420485E-3</v>
      </c>
      <c r="BI9" s="140">
        <v>3.124600798800599E-3</v>
      </c>
      <c r="BJ9" s="140">
        <v>1.6610752300476013E-3</v>
      </c>
      <c r="BK9" s="140">
        <v>3.2182073756625878E-4</v>
      </c>
      <c r="BL9" s="140">
        <v>2.1592358723227065E-3</v>
      </c>
      <c r="BM9" s="140">
        <v>9.7452559655885457E-4</v>
      </c>
      <c r="BN9" s="140"/>
      <c r="BO9" s="140">
        <v>2.2489750921911666E-4</v>
      </c>
      <c r="BP9" s="140">
        <v>2.0810344319430334E-5</v>
      </c>
      <c r="BQ9" s="140">
        <v>8.6045001675563173E-4</v>
      </c>
      <c r="BR9" s="140">
        <v>1.1552230986482617E-5</v>
      </c>
      <c r="BS9" s="140">
        <v>7.6314981825748843E-4</v>
      </c>
      <c r="BT9" s="140">
        <v>8.2209302175334558E-5</v>
      </c>
      <c r="BU9" s="140">
        <v>5.0908051681821157E-5</v>
      </c>
      <c r="BV9" s="140">
        <v>3.1584533019160115E-4</v>
      </c>
      <c r="BW9" s="140">
        <v>1.9940498245506896E-4</v>
      </c>
      <c r="BX9" s="140">
        <v>1.2557640306763383E-3</v>
      </c>
      <c r="BY9" s="140">
        <v>9.6869409501659451E-4</v>
      </c>
      <c r="BZ9" s="140">
        <v>1.0925275359531632E-3</v>
      </c>
      <c r="CA9" s="140">
        <v>2.1686878440299682E-3</v>
      </c>
      <c r="CB9" s="140">
        <v>1.9985932998631284E-4</v>
      </c>
      <c r="CC9" s="140">
        <v>6.3785483831323565E-4</v>
      </c>
      <c r="CD9" s="140">
        <v>8.1766498203971021E-3</v>
      </c>
      <c r="CE9" s="140">
        <v>1.1316743097647901E-2</v>
      </c>
      <c r="CF9" s="140">
        <v>4.4855703514749931E-4</v>
      </c>
      <c r="CG9" s="140">
        <v>1.6936716219469013E-2</v>
      </c>
      <c r="CH9" s="140">
        <v>2.3102901632219414E-2</v>
      </c>
      <c r="CI9" s="140">
        <v>8.5033173295750303E-3</v>
      </c>
      <c r="CJ9" s="140">
        <v>2.2720496938128105E-3</v>
      </c>
      <c r="CK9" s="140">
        <v>2.9814663292101256E-3</v>
      </c>
      <c r="CL9" s="140">
        <v>1.6210051597964706E-3</v>
      </c>
      <c r="CM9" s="140">
        <v>2.4439940226165429E-4</v>
      </c>
      <c r="CN9" s="140">
        <v>1.7778642712397792E-3</v>
      </c>
      <c r="CO9" s="140">
        <v>1.3469328732051023E-3</v>
      </c>
      <c r="CP9" s="140"/>
      <c r="CQ9" s="140">
        <v>1.4486449680242781E-4</v>
      </c>
      <c r="CR9" s="140">
        <v>2.9371872186559477E-5</v>
      </c>
      <c r="CS9" s="140">
        <v>9.0133585759709573E-4</v>
      </c>
      <c r="CT9" s="140">
        <v>2.0648210483289533E-5</v>
      </c>
      <c r="CU9" s="140">
        <v>8.8366092248713245E-4</v>
      </c>
      <c r="CV9" s="140">
        <v>6.2272576661207598E-5</v>
      </c>
      <c r="CW9" s="140">
        <v>8.5197790517235335E-5</v>
      </c>
      <c r="CX9" s="140">
        <v>1.5424557343041533E-4</v>
      </c>
      <c r="CY9" s="140">
        <v>9.8092064423779119E-5</v>
      </c>
      <c r="CZ9" s="140">
        <v>1.1341221819295914E-3</v>
      </c>
      <c r="DA9" s="140">
        <v>1.2016995294221356E-3</v>
      </c>
      <c r="DB9" s="140">
        <v>1.07440800335913E-3</v>
      </c>
      <c r="DC9" s="140">
        <v>2.0541377633106228E-3</v>
      </c>
      <c r="DD9" s="140">
        <v>1.938484144186133E-4</v>
      </c>
      <c r="DE9" s="140">
        <v>5.9690396338187696E-4</v>
      </c>
      <c r="DF9" s="140">
        <v>5.2723019864927539E-3</v>
      </c>
      <c r="DG9" s="140">
        <v>8.1414040566549079E-3</v>
      </c>
      <c r="DH9" s="140">
        <v>4.1512708810499915E-4</v>
      </c>
      <c r="DI9" s="140">
        <v>2.0141906436668931E-2</v>
      </c>
      <c r="DJ9" s="140">
        <v>2.4678451570963118E-2</v>
      </c>
      <c r="DK9" s="140">
        <v>9.0778031426309823E-3</v>
      </c>
      <c r="DL9" s="140">
        <v>2.4549238959578447E-3</v>
      </c>
      <c r="DM9" s="140">
        <v>4.9251251816292158E-3</v>
      </c>
      <c r="DN9" s="140">
        <v>1.4489902500148446E-3</v>
      </c>
      <c r="DO9" s="140">
        <v>1.958136748461327E-4</v>
      </c>
      <c r="DP9" s="140">
        <v>1.5659555081705327E-3</v>
      </c>
      <c r="DQ9" s="140">
        <v>1.4744768400587541E-3</v>
      </c>
      <c r="DR9" s="140"/>
      <c r="DS9" s="140">
        <v>1.2089007617853079E-4</v>
      </c>
      <c r="DT9" s="140">
        <v>3.1333676708990303E-5</v>
      </c>
      <c r="DU9" s="140">
        <v>7.9470076038967469E-4</v>
      </c>
      <c r="DV9" s="140">
        <v>5.3286306073769063E-5</v>
      </c>
      <c r="DW9" s="140">
        <v>5.7767741631503092E-4</v>
      </c>
      <c r="DX9" s="140">
        <v>5.5040925399446642E-5</v>
      </c>
      <c r="DY9" s="140">
        <v>1.093930591139608E-4</v>
      </c>
      <c r="DZ9" s="140">
        <v>1.6112599535646847E-4</v>
      </c>
      <c r="EA9" s="140">
        <v>8.9305596915823451E-5</v>
      </c>
      <c r="EB9" s="140">
        <v>1.1142295379729485E-3</v>
      </c>
      <c r="EC9" s="140">
        <v>1.2658999691680479E-3</v>
      </c>
      <c r="ED9" s="140">
        <v>1.3017050709678787E-3</v>
      </c>
      <c r="EE9" s="140">
        <v>2.0551521813789646E-3</v>
      </c>
      <c r="EF9" s="140">
        <v>1.5893775555718865E-4</v>
      </c>
      <c r="EG9" s="140">
        <v>6.3040341084416357E-4</v>
      </c>
      <c r="EH9" s="140">
        <v>5.9428609148570654E-3</v>
      </c>
      <c r="EI9" s="140">
        <v>7.2909815168298881E-3</v>
      </c>
      <c r="EJ9" s="140">
        <v>6.1683207192857702E-4</v>
      </c>
      <c r="EK9" s="140">
        <v>2.0917912141517721E-2</v>
      </c>
      <c r="EL9" s="140">
        <v>2.3378735498034233E-2</v>
      </c>
      <c r="EM9" s="140">
        <v>8.1668290107686885E-3</v>
      </c>
      <c r="EN9" s="140">
        <v>2.5734575435227233E-3</v>
      </c>
      <c r="EO9" s="140">
        <v>4.9442905472460615E-3</v>
      </c>
      <c r="EP9" s="140">
        <v>1.50244056160569E-3</v>
      </c>
      <c r="EQ9" s="140">
        <v>1.5083755702121723E-4</v>
      </c>
      <c r="ER9" s="140">
        <v>1.2887341104282318E-3</v>
      </c>
      <c r="ES9" s="140">
        <v>1.5966781649443173E-3</v>
      </c>
      <c r="ET9" s="140"/>
      <c r="EU9" s="140">
        <v>7.6387964428905564E-5</v>
      </c>
      <c r="EV9" s="140">
        <v>2.9905122968458793E-5</v>
      </c>
      <c r="EW9" s="140">
        <v>6.9877288099255545E-4</v>
      </c>
      <c r="EX9" s="140">
        <v>6.0268365535436283E-5</v>
      </c>
      <c r="EY9" s="140">
        <v>5.393502458207152E-4</v>
      </c>
      <c r="EZ9" s="140">
        <v>1.9394612368219271E-5</v>
      </c>
      <c r="FA9" s="140">
        <v>1.2518109604348413E-4</v>
      </c>
      <c r="FB9" s="140">
        <v>2.7570494458374292E-4</v>
      </c>
      <c r="FC9" s="140">
        <v>7.5879819999799571E-5</v>
      </c>
      <c r="FD9" s="140">
        <v>8.5747971331938345E-4</v>
      </c>
      <c r="FE9" s="140">
        <v>1.3333214386258721E-3</v>
      </c>
      <c r="FF9" s="140">
        <v>1.3536002723736667E-3</v>
      </c>
      <c r="FG9" s="140">
        <v>1.537909707063087E-3</v>
      </c>
      <c r="FH9" s="140">
        <v>1.5503908300700195E-4</v>
      </c>
      <c r="FI9" s="140">
        <v>5.8608354846370744E-4</v>
      </c>
      <c r="FJ9" s="140">
        <v>5.687750389362191E-3</v>
      </c>
      <c r="FK9" s="140">
        <v>6.2880079608017047E-3</v>
      </c>
      <c r="FL9" s="140">
        <v>6.3125134834823588E-4</v>
      </c>
      <c r="FM9" s="140">
        <v>1.7955400111169102E-2</v>
      </c>
      <c r="FN9" s="140">
        <v>2.6936906579704569E-2</v>
      </c>
      <c r="FO9" s="140">
        <v>8.2633042611192052E-3</v>
      </c>
      <c r="FP9" s="140">
        <v>2.1211723654417174E-3</v>
      </c>
      <c r="FQ9" s="140">
        <v>4.333317268557956E-3</v>
      </c>
      <c r="FR9" s="140">
        <v>1.6686521294826096E-3</v>
      </c>
      <c r="FS9" s="140">
        <v>2.1841635454320415E-4</v>
      </c>
      <c r="FT9" s="140">
        <v>1.2172068736892455E-3</v>
      </c>
      <c r="FU9" s="140">
        <v>1.4843026364111296E-3</v>
      </c>
      <c r="FV9" s="140"/>
      <c r="FW9" s="140">
        <v>3.4781452773175897E-5</v>
      </c>
      <c r="FX9" s="140">
        <v>1.4246034088973036E-4</v>
      </c>
      <c r="FY9" s="140">
        <v>9.4603088341880268E-4</v>
      </c>
      <c r="FZ9" s="140">
        <v>8.4125390278562653E-5</v>
      </c>
      <c r="GA9" s="140">
        <v>6.3928549391793147E-4</v>
      </c>
      <c r="GB9" s="140">
        <v>4.7411415330011732E-6</v>
      </c>
      <c r="GC9" s="140">
        <v>1.155787261282222E-4</v>
      </c>
      <c r="GD9" s="140">
        <v>1.9224709553321585E-4</v>
      </c>
      <c r="GE9" s="140">
        <v>9.5033359268443184E-5</v>
      </c>
      <c r="GF9" s="140">
        <v>6.6963351346525154E-4</v>
      </c>
      <c r="GG9" s="140">
        <v>1.2535681257718533E-3</v>
      </c>
      <c r="GH9" s="140">
        <v>1.2095780058694161E-3</v>
      </c>
      <c r="GI9" s="140">
        <v>1.1432654406011167E-3</v>
      </c>
      <c r="GJ9" s="140">
        <v>8.0104134906193547E-5</v>
      </c>
      <c r="GK9" s="140">
        <v>7.4748607203572776E-4</v>
      </c>
      <c r="GL9" s="140">
        <v>4.7826564481580364E-3</v>
      </c>
      <c r="GM9" s="140">
        <v>1.0800399833148438E-2</v>
      </c>
      <c r="GN9" s="140">
        <v>5.8286355280719421E-4</v>
      </c>
      <c r="GO9" s="140">
        <v>1.7413641721294015E-2</v>
      </c>
      <c r="GP9" s="140">
        <v>3.0365492380390158E-2</v>
      </c>
      <c r="GQ9" s="140">
        <v>8.361779928117808E-3</v>
      </c>
      <c r="GR9" s="140">
        <v>2.1986083572591362E-3</v>
      </c>
      <c r="GS9" s="140">
        <v>4.3622047271639607E-3</v>
      </c>
      <c r="GT9" s="140">
        <v>1.8760209229209724E-3</v>
      </c>
      <c r="GU9" s="140">
        <v>1.8940811094544214E-4</v>
      </c>
      <c r="GV9" s="140">
        <v>1.1885451510005086E-3</v>
      </c>
      <c r="GW9" s="140">
        <v>9.0806086223465296E-4</v>
      </c>
      <c r="GX9" s="140"/>
      <c r="GY9" s="140">
        <v>1.0182848909009612E-4</v>
      </c>
      <c r="GZ9" s="140">
        <v>2.0471005886339038E-4</v>
      </c>
      <c r="HA9" s="140">
        <v>7.8493186290375073E-4</v>
      </c>
      <c r="HB9" s="140">
        <v>6.9473799460925619E-5</v>
      </c>
      <c r="HC9" s="140">
        <v>7.0786826300762442E-4</v>
      </c>
      <c r="HD9" s="140">
        <v>1.1619762738347966E-5</v>
      </c>
      <c r="HE9" s="140">
        <v>1.0752731600556467E-4</v>
      </c>
      <c r="HF9" s="140">
        <v>1.4367804877981003E-4</v>
      </c>
      <c r="HG9" s="140">
        <v>6.2748369682327085E-5</v>
      </c>
      <c r="HH9" s="140">
        <v>6.3443485477971122E-4</v>
      </c>
      <c r="HI9" s="140">
        <v>1.3708189679867957E-3</v>
      </c>
      <c r="HJ9" s="140">
        <v>2.589059656903856E-4</v>
      </c>
      <c r="HK9" s="140">
        <v>1.0586917586279988E-3</v>
      </c>
      <c r="HL9" s="140">
        <v>1.0475927263499302E-4</v>
      </c>
      <c r="HM9" s="140">
        <v>6.95420512804205E-4</v>
      </c>
      <c r="HN9" s="140">
        <v>4.4784509205274478E-3</v>
      </c>
      <c r="HO9" s="140">
        <v>6.3501144264580013E-3</v>
      </c>
      <c r="HP9" s="140">
        <v>5.4376686206793537E-4</v>
      </c>
      <c r="HQ9" s="140">
        <v>1.849298675555601E-2</v>
      </c>
      <c r="HR9" s="140">
        <v>2.2763798929041616E-2</v>
      </c>
      <c r="HS9" s="140">
        <v>8.4593611889824411E-3</v>
      </c>
      <c r="HT9" s="140">
        <v>1.8281898462884532E-3</v>
      </c>
      <c r="HU9" s="140">
        <v>3.7272020194753725E-3</v>
      </c>
      <c r="HV9" s="140">
        <v>2.2670404101843827E-3</v>
      </c>
      <c r="HW9" s="140">
        <v>3.2427322670685937E-4</v>
      </c>
      <c r="HX9" s="140">
        <v>1.4737733676390191E-3</v>
      </c>
      <c r="HY9" s="140">
        <v>5.5357222742783926E-4</v>
      </c>
      <c r="HZ9" s="100"/>
    </row>
    <row r="10" spans="1:234" s="101" customFormat="1" ht="36" x14ac:dyDescent="0.25">
      <c r="A10" s="98" t="s">
        <v>28</v>
      </c>
      <c r="B10" s="99">
        <v>9003</v>
      </c>
      <c r="C10" s="99"/>
      <c r="D10" s="99">
        <v>2</v>
      </c>
      <c r="E10" s="99"/>
      <c r="F10" s="99"/>
      <c r="G10" s="99" t="s">
        <v>808</v>
      </c>
      <c r="H10" s="99" t="s">
        <v>782</v>
      </c>
      <c r="I10" s="98" t="s">
        <v>14</v>
      </c>
      <c r="J10" s="98" t="s">
        <v>879</v>
      </c>
      <c r="K10" s="140">
        <v>0</v>
      </c>
      <c r="L10" s="140">
        <v>0</v>
      </c>
      <c r="M10" s="140">
        <v>4.6111031602007581E-3</v>
      </c>
      <c r="N10" s="140">
        <v>0</v>
      </c>
      <c r="O10" s="140">
        <v>7.156695013056461E-5</v>
      </c>
      <c r="P10" s="140">
        <v>0</v>
      </c>
      <c r="Q10" s="140">
        <v>6.3264246677773407E-6</v>
      </c>
      <c r="R10" s="140">
        <v>2.2561034863008879E-5</v>
      </c>
      <c r="S10" s="140">
        <v>3.8265595223913637E-4</v>
      </c>
      <c r="T10" s="140">
        <v>3.8609883704926824E-5</v>
      </c>
      <c r="U10" s="140">
        <v>1.9169817563956425E-4</v>
      </c>
      <c r="V10" s="140">
        <v>1.0642849197403876E-4</v>
      </c>
      <c r="W10" s="140">
        <v>9.8208411573965534E-5</v>
      </c>
      <c r="X10" s="140">
        <v>1.6630488903839236E-5</v>
      </c>
      <c r="Y10" s="140">
        <v>0</v>
      </c>
      <c r="Z10" s="140">
        <v>1.1301119330463249E-4</v>
      </c>
      <c r="AA10" s="140">
        <v>3.2452459948249576E-3</v>
      </c>
      <c r="AB10" s="140">
        <v>3.6112456735852407E-6</v>
      </c>
      <c r="AC10" s="140">
        <v>1.4450421342737769E-3</v>
      </c>
      <c r="AD10" s="140">
        <v>4.9296381902321782E-3</v>
      </c>
      <c r="AE10" s="140">
        <v>1.4230823179511965E-4</v>
      </c>
      <c r="AF10" s="140">
        <v>2.4227102492485324E-5</v>
      </c>
      <c r="AG10" s="140">
        <v>1.119400678612333E-4</v>
      </c>
      <c r="AH10" s="140">
        <v>4.0666441277568792E-4</v>
      </c>
      <c r="AI10" s="140">
        <v>6.9908704524812671E-5</v>
      </c>
      <c r="AJ10" s="140">
        <v>3.2700672666689279E-5</v>
      </c>
      <c r="AK10" s="140">
        <v>1.4010139066467371E-4</v>
      </c>
      <c r="AL10" s="140"/>
      <c r="AM10" s="140">
        <v>0</v>
      </c>
      <c r="AN10" s="140">
        <v>0</v>
      </c>
      <c r="AO10" s="140">
        <v>4.6990301250289714E-3</v>
      </c>
      <c r="AP10" s="140">
        <v>0</v>
      </c>
      <c r="AQ10" s="140">
        <v>3.9473130484743663E-5</v>
      </c>
      <c r="AR10" s="140">
        <v>0</v>
      </c>
      <c r="AS10" s="140">
        <v>3.6172227954138468E-6</v>
      </c>
      <c r="AT10" s="140">
        <v>4.2609390691660269E-5</v>
      </c>
      <c r="AU10" s="140">
        <v>0</v>
      </c>
      <c r="AV10" s="140">
        <v>3.611620901704135E-5</v>
      </c>
      <c r="AW10" s="140">
        <v>1.6956369402357116E-4</v>
      </c>
      <c r="AX10" s="140">
        <v>1.6266298791939897E-5</v>
      </c>
      <c r="AY10" s="140">
        <v>8.0662947958994052E-5</v>
      </c>
      <c r="AZ10" s="140">
        <v>0</v>
      </c>
      <c r="BA10" s="140">
        <v>0</v>
      </c>
      <c r="BB10" s="140">
        <v>1.0473223120192584E-4</v>
      </c>
      <c r="BC10" s="140">
        <v>2.7382501936996511E-4</v>
      </c>
      <c r="BD10" s="140">
        <v>1.1322707620175486E-5</v>
      </c>
      <c r="BE10" s="140">
        <v>1.5883616626952766E-3</v>
      </c>
      <c r="BF10" s="140">
        <v>2.181203325045779E-3</v>
      </c>
      <c r="BG10" s="140">
        <v>1.9411444669304329E-4</v>
      </c>
      <c r="BH10" s="140">
        <v>2.0506959005880878E-5</v>
      </c>
      <c r="BI10" s="140">
        <v>1.1037419178949056E-4</v>
      </c>
      <c r="BJ10" s="140">
        <v>1.3155407160834891E-5</v>
      </c>
      <c r="BK10" s="140">
        <v>1.7763444899387465E-5</v>
      </c>
      <c r="BL10" s="140">
        <v>5.2542268482439541E-5</v>
      </c>
      <c r="BM10" s="140">
        <v>2.1392351644541885E-4</v>
      </c>
      <c r="BN10" s="140"/>
      <c r="BO10" s="140">
        <v>0</v>
      </c>
      <c r="BP10" s="140">
        <v>0</v>
      </c>
      <c r="BQ10" s="140">
        <v>5.3752279134886578E-3</v>
      </c>
      <c r="BR10" s="140">
        <v>0</v>
      </c>
      <c r="BS10" s="140">
        <v>5.0901304097361759E-5</v>
      </c>
      <c r="BT10" s="140">
        <v>0</v>
      </c>
      <c r="BU10" s="140">
        <v>3.7981878157494093E-6</v>
      </c>
      <c r="BV10" s="140">
        <v>3.0899051714588371E-5</v>
      </c>
      <c r="BW10" s="140">
        <v>0</v>
      </c>
      <c r="BX10" s="140">
        <v>4.2802889862532932E-5</v>
      </c>
      <c r="BY10" s="140">
        <v>9.803812776923333E-5</v>
      </c>
      <c r="BZ10" s="140">
        <v>5.3540495052293686E-5</v>
      </c>
      <c r="CA10" s="140">
        <v>1.8975611986437276E-5</v>
      </c>
      <c r="CB10" s="140">
        <v>0</v>
      </c>
      <c r="CC10" s="140">
        <v>0</v>
      </c>
      <c r="CD10" s="140">
        <v>9.1832120921935657E-5</v>
      </c>
      <c r="CE10" s="140">
        <v>3.694161435759239E-4</v>
      </c>
      <c r="CF10" s="140">
        <v>0</v>
      </c>
      <c r="CG10" s="140">
        <v>1.0572672853028677E-3</v>
      </c>
      <c r="CH10" s="140">
        <v>2.0093545979285822E-3</v>
      </c>
      <c r="CI10" s="140">
        <v>1.3190544494258381E-4</v>
      </c>
      <c r="CJ10" s="140">
        <v>1.3309228703886959E-5</v>
      </c>
      <c r="CK10" s="140">
        <v>2.8242335359289782E-5</v>
      </c>
      <c r="CL10" s="140">
        <v>1.5571348762316709E-5</v>
      </c>
      <c r="CM10" s="140">
        <v>5.7442644520070503E-5</v>
      </c>
      <c r="CN10" s="140">
        <v>3.5120871812833435E-5</v>
      </c>
      <c r="CO10" s="140">
        <v>7.2050737435129877E-5</v>
      </c>
      <c r="CP10" s="140"/>
      <c r="CQ10" s="140">
        <v>1.3025593805219232E-5</v>
      </c>
      <c r="CR10" s="140">
        <v>2.0867951501638827E-6</v>
      </c>
      <c r="CS10" s="140">
        <v>1.4890485271311352E-4</v>
      </c>
      <c r="CT10" s="140">
        <v>0</v>
      </c>
      <c r="CU10" s="140">
        <v>2.2050681474635776E-5</v>
      </c>
      <c r="CV10" s="140">
        <v>0</v>
      </c>
      <c r="CW10" s="140">
        <v>5.7966531949033473E-6</v>
      </c>
      <c r="CX10" s="140">
        <v>8.7747502491656166E-6</v>
      </c>
      <c r="CY10" s="140">
        <v>0</v>
      </c>
      <c r="CZ10" s="140">
        <v>3.8644354632688985E-6</v>
      </c>
      <c r="DA10" s="140">
        <v>3.9438372033016675E-5</v>
      </c>
      <c r="DB10" s="140">
        <v>6.1235348001449915E-5</v>
      </c>
      <c r="DC10" s="140">
        <v>2.0811225843475626E-5</v>
      </c>
      <c r="DD10" s="140">
        <v>0</v>
      </c>
      <c r="DE10" s="140">
        <v>0</v>
      </c>
      <c r="DF10" s="140">
        <v>1.4930221594865284E-4</v>
      </c>
      <c r="DG10" s="140">
        <v>7.8759109232402375E-5</v>
      </c>
      <c r="DH10" s="140">
        <v>0</v>
      </c>
      <c r="DI10" s="140">
        <v>8.4915357010532824E-4</v>
      </c>
      <c r="DJ10" s="140">
        <v>1.345011338599599E-3</v>
      </c>
      <c r="DK10" s="140">
        <v>1.435638838210926E-4</v>
      </c>
      <c r="DL10" s="140">
        <v>5.3253338825285294E-6</v>
      </c>
      <c r="DM10" s="140">
        <v>1.1764851870839581E-4</v>
      </c>
      <c r="DN10" s="140">
        <v>1.5794550448498114E-5</v>
      </c>
      <c r="DO10" s="140">
        <v>1.1621279229997071E-5</v>
      </c>
      <c r="DP10" s="140">
        <v>4.1965890093670308E-5</v>
      </c>
      <c r="DQ10" s="140">
        <v>8.766166948012478E-5</v>
      </c>
      <c r="DR10" s="140"/>
      <c r="DS10" s="140">
        <v>0</v>
      </c>
      <c r="DT10" s="140">
        <v>0</v>
      </c>
      <c r="DU10" s="140">
        <v>4.9274297339637115E-6</v>
      </c>
      <c r="DV10" s="140">
        <v>0</v>
      </c>
      <c r="DW10" s="140">
        <v>0</v>
      </c>
      <c r="DX10" s="140">
        <v>0</v>
      </c>
      <c r="DY10" s="140">
        <v>7.0730647198623707E-6</v>
      </c>
      <c r="DZ10" s="140">
        <v>2.121919415958711E-6</v>
      </c>
      <c r="EA10" s="140">
        <v>0</v>
      </c>
      <c r="EB10" s="140">
        <v>0</v>
      </c>
      <c r="EC10" s="140">
        <v>8.9869528205310118E-6</v>
      </c>
      <c r="ED10" s="140">
        <v>5.8481763354344394E-5</v>
      </c>
      <c r="EE10" s="140">
        <v>1.2368293819260464E-5</v>
      </c>
      <c r="EF10" s="140">
        <v>0</v>
      </c>
      <c r="EG10" s="140">
        <v>0</v>
      </c>
      <c r="EH10" s="140">
        <v>4.7207423009674615E-5</v>
      </c>
      <c r="EI10" s="140">
        <v>3.8542353298726467E-3</v>
      </c>
      <c r="EJ10" s="140">
        <v>0</v>
      </c>
      <c r="EK10" s="140">
        <v>8.4703370055174418E-4</v>
      </c>
      <c r="EL10" s="140">
        <v>9.1974684457881914E-4</v>
      </c>
      <c r="EM10" s="140">
        <v>1.3605393641891885E-4</v>
      </c>
      <c r="EN10" s="140">
        <v>0</v>
      </c>
      <c r="EO10" s="140">
        <v>1.7426616856796741E-5</v>
      </c>
      <c r="EP10" s="140">
        <v>3.2859836044219604E-5</v>
      </c>
      <c r="EQ10" s="140">
        <v>2.3120267531233592E-5</v>
      </c>
      <c r="ER10" s="140">
        <v>5.6967836260448285E-5</v>
      </c>
      <c r="ES10" s="140">
        <v>1.4864199451965291E-4</v>
      </c>
      <c r="ET10" s="140"/>
      <c r="EU10" s="140">
        <v>0</v>
      </c>
      <c r="EV10" s="140">
        <v>0</v>
      </c>
      <c r="EW10" s="140">
        <v>0</v>
      </c>
      <c r="EX10" s="140">
        <v>2.2388398667453552E-6</v>
      </c>
      <c r="EY10" s="140">
        <v>0</v>
      </c>
      <c r="EZ10" s="140">
        <v>0</v>
      </c>
      <c r="FA10" s="140">
        <v>6.6442989593733122E-6</v>
      </c>
      <c r="FB10" s="140">
        <v>0</v>
      </c>
      <c r="FC10" s="140">
        <v>0</v>
      </c>
      <c r="FD10" s="140">
        <v>1.3433039200472133E-5</v>
      </c>
      <c r="FE10" s="140">
        <v>3.1969670355245502E-6</v>
      </c>
      <c r="FF10" s="140">
        <v>2.6817931307035758E-6</v>
      </c>
      <c r="FG10" s="140">
        <v>1.028527849492082E-5</v>
      </c>
      <c r="FH10" s="140">
        <v>0</v>
      </c>
      <c r="FI10" s="140">
        <v>0</v>
      </c>
      <c r="FJ10" s="140">
        <v>2.909384443606914E-6</v>
      </c>
      <c r="FK10" s="140">
        <v>3.4870517356162473E-3</v>
      </c>
      <c r="FL10" s="140">
        <v>0</v>
      </c>
      <c r="FM10" s="140">
        <v>5.8421857078118085E-4</v>
      </c>
      <c r="FN10" s="140">
        <v>9.3377152800175323E-4</v>
      </c>
      <c r="FO10" s="140">
        <v>8.0945924626788933E-4</v>
      </c>
      <c r="FP10" s="140">
        <v>1.3701699984485185E-5</v>
      </c>
      <c r="FQ10" s="140">
        <v>3.1160895471772789E-5</v>
      </c>
      <c r="FR10" s="140">
        <v>1.5724840870516839E-5</v>
      </c>
      <c r="FS10" s="140">
        <v>7.7200061461864602E-5</v>
      </c>
      <c r="FT10" s="140">
        <v>5.56712810090626E-5</v>
      </c>
      <c r="FU10" s="140">
        <v>6.5671673149317946E-5</v>
      </c>
      <c r="FV10" s="140"/>
      <c r="FW10" s="140">
        <v>0</v>
      </c>
      <c r="FX10" s="140">
        <v>0</v>
      </c>
      <c r="FY10" s="140">
        <v>4.3848707819664027E-6</v>
      </c>
      <c r="FZ10" s="140">
        <v>2.3642127038659186E-6</v>
      </c>
      <c r="GA10" s="140">
        <v>0</v>
      </c>
      <c r="GB10" s="140">
        <v>0</v>
      </c>
      <c r="GC10" s="140">
        <v>0</v>
      </c>
      <c r="GD10" s="140">
        <v>0</v>
      </c>
      <c r="GE10" s="140">
        <v>0</v>
      </c>
      <c r="GF10" s="140">
        <v>0</v>
      </c>
      <c r="GG10" s="140">
        <v>3.4311613868887101E-6</v>
      </c>
      <c r="GH10" s="140">
        <v>2.4264778689706584E-5</v>
      </c>
      <c r="GI10" s="140">
        <v>0</v>
      </c>
      <c r="GJ10" s="140">
        <v>0</v>
      </c>
      <c r="GK10" s="140">
        <v>0</v>
      </c>
      <c r="GL10" s="140">
        <v>7.0446237765366866E-5</v>
      </c>
      <c r="GM10" s="140">
        <v>6.3117200307719114E-5</v>
      </c>
      <c r="GN10" s="140">
        <v>0</v>
      </c>
      <c r="GO10" s="140">
        <v>3.279523237397884E-4</v>
      </c>
      <c r="GP10" s="140">
        <v>1.5888465271814928E-3</v>
      </c>
      <c r="GQ10" s="140">
        <v>8.7946174839875855E-4</v>
      </c>
      <c r="GR10" s="140">
        <v>0</v>
      </c>
      <c r="GS10" s="140">
        <v>1.1035914038204183E-4</v>
      </c>
      <c r="GT10" s="140">
        <v>1.1140805628395543E-5</v>
      </c>
      <c r="GU10" s="140">
        <v>4.4942184970916897E-5</v>
      </c>
      <c r="GV10" s="140">
        <v>4.106869974389629E-5</v>
      </c>
      <c r="GW10" s="140">
        <v>3.5636392953884595E-6</v>
      </c>
      <c r="GX10" s="140"/>
      <c r="GY10" s="140">
        <v>0</v>
      </c>
      <c r="GZ10" s="140">
        <v>0</v>
      </c>
      <c r="HA10" s="140">
        <v>0</v>
      </c>
      <c r="HB10" s="140">
        <v>3.1300973986314664E-6</v>
      </c>
      <c r="HC10" s="140">
        <v>0</v>
      </c>
      <c r="HD10" s="140">
        <v>0</v>
      </c>
      <c r="HE10" s="140">
        <v>0</v>
      </c>
      <c r="HF10" s="140">
        <v>4.8256938148330349E-6</v>
      </c>
      <c r="HG10" s="140">
        <v>0</v>
      </c>
      <c r="HH10" s="140">
        <v>0</v>
      </c>
      <c r="HI10" s="140">
        <v>2.7572046082856613E-5</v>
      </c>
      <c r="HJ10" s="140">
        <v>0</v>
      </c>
      <c r="HK10" s="140">
        <v>0</v>
      </c>
      <c r="HL10" s="140">
        <v>0</v>
      </c>
      <c r="HM10" s="140">
        <v>0</v>
      </c>
      <c r="HN10" s="140">
        <v>1.0332381921298186E-4</v>
      </c>
      <c r="HO10" s="140">
        <v>4.342308256135274E-3</v>
      </c>
      <c r="HP10" s="140">
        <v>0</v>
      </c>
      <c r="HQ10" s="140">
        <v>2.7188289131821524E-4</v>
      </c>
      <c r="HR10" s="140">
        <v>2.3257207834768575E-3</v>
      </c>
      <c r="HS10" s="140">
        <v>9.2553689716306175E-4</v>
      </c>
      <c r="HT10" s="140">
        <v>1.2191226479578196E-6</v>
      </c>
      <c r="HU10" s="140">
        <v>8.6101108475761598E-5</v>
      </c>
      <c r="HV10" s="140">
        <v>2.4443409091551931E-5</v>
      </c>
      <c r="HW10" s="140">
        <v>1.3740464682054737E-5</v>
      </c>
      <c r="HX10" s="140">
        <v>4.2524623457631605E-4</v>
      </c>
      <c r="HY10" s="140">
        <v>1.0233899669894813E-5</v>
      </c>
      <c r="HZ10" s="100"/>
    </row>
    <row r="11" spans="1:234" s="101" customFormat="1" ht="36" x14ac:dyDescent="0.25">
      <c r="A11" s="98" t="s">
        <v>28</v>
      </c>
      <c r="B11" s="99">
        <v>9002</v>
      </c>
      <c r="C11" s="99"/>
      <c r="D11" s="99">
        <v>2</v>
      </c>
      <c r="E11" s="99"/>
      <c r="F11" s="99"/>
      <c r="G11" s="99" t="s">
        <v>793</v>
      </c>
      <c r="H11" s="99" t="s">
        <v>791</v>
      </c>
      <c r="I11" s="98" t="s">
        <v>14</v>
      </c>
      <c r="J11" s="98" t="s">
        <v>878</v>
      </c>
      <c r="K11" s="140">
        <v>0</v>
      </c>
      <c r="L11" s="140">
        <v>0</v>
      </c>
      <c r="M11" s="140">
        <v>3.2756504117306042E-5</v>
      </c>
      <c r="N11" s="140">
        <v>0</v>
      </c>
      <c r="O11" s="140">
        <v>1.1363807932402117E-5</v>
      </c>
      <c r="P11" s="140">
        <v>0</v>
      </c>
      <c r="Q11" s="140">
        <v>0</v>
      </c>
      <c r="R11" s="140">
        <v>0</v>
      </c>
      <c r="S11" s="140">
        <v>0</v>
      </c>
      <c r="T11" s="140">
        <v>2.4836096218139739E-5</v>
      </c>
      <c r="U11" s="140">
        <v>0</v>
      </c>
      <c r="V11" s="140">
        <v>1.6955524433694644E-6</v>
      </c>
      <c r="W11" s="140">
        <v>3.6420911448993977E-5</v>
      </c>
      <c r="X11" s="140">
        <v>0</v>
      </c>
      <c r="Y11" s="140">
        <v>0</v>
      </c>
      <c r="Z11" s="140">
        <v>1.7272733255999824E-4</v>
      </c>
      <c r="AA11" s="140">
        <v>3.1675158520781118E-4</v>
      </c>
      <c r="AB11" s="140">
        <v>4.3781318657201816E-6</v>
      </c>
      <c r="AC11" s="140">
        <v>2.7462790325632618E-4</v>
      </c>
      <c r="AD11" s="140">
        <v>5.9779790387776578E-4</v>
      </c>
      <c r="AE11" s="140">
        <v>8.8918845076776289E-5</v>
      </c>
      <c r="AF11" s="140">
        <v>2.0182132630347051E-5</v>
      </c>
      <c r="AG11" s="140">
        <v>5.3007582968556894E-5</v>
      </c>
      <c r="AH11" s="140">
        <v>2.1637216392936565E-5</v>
      </c>
      <c r="AI11" s="140">
        <v>0</v>
      </c>
      <c r="AJ11" s="140">
        <v>4.5358018494906908E-5</v>
      </c>
      <c r="AK11" s="140">
        <v>5.335710798998536E-4</v>
      </c>
      <c r="AL11" s="140"/>
      <c r="AM11" s="140">
        <v>0</v>
      </c>
      <c r="AN11" s="140">
        <v>0</v>
      </c>
      <c r="AO11" s="140">
        <v>3.1783917827426038E-5</v>
      </c>
      <c r="AP11" s="140">
        <v>0</v>
      </c>
      <c r="AQ11" s="140">
        <v>2.3469907291683422E-5</v>
      </c>
      <c r="AR11" s="140">
        <v>0</v>
      </c>
      <c r="AS11" s="140">
        <v>0</v>
      </c>
      <c r="AT11" s="140">
        <v>0</v>
      </c>
      <c r="AU11" s="140">
        <v>0</v>
      </c>
      <c r="AV11" s="140">
        <v>3.0573001812859955E-5</v>
      </c>
      <c r="AW11" s="140">
        <v>0</v>
      </c>
      <c r="AX11" s="140">
        <v>3.6172227954138468E-6</v>
      </c>
      <c r="AY11" s="140">
        <v>4.6302052322358236E-5</v>
      </c>
      <c r="AZ11" s="140">
        <v>0</v>
      </c>
      <c r="BA11" s="140">
        <v>2.1450184528181714E-6</v>
      </c>
      <c r="BB11" s="140">
        <v>8.845969029985512E-5</v>
      </c>
      <c r="BC11" s="140">
        <v>2.5667266104727345E-4</v>
      </c>
      <c r="BD11" s="140">
        <v>5.9700181534927645E-6</v>
      </c>
      <c r="BE11" s="140">
        <v>1.2909649416221084E-4</v>
      </c>
      <c r="BF11" s="140">
        <v>3.2623665435869281E-3</v>
      </c>
      <c r="BG11" s="140">
        <v>5.0487387166986635E-5</v>
      </c>
      <c r="BH11" s="140">
        <v>1.3477702778933184E-5</v>
      </c>
      <c r="BI11" s="140">
        <v>9.7520753375320775E-5</v>
      </c>
      <c r="BJ11" s="140">
        <v>0</v>
      </c>
      <c r="BK11" s="140">
        <v>3.6503006439864651E-6</v>
      </c>
      <c r="BL11" s="140">
        <v>3.5953460666932592E-5</v>
      </c>
      <c r="BM11" s="140">
        <v>3.6454419348412815E-4</v>
      </c>
      <c r="BN11" s="140"/>
      <c r="BO11" s="140">
        <v>0</v>
      </c>
      <c r="BP11" s="140">
        <v>8.2040856820160067E-6</v>
      </c>
      <c r="BQ11" s="140">
        <v>4.041314580836541E-5</v>
      </c>
      <c r="BR11" s="140">
        <v>0</v>
      </c>
      <c r="BS11" s="140">
        <v>0</v>
      </c>
      <c r="BT11" s="140">
        <v>0</v>
      </c>
      <c r="BU11" s="140">
        <v>0</v>
      </c>
      <c r="BV11" s="140">
        <v>0</v>
      </c>
      <c r="BW11" s="140">
        <v>6.4789023673796187E-6</v>
      </c>
      <c r="BX11" s="140">
        <v>6.633089252182952E-6</v>
      </c>
      <c r="BY11" s="140">
        <v>0</v>
      </c>
      <c r="BZ11" s="140">
        <v>3.7981878157494093E-6</v>
      </c>
      <c r="CA11" s="140">
        <v>9.0621433289636414E-5</v>
      </c>
      <c r="CB11" s="140">
        <v>1.5943839850356442E-5</v>
      </c>
      <c r="CC11" s="140">
        <v>0</v>
      </c>
      <c r="CD11" s="140">
        <v>1.2171701985125065E-4</v>
      </c>
      <c r="CE11" s="140">
        <v>2.8731471115582368E-4</v>
      </c>
      <c r="CF11" s="140">
        <v>2.2837978184731174E-6</v>
      </c>
      <c r="CG11" s="140">
        <v>1.3072919746992355E-4</v>
      </c>
      <c r="CH11" s="140">
        <v>2.8238901113581826E-3</v>
      </c>
      <c r="CI11" s="140">
        <v>3.7677534619329965E-5</v>
      </c>
      <c r="CJ11" s="140">
        <v>1.1729805426486277E-5</v>
      </c>
      <c r="CK11" s="140">
        <v>6.0871974562483137E-5</v>
      </c>
      <c r="CL11" s="140">
        <v>1.2306708632099623E-5</v>
      </c>
      <c r="CM11" s="140">
        <v>1.7061539051691329E-4</v>
      </c>
      <c r="CN11" s="140">
        <v>1.7492792135471876E-5</v>
      </c>
      <c r="CO11" s="140">
        <v>4.3829130288928271E-4</v>
      </c>
      <c r="CP11" s="140"/>
      <c r="CQ11" s="140">
        <v>0</v>
      </c>
      <c r="CR11" s="140">
        <v>0</v>
      </c>
      <c r="CS11" s="140">
        <v>4.3027900775357997E-5</v>
      </c>
      <c r="CT11" s="140">
        <v>0</v>
      </c>
      <c r="CU11" s="140">
        <v>9.1824659173086653E-6</v>
      </c>
      <c r="CV11" s="140">
        <v>0</v>
      </c>
      <c r="CW11" s="140">
        <v>0</v>
      </c>
      <c r="CX11" s="140">
        <v>0</v>
      </c>
      <c r="CY11" s="140">
        <v>0</v>
      </c>
      <c r="CZ11" s="140">
        <v>1.5120933257653075E-5</v>
      </c>
      <c r="DA11" s="140">
        <v>0</v>
      </c>
      <c r="DB11" s="140">
        <v>4.6444132631947315E-6</v>
      </c>
      <c r="DC11" s="140">
        <v>4.7291649418648664E-5</v>
      </c>
      <c r="DD11" s="140">
        <v>3.5269177971191743E-5</v>
      </c>
      <c r="DE11" s="140">
        <v>0</v>
      </c>
      <c r="DF11" s="140">
        <v>3.842510996383746E-5</v>
      </c>
      <c r="DG11" s="140">
        <v>2.4870272858531941E-4</v>
      </c>
      <c r="DH11" s="140">
        <v>9.6321585725017382E-6</v>
      </c>
      <c r="DI11" s="140">
        <v>1.7886805443261594E-4</v>
      </c>
      <c r="DJ11" s="140">
        <v>2.9528808328863677E-3</v>
      </c>
      <c r="DK11" s="140">
        <v>3.1754668911799338E-5</v>
      </c>
      <c r="DL11" s="140">
        <v>5.5591145012895716E-6</v>
      </c>
      <c r="DM11" s="140">
        <v>6.082203067456017E-5</v>
      </c>
      <c r="DN11" s="140">
        <v>1.2782985255910297E-5</v>
      </c>
      <c r="DO11" s="140">
        <v>1.5897780510319251E-4</v>
      </c>
      <c r="DP11" s="140">
        <v>1.5883184289398775E-5</v>
      </c>
      <c r="DQ11" s="140">
        <v>6.9412213358779732E-4</v>
      </c>
      <c r="DR11" s="140"/>
      <c r="DS11" s="140">
        <v>0</v>
      </c>
      <c r="DT11" s="140">
        <v>0</v>
      </c>
      <c r="DU11" s="140">
        <v>4.6997394593756098E-5</v>
      </c>
      <c r="DV11" s="140">
        <v>0</v>
      </c>
      <c r="DW11" s="140">
        <v>0</v>
      </c>
      <c r="DX11" s="140">
        <v>0</v>
      </c>
      <c r="DY11" s="140">
        <v>0</v>
      </c>
      <c r="DZ11" s="140">
        <v>0</v>
      </c>
      <c r="EA11" s="140">
        <v>0</v>
      </c>
      <c r="EB11" s="140">
        <v>9.5486373718142008E-6</v>
      </c>
      <c r="EC11" s="140">
        <v>2.1718469316283276E-6</v>
      </c>
      <c r="ED11" s="140">
        <v>0</v>
      </c>
      <c r="EE11" s="140">
        <v>1.0972574279338806E-4</v>
      </c>
      <c r="EF11" s="140">
        <v>2.121919415958711E-6</v>
      </c>
      <c r="EG11" s="140">
        <v>0</v>
      </c>
      <c r="EH11" s="140">
        <v>4.4416350064938052E-5</v>
      </c>
      <c r="EI11" s="140">
        <v>2.1586506731742963E-4</v>
      </c>
      <c r="EJ11" s="140">
        <v>9.1159322360108546E-6</v>
      </c>
      <c r="EK11" s="140">
        <v>2.043137540795781E-4</v>
      </c>
      <c r="EL11" s="140">
        <v>4.2814830553632522E-3</v>
      </c>
      <c r="EM11" s="140">
        <v>2.4640643595903074E-5</v>
      </c>
      <c r="EN11" s="140">
        <v>5.6505049796459825E-5</v>
      </c>
      <c r="EO11" s="140">
        <v>2.9996867476940973E-5</v>
      </c>
      <c r="EP11" s="140">
        <v>2.121919415958711E-6</v>
      </c>
      <c r="EQ11" s="140">
        <v>1.7245483990573052E-4</v>
      </c>
      <c r="ER11" s="140">
        <v>1.1670556787772911E-5</v>
      </c>
      <c r="ES11" s="140">
        <v>3.7468828083244663E-4</v>
      </c>
      <c r="ET11" s="140"/>
      <c r="EU11" s="140">
        <v>1.1218272880681027E-5</v>
      </c>
      <c r="EV11" s="140">
        <v>0</v>
      </c>
      <c r="EW11" s="140">
        <v>4.0169120447863436E-5</v>
      </c>
      <c r="EX11" s="140">
        <v>0</v>
      </c>
      <c r="EY11" s="140">
        <v>0</v>
      </c>
      <c r="EZ11" s="140">
        <v>0</v>
      </c>
      <c r="FA11" s="140">
        <v>0</v>
      </c>
      <c r="FB11" s="140">
        <v>0</v>
      </c>
      <c r="FC11" s="140">
        <v>0</v>
      </c>
      <c r="FD11" s="140">
        <v>7.8359395336087431E-6</v>
      </c>
      <c r="FE11" s="140">
        <v>6.5335606433837568E-6</v>
      </c>
      <c r="FF11" s="140">
        <v>0</v>
      </c>
      <c r="FG11" s="140">
        <v>1.6568994238596403E-4</v>
      </c>
      <c r="FH11" s="140">
        <v>2.2388398667453552E-6</v>
      </c>
      <c r="FI11" s="140">
        <v>0</v>
      </c>
      <c r="FJ11" s="140">
        <v>6.6203746684102247E-5</v>
      </c>
      <c r="FK11" s="140">
        <v>1.6206730689318673E-4</v>
      </c>
      <c r="FL11" s="140">
        <v>2.454677511086369E-4</v>
      </c>
      <c r="FM11" s="140">
        <v>1.0042203076615991E-4</v>
      </c>
      <c r="FN11" s="140">
        <v>2.8579713878795119E-3</v>
      </c>
      <c r="FO11" s="140">
        <v>2.1152607208104361E-5</v>
      </c>
      <c r="FP11" s="140">
        <v>5.109908853022084E-5</v>
      </c>
      <c r="FQ11" s="140">
        <v>3.0220245698077381E-5</v>
      </c>
      <c r="FR11" s="140">
        <v>0</v>
      </c>
      <c r="FS11" s="140">
        <v>2.2808915385649688E-5</v>
      </c>
      <c r="FT11" s="140">
        <v>1.6025808354537831E-5</v>
      </c>
      <c r="FU11" s="140">
        <v>4.399629923967723E-4</v>
      </c>
      <c r="FV11" s="140"/>
      <c r="FW11" s="140">
        <v>0</v>
      </c>
      <c r="FX11" s="140">
        <v>0</v>
      </c>
      <c r="FY11" s="140">
        <v>0</v>
      </c>
      <c r="FZ11" s="140">
        <v>0</v>
      </c>
      <c r="GA11" s="140">
        <v>0</v>
      </c>
      <c r="GB11" s="140">
        <v>0</v>
      </c>
      <c r="GC11" s="140">
        <v>0</v>
      </c>
      <c r="GD11" s="140">
        <v>0</v>
      </c>
      <c r="GE11" s="140">
        <v>4.5493034362901426E-6</v>
      </c>
      <c r="GF11" s="140">
        <v>0</v>
      </c>
      <c r="GG11" s="140">
        <v>2.2746517181450713E-6</v>
      </c>
      <c r="GH11" s="140">
        <v>0</v>
      </c>
      <c r="GI11" s="140">
        <v>5.5304182737551258E-5</v>
      </c>
      <c r="GJ11" s="140">
        <v>8.6393464690589581E-6</v>
      </c>
      <c r="GK11" s="140">
        <v>0</v>
      </c>
      <c r="GL11" s="140">
        <v>8.2180700086766583E-5</v>
      </c>
      <c r="GM11" s="140">
        <v>2.0548847350971929E-4</v>
      </c>
      <c r="GN11" s="140">
        <v>3.9157224948266385E-5</v>
      </c>
      <c r="GO11" s="140">
        <v>2.0149215708991765E-4</v>
      </c>
      <c r="GP11" s="140">
        <v>2.5469812982849239E-3</v>
      </c>
      <c r="GQ11" s="140">
        <v>2.297836722404615E-5</v>
      </c>
      <c r="GR11" s="140">
        <v>7.5258085339739863E-5</v>
      </c>
      <c r="GS11" s="140">
        <v>1.1947347797855514E-5</v>
      </c>
      <c r="GT11" s="140">
        <v>0</v>
      </c>
      <c r="GU11" s="140">
        <v>0</v>
      </c>
      <c r="GV11" s="140">
        <v>1.9167914514516359E-5</v>
      </c>
      <c r="GW11" s="140">
        <v>4.3794445043735669E-4</v>
      </c>
      <c r="GX11" s="140"/>
      <c r="GY11" s="140">
        <v>0</v>
      </c>
      <c r="GZ11" s="140">
        <v>0</v>
      </c>
      <c r="HA11" s="140">
        <v>3.1017781954551807E-5</v>
      </c>
      <c r="HB11" s="140">
        <v>0</v>
      </c>
      <c r="HC11" s="140">
        <v>0</v>
      </c>
      <c r="HD11" s="140">
        <v>0</v>
      </c>
      <c r="HE11" s="140">
        <v>0</v>
      </c>
      <c r="HF11" s="140">
        <v>0</v>
      </c>
      <c r="HG11" s="140">
        <v>2.9284913403247765E-5</v>
      </c>
      <c r="HH11" s="140">
        <v>0</v>
      </c>
      <c r="HI11" s="140">
        <v>2.4128469074165175E-6</v>
      </c>
      <c r="HJ11" s="140">
        <v>0</v>
      </c>
      <c r="HK11" s="140">
        <v>1.8959731925068888E-4</v>
      </c>
      <c r="HL11" s="140">
        <v>1.1727642393493476E-5</v>
      </c>
      <c r="HM11" s="140">
        <v>0</v>
      </c>
      <c r="HN11" s="140">
        <v>9.6513876296660698E-6</v>
      </c>
      <c r="HO11" s="140">
        <v>5.450329082386313E-5</v>
      </c>
      <c r="HP11" s="140">
        <v>2.5508427017294124E-5</v>
      </c>
      <c r="HQ11" s="140">
        <v>2.8174426012478196E-4</v>
      </c>
      <c r="HR11" s="140">
        <v>2.2885621156550303E-3</v>
      </c>
      <c r="HS11" s="140">
        <v>3.2399962256672089E-5</v>
      </c>
      <c r="HT11" s="140">
        <v>6.1003119416610788E-5</v>
      </c>
      <c r="HU11" s="140">
        <v>1.7368814967066109E-5</v>
      </c>
      <c r="HV11" s="140">
        <v>0</v>
      </c>
      <c r="HW11" s="140">
        <v>2.4128469074165175E-6</v>
      </c>
      <c r="HX11" s="140">
        <v>7.2385407222495532E-6</v>
      </c>
      <c r="HY11" s="140">
        <v>5.9178245202952481E-6</v>
      </c>
      <c r="HZ11" s="100"/>
    </row>
    <row r="12" spans="1:234" s="101" customFormat="1" ht="36" x14ac:dyDescent="0.25">
      <c r="A12" s="98" t="s">
        <v>28</v>
      </c>
      <c r="B12" s="99">
        <v>93212</v>
      </c>
      <c r="C12" s="99"/>
      <c r="D12" s="99">
        <v>2</v>
      </c>
      <c r="E12" s="99"/>
      <c r="F12" s="99"/>
      <c r="G12" s="99" t="s">
        <v>825</v>
      </c>
      <c r="H12" s="99" t="s">
        <v>25</v>
      </c>
      <c r="I12" s="98" t="s">
        <v>14</v>
      </c>
      <c r="J12" s="98" t="s">
        <v>878</v>
      </c>
      <c r="K12" s="140">
        <v>1.6573650426215185E-5</v>
      </c>
      <c r="L12" s="140">
        <v>5.49358991651655E-6</v>
      </c>
      <c r="M12" s="140">
        <v>1.764319741333787E-4</v>
      </c>
      <c r="N12" s="140">
        <v>7.3909857002692756E-5</v>
      </c>
      <c r="O12" s="140">
        <v>3.2037180044750115E-4</v>
      </c>
      <c r="P12" s="140">
        <v>6.5214670629984097E-5</v>
      </c>
      <c r="Q12" s="140">
        <v>6.501858139508087E-6</v>
      </c>
      <c r="R12" s="140">
        <v>3.5296504909405148E-4</v>
      </c>
      <c r="S12" s="140">
        <v>9.775438291071438E-5</v>
      </c>
      <c r="T12" s="140">
        <v>7.3945873674763109E-3</v>
      </c>
      <c r="U12" s="140">
        <v>4.7432533935141589E-4</v>
      </c>
      <c r="V12" s="140">
        <v>3.1505287116805129E-4</v>
      </c>
      <c r="W12" s="140">
        <v>1.9887348191681992E-3</v>
      </c>
      <c r="X12" s="140">
        <v>9.9715884159979132E-4</v>
      </c>
      <c r="Y12" s="140">
        <v>4.7863302616531488E-4</v>
      </c>
      <c r="Z12" s="140">
        <v>6.855805414636405E-4</v>
      </c>
      <c r="AA12" s="140">
        <v>1.0182887505752313E-3</v>
      </c>
      <c r="AB12" s="140">
        <v>5.1175917945068053E-4</v>
      </c>
      <c r="AC12" s="140">
        <v>3.2906790719607211E-3</v>
      </c>
      <c r="AD12" s="140">
        <v>1.0729842606849935E-2</v>
      </c>
      <c r="AE12" s="140">
        <v>1.0993153376704532E-3</v>
      </c>
      <c r="AF12" s="140">
        <v>4.509608140356388E-3</v>
      </c>
      <c r="AG12" s="140">
        <v>3.3306049760246834E-3</v>
      </c>
      <c r="AH12" s="140">
        <v>2.4707648752860271E-4</v>
      </c>
      <c r="AI12" s="140">
        <v>6.9773294521681726E-5</v>
      </c>
      <c r="AJ12" s="140">
        <v>1.9427351136987873E-3</v>
      </c>
      <c r="AK12" s="140">
        <v>6.6306772680058774E-4</v>
      </c>
      <c r="AL12" s="140"/>
      <c r="AM12" s="140">
        <v>2.2364893743915703E-5</v>
      </c>
      <c r="AN12" s="140">
        <v>0</v>
      </c>
      <c r="AO12" s="140">
        <v>1.907768650964643E-4</v>
      </c>
      <c r="AP12" s="140">
        <v>4.3075254842825353E-5</v>
      </c>
      <c r="AQ12" s="140">
        <v>3.1172300404630482E-4</v>
      </c>
      <c r="AR12" s="140">
        <v>5.9615059426221435E-5</v>
      </c>
      <c r="AS12" s="140">
        <v>5.6018937097117097E-6</v>
      </c>
      <c r="AT12" s="140">
        <v>4.5530058017791819E-4</v>
      </c>
      <c r="AU12" s="140">
        <v>9.5613948783576411E-5</v>
      </c>
      <c r="AV12" s="140">
        <v>6.8862444687547777E-3</v>
      </c>
      <c r="AW12" s="140">
        <v>5.3758063479673152E-4</v>
      </c>
      <c r="AX12" s="140">
        <v>2.5077744151264002E-4</v>
      </c>
      <c r="AY12" s="140">
        <v>1.8588499007390737E-3</v>
      </c>
      <c r="AZ12" s="140">
        <v>6.6908677020042009E-4</v>
      </c>
      <c r="BA12" s="140">
        <v>4.9483557157457456E-4</v>
      </c>
      <c r="BB12" s="140">
        <v>6.7304570851209442E-4</v>
      </c>
      <c r="BC12" s="140">
        <v>1.1585770948242169E-3</v>
      </c>
      <c r="BD12" s="140">
        <v>3.0146486963644672E-4</v>
      </c>
      <c r="BE12" s="140">
        <v>3.7704670793579785E-3</v>
      </c>
      <c r="BF12" s="140">
        <v>1.0433842447629573E-2</v>
      </c>
      <c r="BG12" s="140">
        <v>1.1693917106849214E-3</v>
      </c>
      <c r="BH12" s="140">
        <v>6.2187848352717899E-3</v>
      </c>
      <c r="BI12" s="140">
        <v>3.2480559192404937E-3</v>
      </c>
      <c r="BJ12" s="140">
        <v>1.8408681687149579E-4</v>
      </c>
      <c r="BK12" s="140">
        <v>1.3475904837809878E-4</v>
      </c>
      <c r="BL12" s="140">
        <v>1.0177228393060561E-3</v>
      </c>
      <c r="BM12" s="140">
        <v>7.6081177766796401E-4</v>
      </c>
      <c r="BN12" s="140"/>
      <c r="BO12" s="140">
        <v>1.8032415700227814E-5</v>
      </c>
      <c r="BP12" s="140">
        <v>0</v>
      </c>
      <c r="BQ12" s="140">
        <v>1.709054145206518E-4</v>
      </c>
      <c r="BR12" s="140">
        <v>3.9465766630428555E-5</v>
      </c>
      <c r="BS12" s="140">
        <v>3.0656361557907007E-4</v>
      </c>
      <c r="BT12" s="140">
        <v>1.7062106947941284E-5</v>
      </c>
      <c r="BU12" s="140">
        <v>5.6972817236241146E-6</v>
      </c>
      <c r="BV12" s="140">
        <v>3.1483068889343215E-4</v>
      </c>
      <c r="BW12" s="140">
        <v>1.397431764799022E-4</v>
      </c>
      <c r="BX12" s="140">
        <v>6.7485145006404741E-3</v>
      </c>
      <c r="BY12" s="140">
        <v>6.4095671205078046E-4</v>
      </c>
      <c r="BZ12" s="140">
        <v>2.6697202634421579E-4</v>
      </c>
      <c r="CA12" s="140">
        <v>1.9042759306146391E-3</v>
      </c>
      <c r="CB12" s="140">
        <v>5.7043288275609441E-4</v>
      </c>
      <c r="CC12" s="140">
        <v>5.1404716643229634E-4</v>
      </c>
      <c r="CD12" s="140">
        <v>7.4701841998466262E-4</v>
      </c>
      <c r="CE12" s="140">
        <v>1.21193407296864E-3</v>
      </c>
      <c r="CF12" s="140">
        <v>3.4981096058655451E-4</v>
      </c>
      <c r="CG12" s="140">
        <v>3.1067190833202387E-3</v>
      </c>
      <c r="CH12" s="140">
        <v>1.2288267941741319E-2</v>
      </c>
      <c r="CI12" s="140">
        <v>1.1539055488183827E-3</v>
      </c>
      <c r="CJ12" s="140">
        <v>6.0387049176774477E-3</v>
      </c>
      <c r="CK12" s="140">
        <v>2.1474699578218018E-3</v>
      </c>
      <c r="CL12" s="140">
        <v>1.3107198086709237E-4</v>
      </c>
      <c r="CM12" s="140">
        <v>8.0455357663559673E-5</v>
      </c>
      <c r="CN12" s="140">
        <v>1.1972122176114946E-3</v>
      </c>
      <c r="CO12" s="140">
        <v>6.7161376668645656E-4</v>
      </c>
      <c r="CP12" s="140"/>
      <c r="CQ12" s="140">
        <v>2.1423437509343622E-5</v>
      </c>
      <c r="CR12" s="140">
        <v>3.2036169990478032E-6</v>
      </c>
      <c r="CS12" s="140">
        <v>1.180557025734938E-4</v>
      </c>
      <c r="CT12" s="140">
        <v>8.5594621949714733E-5</v>
      </c>
      <c r="CU12" s="140">
        <v>1.5372263376910142E-4</v>
      </c>
      <c r="CV12" s="140">
        <v>1.287186727156325E-5</v>
      </c>
      <c r="CW12" s="140">
        <v>0</v>
      </c>
      <c r="CX12" s="140">
        <v>2.1048410001724488E-4</v>
      </c>
      <c r="CY12" s="140">
        <v>1.2988434953765959E-4</v>
      </c>
      <c r="CZ12" s="140">
        <v>5.9149620357265582E-3</v>
      </c>
      <c r="DA12" s="140">
        <v>2.6476388962725066E-4</v>
      </c>
      <c r="DB12" s="140">
        <v>2.6556641587628633E-4</v>
      </c>
      <c r="DC12" s="140">
        <v>1.5637245943950491E-3</v>
      </c>
      <c r="DD12" s="140">
        <v>2.4661249444210461E-4</v>
      </c>
      <c r="DE12" s="140">
        <v>3.8991568841033943E-4</v>
      </c>
      <c r="DF12" s="140">
        <v>5.5014954139965134E-4</v>
      </c>
      <c r="DG12" s="140">
        <v>9.2302395575540172E-4</v>
      </c>
      <c r="DH12" s="140">
        <v>3.3495249643342314E-4</v>
      </c>
      <c r="DI12" s="140">
        <v>3.5497467546238438E-3</v>
      </c>
      <c r="DJ12" s="140">
        <v>1.3390634548001105E-2</v>
      </c>
      <c r="DK12" s="140">
        <v>2.443334843992462E-3</v>
      </c>
      <c r="DL12" s="140">
        <v>6.0852570350781272E-3</v>
      </c>
      <c r="DM12" s="140">
        <v>1.7536409280030705E-3</v>
      </c>
      <c r="DN12" s="140">
        <v>8.2445887024957596E-5</v>
      </c>
      <c r="DO12" s="140">
        <v>2.8059453177572949E-5</v>
      </c>
      <c r="DP12" s="140">
        <v>6.6225982773966219E-4</v>
      </c>
      <c r="DQ12" s="140">
        <v>5.3653779427774656E-4</v>
      </c>
      <c r="DR12" s="140"/>
      <c r="DS12" s="140">
        <v>2.0969556581239026E-5</v>
      </c>
      <c r="DT12" s="140">
        <v>9.1666918769385112E-6</v>
      </c>
      <c r="DU12" s="140">
        <v>2.2275672873035284E-4</v>
      </c>
      <c r="DV12" s="140">
        <v>3.2500274718884181E-5</v>
      </c>
      <c r="DW12" s="140">
        <v>1.7233771827522679E-4</v>
      </c>
      <c r="DX12" s="140">
        <v>1.3149076951803908E-5</v>
      </c>
      <c r="DY12" s="140">
        <v>9.1532114477145388E-6</v>
      </c>
      <c r="DZ12" s="140">
        <v>3.4821820984986553E-4</v>
      </c>
      <c r="EA12" s="140">
        <v>1.5128790321256217E-4</v>
      </c>
      <c r="EB12" s="140">
        <v>5.5227531153512364E-3</v>
      </c>
      <c r="EC12" s="140">
        <v>2.7704720196302458E-4</v>
      </c>
      <c r="ED12" s="140">
        <v>2.7556439635391627E-4</v>
      </c>
      <c r="EE12" s="140">
        <v>1.7526666189384829E-3</v>
      </c>
      <c r="EF12" s="140">
        <v>2.9318119543912761E-4</v>
      </c>
      <c r="EG12" s="140">
        <v>4.3636806799045893E-4</v>
      </c>
      <c r="EH12" s="140">
        <v>6.2150969765917058E-4</v>
      </c>
      <c r="EI12" s="140">
        <v>1.0216894285607462E-3</v>
      </c>
      <c r="EJ12" s="140">
        <v>3.5757470949888574E-4</v>
      </c>
      <c r="EK12" s="140">
        <v>3.8220387392676543E-3</v>
      </c>
      <c r="EL12" s="140">
        <v>1.3135036502270813E-2</v>
      </c>
      <c r="EM12" s="140">
        <v>2.4721146722164974E-3</v>
      </c>
      <c r="EN12" s="140">
        <v>5.5501859968671808E-3</v>
      </c>
      <c r="EO12" s="140">
        <v>1.5037765803187584E-3</v>
      </c>
      <c r="EP12" s="140">
        <v>3.5391161088674586E-5</v>
      </c>
      <c r="EQ12" s="140">
        <v>3.3689797779702734E-5</v>
      </c>
      <c r="ER12" s="140">
        <v>8.4655227448191656E-4</v>
      </c>
      <c r="ES12" s="140">
        <v>5.5157809874253861E-4</v>
      </c>
      <c r="ET12" s="140"/>
      <c r="EU12" s="140">
        <v>4.6572828378981696E-5</v>
      </c>
      <c r="EV12" s="140">
        <v>4.835894112171749E-6</v>
      </c>
      <c r="EW12" s="140">
        <v>1.3792548735976803E-4</v>
      </c>
      <c r="EX12" s="140">
        <v>5.2882360594403464E-5</v>
      </c>
      <c r="EY12" s="140">
        <v>1.6444066974031341E-4</v>
      </c>
      <c r="EZ12" s="140">
        <v>1.0140259448067881E-5</v>
      </c>
      <c r="FA12" s="140">
        <v>0</v>
      </c>
      <c r="FB12" s="140">
        <v>1.9374689100763588E-4</v>
      </c>
      <c r="FC12" s="140">
        <v>1.4346875857564992E-4</v>
      </c>
      <c r="FD12" s="140">
        <v>4.6316499991600098E-3</v>
      </c>
      <c r="FE12" s="140">
        <v>2.2255897865017013E-4</v>
      </c>
      <c r="FF12" s="140">
        <v>2.6261928666579366E-4</v>
      </c>
      <c r="FG12" s="140">
        <v>1.8089146286336193E-3</v>
      </c>
      <c r="FH12" s="140">
        <v>1.9145147830554375E-4</v>
      </c>
      <c r="FI12" s="140">
        <v>3.8101265355717514E-4</v>
      </c>
      <c r="FJ12" s="140">
        <v>4.2236975540010469E-4</v>
      </c>
      <c r="FK12" s="140">
        <v>1.1289118922012645E-3</v>
      </c>
      <c r="FL12" s="140">
        <v>2.4022559181802988E-4</v>
      </c>
      <c r="FM12" s="140">
        <v>4.1254170578247026E-3</v>
      </c>
      <c r="FN12" s="140">
        <v>1.2999733988220616E-2</v>
      </c>
      <c r="FO12" s="140">
        <v>2.48881678578691E-3</v>
      </c>
      <c r="FP12" s="140">
        <v>5.3259160714272799E-3</v>
      </c>
      <c r="FQ12" s="140">
        <v>1.5400826335582234E-3</v>
      </c>
      <c r="FR12" s="140">
        <v>3.0327854452965579E-5</v>
      </c>
      <c r="FS12" s="140">
        <v>7.3543241532452219E-6</v>
      </c>
      <c r="FT12" s="140">
        <v>9.0956085812404102E-4</v>
      </c>
      <c r="FU12" s="140">
        <v>6.0406157703488204E-4</v>
      </c>
      <c r="FV12" s="140"/>
      <c r="FW12" s="140">
        <v>2.1919530551977553E-5</v>
      </c>
      <c r="FX12" s="140">
        <v>7.4537322204971667E-6</v>
      </c>
      <c r="FY12" s="140">
        <v>9.0440152313439823E-5</v>
      </c>
      <c r="FZ12" s="140">
        <v>3.7665382286468411E-5</v>
      </c>
      <c r="GA12" s="140">
        <v>1.1682649592011772E-4</v>
      </c>
      <c r="GB12" s="140">
        <v>2.0354186493696044E-5</v>
      </c>
      <c r="GC12" s="140">
        <v>3.1074263770563172E-5</v>
      </c>
      <c r="GD12" s="140">
        <v>9.000528275364434E-5</v>
      </c>
      <c r="GE12" s="140">
        <v>1.3909681613465509E-4</v>
      </c>
      <c r="GF12" s="140">
        <v>4.5041295108984979E-3</v>
      </c>
      <c r="GG12" s="140">
        <v>5.267771091221489E-4</v>
      </c>
      <c r="GH12" s="140">
        <v>2.2860315540420138E-4</v>
      </c>
      <c r="GI12" s="140">
        <v>1.6155262734544222E-3</v>
      </c>
      <c r="GJ12" s="140">
        <v>2.0448598242720753E-4</v>
      </c>
      <c r="GK12" s="140">
        <v>4.2705824136875296E-4</v>
      </c>
      <c r="GL12" s="140">
        <v>5.467764499478058E-4</v>
      </c>
      <c r="GM12" s="140">
        <v>1.391358195602618E-3</v>
      </c>
      <c r="GN12" s="140">
        <v>2.1660867024543158E-4</v>
      </c>
      <c r="GO12" s="140">
        <v>4.4313589079425838E-3</v>
      </c>
      <c r="GP12" s="140">
        <v>1.3019107615909416E-2</v>
      </c>
      <c r="GQ12" s="140">
        <v>2.7787333390195245E-3</v>
      </c>
      <c r="GR12" s="140">
        <v>5.6448310079317112E-3</v>
      </c>
      <c r="GS12" s="140">
        <v>9.7314105956971349E-4</v>
      </c>
      <c r="GT12" s="140">
        <v>5.3833058590209691E-6</v>
      </c>
      <c r="GU12" s="140">
        <v>2.2746517181450713E-6</v>
      </c>
      <c r="GV12" s="140">
        <v>8.866117735067615E-4</v>
      </c>
      <c r="GW12" s="140">
        <v>6.5307339122653814E-4</v>
      </c>
      <c r="GX12" s="140"/>
      <c r="GY12" s="140">
        <v>0</v>
      </c>
      <c r="GZ12" s="140">
        <v>0</v>
      </c>
      <c r="HA12" s="140">
        <v>1.6609860321935752E-4</v>
      </c>
      <c r="HB12" s="140">
        <v>4.1337655169516405E-5</v>
      </c>
      <c r="HC12" s="140">
        <v>1.4606270347600141E-4</v>
      </c>
      <c r="HD12" s="140">
        <v>0</v>
      </c>
      <c r="HE12" s="140">
        <v>9.5243956871704636E-6</v>
      </c>
      <c r="HF12" s="140">
        <v>9.0828002559335588E-5</v>
      </c>
      <c r="HG12" s="140">
        <v>1.357508942493971E-4</v>
      </c>
      <c r="HH12" s="140">
        <v>2.8325486737835115E-3</v>
      </c>
      <c r="HI12" s="140">
        <v>4.8390901948468647E-4</v>
      </c>
      <c r="HJ12" s="140">
        <v>2.1424385195426677E-4</v>
      </c>
      <c r="HK12" s="140">
        <v>1.4914252476459907E-3</v>
      </c>
      <c r="HL12" s="140">
        <v>1.7587126815409289E-4</v>
      </c>
      <c r="HM12" s="140">
        <v>2.9409130571780861E-4</v>
      </c>
      <c r="HN12" s="140">
        <v>5.2789991730878359E-4</v>
      </c>
      <c r="HO12" s="140">
        <v>1.2609958281488763E-3</v>
      </c>
      <c r="HP12" s="140">
        <v>2.0755258300818427E-4</v>
      </c>
      <c r="HQ12" s="140">
        <v>5.1400687815740991E-3</v>
      </c>
      <c r="HR12" s="140">
        <v>1.4483316685379921E-2</v>
      </c>
      <c r="HS12" s="140">
        <v>2.5034395304104101E-3</v>
      </c>
      <c r="HT12" s="140">
        <v>5.6139245474269494E-3</v>
      </c>
      <c r="HU12" s="140">
        <v>1.0059909914360021E-3</v>
      </c>
      <c r="HV12" s="140">
        <v>4.8256938148330349E-6</v>
      </c>
      <c r="HW12" s="140">
        <v>0</v>
      </c>
      <c r="HX12" s="140">
        <v>7.0935667206972037E-4</v>
      </c>
      <c r="HY12" s="140">
        <v>6.3538621491691515E-4</v>
      </c>
      <c r="HZ12" s="100"/>
    </row>
    <row r="13" spans="1:234" s="101" customFormat="1" ht="36" x14ac:dyDescent="0.25">
      <c r="A13" s="98" t="s">
        <v>28</v>
      </c>
      <c r="B13" s="99">
        <v>93298</v>
      </c>
      <c r="C13" s="99"/>
      <c r="D13" s="99">
        <v>2</v>
      </c>
      <c r="E13" s="99"/>
      <c r="F13" s="99"/>
      <c r="G13" s="99" t="s">
        <v>826</v>
      </c>
      <c r="H13" s="99" t="s">
        <v>25</v>
      </c>
      <c r="I13" s="98" t="s">
        <v>14</v>
      </c>
      <c r="J13" s="98" t="s">
        <v>878</v>
      </c>
      <c r="K13" s="140">
        <v>2.4483245665673131E-4</v>
      </c>
      <c r="L13" s="140">
        <v>2.8082613104465004E-4</v>
      </c>
      <c r="M13" s="140">
        <v>5.959990023607629E-4</v>
      </c>
      <c r="N13" s="140">
        <v>4.4202600207452863E-4</v>
      </c>
      <c r="O13" s="140">
        <v>4.0464335641778454E-3</v>
      </c>
      <c r="P13" s="140">
        <v>1.1668353975619538E-4</v>
      </c>
      <c r="Q13" s="140">
        <v>2.8591976730607679E-4</v>
      </c>
      <c r="R13" s="140">
        <v>1.3761721898128895E-4</v>
      </c>
      <c r="S13" s="140">
        <v>2.2398962063504863E-4</v>
      </c>
      <c r="T13" s="140">
        <v>1.2602332645585213E-3</v>
      </c>
      <c r="U13" s="140">
        <v>8.6422514127787225E-4</v>
      </c>
      <c r="V13" s="140">
        <v>4.7412533910462865E-4</v>
      </c>
      <c r="W13" s="140">
        <v>2.0811324507387361E-3</v>
      </c>
      <c r="X13" s="140">
        <v>3.144961725889009E-4</v>
      </c>
      <c r="Y13" s="140">
        <v>1.8026076105897396E-4</v>
      </c>
      <c r="Z13" s="140">
        <v>2.9115098453350325E-3</v>
      </c>
      <c r="AA13" s="140">
        <v>9.5080710290923152E-3</v>
      </c>
      <c r="AB13" s="140">
        <v>3.4750320863123118E-3</v>
      </c>
      <c r="AC13" s="140">
        <v>1.434552378942092E-2</v>
      </c>
      <c r="AD13" s="140">
        <v>3.2289782112868204E-2</v>
      </c>
      <c r="AE13" s="140">
        <v>7.1348295528250172E-3</v>
      </c>
      <c r="AF13" s="140">
        <v>5.3517058772828141E-3</v>
      </c>
      <c r="AG13" s="140">
        <v>5.2085671292404004E-3</v>
      </c>
      <c r="AH13" s="140">
        <v>1.5383536311404824E-3</v>
      </c>
      <c r="AI13" s="140">
        <v>1.0743707635667099E-3</v>
      </c>
      <c r="AJ13" s="140">
        <v>2.1319293284033846E-3</v>
      </c>
      <c r="AK13" s="140">
        <v>2.3655935511396014E-3</v>
      </c>
      <c r="AL13" s="140"/>
      <c r="AM13" s="140">
        <v>2.7361604205895123E-4</v>
      </c>
      <c r="AN13" s="140">
        <v>2.8842806256815267E-4</v>
      </c>
      <c r="AO13" s="140">
        <v>5.0796120867173942E-4</v>
      </c>
      <c r="AP13" s="140">
        <v>3.7491708668800899E-4</v>
      </c>
      <c r="AQ13" s="140">
        <v>9.5205872167366059E-4</v>
      </c>
      <c r="AR13" s="140">
        <v>1.5231901115739162E-4</v>
      </c>
      <c r="AS13" s="140">
        <v>2.7710351432577176E-4</v>
      </c>
      <c r="AT13" s="140">
        <v>2.0502338777352022E-4</v>
      </c>
      <c r="AU13" s="140">
        <v>2.041404226221286E-4</v>
      </c>
      <c r="AV13" s="140">
        <v>1.2078716520906284E-3</v>
      </c>
      <c r="AW13" s="140">
        <v>9.3102075649546161E-4</v>
      </c>
      <c r="AX13" s="140">
        <v>4.4739841553255856E-4</v>
      </c>
      <c r="AY13" s="140">
        <v>1.9915034373528102E-3</v>
      </c>
      <c r="AZ13" s="140">
        <v>2.5410614010631965E-4</v>
      </c>
      <c r="BA13" s="140">
        <v>1.0795742814038999E-4</v>
      </c>
      <c r="BB13" s="140">
        <v>2.9529430902328047E-3</v>
      </c>
      <c r="BC13" s="140">
        <v>1.0584383764507668E-2</v>
      </c>
      <c r="BD13" s="140">
        <v>3.2634925242224465E-3</v>
      </c>
      <c r="BE13" s="140">
        <v>1.557843559440633E-2</v>
      </c>
      <c r="BF13" s="140">
        <v>3.7435956621922582E-2</v>
      </c>
      <c r="BG13" s="140">
        <v>7.8998376987210357E-3</v>
      </c>
      <c r="BH13" s="140">
        <v>5.7458938820344968E-3</v>
      </c>
      <c r="BI13" s="140">
        <v>5.63532629153348E-3</v>
      </c>
      <c r="BJ13" s="140">
        <v>1.7200535408887607E-3</v>
      </c>
      <c r="BK13" s="140">
        <v>9.6442818314705127E-4</v>
      </c>
      <c r="BL13" s="140">
        <v>2.9259475911214681E-3</v>
      </c>
      <c r="BM13" s="140">
        <v>3.1332844809699731E-3</v>
      </c>
      <c r="BN13" s="140"/>
      <c r="BO13" s="140">
        <v>3.2105800711610603E-4</v>
      </c>
      <c r="BP13" s="140">
        <v>3.1986469222387913E-4</v>
      </c>
      <c r="BQ13" s="140">
        <v>5.3543804727203118E-4</v>
      </c>
      <c r="BR13" s="140">
        <v>3.6113123954059872E-4</v>
      </c>
      <c r="BS13" s="140">
        <v>9.4811164196614351E-4</v>
      </c>
      <c r="BT13" s="140">
        <v>8.377764231625221E-5</v>
      </c>
      <c r="BU13" s="140">
        <v>2.7011081333798919E-4</v>
      </c>
      <c r="BV13" s="140">
        <v>2.3412838795775463E-4</v>
      </c>
      <c r="BW13" s="140">
        <v>1.5649962701127636E-4</v>
      </c>
      <c r="BX13" s="140">
        <v>1.2676932714952114E-3</v>
      </c>
      <c r="BY13" s="140">
        <v>9.0309908611803499E-4</v>
      </c>
      <c r="BZ13" s="140">
        <v>4.0572318577977099E-4</v>
      </c>
      <c r="CA13" s="140">
        <v>1.9710161053524662E-3</v>
      </c>
      <c r="CB13" s="140">
        <v>3.1372561164422219E-4</v>
      </c>
      <c r="CC13" s="140">
        <v>1.6898104007006016E-4</v>
      </c>
      <c r="CD13" s="140">
        <v>3.1217436029526129E-3</v>
      </c>
      <c r="CE13" s="140">
        <v>1.0618266433909888E-2</v>
      </c>
      <c r="CF13" s="140">
        <v>3.3079011535859138E-3</v>
      </c>
      <c r="CG13" s="140">
        <v>1.4455293834345422E-2</v>
      </c>
      <c r="CH13" s="140">
        <v>3.3800283066517632E-2</v>
      </c>
      <c r="CI13" s="140">
        <v>8.2265309874260759E-3</v>
      </c>
      <c r="CJ13" s="140">
        <v>6.114318318645221E-3</v>
      </c>
      <c r="CK13" s="140">
        <v>6.1689268555623587E-3</v>
      </c>
      <c r="CL13" s="140">
        <v>1.6029815678605403E-3</v>
      </c>
      <c r="CM13" s="140">
        <v>1.0196099018407912E-3</v>
      </c>
      <c r="CN13" s="140">
        <v>2.9089890894791466E-3</v>
      </c>
      <c r="CO13" s="140">
        <v>2.6634525818410677E-3</v>
      </c>
      <c r="CP13" s="140"/>
      <c r="CQ13" s="140">
        <v>2.3917221530157727E-4</v>
      </c>
      <c r="CR13" s="140">
        <v>3.3447670997546373E-4</v>
      </c>
      <c r="CS13" s="140">
        <v>7.6329598927637554E-4</v>
      </c>
      <c r="CT13" s="140">
        <v>3.4977367004118985E-4</v>
      </c>
      <c r="CU13" s="140">
        <v>1.2961293499005428E-3</v>
      </c>
      <c r="CV13" s="140">
        <v>1.1458802763561844E-4</v>
      </c>
      <c r="CW13" s="140">
        <v>2.7036930644702706E-4</v>
      </c>
      <c r="CX13" s="140">
        <v>3.7098520176369966E-4</v>
      </c>
      <c r="CY13" s="140">
        <v>1.4791853533157521E-4</v>
      </c>
      <c r="CZ13" s="140">
        <v>1.4227138260879757E-3</v>
      </c>
      <c r="DA13" s="140">
        <v>7.9253413072379671E-4</v>
      </c>
      <c r="DB13" s="140">
        <v>5.0680092793442338E-4</v>
      </c>
      <c r="DC13" s="140">
        <v>2.2788087731700725E-3</v>
      </c>
      <c r="DD13" s="140">
        <v>3.2069553040335141E-4</v>
      </c>
      <c r="DE13" s="140">
        <v>2.7283889342929004E-4</v>
      </c>
      <c r="DF13" s="140">
        <v>5.0425731751364538E-3</v>
      </c>
      <c r="DG13" s="140">
        <v>1.2339924432869126E-2</v>
      </c>
      <c r="DH13" s="140">
        <v>3.0656895184395468E-3</v>
      </c>
      <c r="DI13" s="140">
        <v>1.7947979775728241E-2</v>
      </c>
      <c r="DJ13" s="140">
        <v>4.083481517864699E-2</v>
      </c>
      <c r="DK13" s="140">
        <v>9.1875381129415852E-3</v>
      </c>
      <c r="DL13" s="140">
        <v>7.1709395820818223E-3</v>
      </c>
      <c r="DM13" s="140">
        <v>6.646241035375435E-3</v>
      </c>
      <c r="DN13" s="140">
        <v>1.5387963620953555E-3</v>
      </c>
      <c r="DO13" s="140">
        <v>1.2733515163951205E-3</v>
      </c>
      <c r="DP13" s="140">
        <v>3.3822052896271436E-3</v>
      </c>
      <c r="DQ13" s="140">
        <v>3.3138702291553197E-3</v>
      </c>
      <c r="DR13" s="140"/>
      <c r="DS13" s="140">
        <v>3.0911011164462809E-4</v>
      </c>
      <c r="DT13" s="140">
        <v>2.7112292777246746E-4</v>
      </c>
      <c r="DU13" s="140">
        <v>9.7816615693234682E-4</v>
      </c>
      <c r="DV13" s="140">
        <v>2.8515310055703743E-4</v>
      </c>
      <c r="DW13" s="140">
        <v>1.1128358945855822E-3</v>
      </c>
      <c r="DX13" s="140">
        <v>1.2622021293262243E-4</v>
      </c>
      <c r="DY13" s="140">
        <v>3.2480166411936762E-4</v>
      </c>
      <c r="DZ13" s="140">
        <v>3.5865264456217777E-4</v>
      </c>
      <c r="EA13" s="140">
        <v>2.4335340998205015E-4</v>
      </c>
      <c r="EB13" s="140">
        <v>1.4326517553838901E-3</v>
      </c>
      <c r="EC13" s="140">
        <v>1.2161883483974266E-3</v>
      </c>
      <c r="ED13" s="140">
        <v>5.272451750682408E-4</v>
      </c>
      <c r="EE13" s="140">
        <v>2.624752615452731E-3</v>
      </c>
      <c r="EF13" s="140">
        <v>2.710876456613834E-4</v>
      </c>
      <c r="EG13" s="140">
        <v>5.12777554033846E-4</v>
      </c>
      <c r="EH13" s="140">
        <v>5.5817799623578204E-3</v>
      </c>
      <c r="EI13" s="140">
        <v>1.4034368734605484E-2</v>
      </c>
      <c r="EJ13" s="140">
        <v>2.6447680156033945E-3</v>
      </c>
      <c r="EK13" s="140">
        <v>1.6668803585140082E-2</v>
      </c>
      <c r="EL13" s="140">
        <v>4.5140872626104576E-2</v>
      </c>
      <c r="EM13" s="140">
        <v>9.1401431701219754E-3</v>
      </c>
      <c r="EN13" s="140">
        <v>7.4313488577525521E-3</v>
      </c>
      <c r="EO13" s="140">
        <v>7.11712729187254E-3</v>
      </c>
      <c r="EP13" s="140">
        <v>1.8161152547642168E-3</v>
      </c>
      <c r="EQ13" s="140">
        <v>1.208749939081681E-3</v>
      </c>
      <c r="ER13" s="140">
        <v>3.2163416267026162E-3</v>
      </c>
      <c r="ES13" s="140">
        <v>3.0447184127830188E-3</v>
      </c>
      <c r="ET13" s="140"/>
      <c r="EU13" s="140">
        <v>3.9694582690299606E-4</v>
      </c>
      <c r="EV13" s="140">
        <v>3.0036039731496061E-4</v>
      </c>
      <c r="EW13" s="140">
        <v>8.2755075753941599E-4</v>
      </c>
      <c r="EX13" s="140">
        <v>2.6619204176929766E-4</v>
      </c>
      <c r="EY13" s="140">
        <v>9.380437159383847E-4</v>
      </c>
      <c r="EZ13" s="140">
        <v>1.1026002275866236E-4</v>
      </c>
      <c r="FA13" s="140">
        <v>3.7588479546751943E-4</v>
      </c>
      <c r="FB13" s="140">
        <v>5.8179422016155788E-4</v>
      </c>
      <c r="FC13" s="140">
        <v>2.2634887714717311E-4</v>
      </c>
      <c r="FD13" s="140">
        <v>1.7054236539546315E-3</v>
      </c>
      <c r="FE13" s="140">
        <v>9.028338906043931E-4</v>
      </c>
      <c r="FF13" s="140">
        <v>4.5662439053806043E-4</v>
      </c>
      <c r="FG13" s="140">
        <v>2.4265637007464054E-3</v>
      </c>
      <c r="FH13" s="140">
        <v>3.4125085752375353E-4</v>
      </c>
      <c r="FI13" s="140">
        <v>3.77718044215182E-4</v>
      </c>
      <c r="FJ13" s="140">
        <v>5.4278870423516146E-3</v>
      </c>
      <c r="FK13" s="140">
        <v>1.4650329705663519E-2</v>
      </c>
      <c r="FL13" s="140">
        <v>2.0917790460816214E-3</v>
      </c>
      <c r="FM13" s="140">
        <v>1.97162964875175E-2</v>
      </c>
      <c r="FN13" s="140">
        <v>4.7763490074644803E-2</v>
      </c>
      <c r="FO13" s="140">
        <v>9.7155895615521123E-3</v>
      </c>
      <c r="FP13" s="140">
        <v>8.2599313164555422E-3</v>
      </c>
      <c r="FQ13" s="140">
        <v>7.527538379022548E-3</v>
      </c>
      <c r="FR13" s="140">
        <v>2.0796746259375736E-3</v>
      </c>
      <c r="FS13" s="140">
        <v>1.2587741375970937E-3</v>
      </c>
      <c r="FT13" s="140">
        <v>2.6553745313933788E-3</v>
      </c>
      <c r="FU13" s="140">
        <v>3.051107966324676E-3</v>
      </c>
      <c r="FV13" s="140"/>
      <c r="FW13" s="140">
        <v>4.013789033648092E-4</v>
      </c>
      <c r="FX13" s="140">
        <v>3.0422677453451882E-4</v>
      </c>
      <c r="FY13" s="140">
        <v>1.158739265914543E-3</v>
      </c>
      <c r="FZ13" s="140">
        <v>2.2688329946172651E-4</v>
      </c>
      <c r="GA13" s="140">
        <v>1.4754039456655926E-3</v>
      </c>
      <c r="GB13" s="140">
        <v>2.1478544097429053E-4</v>
      </c>
      <c r="GC13" s="140">
        <v>4.9724138688722489E-4</v>
      </c>
      <c r="GD13" s="140">
        <v>3.4499116424612734E-4</v>
      </c>
      <c r="GE13" s="140">
        <v>1.3259777990517021E-4</v>
      </c>
      <c r="GF13" s="140">
        <v>1.873441906359822E-3</v>
      </c>
      <c r="GG13" s="140">
        <v>1.0336986463694183E-3</v>
      </c>
      <c r="GH13" s="140">
        <v>4.0824802268827677E-4</v>
      </c>
      <c r="GI13" s="140">
        <v>2.6030246058037203E-3</v>
      </c>
      <c r="GJ13" s="140">
        <v>3.8036364278982049E-4</v>
      </c>
      <c r="GK13" s="140">
        <v>3.8086039383855986E-4</v>
      </c>
      <c r="GL13" s="140">
        <v>5.3401652530211596E-3</v>
      </c>
      <c r="GM13" s="140">
        <v>1.3963994596162797E-2</v>
      </c>
      <c r="GN13" s="140">
        <v>1.6523377021559716E-3</v>
      </c>
      <c r="GO13" s="140">
        <v>2.0086067485723075E-2</v>
      </c>
      <c r="GP13" s="140">
        <v>4.9791230555150161E-2</v>
      </c>
      <c r="GQ13" s="140">
        <v>1.0037881985585138E-2</v>
      </c>
      <c r="GR13" s="140">
        <v>7.3277671605675434E-3</v>
      </c>
      <c r="GS13" s="140">
        <v>8.6148583908197476E-3</v>
      </c>
      <c r="GT13" s="140">
        <v>1.9589400352475264E-3</v>
      </c>
      <c r="GU13" s="140">
        <v>1.5460980382520462E-3</v>
      </c>
      <c r="GV13" s="140">
        <v>2.6710414059123817E-3</v>
      </c>
      <c r="GW13" s="140">
        <v>3.6249554100229978E-3</v>
      </c>
      <c r="GX13" s="140"/>
      <c r="GY13" s="140">
        <v>4.0830455700783852E-4</v>
      </c>
      <c r="GZ13" s="140">
        <v>3.3192023701209336E-4</v>
      </c>
      <c r="HA13" s="140">
        <v>1.1312295561814573E-3</v>
      </c>
      <c r="HB13" s="140">
        <v>2.535324286356278E-4</v>
      </c>
      <c r="HC13" s="140">
        <v>1.6916931283608683E-3</v>
      </c>
      <c r="HD13" s="140">
        <v>2.4113452276963484E-4</v>
      </c>
      <c r="HE13" s="140">
        <v>2.6109441783544031E-4</v>
      </c>
      <c r="HF13" s="140">
        <v>4.5507327658205149E-4</v>
      </c>
      <c r="HG13" s="140">
        <v>7.9864629423762425E-4</v>
      </c>
      <c r="HH13" s="140">
        <v>2.0127189171141981E-3</v>
      </c>
      <c r="HI13" s="140">
        <v>1.1200710916742563E-3</v>
      </c>
      <c r="HJ13" s="140">
        <v>8.9282072496963088E-4</v>
      </c>
      <c r="HK13" s="140">
        <v>3.525233272178541E-3</v>
      </c>
      <c r="HL13" s="140">
        <v>4.2309086383232776E-4</v>
      </c>
      <c r="HM13" s="140">
        <v>2.749359617541078E-3</v>
      </c>
      <c r="HN13" s="140">
        <v>5.9642143594087196E-3</v>
      </c>
      <c r="HO13" s="140">
        <v>1.5851372753169762E-2</v>
      </c>
      <c r="HP13" s="140">
        <v>1.6481120335351182E-3</v>
      </c>
      <c r="HQ13" s="140">
        <v>2.004446655630393E-2</v>
      </c>
      <c r="HR13" s="140">
        <v>5.1880006013007227E-2</v>
      </c>
      <c r="HS13" s="140">
        <v>1.0840188094034295E-2</v>
      </c>
      <c r="HT13" s="140">
        <v>7.1269466162773827E-3</v>
      </c>
      <c r="HU13" s="140">
        <v>1.0131941141054326E-2</v>
      </c>
      <c r="HV13" s="140">
        <v>1.8089791401874622E-3</v>
      </c>
      <c r="HW13" s="140">
        <v>1.2938505485515191E-3</v>
      </c>
      <c r="HX13" s="140">
        <v>3.4644472454876548E-3</v>
      </c>
      <c r="HY13" s="140">
        <v>3.7707446357422422E-3</v>
      </c>
      <c r="HZ13" s="100"/>
    </row>
    <row r="14" spans="1:234" s="101" customFormat="1" ht="24" x14ac:dyDescent="0.25">
      <c r="A14" s="98" t="s">
        <v>28</v>
      </c>
      <c r="B14" s="99">
        <v>5911</v>
      </c>
      <c r="C14" s="99"/>
      <c r="D14" s="99">
        <v>3</v>
      </c>
      <c r="E14" s="99"/>
      <c r="F14" s="99"/>
      <c r="G14" s="99" t="s">
        <v>809</v>
      </c>
      <c r="H14" s="99" t="s">
        <v>23</v>
      </c>
      <c r="I14" s="98" t="s">
        <v>10</v>
      </c>
      <c r="J14" s="98" t="s">
        <v>880</v>
      </c>
      <c r="K14" s="140">
        <v>2.3326128426556022E-4</v>
      </c>
      <c r="L14" s="140">
        <v>7.2056544449909421E-5</v>
      </c>
      <c r="M14" s="140">
        <v>3.5797364937739895E-4</v>
      </c>
      <c r="N14" s="140">
        <v>4.8478599000409108E-5</v>
      </c>
      <c r="O14" s="140">
        <v>2.5537462877560531E-4</v>
      </c>
      <c r="P14" s="140">
        <v>1.0938704054799746E-4</v>
      </c>
      <c r="Q14" s="140">
        <v>2.0905232622666254E-4</v>
      </c>
      <c r="R14" s="140">
        <v>4.1819214876030048E-4</v>
      </c>
      <c r="S14" s="140">
        <v>2.6490315194252175E-4</v>
      </c>
      <c r="T14" s="140">
        <v>6.7379740685333971E-4</v>
      </c>
      <c r="U14" s="140">
        <v>5.2450024729308858E-4</v>
      </c>
      <c r="V14" s="140">
        <v>7.2168536301704005E-4</v>
      </c>
      <c r="W14" s="140">
        <v>6.7407204091189958E-4</v>
      </c>
      <c r="X14" s="140">
        <v>1.2692019286825198E-4</v>
      </c>
      <c r="Y14" s="140">
        <v>1.3644418299088861E-4</v>
      </c>
      <c r="Z14" s="140">
        <v>8.3900732647181498E-4</v>
      </c>
      <c r="AA14" s="140">
        <v>2.1630231683795386E-3</v>
      </c>
      <c r="AB14" s="140">
        <v>3.0525776587911427E-4</v>
      </c>
      <c r="AC14" s="140">
        <v>1.0180541434353475E-2</v>
      </c>
      <c r="AD14" s="140">
        <v>3.1130351372734958E-2</v>
      </c>
      <c r="AE14" s="140">
        <v>2.0100837932908702E-3</v>
      </c>
      <c r="AF14" s="140">
        <v>1.8316736915720256E-3</v>
      </c>
      <c r="AG14" s="140">
        <v>2.0406077737670511E-3</v>
      </c>
      <c r="AH14" s="140">
        <v>6.5823225858980942E-4</v>
      </c>
      <c r="AI14" s="140">
        <v>5.3425788163531554E-4</v>
      </c>
      <c r="AJ14" s="140">
        <v>7.8353558727273925E-4</v>
      </c>
      <c r="AK14" s="140">
        <v>1.368868069652567E-3</v>
      </c>
      <c r="AL14" s="140"/>
      <c r="AM14" s="140">
        <v>5.1540180120116452E-4</v>
      </c>
      <c r="AN14" s="140">
        <v>7.458620513898217E-5</v>
      </c>
      <c r="AO14" s="140">
        <v>1.1504884525119431E-4</v>
      </c>
      <c r="AP14" s="140">
        <v>7.3899191721574358E-5</v>
      </c>
      <c r="AQ14" s="140">
        <v>2.6117529755230001E-4</v>
      </c>
      <c r="AR14" s="140">
        <v>1.0616794526597398E-4</v>
      </c>
      <c r="AS14" s="140">
        <v>1.6193847011050942E-4</v>
      </c>
      <c r="AT14" s="140">
        <v>4.0161127625284434E-4</v>
      </c>
      <c r="AU14" s="140">
        <v>2.3570206676895499E-4</v>
      </c>
      <c r="AV14" s="140">
        <v>6.3392796195773185E-4</v>
      </c>
      <c r="AW14" s="140">
        <v>6.1262343792775902E-4</v>
      </c>
      <c r="AX14" s="140">
        <v>5.7918582716583709E-4</v>
      </c>
      <c r="AY14" s="140">
        <v>7.8396428766564896E-4</v>
      </c>
      <c r="AZ14" s="140">
        <v>5.9854993665069233E-5</v>
      </c>
      <c r="BA14" s="140">
        <v>1.0070808448067281E-4</v>
      </c>
      <c r="BB14" s="140">
        <v>8.2060258682360601E-4</v>
      </c>
      <c r="BC14" s="140">
        <v>2.1763039171379651E-3</v>
      </c>
      <c r="BD14" s="140">
        <v>3.6111229543981445E-4</v>
      </c>
      <c r="BE14" s="140">
        <v>1.0966718546453617E-2</v>
      </c>
      <c r="BF14" s="140">
        <v>2.9819196648428699E-2</v>
      </c>
      <c r="BG14" s="140">
        <v>1.8848571453098746E-3</v>
      </c>
      <c r="BH14" s="140">
        <v>1.7123538168065777E-3</v>
      </c>
      <c r="BI14" s="140">
        <v>1.8853400247258664E-3</v>
      </c>
      <c r="BJ14" s="140">
        <v>6.1680770245523865E-4</v>
      </c>
      <c r="BK14" s="140">
        <v>8.3604950298067919E-4</v>
      </c>
      <c r="BL14" s="140">
        <v>1.2093516086556077E-3</v>
      </c>
      <c r="BM14" s="140">
        <v>1.2233599602824829E-3</v>
      </c>
      <c r="BN14" s="140"/>
      <c r="BO14" s="140">
        <v>4.8709872506108842E-4</v>
      </c>
      <c r="BP14" s="140">
        <v>3.7549565112034549E-5</v>
      </c>
      <c r="BQ14" s="140">
        <v>8.5798406414433107E-5</v>
      </c>
      <c r="BR14" s="140">
        <v>6.209462110481491E-5</v>
      </c>
      <c r="BS14" s="140">
        <v>2.6730977947019046E-4</v>
      </c>
      <c r="BT14" s="140">
        <v>8.8453401827838407E-5</v>
      </c>
      <c r="BU14" s="140">
        <v>1.5543062312838379E-4</v>
      </c>
      <c r="BV14" s="140">
        <v>2.2822972468836746E-4</v>
      </c>
      <c r="BW14" s="140">
        <v>1.7195144630015357E-4</v>
      </c>
      <c r="BX14" s="140">
        <v>6.343519100171619E-4</v>
      </c>
      <c r="BY14" s="140">
        <v>4.0073087466025771E-4</v>
      </c>
      <c r="BZ14" s="140">
        <v>2.472557219761767E-4</v>
      </c>
      <c r="CA14" s="140">
        <v>7.4518634225081949E-4</v>
      </c>
      <c r="CB14" s="140">
        <v>9.0005580207021482E-5</v>
      </c>
      <c r="CC14" s="140">
        <v>1.1287368364981376E-4</v>
      </c>
      <c r="CD14" s="140">
        <v>6.9957716557196982E-4</v>
      </c>
      <c r="CE14" s="140">
        <v>1.8138374038484532E-3</v>
      </c>
      <c r="CF14" s="140">
        <v>3.1759843619778757E-4</v>
      </c>
      <c r="CG14" s="140">
        <v>1.0558757888053343E-2</v>
      </c>
      <c r="CH14" s="140">
        <v>2.6344020428279446E-2</v>
      </c>
      <c r="CI14" s="140">
        <v>1.5079748410924156E-3</v>
      </c>
      <c r="CJ14" s="140">
        <v>1.3996789107788416E-3</v>
      </c>
      <c r="CK14" s="140">
        <v>1.7597011803333162E-3</v>
      </c>
      <c r="CL14" s="140">
        <v>6.5826212261744165E-4</v>
      </c>
      <c r="CM14" s="140">
        <v>3.7364923950534339E-4</v>
      </c>
      <c r="CN14" s="140">
        <v>9.8826073230083382E-4</v>
      </c>
      <c r="CO14" s="140">
        <v>1.2819854626622163E-3</v>
      </c>
      <c r="CP14" s="140"/>
      <c r="CQ14" s="140">
        <v>3.2136177396770757E-4</v>
      </c>
      <c r="CR14" s="140">
        <v>3.715910919284729E-5</v>
      </c>
      <c r="CS14" s="140">
        <v>8.1856915938138049E-5</v>
      </c>
      <c r="CT14" s="140">
        <v>5.2827345080541352E-5</v>
      </c>
      <c r="CU14" s="140">
        <v>2.5854333817717194E-4</v>
      </c>
      <c r="CV14" s="140">
        <v>6.6334994280286663E-5</v>
      </c>
      <c r="CW14" s="140">
        <v>1.5520444910207458E-4</v>
      </c>
      <c r="CX14" s="140">
        <v>1.492115463652107E-4</v>
      </c>
      <c r="CY14" s="140">
        <v>7.9173061718827391E-5</v>
      </c>
      <c r="CZ14" s="140">
        <v>4.6120388086056036E-4</v>
      </c>
      <c r="DA14" s="140">
        <v>4.3712254841303283E-4</v>
      </c>
      <c r="DB14" s="140">
        <v>1.9905875232826059E-4</v>
      </c>
      <c r="DC14" s="140">
        <v>5.5108667935352775E-4</v>
      </c>
      <c r="DD14" s="140">
        <v>8.9522370025997731E-5</v>
      </c>
      <c r="DE14" s="140">
        <v>8.688123094507041E-5</v>
      </c>
      <c r="DF14" s="140">
        <v>5.522914900186255E-4</v>
      </c>
      <c r="DG14" s="140">
        <v>1.8157000971405922E-3</v>
      </c>
      <c r="DH14" s="140">
        <v>3.160531354351143E-4</v>
      </c>
      <c r="DI14" s="140">
        <v>9.585122888520559E-3</v>
      </c>
      <c r="DJ14" s="140">
        <v>2.477062385790792E-2</v>
      </c>
      <c r="DK14" s="140">
        <v>1.5108911620824214E-3</v>
      </c>
      <c r="DL14" s="140">
        <v>1.3345487851982331E-3</v>
      </c>
      <c r="DM14" s="140">
        <v>5.126341432987353E-3</v>
      </c>
      <c r="DN14" s="140">
        <v>7.8824622968861008E-4</v>
      </c>
      <c r="DO14" s="140">
        <v>4.3842551602854232E-4</v>
      </c>
      <c r="DP14" s="140">
        <v>7.6802969606938685E-4</v>
      </c>
      <c r="DQ14" s="140">
        <v>1.0832587439574574E-3</v>
      </c>
      <c r="DR14" s="140"/>
      <c r="DS14" s="140">
        <v>3.5057941485587779E-4</v>
      </c>
      <c r="DT14" s="140">
        <v>1.3681706668013325E-5</v>
      </c>
      <c r="DU14" s="140">
        <v>4.753236695131801E-5</v>
      </c>
      <c r="DV14" s="140">
        <v>3.1128733559176148E-5</v>
      </c>
      <c r="DW14" s="140">
        <v>3.5751652574873719E-4</v>
      </c>
      <c r="DX14" s="140">
        <v>7.3882369176055796E-5</v>
      </c>
      <c r="DY14" s="140">
        <v>1.7311417448423791E-4</v>
      </c>
      <c r="DZ14" s="140">
        <v>1.9240207513569578E-4</v>
      </c>
      <c r="EA14" s="140">
        <v>6.5036828053133784E-5</v>
      </c>
      <c r="EB14" s="140">
        <v>1.9506752862313002E-4</v>
      </c>
      <c r="EC14" s="140">
        <v>3.6729837583850372E-4</v>
      </c>
      <c r="ED14" s="140">
        <v>2.1276197427787583E-4</v>
      </c>
      <c r="EE14" s="140">
        <v>3.4563904770051087E-4</v>
      </c>
      <c r="EF14" s="140">
        <v>1.0105317129699789E-4</v>
      </c>
      <c r="EG14" s="140">
        <v>4.3293670952897015E-5</v>
      </c>
      <c r="EH14" s="140">
        <v>4.2243976667917109E-4</v>
      </c>
      <c r="EI14" s="140">
        <v>1.3824791206901101E-3</v>
      </c>
      <c r="EJ14" s="140">
        <v>2.4850821977257968E-4</v>
      </c>
      <c r="EK14" s="140">
        <v>7.7823103344538862E-3</v>
      </c>
      <c r="EL14" s="140">
        <v>2.1360927174986319E-2</v>
      </c>
      <c r="EM14" s="140">
        <v>1.2225177007709337E-3</v>
      </c>
      <c r="EN14" s="140">
        <v>1.1373526643985901E-3</v>
      </c>
      <c r="EO14" s="140">
        <v>4.373498575377846E-3</v>
      </c>
      <c r="EP14" s="140">
        <v>7.5136907874720591E-4</v>
      </c>
      <c r="EQ14" s="140">
        <v>3.5203477789383879E-4</v>
      </c>
      <c r="ER14" s="140">
        <v>4.4794174141206595E-4</v>
      </c>
      <c r="ES14" s="140">
        <v>1.1171105486321214E-3</v>
      </c>
      <c r="ET14" s="140"/>
      <c r="EU14" s="140">
        <v>2.0364844302935391E-4</v>
      </c>
      <c r="EV14" s="140">
        <v>8.0971425754316115E-6</v>
      </c>
      <c r="EW14" s="140">
        <v>7.386760625827957E-5</v>
      </c>
      <c r="EX14" s="140">
        <v>3.4448303537026832E-5</v>
      </c>
      <c r="EY14" s="140">
        <v>3.7715583319181708E-4</v>
      </c>
      <c r="EZ14" s="140">
        <v>2.2804059006512585E-4</v>
      </c>
      <c r="FA14" s="140">
        <v>1.1284809905892873E-4</v>
      </c>
      <c r="FB14" s="140">
        <v>1.5781181471421276E-4</v>
      </c>
      <c r="FC14" s="140">
        <v>5.6384056453655303E-5</v>
      </c>
      <c r="FD14" s="140">
        <v>1.6736060173633673E-4</v>
      </c>
      <c r="FE14" s="140">
        <v>3.4160949873815834E-4</v>
      </c>
      <c r="FF14" s="140">
        <v>1.1239143059501047E-4</v>
      </c>
      <c r="FG14" s="140">
        <v>2.9679770646509141E-4</v>
      </c>
      <c r="FH14" s="140">
        <v>8.5253667277361694E-5</v>
      </c>
      <c r="FI14" s="140">
        <v>3.0133327340086997E-5</v>
      </c>
      <c r="FJ14" s="140">
        <v>4.1986268891477772E-4</v>
      </c>
      <c r="FK14" s="140">
        <v>1.042835046215253E-3</v>
      </c>
      <c r="FL14" s="140">
        <v>2.3507186147488817E-4</v>
      </c>
      <c r="FM14" s="140">
        <v>7.1289242959760978E-3</v>
      </c>
      <c r="FN14" s="140">
        <v>2.0053987467254904E-2</v>
      </c>
      <c r="FO14" s="140">
        <v>1.1270288071521611E-3</v>
      </c>
      <c r="FP14" s="140">
        <v>1.0308275653821667E-3</v>
      </c>
      <c r="FQ14" s="140">
        <v>3.9815307114991908E-3</v>
      </c>
      <c r="FR14" s="140">
        <v>7.5437354246316697E-4</v>
      </c>
      <c r="FS14" s="140">
        <v>1.6199473830239914E-4</v>
      </c>
      <c r="FT14" s="140">
        <v>3.9308019203056758E-4</v>
      </c>
      <c r="FU14" s="140">
        <v>1.0882554303343751E-3</v>
      </c>
      <c r="FV14" s="140"/>
      <c r="FW14" s="140">
        <v>2.8774734920766548E-4</v>
      </c>
      <c r="FX14" s="140">
        <v>3.9675918928142986E-5</v>
      </c>
      <c r="FY14" s="140">
        <v>2.5951525581818308E-5</v>
      </c>
      <c r="FZ14" s="140">
        <v>6.9587431084246617E-6</v>
      </c>
      <c r="GA14" s="140">
        <v>3.0534761841651882E-4</v>
      </c>
      <c r="GB14" s="140">
        <v>8.9339142125423619E-5</v>
      </c>
      <c r="GC14" s="140">
        <v>1.5084494387738743E-3</v>
      </c>
      <c r="GD14" s="140">
        <v>1.4346964719664243E-4</v>
      </c>
      <c r="GE14" s="140">
        <v>5.6717423330485432E-5</v>
      </c>
      <c r="GF14" s="140">
        <v>8.6676992877635667E-5</v>
      </c>
      <c r="GG14" s="140">
        <v>3.0115445688764326E-4</v>
      </c>
      <c r="GH14" s="140">
        <v>9.2539624594338343E-5</v>
      </c>
      <c r="GI14" s="140">
        <v>3.3946441950128325E-4</v>
      </c>
      <c r="GJ14" s="140">
        <v>4.0205413535849782E-5</v>
      </c>
      <c r="GK14" s="140">
        <v>1.6341157342024834E-5</v>
      </c>
      <c r="GL14" s="140">
        <v>3.8919099294628675E-4</v>
      </c>
      <c r="GM14" s="140">
        <v>6.4960865063819879E-4</v>
      </c>
      <c r="GN14" s="140">
        <v>1.5913142349152418E-4</v>
      </c>
      <c r="GO14" s="140">
        <v>5.5384920962202617E-3</v>
      </c>
      <c r="GP14" s="140">
        <v>1.9736074300758414E-2</v>
      </c>
      <c r="GQ14" s="140">
        <v>6.2171669998041339E-4</v>
      </c>
      <c r="GR14" s="140">
        <v>6.7366328645381164E-4</v>
      </c>
      <c r="GS14" s="140">
        <v>3.7555558593754248E-3</v>
      </c>
      <c r="GT14" s="140">
        <v>1.8240353369703956E-4</v>
      </c>
      <c r="GU14" s="140">
        <v>2.4935323477241316E-4</v>
      </c>
      <c r="GV14" s="140">
        <v>2.9931853299898194E-4</v>
      </c>
      <c r="GW14" s="140">
        <v>5.380691315699578E-4</v>
      </c>
      <c r="GX14" s="140"/>
      <c r="GY14" s="140">
        <v>5.1451428753986259E-5</v>
      </c>
      <c r="GZ14" s="140">
        <v>4.2699447711900267E-5</v>
      </c>
      <c r="HA14" s="140">
        <v>2.1686815179951975E-5</v>
      </c>
      <c r="HB14" s="140">
        <v>4.6583516300807598E-6</v>
      </c>
      <c r="HC14" s="140">
        <v>1.9833454233784839E-4</v>
      </c>
      <c r="HD14" s="140">
        <v>0</v>
      </c>
      <c r="HE14" s="140">
        <v>6.8212524587041656E-5</v>
      </c>
      <c r="HF14" s="140">
        <v>1.3928484373992056E-4</v>
      </c>
      <c r="HG14" s="140">
        <v>2.1916959417233198E-5</v>
      </c>
      <c r="HH14" s="140">
        <v>4.422712704555378E-5</v>
      </c>
      <c r="HI14" s="140">
        <v>1.9637868465577964E-4</v>
      </c>
      <c r="HJ14" s="140">
        <v>5.3064648423613914E-5</v>
      </c>
      <c r="HK14" s="140">
        <v>2.7519561089400568E-4</v>
      </c>
      <c r="HL14" s="140">
        <v>1.6466731343541292E-6</v>
      </c>
      <c r="HM14" s="140">
        <v>1.0283040389006182E-5</v>
      </c>
      <c r="HN14" s="140">
        <v>2.7431754411191427E-4</v>
      </c>
      <c r="HO14" s="140">
        <v>7.4168874981983394E-4</v>
      </c>
      <c r="HP14" s="140">
        <v>4.9536954567784505E-5</v>
      </c>
      <c r="HQ14" s="140">
        <v>4.3666454776712191E-3</v>
      </c>
      <c r="HR14" s="140">
        <v>1.4715672089186839E-2</v>
      </c>
      <c r="HS14" s="140">
        <v>3.8035549393366814E-4</v>
      </c>
      <c r="HT14" s="140">
        <v>3.729420848158261E-4</v>
      </c>
      <c r="HU14" s="140">
        <v>3.2655461361834541E-3</v>
      </c>
      <c r="HV14" s="140">
        <v>1.5058344811778919E-4</v>
      </c>
      <c r="HW14" s="140">
        <v>6.318588151041673E-5</v>
      </c>
      <c r="HX14" s="140">
        <v>2.3541844466008917E-4</v>
      </c>
      <c r="HY14" s="140">
        <v>4.2286882424792666E-4</v>
      </c>
      <c r="HZ14" s="100"/>
    </row>
    <row r="15" spans="1:234" s="101" customFormat="1" ht="24" x14ac:dyDescent="0.25">
      <c r="A15" s="98" t="s">
        <v>28</v>
      </c>
      <c r="B15" s="99">
        <v>5912</v>
      </c>
      <c r="C15" s="99"/>
      <c r="D15" s="99">
        <v>3</v>
      </c>
      <c r="E15" s="99"/>
      <c r="F15" s="99"/>
      <c r="G15" s="99" t="s">
        <v>810</v>
      </c>
      <c r="H15" s="99" t="s">
        <v>23</v>
      </c>
      <c r="I15" s="98" t="s">
        <v>10</v>
      </c>
      <c r="J15" s="98" t="s">
        <v>880</v>
      </c>
      <c r="K15" s="140">
        <v>2.3392646574503647E-6</v>
      </c>
      <c r="L15" s="140">
        <v>0</v>
      </c>
      <c r="M15" s="140">
        <v>1.1985986953259419E-4</v>
      </c>
      <c r="N15" s="140">
        <v>0</v>
      </c>
      <c r="O15" s="140">
        <v>7.4333159014610549E-6</v>
      </c>
      <c r="P15" s="140">
        <v>0</v>
      </c>
      <c r="Q15" s="140">
        <v>0</v>
      </c>
      <c r="R15" s="140">
        <v>4.9214256488752797E-5</v>
      </c>
      <c r="S15" s="140">
        <v>1.3919867022548159E-5</v>
      </c>
      <c r="T15" s="140">
        <v>3.4512995271928428E-5</v>
      </c>
      <c r="U15" s="140">
        <v>3.5090810876440838E-4</v>
      </c>
      <c r="V15" s="140">
        <v>2.0313170002182412E-6</v>
      </c>
      <c r="W15" s="140">
        <v>6.9338642303618271E-5</v>
      </c>
      <c r="X15" s="140">
        <v>0</v>
      </c>
      <c r="Y15" s="140">
        <v>2.4806165236975313E-5</v>
      </c>
      <c r="Z15" s="140">
        <v>3.9355997116993985E-5</v>
      </c>
      <c r="AA15" s="140">
        <v>2.9972719530288195E-4</v>
      </c>
      <c r="AB15" s="140">
        <v>6.414685263847078E-6</v>
      </c>
      <c r="AC15" s="140">
        <v>9.5788350401921859E-4</v>
      </c>
      <c r="AD15" s="140">
        <v>5.3519405790854874E-3</v>
      </c>
      <c r="AE15" s="140">
        <v>2.3862393976385642E-4</v>
      </c>
      <c r="AF15" s="140">
        <v>1.0098363179408495E-4</v>
      </c>
      <c r="AG15" s="140">
        <v>5.0828982445656659E-4</v>
      </c>
      <c r="AH15" s="140">
        <v>1.3870238740892271E-5</v>
      </c>
      <c r="AI15" s="140">
        <v>3.3482133967745272E-5</v>
      </c>
      <c r="AJ15" s="140">
        <v>2.0806159946996373E-5</v>
      </c>
      <c r="AK15" s="140">
        <v>1.183888325256112E-4</v>
      </c>
      <c r="AL15" s="140"/>
      <c r="AM15" s="140">
        <v>8.3950784788748306E-7</v>
      </c>
      <c r="AN15" s="140">
        <v>0</v>
      </c>
      <c r="AO15" s="140">
        <v>1.1526745433750735E-4</v>
      </c>
      <c r="AP15" s="140">
        <v>0</v>
      </c>
      <c r="AQ15" s="140">
        <v>4.7468251665764807E-5</v>
      </c>
      <c r="AR15" s="140">
        <v>0</v>
      </c>
      <c r="AS15" s="140">
        <v>0</v>
      </c>
      <c r="AT15" s="140">
        <v>4.8999244908493458E-5</v>
      </c>
      <c r="AU15" s="140">
        <v>1.7475546341235532E-5</v>
      </c>
      <c r="AV15" s="140">
        <v>3.8259014390044448E-5</v>
      </c>
      <c r="AW15" s="140">
        <v>3.0007752351760198E-4</v>
      </c>
      <c r="AX15" s="140">
        <v>0</v>
      </c>
      <c r="AY15" s="140">
        <v>3.5747928450959176E-5</v>
      </c>
      <c r="AZ15" s="140">
        <v>1.6664000120670015E-6</v>
      </c>
      <c r="BA15" s="140">
        <v>0</v>
      </c>
      <c r="BB15" s="140">
        <v>1.7736239088883305E-5</v>
      </c>
      <c r="BC15" s="140">
        <v>3.071852844504207E-4</v>
      </c>
      <c r="BD15" s="140">
        <v>3.0597740334563585E-6</v>
      </c>
      <c r="BE15" s="140">
        <v>9.3262997582696462E-4</v>
      </c>
      <c r="BF15" s="140">
        <v>6.2233853822975266E-3</v>
      </c>
      <c r="BG15" s="140">
        <v>4.2724876982830633E-4</v>
      </c>
      <c r="BH15" s="140">
        <v>1.0576984512749775E-4</v>
      </c>
      <c r="BI15" s="140">
        <v>7.6614235136708835E-4</v>
      </c>
      <c r="BJ15" s="140">
        <v>1.0341636108788188E-5</v>
      </c>
      <c r="BK15" s="140">
        <v>2.8246256916400528E-5</v>
      </c>
      <c r="BL15" s="140">
        <v>2.5426298557007503E-5</v>
      </c>
      <c r="BM15" s="140">
        <v>1.1963817678725075E-4</v>
      </c>
      <c r="BN15" s="140"/>
      <c r="BO15" s="140">
        <v>0</v>
      </c>
      <c r="BP15" s="140">
        <v>0</v>
      </c>
      <c r="BQ15" s="140">
        <v>1.4963591784761379E-4</v>
      </c>
      <c r="BR15" s="140">
        <v>0</v>
      </c>
      <c r="BS15" s="140">
        <v>4.3760688485347558E-5</v>
      </c>
      <c r="BT15" s="140">
        <v>0</v>
      </c>
      <c r="BU15" s="140">
        <v>0</v>
      </c>
      <c r="BV15" s="140">
        <v>7.0862294685909152E-5</v>
      </c>
      <c r="BW15" s="140">
        <v>9.0815702211856602E-6</v>
      </c>
      <c r="BX15" s="140">
        <v>4.4287011420760921E-5</v>
      </c>
      <c r="BY15" s="140">
        <v>2.7458885386741046E-4</v>
      </c>
      <c r="BZ15" s="140">
        <v>0</v>
      </c>
      <c r="CA15" s="140">
        <v>5.9966281904855228E-5</v>
      </c>
      <c r="CB15" s="140">
        <v>0</v>
      </c>
      <c r="CC15" s="140">
        <v>0</v>
      </c>
      <c r="CD15" s="140">
        <v>3.0426567384593772E-5</v>
      </c>
      <c r="CE15" s="140">
        <v>5.1601279979006799E-4</v>
      </c>
      <c r="CF15" s="140">
        <v>1.871484378236461E-6</v>
      </c>
      <c r="CG15" s="140">
        <v>8.6444194145104351E-4</v>
      </c>
      <c r="CH15" s="140">
        <v>7.7440388201719963E-3</v>
      </c>
      <c r="CI15" s="140">
        <v>8.6940557948401271E-4</v>
      </c>
      <c r="CJ15" s="140">
        <v>5.0821850317989354E-5</v>
      </c>
      <c r="CK15" s="140">
        <v>8.9496974844948079E-4</v>
      </c>
      <c r="CL15" s="140">
        <v>3.1780599150636823E-5</v>
      </c>
      <c r="CM15" s="140">
        <v>4.9266723709985615E-5</v>
      </c>
      <c r="CN15" s="140">
        <v>2.5647385928344702E-5</v>
      </c>
      <c r="CO15" s="140">
        <v>1.3310255829418322E-4</v>
      </c>
      <c r="CP15" s="140"/>
      <c r="CQ15" s="140">
        <v>0</v>
      </c>
      <c r="CR15" s="140">
        <v>0</v>
      </c>
      <c r="CS15" s="140">
        <v>9.9443846681654126E-5</v>
      </c>
      <c r="CT15" s="140">
        <v>0</v>
      </c>
      <c r="CU15" s="140">
        <v>5.6536532688054476E-5</v>
      </c>
      <c r="CV15" s="140">
        <v>0</v>
      </c>
      <c r="CW15" s="140">
        <v>0</v>
      </c>
      <c r="CX15" s="140">
        <v>2.5756945002861037E-5</v>
      </c>
      <c r="CY15" s="140">
        <v>4.9744570584073596E-6</v>
      </c>
      <c r="CZ15" s="140">
        <v>5.5771940214270174E-5</v>
      </c>
      <c r="DA15" s="140">
        <v>1.9436507573491869E-4</v>
      </c>
      <c r="DB15" s="140">
        <v>0</v>
      </c>
      <c r="DC15" s="140">
        <v>4.0306339047437088E-5</v>
      </c>
      <c r="DD15" s="140">
        <v>1.5447744141492942E-6</v>
      </c>
      <c r="DE15" s="140">
        <v>0</v>
      </c>
      <c r="DF15" s="140">
        <v>6.4608106552167794E-5</v>
      </c>
      <c r="DG15" s="140">
        <v>3.7243170431015474E-4</v>
      </c>
      <c r="DH15" s="140">
        <v>0</v>
      </c>
      <c r="DI15" s="140">
        <v>6.0515962281258804E-4</v>
      </c>
      <c r="DJ15" s="140">
        <v>5.2991831809821458E-3</v>
      </c>
      <c r="DK15" s="140">
        <v>1.1825497288333207E-3</v>
      </c>
      <c r="DL15" s="140">
        <v>7.1499472763873027E-5</v>
      </c>
      <c r="DM15" s="140">
        <v>9.358138526322235E-5</v>
      </c>
      <c r="DN15" s="140">
        <v>1.3540160323653537E-5</v>
      </c>
      <c r="DO15" s="140">
        <v>2.671342963782429E-5</v>
      </c>
      <c r="DP15" s="140">
        <v>5.1750027907450816E-5</v>
      </c>
      <c r="DQ15" s="140">
        <v>1.2088440852654306E-4</v>
      </c>
      <c r="DR15" s="140"/>
      <c r="DS15" s="140">
        <v>0</v>
      </c>
      <c r="DT15" s="140">
        <v>0</v>
      </c>
      <c r="DU15" s="140">
        <v>7.207407243317071E-5</v>
      </c>
      <c r="DV15" s="140">
        <v>0</v>
      </c>
      <c r="DW15" s="140">
        <v>6.7756160147548631E-5</v>
      </c>
      <c r="DX15" s="140">
        <v>0</v>
      </c>
      <c r="DY15" s="140">
        <v>0</v>
      </c>
      <c r="DZ15" s="140">
        <v>2.8342902066357382E-5</v>
      </c>
      <c r="EA15" s="140">
        <v>5.1316009744722713E-6</v>
      </c>
      <c r="EB15" s="140">
        <v>5.4446158209293898E-5</v>
      </c>
      <c r="EC15" s="140">
        <v>2.7579952802875316E-5</v>
      </c>
      <c r="ED15" s="140">
        <v>0</v>
      </c>
      <c r="EE15" s="140">
        <v>3.8758770745919274E-5</v>
      </c>
      <c r="EF15" s="140">
        <v>1.6336557409368655E-6</v>
      </c>
      <c r="EG15" s="140">
        <v>2.2903212838624681E-6</v>
      </c>
      <c r="EH15" s="140">
        <v>6.3051616003243291E-5</v>
      </c>
      <c r="EI15" s="140">
        <v>3.4121975266155263E-4</v>
      </c>
      <c r="EJ15" s="140">
        <v>0</v>
      </c>
      <c r="EK15" s="140">
        <v>9.326940710502672E-4</v>
      </c>
      <c r="EL15" s="140">
        <v>8.9530289118354579E-3</v>
      </c>
      <c r="EM15" s="140">
        <v>1.1336502239051392E-3</v>
      </c>
      <c r="EN15" s="140">
        <v>8.3236073331813712E-5</v>
      </c>
      <c r="EO15" s="140">
        <v>9.9014593159560827E-5</v>
      </c>
      <c r="EP15" s="140">
        <v>6.824439898682091E-5</v>
      </c>
      <c r="EQ15" s="140">
        <v>1.9699998320232887E-5</v>
      </c>
      <c r="ER15" s="140">
        <v>2.3104665014209974E-5</v>
      </c>
      <c r="ES15" s="140">
        <v>1.2700123014453547E-4</v>
      </c>
      <c r="ET15" s="140"/>
      <c r="EU15" s="140">
        <v>0</v>
      </c>
      <c r="EV15" s="140">
        <v>0</v>
      </c>
      <c r="EW15" s="140">
        <v>2.1942005203409959E-5</v>
      </c>
      <c r="EX15" s="140">
        <v>0</v>
      </c>
      <c r="EY15" s="140">
        <v>1.2125268166713744E-5</v>
      </c>
      <c r="EZ15" s="140">
        <v>0</v>
      </c>
      <c r="FA15" s="140">
        <v>0</v>
      </c>
      <c r="FB15" s="140">
        <v>3.5877597855078692E-5</v>
      </c>
      <c r="FC15" s="140">
        <v>3.4854702177884761E-6</v>
      </c>
      <c r="FD15" s="140">
        <v>4.1574113834858415E-5</v>
      </c>
      <c r="FE15" s="140">
        <v>1.0074769630859062E-5</v>
      </c>
      <c r="FF15" s="140">
        <v>0</v>
      </c>
      <c r="FG15" s="140">
        <v>4.6979215758259531E-5</v>
      </c>
      <c r="FH15" s="140">
        <v>0</v>
      </c>
      <c r="FI15" s="140">
        <v>1.8568213763321597E-6</v>
      </c>
      <c r="FJ15" s="140">
        <v>1.1263566503903318E-4</v>
      </c>
      <c r="FK15" s="140">
        <v>1.9700844260104062E-4</v>
      </c>
      <c r="FL15" s="140">
        <v>0</v>
      </c>
      <c r="FM15" s="140">
        <v>1.3743606484210439E-3</v>
      </c>
      <c r="FN15" s="140">
        <v>9.960879771464079E-3</v>
      </c>
      <c r="FO15" s="140">
        <v>7.6449811479213181E-4</v>
      </c>
      <c r="FP15" s="140">
        <v>9.4427604553987054E-5</v>
      </c>
      <c r="FQ15" s="140">
        <v>8.3126524329391635E-5</v>
      </c>
      <c r="FR15" s="140">
        <v>6.1450420977641286E-5</v>
      </c>
      <c r="FS15" s="140">
        <v>7.3983956284701202E-6</v>
      </c>
      <c r="FT15" s="140">
        <v>2.2749951572968366E-5</v>
      </c>
      <c r="FU15" s="140">
        <v>1.4667573736838757E-4</v>
      </c>
      <c r="FV15" s="140"/>
      <c r="FW15" s="140">
        <v>0</v>
      </c>
      <c r="FX15" s="140">
        <v>0</v>
      </c>
      <c r="FY15" s="140">
        <v>1.9732718299803572E-6</v>
      </c>
      <c r="FZ15" s="140">
        <v>0</v>
      </c>
      <c r="GA15" s="140">
        <v>3.1477508902363701E-5</v>
      </c>
      <c r="GB15" s="140">
        <v>0</v>
      </c>
      <c r="GC15" s="140">
        <v>0</v>
      </c>
      <c r="GD15" s="140">
        <v>3.7468937715774056E-5</v>
      </c>
      <c r="GE15" s="140">
        <v>3.5190014301316374E-6</v>
      </c>
      <c r="GF15" s="140">
        <v>5.2862513481140938E-5</v>
      </c>
      <c r="GG15" s="140">
        <v>3.8439746346307626E-6</v>
      </c>
      <c r="GH15" s="140">
        <v>0</v>
      </c>
      <c r="GI15" s="140">
        <v>8.3641484155672863E-5</v>
      </c>
      <c r="GJ15" s="140">
        <v>0</v>
      </c>
      <c r="GK15" s="140">
        <v>2.3967030768303091E-6</v>
      </c>
      <c r="GL15" s="140">
        <v>8.2233308046012564E-5</v>
      </c>
      <c r="GM15" s="140">
        <v>2.2765452108249856E-4</v>
      </c>
      <c r="GN15" s="140">
        <v>2.5590869045057758E-6</v>
      </c>
      <c r="GO15" s="140">
        <v>2.000675190311193E-3</v>
      </c>
      <c r="GP15" s="140">
        <v>7.3647014443197099E-3</v>
      </c>
      <c r="GQ15" s="140">
        <v>6.9217726273961954E-4</v>
      </c>
      <c r="GR15" s="140">
        <v>4.6860313892290383E-5</v>
      </c>
      <c r="GS15" s="140">
        <v>6.7828711455957924E-5</v>
      </c>
      <c r="GT15" s="140">
        <v>9.0521666379368715E-5</v>
      </c>
      <c r="GU15" s="140">
        <v>1.9655842918093141E-5</v>
      </c>
      <c r="GV15" s="140">
        <v>2.0240835796023888E-5</v>
      </c>
      <c r="GW15" s="140">
        <v>6.0109724265201242E-5</v>
      </c>
      <c r="GX15" s="140"/>
      <c r="GY15" s="140">
        <v>0</v>
      </c>
      <c r="GZ15" s="140">
        <v>0</v>
      </c>
      <c r="HA15" s="140">
        <v>8.3633661823775512E-6</v>
      </c>
      <c r="HB15" s="140">
        <v>0</v>
      </c>
      <c r="HC15" s="140">
        <v>4.813875574270328E-5</v>
      </c>
      <c r="HD15" s="140">
        <v>0</v>
      </c>
      <c r="HE15" s="140">
        <v>0</v>
      </c>
      <c r="HF15" s="140">
        <v>3.4635126037409048E-5</v>
      </c>
      <c r="HG15" s="140">
        <v>3.2933462687082585E-6</v>
      </c>
      <c r="HH15" s="140">
        <v>2.4069854539887886E-5</v>
      </c>
      <c r="HI15" s="140">
        <v>2.0358946631104748E-6</v>
      </c>
      <c r="HJ15" s="140">
        <v>0</v>
      </c>
      <c r="HK15" s="140">
        <v>7.5864657975897499E-5</v>
      </c>
      <c r="HL15" s="140">
        <v>0</v>
      </c>
      <c r="HM15" s="140">
        <v>3.2933462687082585E-6</v>
      </c>
      <c r="HN15" s="140">
        <v>1.1684294226086805E-4</v>
      </c>
      <c r="HO15" s="140">
        <v>1.7824400342766338E-4</v>
      </c>
      <c r="HP15" s="140">
        <v>0</v>
      </c>
      <c r="HQ15" s="140">
        <v>2.2132584764150954E-3</v>
      </c>
      <c r="HR15" s="140">
        <v>7.861765495559038E-3</v>
      </c>
      <c r="HS15" s="140">
        <v>2.4509017931471466E-4</v>
      </c>
      <c r="HT15" s="140">
        <v>5.5246490326629233E-5</v>
      </c>
      <c r="HU15" s="140">
        <v>7.5809364425374757E-5</v>
      </c>
      <c r="HV15" s="140">
        <v>9.1696423492123759E-5</v>
      </c>
      <c r="HW15" s="140">
        <v>1.0364464042149812E-5</v>
      </c>
      <c r="HX15" s="140">
        <v>4.2614904046497178E-5</v>
      </c>
      <c r="HY15" s="140">
        <v>1.3245626358578504E-4</v>
      </c>
      <c r="HZ15" s="100"/>
    </row>
    <row r="16" spans="1:234" s="101" customFormat="1" ht="24" x14ac:dyDescent="0.25">
      <c r="A16" s="98" t="s">
        <v>28</v>
      </c>
      <c r="B16" s="99">
        <v>5913</v>
      </c>
      <c r="C16" s="99"/>
      <c r="D16" s="99">
        <v>3</v>
      </c>
      <c r="E16" s="99"/>
      <c r="F16" s="99"/>
      <c r="G16" s="99" t="s">
        <v>811</v>
      </c>
      <c r="H16" s="99" t="s">
        <v>23</v>
      </c>
      <c r="I16" s="98" t="s">
        <v>10</v>
      </c>
      <c r="J16" s="98" t="s">
        <v>880</v>
      </c>
      <c r="K16" s="140">
        <v>8.7508473518596163E-5</v>
      </c>
      <c r="L16" s="140">
        <v>7.2246034252589772E-6</v>
      </c>
      <c r="M16" s="140">
        <v>0</v>
      </c>
      <c r="N16" s="140">
        <v>0</v>
      </c>
      <c r="O16" s="140">
        <v>6.273568602726958E-5</v>
      </c>
      <c r="P16" s="140">
        <v>0</v>
      </c>
      <c r="Q16" s="140">
        <v>0</v>
      </c>
      <c r="R16" s="140">
        <v>9.9450735838856933E-5</v>
      </c>
      <c r="S16" s="140">
        <v>3.3014246824599628E-6</v>
      </c>
      <c r="T16" s="140">
        <v>1.5897050493824216E-4</v>
      </c>
      <c r="U16" s="140">
        <v>0</v>
      </c>
      <c r="V16" s="140">
        <v>6.7753616339483453E-6</v>
      </c>
      <c r="W16" s="140">
        <v>4.6041638686399431E-5</v>
      </c>
      <c r="X16" s="140">
        <v>6.3668295735502508E-5</v>
      </c>
      <c r="Y16" s="140">
        <v>1.2952660778465618E-5</v>
      </c>
      <c r="Z16" s="140">
        <v>5.0192260786368483E-5</v>
      </c>
      <c r="AA16" s="140">
        <v>3.20774248063834E-5</v>
      </c>
      <c r="AB16" s="140">
        <v>7.0540155618105035E-6</v>
      </c>
      <c r="AC16" s="140">
        <v>1.1197633253120062E-3</v>
      </c>
      <c r="AD16" s="140">
        <v>1.1227857240148935E-2</v>
      </c>
      <c r="AE16" s="140">
        <v>1.2643366037326333E-5</v>
      </c>
      <c r="AF16" s="140">
        <v>2.4026182273455444E-5</v>
      </c>
      <c r="AG16" s="140">
        <v>2.6157375923229862E-5</v>
      </c>
      <c r="AH16" s="140">
        <v>1.2180225761277366E-5</v>
      </c>
      <c r="AI16" s="140">
        <v>4.8559167447322381E-6</v>
      </c>
      <c r="AJ16" s="140">
        <v>1.5815919692838538E-5</v>
      </c>
      <c r="AK16" s="140">
        <v>9.6598103919785038E-6</v>
      </c>
      <c r="AL16" s="140"/>
      <c r="AM16" s="140">
        <v>1.0427225049519336E-4</v>
      </c>
      <c r="AN16" s="140">
        <v>1.1447603201541854E-5</v>
      </c>
      <c r="AO16" s="140">
        <v>3.0025562590305832E-5</v>
      </c>
      <c r="AP16" s="140">
        <v>0</v>
      </c>
      <c r="AQ16" s="140">
        <v>5.4423353411051031E-5</v>
      </c>
      <c r="AR16" s="140">
        <v>0</v>
      </c>
      <c r="AS16" s="140">
        <v>0</v>
      </c>
      <c r="AT16" s="140">
        <v>1.3866738223578559E-4</v>
      </c>
      <c r="AU16" s="140">
        <v>1.1392244828258499E-5</v>
      </c>
      <c r="AV16" s="140">
        <v>1.6804584969144797E-4</v>
      </c>
      <c r="AW16" s="140">
        <v>0</v>
      </c>
      <c r="AX16" s="140">
        <v>6.5620384655971753E-6</v>
      </c>
      <c r="AY16" s="140">
        <v>4.5324432757603165E-5</v>
      </c>
      <c r="AZ16" s="140">
        <v>6.3836489321017912E-5</v>
      </c>
      <c r="BA16" s="140">
        <v>8.336071913470707E-6</v>
      </c>
      <c r="BB16" s="140">
        <v>5.0086617989814319E-5</v>
      </c>
      <c r="BC16" s="140">
        <v>4.663625203262395E-5</v>
      </c>
      <c r="BD16" s="140">
        <v>1.5957898420641624E-6</v>
      </c>
      <c r="BE16" s="140">
        <v>1.0892927835490082E-3</v>
      </c>
      <c r="BF16" s="140">
        <v>1.0490725293210476E-2</v>
      </c>
      <c r="BG16" s="140">
        <v>1.8827801706961618E-5</v>
      </c>
      <c r="BH16" s="140">
        <v>2.7309895451997113E-5</v>
      </c>
      <c r="BI16" s="140">
        <v>2.5829717994951172E-5</v>
      </c>
      <c r="BJ16" s="140">
        <v>1.2593323820004154E-5</v>
      </c>
      <c r="BK16" s="140">
        <v>4.4720009702359559E-6</v>
      </c>
      <c r="BL16" s="140">
        <v>2.6398930112067153E-5</v>
      </c>
      <c r="BM16" s="140">
        <v>3.3746647939276273E-5</v>
      </c>
      <c r="BN16" s="140"/>
      <c r="BO16" s="140">
        <v>1.0296668627075267E-4</v>
      </c>
      <c r="BP16" s="140">
        <v>6.6335661073610481E-6</v>
      </c>
      <c r="BQ16" s="140">
        <v>9.6519627681890888E-6</v>
      </c>
      <c r="BR16" s="140">
        <v>0</v>
      </c>
      <c r="BS16" s="140">
        <v>3.3880712264282711E-5</v>
      </c>
      <c r="BT16" s="140">
        <v>0</v>
      </c>
      <c r="BU16" s="140">
        <v>0</v>
      </c>
      <c r="BV16" s="140">
        <v>1.0036724574292632E-4</v>
      </c>
      <c r="BW16" s="140">
        <v>5.2407330864389443E-5</v>
      </c>
      <c r="BX16" s="140">
        <v>2.495294985854086E-4</v>
      </c>
      <c r="BY16" s="140">
        <v>0</v>
      </c>
      <c r="BZ16" s="140">
        <v>5.8144199586853339E-6</v>
      </c>
      <c r="CA16" s="140">
        <v>3.8724652207382194E-5</v>
      </c>
      <c r="CB16" s="140">
        <v>2.7332798613191746E-5</v>
      </c>
      <c r="CC16" s="140">
        <v>1.1434000447855638E-5</v>
      </c>
      <c r="CD16" s="140">
        <v>5.8816626487640669E-5</v>
      </c>
      <c r="CE16" s="140">
        <v>5.8892254965930812E-5</v>
      </c>
      <c r="CF16" s="140">
        <v>3.5122378057314407E-6</v>
      </c>
      <c r="CG16" s="140">
        <v>1.3962573502369594E-3</v>
      </c>
      <c r="CH16" s="140">
        <v>1.0838695598094366E-2</v>
      </c>
      <c r="CI16" s="140">
        <v>3.5433403378909828E-5</v>
      </c>
      <c r="CJ16" s="140">
        <v>5.9199357861366693E-5</v>
      </c>
      <c r="CK16" s="140">
        <v>5.1240268078772631E-5</v>
      </c>
      <c r="CL16" s="140">
        <v>9.9587580223605487E-6</v>
      </c>
      <c r="CM16" s="140">
        <v>1.6168881561566573E-5</v>
      </c>
      <c r="CN16" s="140">
        <v>2.6950605611676687E-5</v>
      </c>
      <c r="CO16" s="140">
        <v>3.5429327132128253E-5</v>
      </c>
      <c r="CP16" s="140"/>
      <c r="CQ16" s="140">
        <v>1.0556940160673907E-4</v>
      </c>
      <c r="CR16" s="140">
        <v>8.3417818364009169E-6</v>
      </c>
      <c r="CS16" s="140">
        <v>8.2340727946856874E-6</v>
      </c>
      <c r="CT16" s="140">
        <v>0</v>
      </c>
      <c r="CU16" s="140">
        <v>3.2855027541210547E-5</v>
      </c>
      <c r="CV16" s="140">
        <v>0</v>
      </c>
      <c r="CW16" s="140">
        <v>0</v>
      </c>
      <c r="CX16" s="140">
        <v>1.1212995933792716E-4</v>
      </c>
      <c r="CY16" s="140">
        <v>6.1976916385351337E-6</v>
      </c>
      <c r="CZ16" s="140">
        <v>2.0556233764528023E-4</v>
      </c>
      <c r="DA16" s="140">
        <v>1.5447744141492942E-6</v>
      </c>
      <c r="DB16" s="140">
        <v>3.5855773099061599E-6</v>
      </c>
      <c r="DC16" s="140">
        <v>1.7625110764356689E-5</v>
      </c>
      <c r="DD16" s="140">
        <v>3.0224659364460086E-5</v>
      </c>
      <c r="DE16" s="140">
        <v>8.50334539898694E-6</v>
      </c>
      <c r="DF16" s="140">
        <v>6.6852989737505727E-5</v>
      </c>
      <c r="DG16" s="140">
        <v>8.9156215973118199E-5</v>
      </c>
      <c r="DH16" s="140">
        <v>3.472199371253001E-6</v>
      </c>
      <c r="DI16" s="140">
        <v>1.8580446880801923E-3</v>
      </c>
      <c r="DJ16" s="140">
        <v>8.5895727226703456E-3</v>
      </c>
      <c r="DK16" s="140">
        <v>4.9276914931613409E-5</v>
      </c>
      <c r="DL16" s="140">
        <v>4.7807534012223415E-4</v>
      </c>
      <c r="DM16" s="140">
        <v>5.0132975057422031E-5</v>
      </c>
      <c r="DN16" s="140">
        <v>1.4086868743836123E-5</v>
      </c>
      <c r="DO16" s="140">
        <v>2.5176988502167166E-5</v>
      </c>
      <c r="DP16" s="140">
        <v>1.9418182864157989E-5</v>
      </c>
      <c r="DQ16" s="140">
        <v>3.1786950670125057E-5</v>
      </c>
      <c r="DR16" s="140"/>
      <c r="DS16" s="140">
        <v>8.8183743889353727E-5</v>
      </c>
      <c r="DT16" s="140">
        <v>3.528696400422444E-6</v>
      </c>
      <c r="DU16" s="140">
        <v>0</v>
      </c>
      <c r="DV16" s="140">
        <v>0</v>
      </c>
      <c r="DW16" s="140">
        <v>1.4991193858008882E-5</v>
      </c>
      <c r="DX16" s="140">
        <v>0</v>
      </c>
      <c r="DY16" s="140">
        <v>0</v>
      </c>
      <c r="DZ16" s="140">
        <v>1.3810272171583694E-4</v>
      </c>
      <c r="EA16" s="140">
        <v>6.8183024782900091E-6</v>
      </c>
      <c r="EB16" s="140">
        <v>1.95722656607701E-4</v>
      </c>
      <c r="EC16" s="140">
        <v>6.5986878947645941E-6</v>
      </c>
      <c r="ED16" s="140">
        <v>0</v>
      </c>
      <c r="EE16" s="140">
        <v>6.4525686001006864E-5</v>
      </c>
      <c r="EF16" s="140">
        <v>3.4392201145185203E-5</v>
      </c>
      <c r="EG16" s="140">
        <v>8.7448630838385151E-6</v>
      </c>
      <c r="EH16" s="140">
        <v>1.5057584346020816E-4</v>
      </c>
      <c r="EI16" s="140">
        <v>1.4994473982474655E-4</v>
      </c>
      <c r="EJ16" s="140">
        <v>3.9784322161638965E-6</v>
      </c>
      <c r="EK16" s="140">
        <v>1.9785606045278977E-3</v>
      </c>
      <c r="EL16" s="140">
        <v>9.5768039676314455E-3</v>
      </c>
      <c r="EM16" s="140">
        <v>9.6822547479880565E-5</v>
      </c>
      <c r="EN16" s="140">
        <v>5.1597488628882932E-4</v>
      </c>
      <c r="EO16" s="140">
        <v>9.1601351699390442E-5</v>
      </c>
      <c r="EP16" s="140">
        <v>1.5385193183764246E-5</v>
      </c>
      <c r="EQ16" s="140">
        <v>3.9136849936317513E-5</v>
      </c>
      <c r="ER16" s="140">
        <v>3.7964205438981213E-5</v>
      </c>
      <c r="ES16" s="140">
        <v>6.4083253587399034E-5</v>
      </c>
      <c r="ET16" s="140"/>
      <c r="EU16" s="140">
        <v>5.8030779434479048E-5</v>
      </c>
      <c r="EV16" s="140">
        <v>1.3942024601881335E-5</v>
      </c>
      <c r="EW16" s="140">
        <v>0</v>
      </c>
      <c r="EX16" s="140">
        <v>0</v>
      </c>
      <c r="EY16" s="140">
        <v>3.9042512610888873E-5</v>
      </c>
      <c r="EZ16" s="140">
        <v>0</v>
      </c>
      <c r="FA16" s="140">
        <v>0</v>
      </c>
      <c r="FB16" s="140">
        <v>6.4886340026051384E-5</v>
      </c>
      <c r="FC16" s="140">
        <v>7.2172949078760741E-6</v>
      </c>
      <c r="FD16" s="140">
        <v>1.790946348542766E-4</v>
      </c>
      <c r="FE16" s="140">
        <v>9.2706321256641935E-6</v>
      </c>
      <c r="FF16" s="140">
        <v>5.0126092307370346E-6</v>
      </c>
      <c r="FG16" s="140">
        <v>4.932561993581173E-5</v>
      </c>
      <c r="FH16" s="140">
        <v>5.0126092307370346E-6</v>
      </c>
      <c r="FI16" s="140">
        <v>5.4977004466148121E-6</v>
      </c>
      <c r="FJ16" s="140">
        <v>1.716444961627648E-4</v>
      </c>
      <c r="FK16" s="140">
        <v>1.5269647394376657E-4</v>
      </c>
      <c r="FL16" s="140">
        <v>1.404306730551828E-5</v>
      </c>
      <c r="FM16" s="140">
        <v>1.8662959982974185E-3</v>
      </c>
      <c r="FN16" s="140">
        <v>1.1925058876676079E-2</v>
      </c>
      <c r="FO16" s="140">
        <v>9.7875596983766519E-5</v>
      </c>
      <c r="FP16" s="140">
        <v>5.6574467332328056E-4</v>
      </c>
      <c r="FQ16" s="140">
        <v>1.0064014978938382E-4</v>
      </c>
      <c r="FR16" s="140">
        <v>1.2360842834218925E-5</v>
      </c>
      <c r="FS16" s="140">
        <v>2.9062713060306107E-5</v>
      </c>
      <c r="FT16" s="140">
        <v>5.2472352754183287E-5</v>
      </c>
      <c r="FU16" s="140">
        <v>9.3750237553212698E-5</v>
      </c>
      <c r="FV16" s="140"/>
      <c r="FW16" s="140">
        <v>1.3909099811575565E-5</v>
      </c>
      <c r="FX16" s="140">
        <v>1.0658134471679885E-5</v>
      </c>
      <c r="FY16" s="140">
        <v>0</v>
      </c>
      <c r="FZ16" s="140">
        <v>0</v>
      </c>
      <c r="GA16" s="140">
        <v>8.0102503348265134E-6</v>
      </c>
      <c r="GB16" s="140">
        <v>0</v>
      </c>
      <c r="GC16" s="140">
        <v>0</v>
      </c>
      <c r="GD16" s="140">
        <v>7.3243122698441986E-5</v>
      </c>
      <c r="GE16" s="140">
        <v>9.3150763324025449E-6</v>
      </c>
      <c r="GF16" s="140">
        <v>2.6878852345366914E-4</v>
      </c>
      <c r="GG16" s="140">
        <v>7.1239224045266326E-6</v>
      </c>
      <c r="GH16" s="140">
        <v>1.7060579363371839E-6</v>
      </c>
      <c r="GI16" s="140">
        <v>6.9224924605160041E-5</v>
      </c>
      <c r="GJ16" s="140">
        <v>2.3084690491491893E-5</v>
      </c>
      <c r="GK16" s="140">
        <v>1.7684215481302132E-6</v>
      </c>
      <c r="GL16" s="140">
        <v>2.4915833306934937E-4</v>
      </c>
      <c r="GM16" s="140">
        <v>1.8457733927673507E-4</v>
      </c>
      <c r="GN16" s="140">
        <v>1.024750071484543E-4</v>
      </c>
      <c r="GO16" s="140">
        <v>2.4277178123789118E-3</v>
      </c>
      <c r="GP16" s="140">
        <v>1.4683734554261392E-2</v>
      </c>
      <c r="GQ16" s="140">
        <v>1.7629843620425186E-4</v>
      </c>
      <c r="GR16" s="140">
        <v>6.7691980162068097E-4</v>
      </c>
      <c r="GS16" s="140">
        <v>1.1952493906591062E-4</v>
      </c>
      <c r="GT16" s="140">
        <v>2.7144820611167292E-5</v>
      </c>
      <c r="GU16" s="140">
        <v>4.1620043888794276E-5</v>
      </c>
      <c r="GV16" s="140">
        <v>5.801517843733667E-5</v>
      </c>
      <c r="GW16" s="140">
        <v>1.386116575003834E-5</v>
      </c>
      <c r="GX16" s="140"/>
      <c r="GY16" s="140">
        <v>1.4776724705651528E-5</v>
      </c>
      <c r="GZ16" s="140">
        <v>1.8751620317969378E-5</v>
      </c>
      <c r="HA16" s="140">
        <v>1.7983403967288517E-6</v>
      </c>
      <c r="HB16" s="140">
        <v>0</v>
      </c>
      <c r="HC16" s="140">
        <v>1.2553715974273455E-5</v>
      </c>
      <c r="HD16" s="140">
        <v>0</v>
      </c>
      <c r="HE16" s="140">
        <v>6.0970239474638411E-6</v>
      </c>
      <c r="HF16" s="140">
        <v>8.2108972501875938E-5</v>
      </c>
      <c r="HG16" s="140">
        <v>6.8689236459436308E-6</v>
      </c>
      <c r="HH16" s="140">
        <v>2.7381084545506038E-4</v>
      </c>
      <c r="HI16" s="140">
        <v>3.5100137863864335E-6</v>
      </c>
      <c r="HJ16" s="140">
        <v>3.6746810998218463E-6</v>
      </c>
      <c r="HK16" s="140">
        <v>5.744289228683773E-5</v>
      </c>
      <c r="HL16" s="140">
        <v>3.2393483899527632E-5</v>
      </c>
      <c r="HM16" s="140">
        <v>4.9400194030623877E-6</v>
      </c>
      <c r="HN16" s="140">
        <v>2.4502392238777838E-4</v>
      </c>
      <c r="HO16" s="140">
        <v>1.9952638701911803E-4</v>
      </c>
      <c r="HP16" s="140">
        <v>7.6508463837931626E-5</v>
      </c>
      <c r="HQ16" s="140">
        <v>2.238318544844178E-3</v>
      </c>
      <c r="HR16" s="140">
        <v>1.5227326712161558E-2</v>
      </c>
      <c r="HS16" s="140">
        <v>2.2000107743814904E-4</v>
      </c>
      <c r="HT16" s="140">
        <v>6.8225056636265027E-4</v>
      </c>
      <c r="HU16" s="140">
        <v>1.6251584831835787E-4</v>
      </c>
      <c r="HV16" s="140">
        <v>8.1669050773983901E-5</v>
      </c>
      <c r="HW16" s="140">
        <v>4.6268091728573445E-5</v>
      </c>
      <c r="HX16" s="140">
        <v>1.3697867801526587E-4</v>
      </c>
      <c r="HY16" s="140">
        <v>2.7783189124867248E-5</v>
      </c>
      <c r="HZ16" s="100"/>
    </row>
    <row r="17" spans="1:234" s="101" customFormat="1" ht="24" x14ac:dyDescent="0.25">
      <c r="A17" s="98" t="s">
        <v>28</v>
      </c>
      <c r="B17" s="99">
        <v>5914</v>
      </c>
      <c r="C17" s="99"/>
      <c r="D17" s="99">
        <v>3</v>
      </c>
      <c r="E17" s="99"/>
      <c r="F17" s="99"/>
      <c r="G17" s="99" t="s">
        <v>812</v>
      </c>
      <c r="H17" s="99" t="s">
        <v>23</v>
      </c>
      <c r="I17" s="98" t="s">
        <v>10</v>
      </c>
      <c r="J17" s="98" t="s">
        <v>880</v>
      </c>
      <c r="K17" s="140">
        <v>2.159963940830336E-4</v>
      </c>
      <c r="L17" s="140">
        <v>8.1742804727459424E-5</v>
      </c>
      <c r="M17" s="140">
        <v>6.6266397219808622E-4</v>
      </c>
      <c r="N17" s="140">
        <v>4.9794079889749795E-5</v>
      </c>
      <c r="O17" s="140">
        <v>6.0721060038114926E-4</v>
      </c>
      <c r="P17" s="140">
        <v>1.0319385436630782E-4</v>
      </c>
      <c r="Q17" s="140">
        <v>1.2080257167897793E-4</v>
      </c>
      <c r="R17" s="140">
        <v>3.1207698257799878E-4</v>
      </c>
      <c r="S17" s="140">
        <v>1.0006021646807614E-4</v>
      </c>
      <c r="T17" s="140">
        <v>9.0792552892094975E-4</v>
      </c>
      <c r="U17" s="140">
        <v>3.6771571741675102E-4</v>
      </c>
      <c r="V17" s="140">
        <v>2.3774164257036774E-4</v>
      </c>
      <c r="W17" s="140">
        <v>1.0728786473060013E-3</v>
      </c>
      <c r="X17" s="140">
        <v>3.0721353926920652E-4</v>
      </c>
      <c r="Y17" s="140">
        <v>2.070741442026954E-4</v>
      </c>
      <c r="Z17" s="140">
        <v>1.1463722950778338E-3</v>
      </c>
      <c r="AA17" s="140">
        <v>2.6297703578063276E-3</v>
      </c>
      <c r="AB17" s="140">
        <v>6.3618594754077788E-4</v>
      </c>
      <c r="AC17" s="140">
        <v>7.3342778650904239E-3</v>
      </c>
      <c r="AD17" s="140">
        <v>1.5713509670244485E-2</v>
      </c>
      <c r="AE17" s="140">
        <v>1.7038859766686707E-3</v>
      </c>
      <c r="AF17" s="140">
        <v>1.4134999101940073E-3</v>
      </c>
      <c r="AG17" s="140">
        <v>1.7733033057782111E-3</v>
      </c>
      <c r="AH17" s="140">
        <v>2.8228649997958104E-4</v>
      </c>
      <c r="AI17" s="140">
        <v>4.9304397784306442E-4</v>
      </c>
      <c r="AJ17" s="140">
        <v>1.0826200524945598E-3</v>
      </c>
      <c r="AK17" s="140">
        <v>1.0767467880491907E-3</v>
      </c>
      <c r="AL17" s="140"/>
      <c r="AM17" s="140">
        <v>1.978948868567714E-4</v>
      </c>
      <c r="AN17" s="140">
        <v>8.7265061411577293E-5</v>
      </c>
      <c r="AO17" s="140">
        <v>6.3801271321895425E-4</v>
      </c>
      <c r="AP17" s="140">
        <v>4.9483512991089685E-5</v>
      </c>
      <c r="AQ17" s="140">
        <v>6.2709012016811782E-4</v>
      </c>
      <c r="AR17" s="140">
        <v>5.4654060373170346E-5</v>
      </c>
      <c r="AS17" s="140">
        <v>1.8794351315758797E-4</v>
      </c>
      <c r="AT17" s="140">
        <v>3.4970211562836628E-4</v>
      </c>
      <c r="AU17" s="140">
        <v>1.0519352491992822E-4</v>
      </c>
      <c r="AV17" s="140">
        <v>5.2642393105496277E-4</v>
      </c>
      <c r="AW17" s="140">
        <v>4.2440176777378956E-4</v>
      </c>
      <c r="AX17" s="140">
        <v>2.4443885139717881E-4</v>
      </c>
      <c r="AY17" s="140">
        <v>1.0581714452671054E-3</v>
      </c>
      <c r="AZ17" s="140">
        <v>3.713827329604976E-4</v>
      </c>
      <c r="BA17" s="140">
        <v>2.0061074228887031E-4</v>
      </c>
      <c r="BB17" s="140">
        <v>1.259146771400439E-3</v>
      </c>
      <c r="BC17" s="140">
        <v>2.6251927975973941E-3</v>
      </c>
      <c r="BD17" s="140">
        <v>5.5154808869452537E-4</v>
      </c>
      <c r="BE17" s="140">
        <v>7.5172237775421227E-3</v>
      </c>
      <c r="BF17" s="140">
        <v>1.6873982456552035E-2</v>
      </c>
      <c r="BG17" s="140">
        <v>1.8868956844547162E-3</v>
      </c>
      <c r="BH17" s="140">
        <v>1.3539378177816949E-3</v>
      </c>
      <c r="BI17" s="140">
        <v>1.7332095190592276E-3</v>
      </c>
      <c r="BJ17" s="140">
        <v>3.292785240793535E-4</v>
      </c>
      <c r="BK17" s="140">
        <v>5.0636329931649272E-4</v>
      </c>
      <c r="BL17" s="140">
        <v>8.5199530352555531E-4</v>
      </c>
      <c r="BM17" s="140">
        <v>1.0990960877216524E-3</v>
      </c>
      <c r="BN17" s="140"/>
      <c r="BO17" s="140">
        <v>1.6971912435173202E-4</v>
      </c>
      <c r="BP17" s="140">
        <v>7.8279346191662536E-5</v>
      </c>
      <c r="BQ17" s="140">
        <v>4.9609625794266637E-4</v>
      </c>
      <c r="BR17" s="140">
        <v>3.8495664557159224E-5</v>
      </c>
      <c r="BS17" s="140">
        <v>6.5551198914198631E-4</v>
      </c>
      <c r="BT17" s="140">
        <v>4.4560581418030326E-5</v>
      </c>
      <c r="BU17" s="140">
        <v>1.420195148003949E-4</v>
      </c>
      <c r="BV17" s="140">
        <v>2.9049385613164275E-4</v>
      </c>
      <c r="BW17" s="140">
        <v>1.0280894321075575E-4</v>
      </c>
      <c r="BX17" s="140">
        <v>4.8843393943627511E-4</v>
      </c>
      <c r="BY17" s="140">
        <v>2.3770787014032113E-4</v>
      </c>
      <c r="BZ17" s="140">
        <v>2.6384461077842822E-4</v>
      </c>
      <c r="CA17" s="140">
        <v>1.0773313906955048E-3</v>
      </c>
      <c r="CB17" s="140">
        <v>1.8263787846758498E-4</v>
      </c>
      <c r="CC17" s="140">
        <v>1.7621791794706967E-4</v>
      </c>
      <c r="CD17" s="140">
        <v>1.1198474651590079E-3</v>
      </c>
      <c r="CE17" s="140">
        <v>2.5728723203098298E-3</v>
      </c>
      <c r="CF17" s="140">
        <v>4.4589973977473977E-4</v>
      </c>
      <c r="CG17" s="140">
        <v>7.6332511494108506E-3</v>
      </c>
      <c r="CH17" s="140">
        <v>1.6367798123891372E-2</v>
      </c>
      <c r="CI17" s="140">
        <v>1.8344552908758278E-3</v>
      </c>
      <c r="CJ17" s="140">
        <v>1.4753415372581607E-3</v>
      </c>
      <c r="CK17" s="140">
        <v>1.5208136853890758E-3</v>
      </c>
      <c r="CL17" s="140">
        <v>2.9361187728964619E-4</v>
      </c>
      <c r="CM17" s="140">
        <v>4.5011016943742268E-4</v>
      </c>
      <c r="CN17" s="140">
        <v>6.9866767543769399E-4</v>
      </c>
      <c r="CO17" s="140">
        <v>1.3266598969860672E-3</v>
      </c>
      <c r="CP17" s="140"/>
      <c r="CQ17" s="140">
        <v>1.754790605703232E-4</v>
      </c>
      <c r="CR17" s="140">
        <v>1.1051239628715148E-4</v>
      </c>
      <c r="CS17" s="140">
        <v>4.850402886160898E-4</v>
      </c>
      <c r="CT17" s="140">
        <v>3.7794620883488012E-5</v>
      </c>
      <c r="CU17" s="140">
        <v>5.2416602318832611E-4</v>
      </c>
      <c r="CV17" s="140">
        <v>5.6383954327117092E-5</v>
      </c>
      <c r="CW17" s="140">
        <v>1.3165256328358029E-4</v>
      </c>
      <c r="CX17" s="140">
        <v>2.1184608313924209E-4</v>
      </c>
      <c r="CY17" s="140">
        <v>8.2015560018810954E-5</v>
      </c>
      <c r="CZ17" s="140">
        <v>5.4200558832366032E-4</v>
      </c>
      <c r="DA17" s="140">
        <v>2.1701875317890979E-4</v>
      </c>
      <c r="DB17" s="140">
        <v>2.0750470014579893E-4</v>
      </c>
      <c r="DC17" s="140">
        <v>7.5993142170074565E-4</v>
      </c>
      <c r="DD17" s="140">
        <v>1.7813428686010889E-4</v>
      </c>
      <c r="DE17" s="140">
        <v>1.4900040829895982E-4</v>
      </c>
      <c r="DF17" s="140">
        <v>9.4192781466317216E-4</v>
      </c>
      <c r="DG17" s="140">
        <v>2.4454715477756463E-3</v>
      </c>
      <c r="DH17" s="140">
        <v>3.9163645320479179E-4</v>
      </c>
      <c r="DI17" s="140">
        <v>6.8460642706098668E-3</v>
      </c>
      <c r="DJ17" s="140">
        <v>1.4775641138381302E-2</v>
      </c>
      <c r="DK17" s="140">
        <v>1.5052168230086937E-3</v>
      </c>
      <c r="DL17" s="140">
        <v>1.2961258521232257E-3</v>
      </c>
      <c r="DM17" s="140">
        <v>1.4529908061703164E-3</v>
      </c>
      <c r="DN17" s="140">
        <v>3.2934516814004527E-4</v>
      </c>
      <c r="DO17" s="140">
        <v>3.023123245045407E-4</v>
      </c>
      <c r="DP17" s="140">
        <v>6.1539558152559919E-4</v>
      </c>
      <c r="DQ17" s="140">
        <v>1.1447655670646314E-3</v>
      </c>
      <c r="DR17" s="140"/>
      <c r="DS17" s="140">
        <v>1.6752137007136045E-4</v>
      </c>
      <c r="DT17" s="140">
        <v>2.9788142845171903E-5</v>
      </c>
      <c r="DU17" s="140">
        <v>4.8512198429017636E-4</v>
      </c>
      <c r="DV17" s="140">
        <v>2.5921311738863264E-5</v>
      </c>
      <c r="DW17" s="140">
        <v>4.1423596397026987E-4</v>
      </c>
      <c r="DX17" s="140">
        <v>4.701843807469121E-5</v>
      </c>
      <c r="DY17" s="140">
        <v>2.4963188663017549E-5</v>
      </c>
      <c r="DZ17" s="140">
        <v>2.5257688744409148E-4</v>
      </c>
      <c r="EA17" s="140">
        <v>8.755260822141089E-5</v>
      </c>
      <c r="EB17" s="140">
        <v>5.4784712540497272E-4</v>
      </c>
      <c r="EC17" s="140">
        <v>2.3655536933299089E-4</v>
      </c>
      <c r="ED17" s="140">
        <v>1.9110463215273363E-4</v>
      </c>
      <c r="EE17" s="140">
        <v>6.7616261557682672E-4</v>
      </c>
      <c r="EF17" s="140">
        <v>1.437197747050835E-4</v>
      </c>
      <c r="EG17" s="140">
        <v>2.2272352649912652E-4</v>
      </c>
      <c r="EH17" s="140">
        <v>1.0174215119112533E-3</v>
      </c>
      <c r="EI17" s="140">
        <v>2.6892627385588573E-3</v>
      </c>
      <c r="EJ17" s="140">
        <v>3.9004783284269685E-4</v>
      </c>
      <c r="EK17" s="140">
        <v>6.3422200237350946E-3</v>
      </c>
      <c r="EL17" s="140">
        <v>1.3681581068721478E-2</v>
      </c>
      <c r="EM17" s="140">
        <v>1.5150402579053521E-3</v>
      </c>
      <c r="EN17" s="140">
        <v>1.1682647303610726E-3</v>
      </c>
      <c r="EO17" s="140">
        <v>1.3334347893342148E-3</v>
      </c>
      <c r="EP17" s="140">
        <v>2.1627798582194747E-4</v>
      </c>
      <c r="EQ17" s="140">
        <v>3.2071814189196069E-4</v>
      </c>
      <c r="ER17" s="140">
        <v>4.8467929561686086E-4</v>
      </c>
      <c r="ES17" s="140">
        <v>1.2816236858026557E-3</v>
      </c>
      <c r="ET17" s="140"/>
      <c r="EU17" s="140">
        <v>1.3103061140656722E-4</v>
      </c>
      <c r="EV17" s="140">
        <v>2.400353507284829E-5</v>
      </c>
      <c r="EW17" s="140">
        <v>4.876693499257535E-4</v>
      </c>
      <c r="EX17" s="140">
        <v>2.6196650426167479E-5</v>
      </c>
      <c r="EY17" s="140">
        <v>2.3959876863412926E-4</v>
      </c>
      <c r="EZ17" s="140">
        <v>4.1085465283400049E-5</v>
      </c>
      <c r="FA17" s="140">
        <v>3.9254659169309489E-5</v>
      </c>
      <c r="FB17" s="140">
        <v>1.3156370868648849E-4</v>
      </c>
      <c r="FC17" s="140">
        <v>8.0429704630573885E-5</v>
      </c>
      <c r="FD17" s="140">
        <v>5.1649368556934286E-4</v>
      </c>
      <c r="FE17" s="140">
        <v>1.8214880508211822E-4</v>
      </c>
      <c r="FF17" s="140">
        <v>1.5619664062876994E-4</v>
      </c>
      <c r="FG17" s="140">
        <v>6.7057363966078608E-4</v>
      </c>
      <c r="FH17" s="140">
        <v>7.9952877931705209E-5</v>
      </c>
      <c r="FI17" s="140">
        <v>1.739008530375878E-4</v>
      </c>
      <c r="FJ17" s="140">
        <v>8.731988276861174E-4</v>
      </c>
      <c r="FK17" s="140">
        <v>2.5630227379728472E-3</v>
      </c>
      <c r="FL17" s="140">
        <v>4.1873203112227685E-4</v>
      </c>
      <c r="FM17" s="140">
        <v>6.281368863200909E-3</v>
      </c>
      <c r="FN17" s="140">
        <v>1.2201140888531655E-2</v>
      </c>
      <c r="FO17" s="140">
        <v>1.3060858923530409E-3</v>
      </c>
      <c r="FP17" s="140">
        <v>1.0687906602060452E-3</v>
      </c>
      <c r="FQ17" s="140">
        <v>1.1858548127865521E-3</v>
      </c>
      <c r="FR17" s="140">
        <v>2.2933032184374439E-4</v>
      </c>
      <c r="FS17" s="140">
        <v>3.1347273497723751E-4</v>
      </c>
      <c r="FT17" s="140">
        <v>5.1605523497554029E-4</v>
      </c>
      <c r="FU17" s="140">
        <v>1.1671810288015462E-3</v>
      </c>
      <c r="FV17" s="140"/>
      <c r="FW17" s="140">
        <v>1.19065331168853E-4</v>
      </c>
      <c r="FX17" s="140">
        <v>1.7041216633544147E-5</v>
      </c>
      <c r="FY17" s="140">
        <v>3.1830819112534678E-4</v>
      </c>
      <c r="FZ17" s="140">
        <v>2.3598810022861564E-5</v>
      </c>
      <c r="GA17" s="140">
        <v>2.4253093518903087E-4</v>
      </c>
      <c r="GB17" s="140">
        <v>3.7639173520957494E-5</v>
      </c>
      <c r="GC17" s="140">
        <v>3.8713126714427132E-5</v>
      </c>
      <c r="GD17" s="140">
        <v>9.9363650790558274E-5</v>
      </c>
      <c r="GE17" s="140">
        <v>8.013251352400988E-5</v>
      </c>
      <c r="GF17" s="140">
        <v>3.5934727089949727E-4</v>
      </c>
      <c r="GG17" s="140">
        <v>1.8866969950297321E-4</v>
      </c>
      <c r="GH17" s="140">
        <v>1.323960567850918E-4</v>
      </c>
      <c r="GI17" s="140">
        <v>6.3759705724034501E-4</v>
      </c>
      <c r="GJ17" s="140">
        <v>7.0899533521703216E-5</v>
      </c>
      <c r="GK17" s="140">
        <v>1.5837496151353361E-4</v>
      </c>
      <c r="GL17" s="140">
        <v>6.4370963672214854E-4</v>
      </c>
      <c r="GM17" s="140">
        <v>1.7062249655756055E-3</v>
      </c>
      <c r="GN17" s="140">
        <v>7.0130483713836322E-4</v>
      </c>
      <c r="GO17" s="140">
        <v>5.7383416550448804E-3</v>
      </c>
      <c r="GP17" s="140">
        <v>1.093438619696499E-2</v>
      </c>
      <c r="GQ17" s="140">
        <v>1.1113631385768334E-3</v>
      </c>
      <c r="GR17" s="140">
        <v>1.1072260508558681E-3</v>
      </c>
      <c r="GS17" s="140">
        <v>1.1838971989310918E-3</v>
      </c>
      <c r="GT17" s="140">
        <v>1.8310379853770137E-4</v>
      </c>
      <c r="GU17" s="140">
        <v>2.7419282167801678E-4</v>
      </c>
      <c r="GV17" s="140">
        <v>4.7033558936992998E-4</v>
      </c>
      <c r="GW17" s="140">
        <v>1.0092728372156105E-3</v>
      </c>
      <c r="GX17" s="140"/>
      <c r="GY17" s="140">
        <v>3.9376201325754852E-5</v>
      </c>
      <c r="GZ17" s="140">
        <v>1.4855331681061703E-5</v>
      </c>
      <c r="HA17" s="140">
        <v>3.6048638922653255E-4</v>
      </c>
      <c r="HB17" s="140">
        <v>2.1086949490511518E-5</v>
      </c>
      <c r="HC17" s="140">
        <v>1.5601833613121334E-4</v>
      </c>
      <c r="HD17" s="140">
        <v>3.9749216124187904E-5</v>
      </c>
      <c r="HE17" s="140">
        <v>4.1988734920411276E-5</v>
      </c>
      <c r="HF17" s="140">
        <v>9.2859234726006359E-5</v>
      </c>
      <c r="HG17" s="140">
        <v>1.0348647313360085E-4</v>
      </c>
      <c r="HH17" s="140">
        <v>3.6902087941439652E-4</v>
      </c>
      <c r="HI17" s="140">
        <v>1.5354139306913902E-4</v>
      </c>
      <c r="HJ17" s="140">
        <v>1.6394923394833606E-4</v>
      </c>
      <c r="HK17" s="140">
        <v>5.983340234277985E-4</v>
      </c>
      <c r="HL17" s="140">
        <v>7.2446901218530633E-5</v>
      </c>
      <c r="HM17" s="140">
        <v>1.6273676251939772E-4</v>
      </c>
      <c r="HN17" s="140">
        <v>5.5310038909563381E-4</v>
      </c>
      <c r="HO17" s="140">
        <v>1.8380424660012628E-3</v>
      </c>
      <c r="HP17" s="140">
        <v>4.2204007099277556E-4</v>
      </c>
      <c r="HQ17" s="140">
        <v>5.7247709520212089E-3</v>
      </c>
      <c r="HR17" s="140">
        <v>1.0441708568878529E-2</v>
      </c>
      <c r="HS17" s="140">
        <v>1.0450590247096914E-3</v>
      </c>
      <c r="HT17" s="140">
        <v>1.1130071715917224E-3</v>
      </c>
      <c r="HU17" s="140">
        <v>1.1280049404988528E-3</v>
      </c>
      <c r="HV17" s="140">
        <v>1.9253920624202176E-4</v>
      </c>
      <c r="HW17" s="140">
        <v>3.3980283132043762E-4</v>
      </c>
      <c r="HX17" s="140">
        <v>5.2263771611313738E-4</v>
      </c>
      <c r="HY17" s="140">
        <v>9.7155014931999686E-4</v>
      </c>
      <c r="HZ17" s="100"/>
    </row>
    <row r="18" spans="1:234" s="101" customFormat="1" ht="24" x14ac:dyDescent="0.25">
      <c r="A18" s="98" t="s">
        <v>28</v>
      </c>
      <c r="B18" s="99">
        <v>6010</v>
      </c>
      <c r="C18" s="99"/>
      <c r="D18" s="99">
        <v>3</v>
      </c>
      <c r="E18" s="99"/>
      <c r="F18" s="99"/>
      <c r="G18" s="99" t="s">
        <v>784</v>
      </c>
      <c r="H18" s="99" t="s">
        <v>23</v>
      </c>
      <c r="I18" s="98" t="s">
        <v>10</v>
      </c>
      <c r="J18" s="98" t="s">
        <v>880</v>
      </c>
      <c r="K18" s="140">
        <v>2.1190249276839615E-3</v>
      </c>
      <c r="L18" s="140">
        <v>6.4630028114825392E-5</v>
      </c>
      <c r="M18" s="140">
        <v>1.3602942654757039E-3</v>
      </c>
      <c r="N18" s="140">
        <v>7.5852770156651142E-4</v>
      </c>
      <c r="O18" s="140">
        <v>2.5227950464770032E-3</v>
      </c>
      <c r="P18" s="140">
        <v>2.3690764795692435E-4</v>
      </c>
      <c r="Q18" s="140">
        <v>9.052050395183109E-4</v>
      </c>
      <c r="R18" s="140">
        <v>1.9231521710359504E-3</v>
      </c>
      <c r="S18" s="140">
        <v>4.116392270290132E-4</v>
      </c>
      <c r="T18" s="140">
        <v>2.5857441490829227E-3</v>
      </c>
      <c r="U18" s="140">
        <v>1.6046681580517736E-3</v>
      </c>
      <c r="V18" s="140">
        <v>3.0253544401466913E-3</v>
      </c>
      <c r="W18" s="140">
        <v>6.606198750066003E-3</v>
      </c>
      <c r="X18" s="140">
        <v>1.187488781183162E-3</v>
      </c>
      <c r="Y18" s="140">
        <v>1.2631360526209766E-3</v>
      </c>
      <c r="Z18" s="140">
        <v>5.3740188138848705E-3</v>
      </c>
      <c r="AA18" s="140">
        <v>1.4521042665650671E-2</v>
      </c>
      <c r="AB18" s="140">
        <v>3.3213839115114846E-3</v>
      </c>
      <c r="AC18" s="140">
        <v>1.4719985319607793E-2</v>
      </c>
      <c r="AD18" s="140">
        <v>3.4942629273413066E-2</v>
      </c>
      <c r="AE18" s="140">
        <v>1.2291667532426576E-2</v>
      </c>
      <c r="AF18" s="140">
        <v>1.0125439544524502E-2</v>
      </c>
      <c r="AG18" s="140">
        <v>1.7238550159123091E-2</v>
      </c>
      <c r="AH18" s="140">
        <v>1.6866199746074014E-3</v>
      </c>
      <c r="AI18" s="140">
        <v>2.3219981422151659E-3</v>
      </c>
      <c r="AJ18" s="140">
        <v>4.6325156870086048E-3</v>
      </c>
      <c r="AK18" s="140">
        <v>4.0348932791965123E-2</v>
      </c>
      <c r="AL18" s="140"/>
      <c r="AM18" s="140">
        <v>2.0947204089087645E-3</v>
      </c>
      <c r="AN18" s="140">
        <v>6.3762207422176091E-5</v>
      </c>
      <c r="AO18" s="140">
        <v>1.4243833248681319E-3</v>
      </c>
      <c r="AP18" s="140">
        <v>6.2160949999288679E-4</v>
      </c>
      <c r="AQ18" s="140">
        <v>2.5251347503418352E-3</v>
      </c>
      <c r="AR18" s="140">
        <v>1.6861035446390959E-4</v>
      </c>
      <c r="AS18" s="140">
        <v>7.2192011982656721E-4</v>
      </c>
      <c r="AT18" s="140">
        <v>1.9996439562201618E-3</v>
      </c>
      <c r="AU18" s="140">
        <v>4.1639057325253137E-4</v>
      </c>
      <c r="AV18" s="140">
        <v>2.9522193750617211E-3</v>
      </c>
      <c r="AW18" s="140">
        <v>1.5430680054563937E-3</v>
      </c>
      <c r="AX18" s="140">
        <v>2.7416509276950874E-3</v>
      </c>
      <c r="AY18" s="140">
        <v>6.6366501139340046E-3</v>
      </c>
      <c r="AZ18" s="140">
        <v>8.1894268294722635E-4</v>
      </c>
      <c r="BA18" s="140">
        <v>1.3323607620322323E-3</v>
      </c>
      <c r="BB18" s="140">
        <v>5.1929867762934324E-3</v>
      </c>
      <c r="BC18" s="140">
        <v>1.4510368328871214E-2</v>
      </c>
      <c r="BD18" s="140">
        <v>3.3195338089305696E-3</v>
      </c>
      <c r="BE18" s="140">
        <v>1.5283593892368772E-2</v>
      </c>
      <c r="BF18" s="140">
        <v>3.5934184451658441E-2</v>
      </c>
      <c r="BG18" s="140">
        <v>1.2517800076566938E-2</v>
      </c>
      <c r="BH18" s="140">
        <v>1.0516564214063873E-2</v>
      </c>
      <c r="BI18" s="140">
        <v>1.7298881296386109E-2</v>
      </c>
      <c r="BJ18" s="140">
        <v>2.7050073798477706E-3</v>
      </c>
      <c r="BK18" s="140">
        <v>2.0122108718368058E-3</v>
      </c>
      <c r="BL18" s="140">
        <v>4.7428233822653923E-3</v>
      </c>
      <c r="BM18" s="140">
        <v>3.8781880651217251E-2</v>
      </c>
      <c r="BN18" s="140"/>
      <c r="BO18" s="140">
        <v>2.0689416698450353E-3</v>
      </c>
      <c r="BP18" s="140">
        <v>7.8434730668601769E-5</v>
      </c>
      <c r="BQ18" s="140">
        <v>1.5460729049479112E-3</v>
      </c>
      <c r="BR18" s="140">
        <v>6.1007537357747014E-4</v>
      </c>
      <c r="BS18" s="140">
        <v>2.7047029101460907E-3</v>
      </c>
      <c r="BT18" s="140">
        <v>2.7459805746867292E-4</v>
      </c>
      <c r="BU18" s="140">
        <v>9.6206392470524085E-4</v>
      </c>
      <c r="BV18" s="140">
        <v>2.0099985515228762E-3</v>
      </c>
      <c r="BW18" s="140">
        <v>9.1483642677470881E-4</v>
      </c>
      <c r="BX18" s="140">
        <v>2.7187500924318042E-3</v>
      </c>
      <c r="BY18" s="140">
        <v>1.8906715282750448E-3</v>
      </c>
      <c r="BZ18" s="140">
        <v>2.7321752240741909E-3</v>
      </c>
      <c r="CA18" s="140">
        <v>6.4015774934820047E-3</v>
      </c>
      <c r="CB18" s="140">
        <v>1.2233734176175426E-3</v>
      </c>
      <c r="CC18" s="140">
        <v>1.2090619202094455E-3</v>
      </c>
      <c r="CD18" s="140">
        <v>5.5770502119347606E-3</v>
      </c>
      <c r="CE18" s="140">
        <v>1.5412646283187774E-2</v>
      </c>
      <c r="CF18" s="140">
        <v>3.3613663492794684E-3</v>
      </c>
      <c r="CG18" s="140">
        <v>1.5382800568153257E-2</v>
      </c>
      <c r="CH18" s="140">
        <v>4.0861068374995833E-2</v>
      </c>
      <c r="CI18" s="140">
        <v>1.1977728957089954E-2</v>
      </c>
      <c r="CJ18" s="140">
        <v>1.015559733957141E-2</v>
      </c>
      <c r="CK18" s="140">
        <v>1.7173125590834254E-2</v>
      </c>
      <c r="CL18" s="140">
        <v>2.6618114107890304E-3</v>
      </c>
      <c r="CM18" s="140">
        <v>1.9582191933961166E-3</v>
      </c>
      <c r="CN18" s="140">
        <v>4.5736591437186072E-3</v>
      </c>
      <c r="CO18" s="140">
        <v>3.4115496234908768E-2</v>
      </c>
      <c r="CP18" s="140"/>
      <c r="CQ18" s="140">
        <v>2.1125366356864405E-3</v>
      </c>
      <c r="CR18" s="140">
        <v>6.7555451100916332E-5</v>
      </c>
      <c r="CS18" s="140">
        <v>1.4871872364481912E-3</v>
      </c>
      <c r="CT18" s="140">
        <v>5.5049325922262274E-4</v>
      </c>
      <c r="CU18" s="140">
        <v>2.7623969847263186E-3</v>
      </c>
      <c r="CV18" s="140">
        <v>2.5857443207684926E-4</v>
      </c>
      <c r="CW18" s="140">
        <v>2.9951319326607952E-4</v>
      </c>
      <c r="CX18" s="140">
        <v>1.9108572373398038E-3</v>
      </c>
      <c r="CY18" s="140">
        <v>3.3803388646871029E-4</v>
      </c>
      <c r="CZ18" s="140">
        <v>2.7040936552756791E-3</v>
      </c>
      <c r="DA18" s="140">
        <v>1.6833944769303966E-3</v>
      </c>
      <c r="DB18" s="140">
        <v>2.2518647436944859E-3</v>
      </c>
      <c r="DC18" s="140">
        <v>6.6602053180331187E-3</v>
      </c>
      <c r="DD18" s="140">
        <v>1.256554598941066E-3</v>
      </c>
      <c r="DE18" s="140">
        <v>1.3005088164756882E-3</v>
      </c>
      <c r="DF18" s="140">
        <v>5.8361694429278884E-3</v>
      </c>
      <c r="DG18" s="140">
        <v>1.6210227077014343E-2</v>
      </c>
      <c r="DH18" s="140">
        <v>3.6026569877520564E-3</v>
      </c>
      <c r="DI18" s="140">
        <v>1.5632665515205802E-2</v>
      </c>
      <c r="DJ18" s="140">
        <v>3.6274404102502544E-2</v>
      </c>
      <c r="DK18" s="140">
        <v>1.3259651682186967E-2</v>
      </c>
      <c r="DL18" s="140">
        <v>9.7181120076337488E-3</v>
      </c>
      <c r="DM18" s="140">
        <v>1.8540950173614151E-2</v>
      </c>
      <c r="DN18" s="140">
        <v>2.6606862878836885E-3</v>
      </c>
      <c r="DO18" s="140">
        <v>1.9854562645350072E-3</v>
      </c>
      <c r="DP18" s="140">
        <v>5.0040727081742597E-3</v>
      </c>
      <c r="DQ18" s="140">
        <v>3.3605994169304834E-2</v>
      </c>
      <c r="DR18" s="140"/>
      <c r="DS18" s="140">
        <v>1.6935355022054189E-3</v>
      </c>
      <c r="DT18" s="140">
        <v>8.8545678717132776E-5</v>
      </c>
      <c r="DU18" s="140">
        <v>1.3464612398878255E-3</v>
      </c>
      <c r="DV18" s="140">
        <v>3.703262446407105E-4</v>
      </c>
      <c r="DW18" s="140">
        <v>2.6772528703306519E-3</v>
      </c>
      <c r="DX18" s="140">
        <v>2.3103937877239474E-4</v>
      </c>
      <c r="DY18" s="140">
        <v>2.4768495337653795E-4</v>
      </c>
      <c r="DZ18" s="140">
        <v>1.6652565049076252E-3</v>
      </c>
      <c r="EA18" s="140">
        <v>3.4273293429970851E-4</v>
      </c>
      <c r="EB18" s="140">
        <v>2.9944865206245497E-3</v>
      </c>
      <c r="EC18" s="140">
        <v>1.6847300336968699E-3</v>
      </c>
      <c r="ED18" s="140">
        <v>2.291095028066853E-3</v>
      </c>
      <c r="EE18" s="140">
        <v>5.7846546967493598E-3</v>
      </c>
      <c r="EF18" s="140">
        <v>1.0954219107881691E-3</v>
      </c>
      <c r="EG18" s="140">
        <v>1.1602544678087612E-3</v>
      </c>
      <c r="EH18" s="140">
        <v>5.9076582111334628E-3</v>
      </c>
      <c r="EI18" s="140">
        <v>1.6286186133128985E-2</v>
      </c>
      <c r="EJ18" s="140">
        <v>3.370269239505029E-3</v>
      </c>
      <c r="EK18" s="140">
        <v>1.5478807647790849E-2</v>
      </c>
      <c r="EL18" s="140">
        <v>3.9064465469290363E-2</v>
      </c>
      <c r="EM18" s="140">
        <v>1.3108864513679796E-2</v>
      </c>
      <c r="EN18" s="140">
        <v>9.9009223237044568E-3</v>
      </c>
      <c r="EO18" s="140">
        <v>1.8796518081954417E-2</v>
      </c>
      <c r="EP18" s="140">
        <v>2.669106758092074E-3</v>
      </c>
      <c r="EQ18" s="140">
        <v>1.4081932784744599E-3</v>
      </c>
      <c r="ER18" s="140">
        <v>4.8366841827360407E-3</v>
      </c>
      <c r="ES18" s="140">
        <v>3.2452432849394586E-2</v>
      </c>
      <c r="ET18" s="140"/>
      <c r="EU18" s="140">
        <v>1.1640824098452102E-3</v>
      </c>
      <c r="EV18" s="140">
        <v>4.5796096249078911E-5</v>
      </c>
      <c r="EW18" s="140">
        <v>1.3120485617132021E-3</v>
      </c>
      <c r="EX18" s="140">
        <v>3.4594574708326635E-4</v>
      </c>
      <c r="EY18" s="140">
        <v>2.7451874971660714E-3</v>
      </c>
      <c r="EZ18" s="140">
        <v>3.2848796101205875E-4</v>
      </c>
      <c r="FA18" s="140">
        <v>3.2753132520167521E-4</v>
      </c>
      <c r="FB18" s="140">
        <v>1.8327348008297596E-3</v>
      </c>
      <c r="FC18" s="140">
        <v>4.2202680659319056E-4</v>
      </c>
      <c r="FD18" s="140">
        <v>2.8103630234220865E-3</v>
      </c>
      <c r="FE18" s="140">
        <v>1.7221536228543002E-3</v>
      </c>
      <c r="FF18" s="140">
        <v>2.2148905590153398E-3</v>
      </c>
      <c r="FG18" s="140">
        <v>5.4865398272469388E-3</v>
      </c>
      <c r="FH18" s="140">
        <v>1.2151603589161952E-3</v>
      </c>
      <c r="FI18" s="140">
        <v>1.2335599405998406E-3</v>
      </c>
      <c r="FJ18" s="140">
        <v>5.9130358331107189E-3</v>
      </c>
      <c r="FK18" s="140">
        <v>1.6313794953691042E-2</v>
      </c>
      <c r="FL18" s="140">
        <v>3.6226921741476935E-3</v>
      </c>
      <c r="FM18" s="140">
        <v>1.5960539708436139E-2</v>
      </c>
      <c r="FN18" s="140">
        <v>3.6861449187135228E-2</v>
      </c>
      <c r="FO18" s="140">
        <v>1.2946715810588523E-2</v>
      </c>
      <c r="FP18" s="140">
        <v>9.5584780306971397E-3</v>
      </c>
      <c r="FQ18" s="140">
        <v>1.9379929794682848E-2</v>
      </c>
      <c r="FR18" s="140">
        <v>2.9097464276355242E-3</v>
      </c>
      <c r="FS18" s="140">
        <v>1.3706584681941079E-3</v>
      </c>
      <c r="FT18" s="140">
        <v>5.1233649696848958E-3</v>
      </c>
      <c r="FU18" s="140">
        <v>3.3896431789757389E-2</v>
      </c>
      <c r="FV18" s="140"/>
      <c r="FW18" s="140">
        <v>8.5175998994259958E-4</v>
      </c>
      <c r="FX18" s="140">
        <v>5.2597601737960734E-5</v>
      </c>
      <c r="FY18" s="140">
        <v>1.8064457563172903E-3</v>
      </c>
      <c r="FZ18" s="140">
        <v>2.3317766782478296E-4</v>
      </c>
      <c r="GA18" s="140">
        <v>2.6587177280801306E-3</v>
      </c>
      <c r="GB18" s="140">
        <v>3.4043202156511503E-4</v>
      </c>
      <c r="GC18" s="140">
        <v>3.4809567492497228E-4</v>
      </c>
      <c r="GD18" s="140">
        <v>1.8134955988085377E-3</v>
      </c>
      <c r="GE18" s="140">
        <v>3.7497467937669165E-4</v>
      </c>
      <c r="GF18" s="140">
        <v>2.6366565490208885E-3</v>
      </c>
      <c r="GG18" s="140">
        <v>1.6733350051412799E-3</v>
      </c>
      <c r="GH18" s="140">
        <v>2.0682721245466966E-3</v>
      </c>
      <c r="GI18" s="140">
        <v>5.6677959538280667E-3</v>
      </c>
      <c r="GJ18" s="140">
        <v>1.1413552671092344E-3</v>
      </c>
      <c r="GK18" s="140">
        <v>1.1236031792988656E-3</v>
      </c>
      <c r="GL18" s="140">
        <v>6.3420767921449524E-3</v>
      </c>
      <c r="GM18" s="140">
        <v>1.6595860733375926E-2</v>
      </c>
      <c r="GN18" s="140">
        <v>4.4337581232463145E-3</v>
      </c>
      <c r="GO18" s="140">
        <v>1.7632731298197323E-2</v>
      </c>
      <c r="GP18" s="140">
        <v>4.082519178402589E-2</v>
      </c>
      <c r="GQ18" s="140">
        <v>1.360337673708175E-2</v>
      </c>
      <c r="GR18" s="140">
        <v>9.2390457988034119E-3</v>
      </c>
      <c r="GS18" s="140">
        <v>2.1479767381853528E-2</v>
      </c>
      <c r="GT18" s="140">
        <v>2.5563555674144654E-3</v>
      </c>
      <c r="GU18" s="140">
        <v>1.3179253981785209E-3</v>
      </c>
      <c r="GV18" s="140">
        <v>4.2038685429376891E-3</v>
      </c>
      <c r="GW18" s="140">
        <v>3.5231739956357944E-3</v>
      </c>
      <c r="GX18" s="140"/>
      <c r="GY18" s="140">
        <v>1.0385751625761302E-3</v>
      </c>
      <c r="GZ18" s="140">
        <v>5.7861797265520618E-5</v>
      </c>
      <c r="HA18" s="140">
        <v>9.9955624598704949E-4</v>
      </c>
      <c r="HB18" s="140">
        <v>1.4074804282030741E-4</v>
      </c>
      <c r="HC18" s="140">
        <v>2.6896156207505476E-3</v>
      </c>
      <c r="HD18" s="140">
        <v>3.1424191425738078E-4</v>
      </c>
      <c r="HE18" s="140">
        <v>3.1476988966446412E-4</v>
      </c>
      <c r="HF18" s="140">
        <v>1.6192510433141742E-3</v>
      </c>
      <c r="HG18" s="140">
        <v>3.3733589829766436E-4</v>
      </c>
      <c r="HH18" s="140">
        <v>2.6862265074390993E-3</v>
      </c>
      <c r="HI18" s="140">
        <v>1.6377713927237601E-3</v>
      </c>
      <c r="HJ18" s="140">
        <v>2.0380234648059549E-3</v>
      </c>
      <c r="HK18" s="140">
        <v>4.7749355679908611E-3</v>
      </c>
      <c r="HL18" s="140">
        <v>1.1072002654503733E-3</v>
      </c>
      <c r="HM18" s="140">
        <v>1.02917989567405E-3</v>
      </c>
      <c r="HN18" s="140">
        <v>5.4619340130020134E-3</v>
      </c>
      <c r="HO18" s="140">
        <v>1.5929035061615523E-2</v>
      </c>
      <c r="HP18" s="140">
        <v>3.643093402420488E-3</v>
      </c>
      <c r="HQ18" s="140">
        <v>1.694708483357335E-2</v>
      </c>
      <c r="HR18" s="140">
        <v>3.9562184996247272E-2</v>
      </c>
      <c r="HS18" s="140">
        <v>1.2426653171871827E-2</v>
      </c>
      <c r="HT18" s="140">
        <v>8.7204608149488074E-3</v>
      </c>
      <c r="HU18" s="140">
        <v>1.9805876142133635E-2</v>
      </c>
      <c r="HV18" s="140">
        <v>2.3289735342458414E-3</v>
      </c>
      <c r="HW18" s="140">
        <v>1.1560477839769078E-3</v>
      </c>
      <c r="HX18" s="140">
        <v>4.7013957091461937E-3</v>
      </c>
      <c r="HY18" s="140">
        <v>2.1651274167025177E-2</v>
      </c>
      <c r="HZ18" s="100"/>
    </row>
    <row r="19" spans="1:234" s="101" customFormat="1" ht="24" x14ac:dyDescent="0.25">
      <c r="A19" s="98" t="s">
        <v>28</v>
      </c>
      <c r="B19" s="99">
        <v>6021</v>
      </c>
      <c r="C19" s="99"/>
      <c r="D19" s="99">
        <v>3</v>
      </c>
      <c r="E19" s="99"/>
      <c r="F19" s="99"/>
      <c r="G19" s="99" t="s">
        <v>813</v>
      </c>
      <c r="H19" s="99" t="s">
        <v>23</v>
      </c>
      <c r="I19" s="98" t="s">
        <v>10</v>
      </c>
      <c r="J19" s="98" t="s">
        <v>880</v>
      </c>
      <c r="K19" s="140">
        <v>2.5375694137235272E-3</v>
      </c>
      <c r="L19" s="140">
        <v>1.3256406175381223E-3</v>
      </c>
      <c r="M19" s="140">
        <v>6.9260097048438702E-3</v>
      </c>
      <c r="N19" s="140">
        <v>7.6313485681668602E-4</v>
      </c>
      <c r="O19" s="140">
        <v>5.3857722492532166E-3</v>
      </c>
      <c r="P19" s="140">
        <v>1.0153941936938806E-3</v>
      </c>
      <c r="Q19" s="140">
        <v>1.2277747579875107E-3</v>
      </c>
      <c r="R19" s="140">
        <v>4.3497384636063188E-3</v>
      </c>
      <c r="S19" s="140">
        <v>2.9341995387898233E-3</v>
      </c>
      <c r="T19" s="140">
        <v>6.943861217993382E-3</v>
      </c>
      <c r="U19" s="140">
        <v>2.2793509839121096E-3</v>
      </c>
      <c r="V19" s="140">
        <v>4.0083004188437394E-3</v>
      </c>
      <c r="W19" s="140">
        <v>8.5991224691316457E-3</v>
      </c>
      <c r="X19" s="140">
        <v>2.7010869683108821E-3</v>
      </c>
      <c r="Y19" s="140">
        <v>2.8944935136801559E-3</v>
      </c>
      <c r="Z19" s="140">
        <v>1.4347107298695913E-2</v>
      </c>
      <c r="AA19" s="140">
        <v>2.2801510277346736E-2</v>
      </c>
      <c r="AB19" s="140">
        <v>6.8485648675368754E-3</v>
      </c>
      <c r="AC19" s="140">
        <v>0.24889113044601122</v>
      </c>
      <c r="AD19" s="140">
        <v>0.20216132834438638</v>
      </c>
      <c r="AE19" s="140">
        <v>2.21843425031477E-2</v>
      </c>
      <c r="AF19" s="140">
        <v>9.9223435101528298E-3</v>
      </c>
      <c r="AG19" s="140">
        <v>2.0961202440792234E-2</v>
      </c>
      <c r="AH19" s="140">
        <v>4.1063721042624473E-3</v>
      </c>
      <c r="AI19" s="140">
        <v>4.8777568664145838E-3</v>
      </c>
      <c r="AJ19" s="140">
        <v>8.9562596649328686E-3</v>
      </c>
      <c r="AK19" s="140">
        <v>1.5560595034458391E-2</v>
      </c>
      <c r="AL19" s="140"/>
      <c r="AM19" s="140">
        <v>2.2912002444219247E-3</v>
      </c>
      <c r="AN19" s="140">
        <v>1.3149107294991847E-3</v>
      </c>
      <c r="AO19" s="140">
        <v>6.9317492438788798E-3</v>
      </c>
      <c r="AP19" s="140">
        <v>8.5957191598717635E-4</v>
      </c>
      <c r="AQ19" s="140">
        <v>5.315623319803074E-3</v>
      </c>
      <c r="AR19" s="140">
        <v>1.0237895647017708E-3</v>
      </c>
      <c r="AS19" s="140">
        <v>1.3057416458734804E-3</v>
      </c>
      <c r="AT19" s="140">
        <v>4.5940554505777761E-3</v>
      </c>
      <c r="AU19" s="140">
        <v>3.0504243054791198E-3</v>
      </c>
      <c r="AV19" s="140">
        <v>7.1633198625275177E-3</v>
      </c>
      <c r="AW19" s="140">
        <v>2.4270258732925513E-3</v>
      </c>
      <c r="AX19" s="140">
        <v>3.9267856487855248E-3</v>
      </c>
      <c r="AY19" s="140">
        <v>7.0419384383265411E-3</v>
      </c>
      <c r="AZ19" s="140">
        <v>2.7950731230422482E-3</v>
      </c>
      <c r="BA19" s="140">
        <v>2.605921516949581E-3</v>
      </c>
      <c r="BB19" s="140">
        <v>1.3725877242264114E-2</v>
      </c>
      <c r="BC19" s="140">
        <v>2.4193434044176638E-2</v>
      </c>
      <c r="BD19" s="140">
        <v>7.1204950768614748E-3</v>
      </c>
      <c r="BE19" s="140">
        <v>0.2506238681074992</v>
      </c>
      <c r="BF19" s="140">
        <v>0.19604729003912863</v>
      </c>
      <c r="BG19" s="140">
        <v>2.3418899674104324E-2</v>
      </c>
      <c r="BH19" s="140">
        <v>1.0154505789419503E-2</v>
      </c>
      <c r="BI19" s="140">
        <v>1.794990885260293E-2</v>
      </c>
      <c r="BJ19" s="140">
        <v>4.1641881496686959E-3</v>
      </c>
      <c r="BK19" s="140">
        <v>4.9461780828341439E-3</v>
      </c>
      <c r="BL19" s="140">
        <v>9.2617830105706078E-3</v>
      </c>
      <c r="BM19" s="140">
        <v>1.6962580120165025E-2</v>
      </c>
      <c r="BN19" s="140"/>
      <c r="BO19" s="140">
        <v>2.1757408484811259E-3</v>
      </c>
      <c r="BP19" s="140">
        <v>1.2110290553851862E-3</v>
      </c>
      <c r="BQ19" s="140">
        <v>7.2193034418833613E-3</v>
      </c>
      <c r="BR19" s="140">
        <v>7.1932611983879314E-4</v>
      </c>
      <c r="BS19" s="140">
        <v>5.7344765552400723E-3</v>
      </c>
      <c r="BT19" s="140">
        <v>8.9397027324439782E-4</v>
      </c>
      <c r="BU19" s="140">
        <v>1.2601207312138453E-3</v>
      </c>
      <c r="BV19" s="140">
        <v>4.6104370932576553E-3</v>
      </c>
      <c r="BW19" s="140">
        <v>2.2335374390724319E-3</v>
      </c>
      <c r="BX19" s="140">
        <v>6.9198148729151471E-3</v>
      </c>
      <c r="BY19" s="140">
        <v>2.1647600805308771E-3</v>
      </c>
      <c r="BZ19" s="140">
        <v>3.7028739469695949E-3</v>
      </c>
      <c r="CA19" s="140">
        <v>7.4789700278794198E-3</v>
      </c>
      <c r="CB19" s="140">
        <v>2.6865375393044537E-3</v>
      </c>
      <c r="CC19" s="140">
        <v>2.4294305542924568E-3</v>
      </c>
      <c r="CD19" s="140">
        <v>1.3045469631266371E-2</v>
      </c>
      <c r="CE19" s="140">
        <v>2.4508150551581329E-2</v>
      </c>
      <c r="CF19" s="140">
        <v>6.6223071291589735E-3</v>
      </c>
      <c r="CG19" s="140">
        <v>0.25914060369631076</v>
      </c>
      <c r="CH19" s="140">
        <v>0.19701626313756421</v>
      </c>
      <c r="CI19" s="140">
        <v>2.2381673734949595E-2</v>
      </c>
      <c r="CJ19" s="140">
        <v>9.5187865298122024E-3</v>
      </c>
      <c r="CK19" s="140">
        <v>1.7714686844248151E-2</v>
      </c>
      <c r="CL19" s="140">
        <v>4.0107531238720183E-3</v>
      </c>
      <c r="CM19" s="140">
        <v>4.6982343218983577E-3</v>
      </c>
      <c r="CN19" s="140">
        <v>8.6311622806369108E-3</v>
      </c>
      <c r="CO19" s="140">
        <v>1.6334211209037386E-2</v>
      </c>
      <c r="CP19" s="140"/>
      <c r="CQ19" s="140">
        <v>2.3683823158803944E-3</v>
      </c>
      <c r="CR19" s="140">
        <v>9.7526118372758843E-4</v>
      </c>
      <c r="CS19" s="140">
        <v>7.1342260079688092E-3</v>
      </c>
      <c r="CT19" s="140">
        <v>7.4232813618957611E-4</v>
      </c>
      <c r="CU19" s="140">
        <v>5.8880992032128484E-3</v>
      </c>
      <c r="CV19" s="140">
        <v>9.4815433264261104E-4</v>
      </c>
      <c r="CW19" s="140">
        <v>1.350974867572387E-3</v>
      </c>
      <c r="CX19" s="140">
        <v>4.1498165387555477E-3</v>
      </c>
      <c r="CY19" s="140">
        <v>2.4360267119740548E-3</v>
      </c>
      <c r="CZ19" s="140">
        <v>6.3801637086402015E-3</v>
      </c>
      <c r="DA19" s="140">
        <v>2.3690892556722967E-3</v>
      </c>
      <c r="DB19" s="140">
        <v>3.8398528473720947E-3</v>
      </c>
      <c r="DC19" s="140">
        <v>7.8741268642140601E-3</v>
      </c>
      <c r="DD19" s="140">
        <v>2.7317830705538698E-3</v>
      </c>
      <c r="DE19" s="140">
        <v>2.5607929827089282E-3</v>
      </c>
      <c r="DF19" s="140">
        <v>1.3502704787839569E-2</v>
      </c>
      <c r="DG19" s="140">
        <v>2.4584061707012324E-2</v>
      </c>
      <c r="DH19" s="140">
        <v>7.2087944231206879E-3</v>
      </c>
      <c r="DI19" s="140">
        <v>0.25443631458241578</v>
      </c>
      <c r="DJ19" s="140">
        <v>0.20980396548457095</v>
      </c>
      <c r="DK19" s="140">
        <v>2.0745478267385504E-2</v>
      </c>
      <c r="DL19" s="140">
        <v>9.3055285834398004E-3</v>
      </c>
      <c r="DM19" s="140">
        <v>2.0583920600457734E-2</v>
      </c>
      <c r="DN19" s="140">
        <v>4.2327185725322203E-3</v>
      </c>
      <c r="DO19" s="140">
        <v>4.6647413812645972E-3</v>
      </c>
      <c r="DP19" s="140">
        <v>9.9391963519703634E-3</v>
      </c>
      <c r="DQ19" s="140">
        <v>1.5841899625738984E-2</v>
      </c>
      <c r="DR19" s="140"/>
      <c r="DS19" s="140">
        <v>2.47404871107863E-3</v>
      </c>
      <c r="DT19" s="140">
        <v>1.1621620331622236E-3</v>
      </c>
      <c r="DU19" s="140">
        <v>5.5441161864276528E-3</v>
      </c>
      <c r="DV19" s="140">
        <v>7.530189749482101E-4</v>
      </c>
      <c r="DW19" s="140">
        <v>6.2509474532617265E-3</v>
      </c>
      <c r="DX19" s="140">
        <v>9.7092722106967625E-4</v>
      </c>
      <c r="DY19" s="140">
        <v>7.9935060492984167E-4</v>
      </c>
      <c r="DZ19" s="140">
        <v>3.9249619910811922E-3</v>
      </c>
      <c r="EA19" s="140">
        <v>2.399947207806139E-3</v>
      </c>
      <c r="EB19" s="140">
        <v>6.6273923793014203E-3</v>
      </c>
      <c r="EC19" s="140">
        <v>2.0202118108118088E-3</v>
      </c>
      <c r="ED19" s="140">
        <v>3.8671179570607455E-3</v>
      </c>
      <c r="EE19" s="140">
        <v>7.4726065237942863E-3</v>
      </c>
      <c r="EF19" s="140">
        <v>2.9010246912959782E-3</v>
      </c>
      <c r="EG19" s="140">
        <v>2.5186945364655319E-3</v>
      </c>
      <c r="EH19" s="140">
        <v>1.2900057748080687E-2</v>
      </c>
      <c r="EI19" s="140">
        <v>2.4417643807003276E-2</v>
      </c>
      <c r="EJ19" s="140">
        <v>7.0160508359851425E-3</v>
      </c>
      <c r="EK19" s="140">
        <v>0.24225401253546061</v>
      </c>
      <c r="EL19" s="140">
        <v>0.22323246282770554</v>
      </c>
      <c r="EM19" s="140">
        <v>1.8413662690787157E-2</v>
      </c>
      <c r="EN19" s="140">
        <v>8.7261134247049576E-3</v>
      </c>
      <c r="EO19" s="140">
        <v>2.055604754228222E-2</v>
      </c>
      <c r="EP19" s="140">
        <v>3.8056554716713914E-3</v>
      </c>
      <c r="EQ19" s="140">
        <v>4.5834259006852498E-3</v>
      </c>
      <c r="ER19" s="140">
        <v>9.5341394143008823E-3</v>
      </c>
      <c r="ES19" s="140">
        <v>1.5731481913930648E-2</v>
      </c>
      <c r="ET19" s="140"/>
      <c r="EU19" s="140">
        <v>2.8455286870356935E-3</v>
      </c>
      <c r="EV19" s="140">
        <v>9.3567789357022627E-4</v>
      </c>
      <c r="EW19" s="140">
        <v>5.8027351815889321E-3</v>
      </c>
      <c r="EX19" s="140">
        <v>6.8979536112356572E-4</v>
      </c>
      <c r="EY19" s="140">
        <v>5.1703685118691762E-3</v>
      </c>
      <c r="EZ19" s="140">
        <v>9.9357026031102733E-4</v>
      </c>
      <c r="FA19" s="140">
        <v>5.2949427388557994E-4</v>
      </c>
      <c r="FB19" s="140">
        <v>3.9846796002783813E-3</v>
      </c>
      <c r="FC19" s="140">
        <v>2.3806789621546556E-3</v>
      </c>
      <c r="FD19" s="140">
        <v>6.8139620075714988E-3</v>
      </c>
      <c r="FE19" s="140">
        <v>2.1889818731079466E-3</v>
      </c>
      <c r="FF19" s="140">
        <v>3.532567041216992E-3</v>
      </c>
      <c r="FG19" s="140">
        <v>8.0297616089120196E-3</v>
      </c>
      <c r="FH19" s="140">
        <v>2.6188381237907126E-3</v>
      </c>
      <c r="FI19" s="140">
        <v>2.700612609069915E-3</v>
      </c>
      <c r="FJ19" s="140">
        <v>1.3626320698843033E-2</v>
      </c>
      <c r="FK19" s="140">
        <v>2.5344805421601994E-2</v>
      </c>
      <c r="FL19" s="140">
        <v>6.6633750336284412E-3</v>
      </c>
      <c r="FM19" s="140">
        <v>0.24430555325766995</v>
      </c>
      <c r="FN19" s="140">
        <v>0.23013031045361043</v>
      </c>
      <c r="FO19" s="140">
        <v>1.8032888010300223E-2</v>
      </c>
      <c r="FP19" s="140">
        <v>8.9698480833177736E-3</v>
      </c>
      <c r="FQ19" s="140">
        <v>1.950998864261996E-2</v>
      </c>
      <c r="FR19" s="140">
        <v>4.0458242700597271E-3</v>
      </c>
      <c r="FS19" s="140">
        <v>4.5356264762299774E-3</v>
      </c>
      <c r="FT19" s="140">
        <v>8.6842260520152269E-3</v>
      </c>
      <c r="FU19" s="140">
        <v>1.5194112655373767E-2</v>
      </c>
      <c r="FV19" s="140"/>
      <c r="FW19" s="140">
        <v>2.4274864873663352E-3</v>
      </c>
      <c r="FX19" s="140">
        <v>1.0406405417626775E-3</v>
      </c>
      <c r="FY19" s="140">
        <v>5.6899292395287829E-3</v>
      </c>
      <c r="FZ19" s="140">
        <v>6.3849904801579495E-4</v>
      </c>
      <c r="GA19" s="140">
        <v>5.2957589006686736E-3</v>
      </c>
      <c r="GB19" s="140">
        <v>1.1044237581982596E-3</v>
      </c>
      <c r="GC19" s="140">
        <v>1.2825196394904476E-3</v>
      </c>
      <c r="GD19" s="140">
        <v>4.4433095399901441E-3</v>
      </c>
      <c r="GE19" s="140">
        <v>2.6057910832645087E-3</v>
      </c>
      <c r="GF19" s="140">
        <v>6.4115418392663333E-3</v>
      </c>
      <c r="GG19" s="140">
        <v>2.2354790396729089E-3</v>
      </c>
      <c r="GH19" s="140">
        <v>2.5879096228198528E-3</v>
      </c>
      <c r="GI19" s="140">
        <v>9.4335254683313753E-3</v>
      </c>
      <c r="GJ19" s="140">
        <v>2.8920213564233854E-3</v>
      </c>
      <c r="GK19" s="140">
        <v>3.0595628644541615E-3</v>
      </c>
      <c r="GL19" s="140">
        <v>1.3567914287938368E-2</v>
      </c>
      <c r="GM19" s="140">
        <v>2.5548299775199537E-2</v>
      </c>
      <c r="GN19" s="140">
        <v>8.2926631903006264E-3</v>
      </c>
      <c r="GO19" s="140">
        <v>0.25412156849308276</v>
      </c>
      <c r="GP19" s="140">
        <v>0.23415119369171827</v>
      </c>
      <c r="GQ19" s="140">
        <v>1.6728105875975643E-2</v>
      </c>
      <c r="GR19" s="140">
        <v>9.306544233886745E-3</v>
      </c>
      <c r="GS19" s="140">
        <v>2.2269067727440028E-2</v>
      </c>
      <c r="GT19" s="140">
        <v>4.1891317789229691E-3</v>
      </c>
      <c r="GU19" s="140">
        <v>4.9109999173622965E-3</v>
      </c>
      <c r="GV19" s="140">
        <v>1.0899747465481051E-2</v>
      </c>
      <c r="GW19" s="140">
        <v>1.4681616986929543E-2</v>
      </c>
      <c r="GX19" s="140"/>
      <c r="GY19" s="140">
        <v>2.1399311250717029E-3</v>
      </c>
      <c r="GZ19" s="140">
        <v>1.2418313075780415E-3</v>
      </c>
      <c r="HA19" s="140">
        <v>5.9767080848953163E-3</v>
      </c>
      <c r="HB19" s="140">
        <v>6.2842528495149963E-4</v>
      </c>
      <c r="HC19" s="140">
        <v>4.6311328598393599E-3</v>
      </c>
      <c r="HD19" s="140">
        <v>1.0499899440769723E-3</v>
      </c>
      <c r="HE19" s="140">
        <v>9.6394121943415754E-4</v>
      </c>
      <c r="HF19" s="140">
        <v>2.9539216955402157E-3</v>
      </c>
      <c r="HG19" s="140">
        <v>2.5597699407518097E-3</v>
      </c>
      <c r="HH19" s="140">
        <v>6.210866694607328E-3</v>
      </c>
      <c r="HI19" s="140">
        <v>2.3065341894435171E-3</v>
      </c>
      <c r="HJ19" s="140">
        <v>3.6015364425294122E-3</v>
      </c>
      <c r="HK19" s="140">
        <v>7.6675775361741945E-3</v>
      </c>
      <c r="HL19" s="140">
        <v>2.397558250294854E-3</v>
      </c>
      <c r="HM19" s="140">
        <v>3.1866801997527182E-3</v>
      </c>
      <c r="HN19" s="140">
        <v>1.4168377869562918E-2</v>
      </c>
      <c r="HO19" s="140">
        <v>2.476253127720357E-2</v>
      </c>
      <c r="HP19" s="140">
        <v>3.2422627413992932E-3</v>
      </c>
      <c r="HQ19" s="140">
        <v>0.28296286138172261</v>
      </c>
      <c r="HR19" s="140">
        <v>0.22638789700720036</v>
      </c>
      <c r="HS19" s="140">
        <v>1.4602833249319505E-2</v>
      </c>
      <c r="HT19" s="140">
        <v>9.23228006190298E-3</v>
      </c>
      <c r="HU19" s="140">
        <v>1.8989926160636102E-2</v>
      </c>
      <c r="HV19" s="140">
        <v>4.3496769876901521E-3</v>
      </c>
      <c r="HW19" s="140">
        <v>4.296973437351477E-3</v>
      </c>
      <c r="HX19" s="140">
        <v>8.8565385894259965E-3</v>
      </c>
      <c r="HY19" s="140">
        <v>1.3200350257412091E-2</v>
      </c>
      <c r="HZ19" s="100"/>
    </row>
    <row r="20" spans="1:234" s="101" customFormat="1" ht="24" x14ac:dyDescent="0.25">
      <c r="A20" s="98" t="s">
        <v>28</v>
      </c>
      <c r="B20" s="99">
        <v>6022</v>
      </c>
      <c r="C20" s="99"/>
      <c r="D20" s="99">
        <v>3</v>
      </c>
      <c r="E20" s="99"/>
      <c r="F20" s="99"/>
      <c r="G20" s="99" t="s">
        <v>814</v>
      </c>
      <c r="H20" s="99" t="s">
        <v>23</v>
      </c>
      <c r="I20" s="98" t="s">
        <v>10</v>
      </c>
      <c r="J20" s="98" t="s">
        <v>880</v>
      </c>
      <c r="K20" s="140">
        <v>0</v>
      </c>
      <c r="L20" s="140">
        <v>0</v>
      </c>
      <c r="M20" s="140">
        <v>2.7672952228236293E-5</v>
      </c>
      <c r="N20" s="140">
        <v>0</v>
      </c>
      <c r="O20" s="140">
        <v>0</v>
      </c>
      <c r="P20" s="140">
        <v>0</v>
      </c>
      <c r="Q20" s="140">
        <v>0</v>
      </c>
      <c r="R20" s="140">
        <v>4.3435488910306854E-4</v>
      </c>
      <c r="S20" s="140">
        <v>1.3864615200142544E-5</v>
      </c>
      <c r="T20" s="140">
        <v>5.6620288595556874E-6</v>
      </c>
      <c r="U20" s="140">
        <v>2.2543263131129184E-4</v>
      </c>
      <c r="V20" s="140">
        <v>3.6777528846056581E-6</v>
      </c>
      <c r="W20" s="140">
        <v>1.7122886156604124E-4</v>
      </c>
      <c r="X20" s="140">
        <v>0</v>
      </c>
      <c r="Y20" s="140">
        <v>2.3128060051435154E-4</v>
      </c>
      <c r="Z20" s="140">
        <v>5.3616826043606885E-5</v>
      </c>
      <c r="AA20" s="140">
        <v>2.0836409464469518E-4</v>
      </c>
      <c r="AB20" s="140">
        <v>1.4558855203963859E-5</v>
      </c>
      <c r="AC20" s="140">
        <v>2.7217753696042225E-2</v>
      </c>
      <c r="AD20" s="140">
        <v>9.0875444310369626E-3</v>
      </c>
      <c r="AE20" s="140">
        <v>8.8525648022657678E-4</v>
      </c>
      <c r="AF20" s="140">
        <v>3.3593110161037396E-4</v>
      </c>
      <c r="AG20" s="140">
        <v>3.5089746038686608E-4</v>
      </c>
      <c r="AH20" s="140">
        <v>1.0954080055376739E-4</v>
      </c>
      <c r="AI20" s="140">
        <v>6.8480847069623564E-4</v>
      </c>
      <c r="AJ20" s="140">
        <v>5.5212094121864673E-5</v>
      </c>
      <c r="AK20" s="140">
        <v>2.1823105660612863E-4</v>
      </c>
      <c r="AL20" s="140"/>
      <c r="AM20" s="140">
        <v>0</v>
      </c>
      <c r="AN20" s="140">
        <v>0</v>
      </c>
      <c r="AO20" s="140">
        <v>2.2552629394955902E-5</v>
      </c>
      <c r="AP20" s="140">
        <v>0</v>
      </c>
      <c r="AQ20" s="140">
        <v>0</v>
      </c>
      <c r="AR20" s="140">
        <v>0</v>
      </c>
      <c r="AS20" s="140">
        <v>0</v>
      </c>
      <c r="AT20" s="140">
        <v>5.0010071858185392E-4</v>
      </c>
      <c r="AU20" s="140">
        <v>1.3406517611205708E-5</v>
      </c>
      <c r="AV20" s="140">
        <v>2.200356330080447E-3</v>
      </c>
      <c r="AW20" s="140">
        <v>4.6752688202961452E-5</v>
      </c>
      <c r="AX20" s="140">
        <v>5.5782034302242843E-6</v>
      </c>
      <c r="AY20" s="140">
        <v>1.8361977000762756E-4</v>
      </c>
      <c r="AZ20" s="140">
        <v>0</v>
      </c>
      <c r="BA20" s="140">
        <v>2.3355387003021858E-4</v>
      </c>
      <c r="BB20" s="140">
        <v>5.7379918912676461E-5</v>
      </c>
      <c r="BC20" s="140">
        <v>1.3738590179713188E-4</v>
      </c>
      <c r="BD20" s="140">
        <v>1.7537942194796377E-5</v>
      </c>
      <c r="BE20" s="140">
        <v>2.6740147286008136E-2</v>
      </c>
      <c r="BF20" s="140">
        <v>9.37259783466164E-3</v>
      </c>
      <c r="BG20" s="140">
        <v>9.4813053217650484E-4</v>
      </c>
      <c r="BH20" s="140">
        <v>4.0824816149863982E-4</v>
      </c>
      <c r="BI20" s="140">
        <v>3.5835958149895363E-4</v>
      </c>
      <c r="BJ20" s="140">
        <v>1.0755769463196091E-4</v>
      </c>
      <c r="BK20" s="140">
        <v>3.4752558067474034E-4</v>
      </c>
      <c r="BL20" s="140">
        <v>6.6074690489764613E-5</v>
      </c>
      <c r="BM20" s="140">
        <v>1.7969603347071719E-4</v>
      </c>
      <c r="BN20" s="140"/>
      <c r="BO20" s="140">
        <v>0</v>
      </c>
      <c r="BP20" s="140">
        <v>0</v>
      </c>
      <c r="BQ20" s="140">
        <v>2.0433071535761068E-5</v>
      </c>
      <c r="BR20" s="140">
        <v>0</v>
      </c>
      <c r="BS20" s="140">
        <v>2.7891782796545282E-6</v>
      </c>
      <c r="BT20" s="140">
        <v>0</v>
      </c>
      <c r="BU20" s="140">
        <v>0</v>
      </c>
      <c r="BV20" s="140">
        <v>4.7721933848582533E-4</v>
      </c>
      <c r="BW20" s="140">
        <v>1.1772405842276477E-5</v>
      </c>
      <c r="BX20" s="140">
        <v>2.3535569628137633E-3</v>
      </c>
      <c r="BY20" s="140">
        <v>0</v>
      </c>
      <c r="BZ20" s="140">
        <v>0</v>
      </c>
      <c r="CA20" s="140">
        <v>4.0974825040359682E-4</v>
      </c>
      <c r="CB20" s="140">
        <v>0</v>
      </c>
      <c r="CC20" s="140">
        <v>4.2987903875710959E-4</v>
      </c>
      <c r="CD20" s="140">
        <v>1.8518209738788748E-4</v>
      </c>
      <c r="CE20" s="140">
        <v>2.0684847712889735E-4</v>
      </c>
      <c r="CF20" s="140">
        <v>3.2286105026938334E-5</v>
      </c>
      <c r="CG20" s="140">
        <v>2.3408151921554453E-2</v>
      </c>
      <c r="CH20" s="140">
        <v>8.4751413195528723E-3</v>
      </c>
      <c r="CI20" s="140">
        <v>1.0484605139277994E-3</v>
      </c>
      <c r="CJ20" s="140">
        <v>4.0519095521164284E-4</v>
      </c>
      <c r="CK20" s="140">
        <v>3.3075433045748229E-4</v>
      </c>
      <c r="CL20" s="140">
        <v>3.6147848949498769E-6</v>
      </c>
      <c r="CM20" s="140">
        <v>4.3932798392542962E-4</v>
      </c>
      <c r="CN20" s="140">
        <v>3.1320880549669806E-5</v>
      </c>
      <c r="CO20" s="140">
        <v>2.7895858530583195E-3</v>
      </c>
      <c r="CP20" s="140"/>
      <c r="CQ20" s="140">
        <v>0</v>
      </c>
      <c r="CR20" s="140">
        <v>0</v>
      </c>
      <c r="CS20" s="140">
        <v>1.6238555263598728E-5</v>
      </c>
      <c r="CT20" s="140">
        <v>0</v>
      </c>
      <c r="CU20" s="140">
        <v>0</v>
      </c>
      <c r="CV20" s="140">
        <v>0</v>
      </c>
      <c r="CW20" s="140">
        <v>0</v>
      </c>
      <c r="CX20" s="140">
        <v>6.0372910501616179E-4</v>
      </c>
      <c r="CY20" s="140">
        <v>0</v>
      </c>
      <c r="CZ20" s="140">
        <v>2.4868639057529771E-3</v>
      </c>
      <c r="DA20" s="140">
        <v>0</v>
      </c>
      <c r="DB20" s="140">
        <v>0</v>
      </c>
      <c r="DC20" s="140">
        <v>4.8154354292112409E-4</v>
      </c>
      <c r="DD20" s="140">
        <v>0</v>
      </c>
      <c r="DE20" s="140">
        <v>5.2793229658796366E-4</v>
      </c>
      <c r="DF20" s="140">
        <v>1.7329741393026253E-4</v>
      </c>
      <c r="DG20" s="140">
        <v>2.4478781645905325E-4</v>
      </c>
      <c r="DH20" s="140">
        <v>2.8748053435925437E-5</v>
      </c>
      <c r="DI20" s="140">
        <v>2.4494232054427866E-2</v>
      </c>
      <c r="DJ20" s="140">
        <v>6.6757768708836478E-3</v>
      </c>
      <c r="DK20" s="140">
        <v>1.2217038929236204E-3</v>
      </c>
      <c r="DL20" s="140">
        <v>6.4568072802031638E-4</v>
      </c>
      <c r="DM20" s="140">
        <v>4.5971174215445352E-4</v>
      </c>
      <c r="DN20" s="140">
        <v>3.4580271289213562E-6</v>
      </c>
      <c r="DO20" s="140">
        <v>4.0017134601520895E-4</v>
      </c>
      <c r="DP20" s="140">
        <v>4.8660195634301339E-5</v>
      </c>
      <c r="DQ20" s="140">
        <v>3.3104196819767197E-3</v>
      </c>
      <c r="DR20" s="140"/>
      <c r="DS20" s="140">
        <v>0</v>
      </c>
      <c r="DT20" s="140">
        <v>0</v>
      </c>
      <c r="DU20" s="140">
        <v>1.0528719055546969E-5</v>
      </c>
      <c r="DV20" s="140">
        <v>0</v>
      </c>
      <c r="DW20" s="140">
        <v>0</v>
      </c>
      <c r="DX20" s="140">
        <v>0</v>
      </c>
      <c r="DY20" s="140">
        <v>0</v>
      </c>
      <c r="DZ20" s="140">
        <v>3.35995289569619E-4</v>
      </c>
      <c r="EA20" s="140">
        <v>0</v>
      </c>
      <c r="EB20" s="140">
        <v>3.2292589308948495E-3</v>
      </c>
      <c r="EC20" s="140">
        <v>1.6565973927341068E-4</v>
      </c>
      <c r="ED20" s="140">
        <v>0</v>
      </c>
      <c r="EE20" s="140">
        <v>7.3399012084519335E-4</v>
      </c>
      <c r="EF20" s="140">
        <v>0</v>
      </c>
      <c r="EG20" s="140">
        <v>2.4539837989112558E-4</v>
      </c>
      <c r="EH20" s="140">
        <v>1.947431678773941E-4</v>
      </c>
      <c r="EI20" s="140">
        <v>2.8169529550039043E-4</v>
      </c>
      <c r="EJ20" s="140">
        <v>2.4969771334675044E-4</v>
      </c>
      <c r="EK20" s="140">
        <v>2.3440829307065328E-2</v>
      </c>
      <c r="EL20" s="140">
        <v>1.6180741855362581E-2</v>
      </c>
      <c r="EM20" s="140">
        <v>5.0464801429022006E-4</v>
      </c>
      <c r="EN20" s="140">
        <v>8.06235342741553E-4</v>
      </c>
      <c r="EO20" s="140">
        <v>3.9857247272615117E-4</v>
      </c>
      <c r="EP20" s="140">
        <v>1.005819416968972E-5</v>
      </c>
      <c r="EQ20" s="140">
        <v>3.7745936219000078E-4</v>
      </c>
      <c r="ER20" s="140">
        <v>4.0802986597276227E-5</v>
      </c>
      <c r="ES20" s="140">
        <v>2.8575267172781206E-3</v>
      </c>
      <c r="ET20" s="140"/>
      <c r="EU20" s="140">
        <v>0</v>
      </c>
      <c r="EV20" s="140">
        <v>0</v>
      </c>
      <c r="EW20" s="140">
        <v>1.0829391899354146E-5</v>
      </c>
      <c r="EX20" s="140">
        <v>0</v>
      </c>
      <c r="EY20" s="140">
        <v>1.2391637143257576E-5</v>
      </c>
      <c r="EZ20" s="140">
        <v>0</v>
      </c>
      <c r="FA20" s="140">
        <v>0</v>
      </c>
      <c r="FB20" s="140">
        <v>2.5152877860329206E-6</v>
      </c>
      <c r="FC20" s="140">
        <v>0</v>
      </c>
      <c r="FD20" s="140">
        <v>2.4345206735123226E-3</v>
      </c>
      <c r="FE20" s="140">
        <v>1.3129802243091845E-5</v>
      </c>
      <c r="FF20" s="140">
        <v>0</v>
      </c>
      <c r="FG20" s="140">
        <v>3.8092466854504711E-4</v>
      </c>
      <c r="FH20" s="140">
        <v>0</v>
      </c>
      <c r="FI20" s="140">
        <v>4.6594869004756449E-4</v>
      </c>
      <c r="FJ20" s="140">
        <v>2.6344207987498094E-4</v>
      </c>
      <c r="FK20" s="140">
        <v>2.8273067206026082E-4</v>
      </c>
      <c r="FL20" s="140">
        <v>3.8690275302604685E-4</v>
      </c>
      <c r="FM20" s="140">
        <v>2.3958700499248697E-2</v>
      </c>
      <c r="FN20" s="140">
        <v>1.4819286230200771E-2</v>
      </c>
      <c r="FO20" s="140">
        <v>3.6234700448620454E-4</v>
      </c>
      <c r="FP20" s="140">
        <v>9.492679934781621E-4</v>
      </c>
      <c r="FQ20" s="140">
        <v>3.3102455687892488E-4</v>
      </c>
      <c r="FR20" s="140">
        <v>1.027045902061228E-5</v>
      </c>
      <c r="FS20" s="140">
        <v>2.0600839382827664E-4</v>
      </c>
      <c r="FT20" s="140">
        <v>5.3658634339442458E-5</v>
      </c>
      <c r="FU20" s="140">
        <v>4.1028655712118359E-5</v>
      </c>
      <c r="FV20" s="140"/>
      <c r="FW20" s="140">
        <v>0</v>
      </c>
      <c r="FX20" s="140">
        <v>0</v>
      </c>
      <c r="FY20" s="140">
        <v>4.0138610062438989E-5</v>
      </c>
      <c r="FZ20" s="140">
        <v>1.7060579363371839E-6</v>
      </c>
      <c r="GA20" s="140">
        <v>0</v>
      </c>
      <c r="GB20" s="140">
        <v>0</v>
      </c>
      <c r="GC20" s="140">
        <v>0</v>
      </c>
      <c r="GD20" s="140">
        <v>2.8674106279402065E-6</v>
      </c>
      <c r="GE20" s="140">
        <v>0</v>
      </c>
      <c r="GF20" s="140">
        <v>2.4722846088669564E-3</v>
      </c>
      <c r="GG20" s="140">
        <v>3.700732365903433E-4</v>
      </c>
      <c r="GH20" s="140">
        <v>6.1093412605393329E-4</v>
      </c>
      <c r="GI20" s="140">
        <v>8.1759410372101837E-4</v>
      </c>
      <c r="GJ20" s="140">
        <v>5.338353535292537E-4</v>
      </c>
      <c r="GK20" s="140">
        <v>5.6300244888745504E-4</v>
      </c>
      <c r="GL20" s="140">
        <v>5.3155745786050374E-4</v>
      </c>
      <c r="GM20" s="140">
        <v>9.0023855117479909E-4</v>
      </c>
      <c r="GN20" s="140">
        <v>2.6890124660696011E-4</v>
      </c>
      <c r="GO20" s="140">
        <v>2.399237012740961E-2</v>
      </c>
      <c r="GP20" s="140">
        <v>1.4406221168301595E-2</v>
      </c>
      <c r="GQ20" s="140">
        <v>4.452886855927113E-4</v>
      </c>
      <c r="GR20" s="140">
        <v>8.9831358339482353E-4</v>
      </c>
      <c r="GS20" s="140">
        <v>1.903029108208993E-4</v>
      </c>
      <c r="GT20" s="140">
        <v>1.5041285078939515E-4</v>
      </c>
      <c r="GU20" s="140">
        <v>3.2420169632421892E-4</v>
      </c>
      <c r="GV20" s="140">
        <v>3.2652345618131681E-5</v>
      </c>
      <c r="GW20" s="140">
        <v>7.132719908102661E-5</v>
      </c>
      <c r="GX20" s="140"/>
      <c r="GY20" s="140">
        <v>2.8166777298162739E-6</v>
      </c>
      <c r="GZ20" s="140">
        <v>0</v>
      </c>
      <c r="HA20" s="140">
        <v>1.0617826370622222E-4</v>
      </c>
      <c r="HB20" s="140">
        <v>0</v>
      </c>
      <c r="HC20" s="140">
        <v>0</v>
      </c>
      <c r="HD20" s="140">
        <v>0</v>
      </c>
      <c r="HE20" s="140">
        <v>0</v>
      </c>
      <c r="HF20" s="140">
        <v>5.4643144956862365E-4</v>
      </c>
      <c r="HG20" s="140">
        <v>0</v>
      </c>
      <c r="HH20" s="140">
        <v>1.948411296166877E-3</v>
      </c>
      <c r="HI20" s="140">
        <v>3.2948222078388036E-4</v>
      </c>
      <c r="HJ20" s="140">
        <v>4.2349486337353722E-4</v>
      </c>
      <c r="HK20" s="140">
        <v>1.1493154908675857E-3</v>
      </c>
      <c r="HL20" s="140">
        <v>5.1258620663353514E-4</v>
      </c>
      <c r="HM20" s="140">
        <v>1.4760623275742141E-3</v>
      </c>
      <c r="HN20" s="140">
        <v>5.3961417945878128E-4</v>
      </c>
      <c r="HO20" s="140">
        <v>9.9866244914316666E-4</v>
      </c>
      <c r="HP20" s="140">
        <v>2.6391208657541387E-4</v>
      </c>
      <c r="HQ20" s="140">
        <v>2.0816274170704759E-2</v>
      </c>
      <c r="HR20" s="140">
        <v>1.3160030772380938E-2</v>
      </c>
      <c r="HS20" s="140">
        <v>6.801065979417343E-4</v>
      </c>
      <c r="HT20" s="140">
        <v>8.6478059995804841E-4</v>
      </c>
      <c r="HU20" s="140">
        <v>1.9933476626646525E-4</v>
      </c>
      <c r="HV20" s="140">
        <v>7.7047874956581589E-4</v>
      </c>
      <c r="HW20" s="140">
        <v>2.68117213092018E-4</v>
      </c>
      <c r="HX20" s="140">
        <v>3.1270669489420388E-5</v>
      </c>
      <c r="HY20" s="140">
        <v>8.2549674232831172E-5</v>
      </c>
      <c r="HZ20" s="100"/>
    </row>
    <row r="21" spans="1:234" s="101" customFormat="1" ht="24" x14ac:dyDescent="0.25">
      <c r="A21" s="98" t="s">
        <v>28</v>
      </c>
      <c r="B21" s="99">
        <v>5920</v>
      </c>
      <c r="C21" s="99"/>
      <c r="D21" s="99">
        <v>3</v>
      </c>
      <c r="E21" s="99"/>
      <c r="F21" s="99"/>
      <c r="G21" s="99" t="s">
        <v>830</v>
      </c>
      <c r="H21" s="99" t="s">
        <v>24</v>
      </c>
      <c r="I21" s="98" t="s">
        <v>10</v>
      </c>
      <c r="J21" s="98" t="s">
        <v>880</v>
      </c>
      <c r="K21" s="140">
        <v>8.9994014382342694E-5</v>
      </c>
      <c r="L21" s="140">
        <v>3.3001481600935047E-5</v>
      </c>
      <c r="M21" s="140">
        <v>4.5081060950413991E-5</v>
      </c>
      <c r="N21" s="140">
        <v>4.7713968516955324E-5</v>
      </c>
      <c r="O21" s="140">
        <v>2.2278054383580048E-4</v>
      </c>
      <c r="P21" s="140">
        <v>0</v>
      </c>
      <c r="Q21" s="140">
        <v>1.5480773770084282E-6</v>
      </c>
      <c r="R21" s="140">
        <v>4.9551284052513614E-5</v>
      </c>
      <c r="S21" s="140">
        <v>1.526006583244206E-5</v>
      </c>
      <c r="T21" s="140">
        <v>4.8396681331358787E-4</v>
      </c>
      <c r="U21" s="140">
        <v>2.1073310205948293E-5</v>
      </c>
      <c r="V21" s="140">
        <v>2.2584460378126093E-5</v>
      </c>
      <c r="W21" s="140">
        <v>2.4736792554070524E-4</v>
      </c>
      <c r="X21" s="140">
        <v>3.4866594105958034E-5</v>
      </c>
      <c r="Y21" s="140">
        <v>0</v>
      </c>
      <c r="Z21" s="140">
        <v>3.5414153778306942E-4</v>
      </c>
      <c r="AA21" s="140">
        <v>3.4888692696689421E-4</v>
      </c>
      <c r="AB21" s="140">
        <v>8.2377003277214967E-5</v>
      </c>
      <c r="AC21" s="140">
        <v>6.3534738567143948E-3</v>
      </c>
      <c r="AD21" s="140">
        <v>4.1001760100901072E-3</v>
      </c>
      <c r="AE21" s="140">
        <v>9.1300097757773574E-4</v>
      </c>
      <c r="AF21" s="140">
        <v>1.4782445473519249E-4</v>
      </c>
      <c r="AG21" s="140">
        <v>7.6947778313476609E-4</v>
      </c>
      <c r="AH21" s="140">
        <v>8.1896885467494239E-5</v>
      </c>
      <c r="AI21" s="140">
        <v>4.534874149001407E-4</v>
      </c>
      <c r="AJ21" s="140">
        <v>2.6093947515344363E-4</v>
      </c>
      <c r="AK21" s="140">
        <v>1.0895020048152692E-4</v>
      </c>
      <c r="AL21" s="140"/>
      <c r="AM21" s="140">
        <v>1.1420783105301078E-4</v>
      </c>
      <c r="AN21" s="140">
        <v>3.3573511802441077E-5</v>
      </c>
      <c r="AO21" s="140">
        <v>3.7133031667763454E-4</v>
      </c>
      <c r="AP21" s="140">
        <v>4.4797727962814762E-5</v>
      </c>
      <c r="AQ21" s="140">
        <v>1.5633286993431815E-4</v>
      </c>
      <c r="AR21" s="140">
        <v>0</v>
      </c>
      <c r="AS21" s="140">
        <v>0</v>
      </c>
      <c r="AT21" s="140">
        <v>6.7933997486283596E-5</v>
      </c>
      <c r="AU21" s="140">
        <v>1.31820008073186E-5</v>
      </c>
      <c r="AV21" s="140">
        <v>5.5296871824158517E-4</v>
      </c>
      <c r="AW21" s="140">
        <v>1.1269383132453111E-5</v>
      </c>
      <c r="AX21" s="140">
        <v>3.9983361814960682E-5</v>
      </c>
      <c r="AY21" s="140">
        <v>2.840338572771373E-4</v>
      </c>
      <c r="AZ21" s="140">
        <v>5.0415637845304221E-5</v>
      </c>
      <c r="BA21" s="140">
        <v>0</v>
      </c>
      <c r="BB21" s="140">
        <v>3.5588241197820705E-4</v>
      </c>
      <c r="BC21" s="140">
        <v>3.6819169462100126E-4</v>
      </c>
      <c r="BD21" s="140">
        <v>2.3168425394889705E-4</v>
      </c>
      <c r="BE21" s="140">
        <v>5.7988698615397943E-3</v>
      </c>
      <c r="BF21" s="140">
        <v>4.6604487106180403E-3</v>
      </c>
      <c r="BG21" s="140">
        <v>9.8090405428952199E-4</v>
      </c>
      <c r="BH21" s="140">
        <v>1.5504477567639973E-4</v>
      </c>
      <c r="BI21" s="140">
        <v>7.0588231423019407E-4</v>
      </c>
      <c r="BJ21" s="140">
        <v>8.0589152278488142E-5</v>
      </c>
      <c r="BK21" s="140">
        <v>5.4277785838242464E-4</v>
      </c>
      <c r="BL21" s="140">
        <v>1.9078973850023031E-4</v>
      </c>
      <c r="BM21" s="140">
        <v>1.6845505916335114E-4</v>
      </c>
      <c r="BN21" s="140"/>
      <c r="BO21" s="140">
        <v>5.3914798712676868E-5</v>
      </c>
      <c r="BP21" s="140">
        <v>3.418245707431309E-5</v>
      </c>
      <c r="BQ21" s="140">
        <v>4.5126641350513287E-5</v>
      </c>
      <c r="BR21" s="140">
        <v>3.9338909271794992E-5</v>
      </c>
      <c r="BS21" s="140">
        <v>6.5498235906293769E-5</v>
      </c>
      <c r="BT21" s="140">
        <v>0</v>
      </c>
      <c r="BU21" s="140">
        <v>3.6455490217154078E-6</v>
      </c>
      <c r="BV21" s="140">
        <v>1.532957978250231E-4</v>
      </c>
      <c r="BW21" s="140">
        <v>8.2693460010302679E-6</v>
      </c>
      <c r="BX21" s="140">
        <v>5.5471763477248179E-4</v>
      </c>
      <c r="BY21" s="140">
        <v>1.7626690981897402E-5</v>
      </c>
      <c r="BZ21" s="140">
        <v>5.9732987276889185E-5</v>
      </c>
      <c r="CA21" s="140">
        <v>2.58635423740305E-4</v>
      </c>
      <c r="CB21" s="140">
        <v>3.6164025752826827E-5</v>
      </c>
      <c r="CC21" s="140">
        <v>0</v>
      </c>
      <c r="CD21" s="140">
        <v>3.3005219053758317E-4</v>
      </c>
      <c r="CE21" s="140">
        <v>3.8373246405724659E-4</v>
      </c>
      <c r="CF21" s="140">
        <v>1.9118581927325774E-4</v>
      </c>
      <c r="CG21" s="140">
        <v>6.2915252135346206E-3</v>
      </c>
      <c r="CH21" s="140">
        <v>4.9351153292217674E-3</v>
      </c>
      <c r="CI21" s="140">
        <v>1.0622984745147529E-3</v>
      </c>
      <c r="CJ21" s="140">
        <v>2.8357015867212977E-4</v>
      </c>
      <c r="CK21" s="140">
        <v>7.160623536302174E-4</v>
      </c>
      <c r="CL21" s="140">
        <v>8.2720199163816902E-5</v>
      </c>
      <c r="CM21" s="140">
        <v>5.1277131193659426E-4</v>
      </c>
      <c r="CN21" s="140">
        <v>1.9745795816468161E-4</v>
      </c>
      <c r="CO21" s="140">
        <v>2.0918365380781474E-4</v>
      </c>
      <c r="CP21" s="140"/>
      <c r="CQ21" s="140">
        <v>6.8644021034401477E-5</v>
      </c>
      <c r="CR21" s="140">
        <v>2.9776107894658141E-5</v>
      </c>
      <c r="CS21" s="140">
        <v>4.8705971977038788E-5</v>
      </c>
      <c r="CT21" s="140">
        <v>4.7149888113508278E-5</v>
      </c>
      <c r="CU21" s="140">
        <v>5.6948037916403216E-5</v>
      </c>
      <c r="CV21" s="140">
        <v>0</v>
      </c>
      <c r="CW21" s="140">
        <v>1.5447744141492942E-6</v>
      </c>
      <c r="CX21" s="140">
        <v>7.9353871186489414E-5</v>
      </c>
      <c r="CY21" s="140">
        <v>4.6343232424478823E-6</v>
      </c>
      <c r="CZ21" s="140">
        <v>4.2938269005295333E-4</v>
      </c>
      <c r="DA21" s="140">
        <v>9.920569632151432E-6</v>
      </c>
      <c r="DB21" s="140">
        <v>7.677834958756101E-5</v>
      </c>
      <c r="DC21" s="140">
        <v>2.0319659357732729E-4</v>
      </c>
      <c r="DD21" s="140">
        <v>3.4070070565274338E-5</v>
      </c>
      <c r="DE21" s="140">
        <v>0</v>
      </c>
      <c r="DF21" s="140">
        <v>2.784038367245052E-4</v>
      </c>
      <c r="DG21" s="140">
        <v>3.4492034908456732E-4</v>
      </c>
      <c r="DH21" s="140">
        <v>2.0741065314567908E-4</v>
      </c>
      <c r="DI21" s="140">
        <v>6.6249287077893501E-3</v>
      </c>
      <c r="DJ21" s="140">
        <v>4.5439467964099572E-3</v>
      </c>
      <c r="DK21" s="140">
        <v>1.0257295307275307E-3</v>
      </c>
      <c r="DL21" s="140">
        <v>6.0422473667495573E-4</v>
      </c>
      <c r="DM21" s="140">
        <v>7.1372651036143793E-4</v>
      </c>
      <c r="DN21" s="140">
        <v>5.7116829322571113E-5</v>
      </c>
      <c r="DO21" s="140">
        <v>5.0071750970543088E-4</v>
      </c>
      <c r="DP21" s="140">
        <v>1.4710322690700091E-4</v>
      </c>
      <c r="DQ21" s="140">
        <v>2.3800407425563123E-4</v>
      </c>
      <c r="DR21" s="140"/>
      <c r="DS21" s="140">
        <v>1.1502867973864899E-4</v>
      </c>
      <c r="DT21" s="140">
        <v>3.6642353717299922E-5</v>
      </c>
      <c r="DU21" s="140">
        <v>4.8838218456467527E-4</v>
      </c>
      <c r="DV21" s="140">
        <v>2.9582590514008174E-5</v>
      </c>
      <c r="DW21" s="140">
        <v>3.8436267883182877E-5</v>
      </c>
      <c r="DX21" s="140">
        <v>6.5986878947645941E-6</v>
      </c>
      <c r="DY21" s="140">
        <v>1.6336557409368655E-6</v>
      </c>
      <c r="DZ21" s="140">
        <v>1.132864019071809E-4</v>
      </c>
      <c r="EA21" s="140">
        <v>2.3319634890236038E-5</v>
      </c>
      <c r="EB21" s="140">
        <v>6.4053412142535101E-4</v>
      </c>
      <c r="EC21" s="140">
        <v>1.8835089719036801E-5</v>
      </c>
      <c r="ED21" s="140">
        <v>4.9466038764204266E-5</v>
      </c>
      <c r="EE21" s="140">
        <v>3.768217559640624E-4</v>
      </c>
      <c r="EF21" s="140">
        <v>3.4131456875944516E-5</v>
      </c>
      <c r="EG21" s="140">
        <v>0</v>
      </c>
      <c r="EH21" s="140">
        <v>3.1148279769626047E-4</v>
      </c>
      <c r="EI21" s="140">
        <v>5.1114865080808538E-4</v>
      </c>
      <c r="EJ21" s="140">
        <v>2.4773527637985256E-4</v>
      </c>
      <c r="EK21" s="140">
        <v>7.3706153137778523E-3</v>
      </c>
      <c r="EL21" s="140">
        <v>5.3590179939151435E-3</v>
      </c>
      <c r="EM21" s="140">
        <v>1.2843239585801161E-3</v>
      </c>
      <c r="EN21" s="140">
        <v>5.5365307384333778E-4</v>
      </c>
      <c r="EO21" s="140">
        <v>7.1925502654899913E-4</v>
      </c>
      <c r="EP21" s="140">
        <v>4.8001194116496575E-5</v>
      </c>
      <c r="EQ21" s="140">
        <v>3.92027311081245E-4</v>
      </c>
      <c r="ER21" s="140">
        <v>5.8265446730315889E-4</v>
      </c>
      <c r="ES21" s="140">
        <v>1.864129330271206E-4</v>
      </c>
      <c r="ET21" s="140"/>
      <c r="EU21" s="140">
        <v>1.8743055010597047E-4</v>
      </c>
      <c r="EV21" s="140">
        <v>4.171989272841149E-5</v>
      </c>
      <c r="EW21" s="140">
        <v>5.7076569080175942E-4</v>
      </c>
      <c r="EX21" s="140">
        <v>2.8452612041457315E-5</v>
      </c>
      <c r="EY21" s="140">
        <v>1.236705918832031E-5</v>
      </c>
      <c r="EZ21" s="140">
        <v>0</v>
      </c>
      <c r="FA21" s="140">
        <v>6.5178293072644486E-5</v>
      </c>
      <c r="FB21" s="140">
        <v>1.0169039023810844E-4</v>
      </c>
      <c r="FC21" s="140">
        <v>2.3715570554024679E-5</v>
      </c>
      <c r="FD21" s="140">
        <v>3.9005588186199623E-4</v>
      </c>
      <c r="FE21" s="140">
        <v>1.2720169660795055E-5</v>
      </c>
      <c r="FF21" s="140">
        <v>5.2481371857526407E-5</v>
      </c>
      <c r="FG21" s="140">
        <v>3.4944228456727496E-4</v>
      </c>
      <c r="FH21" s="140">
        <v>5.8921335041471801E-5</v>
      </c>
      <c r="FI21" s="140">
        <v>1.2289193064994829E-5</v>
      </c>
      <c r="FJ21" s="140">
        <v>3.5430185650256712E-4</v>
      </c>
      <c r="FK21" s="140">
        <v>7.2855785033844214E-4</v>
      </c>
      <c r="FL21" s="140">
        <v>2.3040197817132904E-4</v>
      </c>
      <c r="FM21" s="140">
        <v>7.9827103840584279E-3</v>
      </c>
      <c r="FN21" s="140">
        <v>5.3707244791191371E-3</v>
      </c>
      <c r="FO21" s="140">
        <v>1.321026342475239E-3</v>
      </c>
      <c r="FP21" s="140">
        <v>7.0208067345883124E-4</v>
      </c>
      <c r="FQ21" s="140">
        <v>6.7915274730868665E-4</v>
      </c>
      <c r="FR21" s="140">
        <v>9.5764515944949809E-5</v>
      </c>
      <c r="FS21" s="140">
        <v>3.1288218133776284E-4</v>
      </c>
      <c r="FT21" s="140">
        <v>5.0022563062092926E-4</v>
      </c>
      <c r="FU21" s="140">
        <v>1.8147801376229211E-4</v>
      </c>
      <c r="FV21" s="140"/>
      <c r="FW21" s="140">
        <v>1.4519913773595731E-4</v>
      </c>
      <c r="FX21" s="140">
        <v>3.8969158734366267E-5</v>
      </c>
      <c r="FY21" s="140">
        <v>7.6030661038077878E-4</v>
      </c>
      <c r="FZ21" s="140">
        <v>1.7269006200418119E-5</v>
      </c>
      <c r="GA21" s="140">
        <v>2.1756144122130046E-5</v>
      </c>
      <c r="GB21" s="140">
        <v>0</v>
      </c>
      <c r="GC21" s="140">
        <v>7.1105904867261921E-5</v>
      </c>
      <c r="GD21" s="140">
        <v>1.4217645528089923E-4</v>
      </c>
      <c r="GE21" s="140">
        <v>2.7296926981394942E-5</v>
      </c>
      <c r="GF21" s="140">
        <v>3.9738623751518336E-4</v>
      </c>
      <c r="GG21" s="140">
        <v>1.1469642511760826E-5</v>
      </c>
      <c r="GH21" s="140">
        <v>1.2215592706272418E-4</v>
      </c>
      <c r="GI21" s="140">
        <v>8.5144632194130462E-4</v>
      </c>
      <c r="GJ21" s="140">
        <v>4.1319531033025531E-5</v>
      </c>
      <c r="GK21" s="140">
        <v>1.3854259298626997E-5</v>
      </c>
      <c r="GL21" s="140">
        <v>2.8712461750597434E-4</v>
      </c>
      <c r="GM21" s="140">
        <v>5.6638628119727401E-4</v>
      </c>
      <c r="GN21" s="140">
        <v>3.4513449277529055E-4</v>
      </c>
      <c r="GO21" s="140">
        <v>9.6866489678128966E-3</v>
      </c>
      <c r="GP21" s="140">
        <v>6.5574735952788742E-3</v>
      </c>
      <c r="GQ21" s="140">
        <v>1.1589713224927087E-3</v>
      </c>
      <c r="GR21" s="140">
        <v>1.0461694438810636E-3</v>
      </c>
      <c r="GS21" s="140">
        <v>6.8883729461826173E-4</v>
      </c>
      <c r="GT21" s="140">
        <v>1.0182555405740997E-4</v>
      </c>
      <c r="GU21" s="140">
        <v>4.5863240191516618E-4</v>
      </c>
      <c r="GV21" s="140">
        <v>4.3704188929727822E-4</v>
      </c>
      <c r="GW21" s="140">
        <v>1.6078646412907643E-4</v>
      </c>
      <c r="GX21" s="140"/>
      <c r="GY21" s="140">
        <v>1.2784037878915013E-4</v>
      </c>
      <c r="GZ21" s="140">
        <v>3.3675158933603195E-5</v>
      </c>
      <c r="HA21" s="140">
        <v>6.0719667823792671E-4</v>
      </c>
      <c r="HB21" s="140">
        <v>2.1341750491300227E-5</v>
      </c>
      <c r="HC21" s="140">
        <v>2.6710771579365402E-5</v>
      </c>
      <c r="HD21" s="140">
        <v>9.8800388061247754E-6</v>
      </c>
      <c r="HE21" s="140">
        <v>7.7941979468384008E-5</v>
      </c>
      <c r="HF21" s="140">
        <v>7.9239774565769696E-5</v>
      </c>
      <c r="HG21" s="140">
        <v>4.3889429052493647E-5</v>
      </c>
      <c r="HH21" s="140">
        <v>3.5191549889572015E-4</v>
      </c>
      <c r="HI21" s="140">
        <v>1.3996808309015219E-5</v>
      </c>
      <c r="HJ21" s="140">
        <v>5.1874927084041763E-5</v>
      </c>
      <c r="HK21" s="140">
        <v>7.7311082657056615E-4</v>
      </c>
      <c r="HL21" s="140">
        <v>4.0351291822309766E-5</v>
      </c>
      <c r="HM21" s="140">
        <v>1.4367049763225462E-5</v>
      </c>
      <c r="HN21" s="140">
        <v>3.9383485687700232E-4</v>
      </c>
      <c r="HO21" s="140">
        <v>5.2437924628675266E-4</v>
      </c>
      <c r="HP21" s="140">
        <v>2.9562168112212477E-4</v>
      </c>
      <c r="HQ21" s="140">
        <v>9.2989988372902121E-3</v>
      </c>
      <c r="HR21" s="140">
        <v>7.7882138933344806E-3</v>
      </c>
      <c r="HS21" s="140">
        <v>1.8069968707291877E-3</v>
      </c>
      <c r="HT21" s="140">
        <v>1.0132537931206755E-3</v>
      </c>
      <c r="HU21" s="140">
        <v>6.7928287137300795E-4</v>
      </c>
      <c r="HV21" s="140">
        <v>8.4680772603211465E-5</v>
      </c>
      <c r="HW21" s="140">
        <v>3.9532873607789451E-4</v>
      </c>
      <c r="HX21" s="140">
        <v>4.4729449018532364E-4</v>
      </c>
      <c r="HY21" s="140">
        <v>2.0466821054812597E-4</v>
      </c>
      <c r="HZ21" s="100"/>
    </row>
    <row r="22" spans="1:234" s="101" customFormat="1" ht="36" x14ac:dyDescent="0.25">
      <c r="A22" s="98" t="s">
        <v>28</v>
      </c>
      <c r="B22" s="99">
        <v>6141</v>
      </c>
      <c r="C22" s="99"/>
      <c r="D22" s="99">
        <v>4</v>
      </c>
      <c r="E22" s="99"/>
      <c r="F22" s="99"/>
      <c r="G22" s="99" t="s">
        <v>785</v>
      </c>
      <c r="H22" s="99" t="s">
        <v>23</v>
      </c>
      <c r="I22" s="98" t="s">
        <v>11</v>
      </c>
      <c r="J22" s="98" t="s">
        <v>881</v>
      </c>
      <c r="K22" s="140">
        <v>5.0750801933802777E-5</v>
      </c>
      <c r="L22" s="140">
        <v>5.8093313849241911E-5</v>
      </c>
      <c r="M22" s="140">
        <v>1.1575686483740505E-3</v>
      </c>
      <c r="N22" s="140">
        <v>0</v>
      </c>
      <c r="O22" s="140">
        <v>5.017577944305021E-4</v>
      </c>
      <c r="P22" s="140">
        <v>0</v>
      </c>
      <c r="Q22" s="140">
        <v>5.5387559530003307E-5</v>
      </c>
      <c r="R22" s="140">
        <v>1.6469434404491301E-4</v>
      </c>
      <c r="S22" s="140">
        <v>8.440820157038668E-5</v>
      </c>
      <c r="T22" s="140">
        <v>1.5655180221370178E-3</v>
      </c>
      <c r="U22" s="140">
        <v>1.5104052903925651E-3</v>
      </c>
      <c r="V22" s="140">
        <v>4.9651768687228792E-4</v>
      </c>
      <c r="W22" s="140">
        <v>8.2112141094184692E-4</v>
      </c>
      <c r="X22" s="140">
        <v>4.5644690977399469E-4</v>
      </c>
      <c r="Y22" s="140">
        <v>1.8008042154368429E-4</v>
      </c>
      <c r="Z22" s="140">
        <v>7.2813331895357108E-4</v>
      </c>
      <c r="AA22" s="140">
        <v>4.2355210530883895E-3</v>
      </c>
      <c r="AB22" s="140">
        <v>1.0910409953894128E-3</v>
      </c>
      <c r="AC22" s="140">
        <v>1.6089008338023769E-3</v>
      </c>
      <c r="AD22" s="140">
        <v>3.2100274475587151E-2</v>
      </c>
      <c r="AE22" s="140">
        <v>2.5118843444182411E-3</v>
      </c>
      <c r="AF22" s="140">
        <v>2.9011962066257525E-3</v>
      </c>
      <c r="AG22" s="140">
        <v>5.1224568331872241E-3</v>
      </c>
      <c r="AH22" s="140">
        <v>4.4693734837119822E-4</v>
      </c>
      <c r="AI22" s="140">
        <v>2.205101930387788E-4</v>
      </c>
      <c r="AJ22" s="140">
        <v>7.556003867752345E-4</v>
      </c>
      <c r="AK22" s="140">
        <v>0</v>
      </c>
      <c r="AL22" s="140"/>
      <c r="AM22" s="140">
        <v>9.9317555433326592E-6</v>
      </c>
      <c r="AN22" s="140">
        <v>6.264021015113629E-5</v>
      </c>
      <c r="AO22" s="140">
        <v>9.4585439456491675E-4</v>
      </c>
      <c r="AP22" s="140">
        <v>0</v>
      </c>
      <c r="AQ22" s="140">
        <v>5.0562596289578513E-4</v>
      </c>
      <c r="AR22" s="140">
        <v>0</v>
      </c>
      <c r="AS22" s="140">
        <v>2.7130301173796571E-5</v>
      </c>
      <c r="AT22" s="140">
        <v>1.1894885030530457E-4</v>
      </c>
      <c r="AU22" s="140">
        <v>7.1422108657597644E-5</v>
      </c>
      <c r="AV22" s="140">
        <v>2.1700779688863284E-4</v>
      </c>
      <c r="AW22" s="140">
        <v>1.339944133878988E-3</v>
      </c>
      <c r="AX22" s="140">
        <v>3.1824059764260507E-4</v>
      </c>
      <c r="AY22" s="140">
        <v>8.1991827818427747E-4</v>
      </c>
      <c r="AZ22" s="140">
        <v>4.080225908535388E-4</v>
      </c>
      <c r="BA22" s="140">
        <v>4.3371284814400697E-5</v>
      </c>
      <c r="BB22" s="140">
        <v>6.5988549553051877E-4</v>
      </c>
      <c r="BC22" s="140">
        <v>4.1156528203132097E-3</v>
      </c>
      <c r="BD22" s="140">
        <v>1.0746891487077173E-3</v>
      </c>
      <c r="BE22" s="140">
        <v>1.4672914908385368E-3</v>
      </c>
      <c r="BF22" s="140">
        <v>3.0991091996546257E-2</v>
      </c>
      <c r="BG22" s="140">
        <v>2.6044661096698541E-3</v>
      </c>
      <c r="BH22" s="140">
        <v>2.6805379877954316E-3</v>
      </c>
      <c r="BI22" s="140">
        <v>4.5885857888739792E-3</v>
      </c>
      <c r="BJ22" s="140">
        <v>4.6542912378909828E-4</v>
      </c>
      <c r="BK22" s="140">
        <v>2.2019519574120852E-4</v>
      </c>
      <c r="BL22" s="140">
        <v>8.5658819133413043E-4</v>
      </c>
      <c r="BM22" s="140">
        <v>0</v>
      </c>
      <c r="BN22" s="140"/>
      <c r="BO22" s="140">
        <v>8.186398010166892E-6</v>
      </c>
      <c r="BP22" s="140">
        <v>0</v>
      </c>
      <c r="BQ22" s="140">
        <v>9.4402862915724016E-4</v>
      </c>
      <c r="BR22" s="140">
        <v>0</v>
      </c>
      <c r="BS22" s="140">
        <v>4.237752163769927E-4</v>
      </c>
      <c r="BT22" s="140">
        <v>0</v>
      </c>
      <c r="BU22" s="140">
        <v>0</v>
      </c>
      <c r="BV22" s="140">
        <v>1.0034356672789963E-4</v>
      </c>
      <c r="BW22" s="140">
        <v>5.4539547970899458E-5</v>
      </c>
      <c r="BX22" s="140">
        <v>7.7795479676986645E-5</v>
      </c>
      <c r="BY22" s="140">
        <v>1.3168914362265275E-3</v>
      </c>
      <c r="BZ22" s="140">
        <v>3.9911365837465019E-4</v>
      </c>
      <c r="CA22" s="140">
        <v>6.7923072938589951E-4</v>
      </c>
      <c r="CB22" s="140">
        <v>3.1952624824618429E-4</v>
      </c>
      <c r="CC22" s="140">
        <v>3.9133668225504125E-5</v>
      </c>
      <c r="CD22" s="140">
        <v>6.1291461611969595E-4</v>
      </c>
      <c r="CE22" s="140">
        <v>2.9809287289128809E-3</v>
      </c>
      <c r="CF22" s="140">
        <v>1.040130771401132E-3</v>
      </c>
      <c r="CG22" s="140">
        <v>7.6105277969532904E-3</v>
      </c>
      <c r="CH22" s="140">
        <v>3.3581654556861039E-2</v>
      </c>
      <c r="CI22" s="140">
        <v>2.3761553802246031E-3</v>
      </c>
      <c r="CJ22" s="140">
        <v>2.3131758360876013E-3</v>
      </c>
      <c r="CK22" s="140">
        <v>3.8670144885095815E-3</v>
      </c>
      <c r="CL22" s="140">
        <v>4.4148505041286825E-4</v>
      </c>
      <c r="CM22" s="140">
        <v>2.0060489551233023E-4</v>
      </c>
      <c r="CN22" s="140">
        <v>6.2483262455839748E-4</v>
      </c>
      <c r="CO22" s="140">
        <v>0</v>
      </c>
      <c r="CP22" s="140"/>
      <c r="CQ22" s="140">
        <v>4.2881241698065037E-6</v>
      </c>
      <c r="CR22" s="140">
        <v>0</v>
      </c>
      <c r="CS22" s="140">
        <v>8.4555129516448015E-4</v>
      </c>
      <c r="CT22" s="140">
        <v>0</v>
      </c>
      <c r="CU22" s="140">
        <v>2.9281061743907059E-4</v>
      </c>
      <c r="CV22" s="140">
        <v>0</v>
      </c>
      <c r="CW22" s="140">
        <v>0</v>
      </c>
      <c r="CX22" s="140">
        <v>0</v>
      </c>
      <c r="CY22" s="140">
        <v>0</v>
      </c>
      <c r="CZ22" s="140">
        <v>0</v>
      </c>
      <c r="DA22" s="140">
        <v>1.1998114587576908E-3</v>
      </c>
      <c r="DB22" s="140">
        <v>3.2963729243940134E-4</v>
      </c>
      <c r="DC22" s="140">
        <v>7.1358031370663652E-4</v>
      </c>
      <c r="DD22" s="140">
        <v>3.9422402725429505E-4</v>
      </c>
      <c r="DE22" s="140">
        <v>1.7594261057520603E-5</v>
      </c>
      <c r="DF22" s="140">
        <v>1.0837804467690633E-3</v>
      </c>
      <c r="DG22" s="140">
        <v>3.6776241553821377E-3</v>
      </c>
      <c r="DH22" s="140">
        <v>1.0992679362088384E-3</v>
      </c>
      <c r="DI22" s="140">
        <v>7.2265571386290889E-3</v>
      </c>
      <c r="DJ22" s="140">
        <v>3.7830748760339816E-2</v>
      </c>
      <c r="DK22" s="140">
        <v>2.9187694875170435E-3</v>
      </c>
      <c r="DL22" s="140">
        <v>2.3498568231734665E-3</v>
      </c>
      <c r="DM22" s="140">
        <v>4.4106121351813795E-3</v>
      </c>
      <c r="DN22" s="140">
        <v>5.1351911985265584E-4</v>
      </c>
      <c r="DO22" s="140">
        <v>7.0495810919921377E-5</v>
      </c>
      <c r="DP22" s="140">
        <v>9.4646831873289154E-4</v>
      </c>
      <c r="DQ22" s="140">
        <v>3.1600362933574501E-6</v>
      </c>
      <c r="DR22" s="140"/>
      <c r="DS22" s="140">
        <v>8.5480110194199924E-6</v>
      </c>
      <c r="DT22" s="140">
        <v>0</v>
      </c>
      <c r="DU22" s="140">
        <v>8.0257871519834551E-4</v>
      </c>
      <c r="DV22" s="140">
        <v>0</v>
      </c>
      <c r="DW22" s="140">
        <v>2.8623726519419143E-4</v>
      </c>
      <c r="DX22" s="140">
        <v>0</v>
      </c>
      <c r="DY22" s="140">
        <v>0</v>
      </c>
      <c r="DZ22" s="140">
        <v>0</v>
      </c>
      <c r="EA22" s="140">
        <v>0</v>
      </c>
      <c r="EB22" s="140">
        <v>0</v>
      </c>
      <c r="EC22" s="140">
        <v>1.0568536818131221E-4</v>
      </c>
      <c r="ED22" s="140">
        <v>4.1751690478208068E-4</v>
      </c>
      <c r="EE22" s="140">
        <v>3.1524276652928674E-4</v>
      </c>
      <c r="EF22" s="140">
        <v>4.1107553042133522E-4</v>
      </c>
      <c r="EG22" s="140">
        <v>5.5857622948027693E-6</v>
      </c>
      <c r="EH22" s="140">
        <v>1.4684465171547047E-4</v>
      </c>
      <c r="EI22" s="140">
        <v>3.7419384316523946E-3</v>
      </c>
      <c r="EJ22" s="140">
        <v>9.6915416591165254E-4</v>
      </c>
      <c r="EK22" s="140">
        <v>7.3260146575245683E-3</v>
      </c>
      <c r="EL22" s="140">
        <v>4.0164335892551313E-2</v>
      </c>
      <c r="EM22" s="140">
        <v>2.8248584938679959E-3</v>
      </c>
      <c r="EN22" s="140">
        <v>2.6184571421119874E-3</v>
      </c>
      <c r="EO22" s="140">
        <v>5.0602828800004026E-3</v>
      </c>
      <c r="EP22" s="140">
        <v>4.9300866432533549E-4</v>
      </c>
      <c r="EQ22" s="140">
        <v>8.5965787518730574E-5</v>
      </c>
      <c r="ER22" s="140">
        <v>9.9255599616375847E-4</v>
      </c>
      <c r="ES22" s="140">
        <v>2.00929169473622E-5</v>
      </c>
      <c r="ET22" s="140"/>
      <c r="EU22" s="140">
        <v>6.663828079432038E-6</v>
      </c>
      <c r="EV22" s="140">
        <v>0</v>
      </c>
      <c r="EW22" s="140">
        <v>6.6196196066602771E-4</v>
      </c>
      <c r="EX22" s="140">
        <v>0</v>
      </c>
      <c r="EY22" s="140">
        <v>2.5354341889855713E-4</v>
      </c>
      <c r="EZ22" s="140">
        <v>0</v>
      </c>
      <c r="FA22" s="140">
        <v>0</v>
      </c>
      <c r="FB22" s="140">
        <v>0</v>
      </c>
      <c r="FC22" s="140">
        <v>0</v>
      </c>
      <c r="FD22" s="140">
        <v>1.8225827087895064E-6</v>
      </c>
      <c r="FE22" s="140">
        <v>2.1519046096800504E-4</v>
      </c>
      <c r="FF22" s="140">
        <v>3.3183535849872045E-4</v>
      </c>
      <c r="FG22" s="140">
        <v>2.2371442629671938E-4</v>
      </c>
      <c r="FH22" s="140">
        <v>4.3317247611192929E-4</v>
      </c>
      <c r="FI22" s="140">
        <v>0</v>
      </c>
      <c r="FJ22" s="140">
        <v>1.5184527795912517E-5</v>
      </c>
      <c r="FK22" s="140">
        <v>3.5919443004059685E-3</v>
      </c>
      <c r="FL22" s="140">
        <v>1.3320976992296572E-3</v>
      </c>
      <c r="FM22" s="140">
        <v>6.3153741935391087E-3</v>
      </c>
      <c r="FN22" s="140">
        <v>4.6880573817901658E-2</v>
      </c>
      <c r="FO22" s="140">
        <v>2.6247919277139708E-3</v>
      </c>
      <c r="FP22" s="140">
        <v>2.0665887835141384E-3</v>
      </c>
      <c r="FQ22" s="140">
        <v>4.2754329541440164E-3</v>
      </c>
      <c r="FR22" s="140">
        <v>4.4633935034808206E-4</v>
      </c>
      <c r="FS22" s="140">
        <v>8.5049604551838269E-5</v>
      </c>
      <c r="FT22" s="140">
        <v>8.0473183014276339E-4</v>
      </c>
      <c r="FU22" s="140">
        <v>1.6193336763342617E-3</v>
      </c>
      <c r="FV22" s="140"/>
      <c r="FW22" s="140">
        <v>3.2294038115793632E-6</v>
      </c>
      <c r="FX22" s="140">
        <v>0</v>
      </c>
      <c r="FY22" s="140">
        <v>5.6081439103706869E-4</v>
      </c>
      <c r="FZ22" s="140">
        <v>0</v>
      </c>
      <c r="GA22" s="140">
        <v>2.2622439794426564E-4</v>
      </c>
      <c r="GB22" s="140">
        <v>0</v>
      </c>
      <c r="GC22" s="140">
        <v>0</v>
      </c>
      <c r="GD22" s="140">
        <v>2.3531772185520966E-4</v>
      </c>
      <c r="GE22" s="140">
        <v>0</v>
      </c>
      <c r="GF22" s="140">
        <v>1.4562298354593382E-6</v>
      </c>
      <c r="GG22" s="140">
        <v>0</v>
      </c>
      <c r="GH22" s="140">
        <v>5.9775967259705134E-6</v>
      </c>
      <c r="GI22" s="140">
        <v>2.2410533159076295E-4</v>
      </c>
      <c r="GJ22" s="140">
        <v>0</v>
      </c>
      <c r="GK22" s="140">
        <v>1.5575060855436135E-4</v>
      </c>
      <c r="GL22" s="140">
        <v>8.6038996759337264E-6</v>
      </c>
      <c r="GM22" s="140">
        <v>2.7743379590426664E-3</v>
      </c>
      <c r="GN22" s="140">
        <v>1.1529657647788365E-3</v>
      </c>
      <c r="GO22" s="140">
        <v>6.2940952048718994E-3</v>
      </c>
      <c r="GP22" s="140">
        <v>2.3631653075167312E-2</v>
      </c>
      <c r="GQ22" s="140">
        <v>2.7560941705761463E-3</v>
      </c>
      <c r="GR22" s="140">
        <v>1.9000386786460529E-3</v>
      </c>
      <c r="GS22" s="140">
        <v>4.1852156325967753E-3</v>
      </c>
      <c r="GT22" s="140">
        <v>4.3746038654419328E-4</v>
      </c>
      <c r="GU22" s="140">
        <v>6.1063697698283135E-5</v>
      </c>
      <c r="GV22" s="140">
        <v>6.7241432807766711E-4</v>
      </c>
      <c r="GW22" s="140">
        <v>1.438743261312853E-3</v>
      </c>
      <c r="GX22" s="140"/>
      <c r="GY22" s="140">
        <v>6.2500727330864208E-6</v>
      </c>
      <c r="GZ22" s="140">
        <v>0</v>
      </c>
      <c r="HA22" s="140">
        <v>4.130315839571879E-4</v>
      </c>
      <c r="HB22" s="140">
        <v>0</v>
      </c>
      <c r="HC22" s="140">
        <v>2.0240413285219146E-4</v>
      </c>
      <c r="HD22" s="140">
        <v>0</v>
      </c>
      <c r="HE22" s="140">
        <v>0</v>
      </c>
      <c r="HF22" s="140">
        <v>0</v>
      </c>
      <c r="HG22" s="140">
        <v>0</v>
      </c>
      <c r="HH22" s="140">
        <v>0</v>
      </c>
      <c r="HI22" s="140">
        <v>0</v>
      </c>
      <c r="HJ22" s="140">
        <v>2.7916316066223699E-6</v>
      </c>
      <c r="HK22" s="140">
        <v>2.3854790686734967E-4</v>
      </c>
      <c r="HL22" s="140">
        <v>0</v>
      </c>
      <c r="HM22" s="140">
        <v>1.6030417558235541E-4</v>
      </c>
      <c r="HN22" s="140">
        <v>4.7001473318373318E-6</v>
      </c>
      <c r="HO22" s="140">
        <v>2.9748911790296773E-3</v>
      </c>
      <c r="HP22" s="140">
        <v>9.3543451942635942E-4</v>
      </c>
      <c r="HQ22" s="140">
        <v>4.9965209753199454E-3</v>
      </c>
      <c r="HR22" s="140">
        <v>3.2839419617000189E-2</v>
      </c>
      <c r="HS22" s="140">
        <v>1.9618765245076656E-3</v>
      </c>
      <c r="HT22" s="140">
        <v>1.374000994098941E-3</v>
      </c>
      <c r="HU22" s="140">
        <v>3.4540168044820741E-3</v>
      </c>
      <c r="HV22" s="140">
        <v>3.9129852650705198E-4</v>
      </c>
      <c r="HW22" s="140">
        <v>4.995559523649126E-5</v>
      </c>
      <c r="HX22" s="140">
        <v>5.1821228920307457E-4</v>
      </c>
      <c r="HY22" s="140">
        <v>9.9281392152734548E-4</v>
      </c>
      <c r="HZ22" s="100"/>
    </row>
    <row r="23" spans="1:234" s="101" customFormat="1" ht="48" x14ac:dyDescent="0.25">
      <c r="A23" s="98" t="s">
        <v>28</v>
      </c>
      <c r="B23" s="99">
        <v>6142</v>
      </c>
      <c r="C23" s="99"/>
      <c r="D23" s="99">
        <v>4</v>
      </c>
      <c r="E23" s="99"/>
      <c r="F23" s="99"/>
      <c r="G23" s="99" t="s">
        <v>815</v>
      </c>
      <c r="H23" s="99" t="s">
        <v>23</v>
      </c>
      <c r="I23" s="98" t="s">
        <v>11</v>
      </c>
      <c r="J23" s="98" t="s">
        <v>881</v>
      </c>
      <c r="K23" s="140">
        <v>0</v>
      </c>
      <c r="L23" s="140">
        <v>0</v>
      </c>
      <c r="M23" s="140">
        <v>0</v>
      </c>
      <c r="N23" s="140">
        <v>0</v>
      </c>
      <c r="O23" s="140">
        <v>0</v>
      </c>
      <c r="P23" s="140">
        <v>0</v>
      </c>
      <c r="Q23" s="140">
        <v>0</v>
      </c>
      <c r="R23" s="140">
        <v>0</v>
      </c>
      <c r="S23" s="140">
        <v>0</v>
      </c>
      <c r="T23" s="140">
        <v>1.0516520393789532E-5</v>
      </c>
      <c r="U23" s="140">
        <v>0</v>
      </c>
      <c r="V23" s="140">
        <v>0</v>
      </c>
      <c r="W23" s="140">
        <v>0</v>
      </c>
      <c r="X23" s="140">
        <v>0</v>
      </c>
      <c r="Y23" s="140">
        <v>8.4356873419594089E-6</v>
      </c>
      <c r="Z23" s="140">
        <v>0</v>
      </c>
      <c r="AA23" s="140">
        <v>5.6829645318324616E-5</v>
      </c>
      <c r="AB23" s="140">
        <v>7.8660920705773092E-5</v>
      </c>
      <c r="AC23" s="140">
        <v>2.8728507684563622E-5</v>
      </c>
      <c r="AD23" s="140">
        <v>0</v>
      </c>
      <c r="AE23" s="140">
        <v>1.3069349565894321E-6</v>
      </c>
      <c r="AF23" s="140">
        <v>4.8719935068956556E-5</v>
      </c>
      <c r="AG23" s="140">
        <v>3.7454126853011209E-4</v>
      </c>
      <c r="AH23" s="140">
        <v>0</v>
      </c>
      <c r="AI23" s="140">
        <v>0</v>
      </c>
      <c r="AJ23" s="140">
        <v>0</v>
      </c>
      <c r="AK23" s="140">
        <v>9.0466863127736914E-6</v>
      </c>
      <c r="AL23" s="140"/>
      <c r="AM23" s="140">
        <v>0</v>
      </c>
      <c r="AN23" s="140">
        <v>0</v>
      </c>
      <c r="AO23" s="140">
        <v>1.0162303320147955E-5</v>
      </c>
      <c r="AP23" s="140">
        <v>0</v>
      </c>
      <c r="AQ23" s="140">
        <v>0</v>
      </c>
      <c r="AR23" s="140">
        <v>0</v>
      </c>
      <c r="AS23" s="140">
        <v>0</v>
      </c>
      <c r="AT23" s="140">
        <v>1.1012144894817584E-5</v>
      </c>
      <c r="AU23" s="140">
        <v>8.9247774576237055E-6</v>
      </c>
      <c r="AV23" s="140">
        <v>4.1695536164534598E-5</v>
      </c>
      <c r="AW23" s="140">
        <v>3.8376436894466832E-5</v>
      </c>
      <c r="AX23" s="140">
        <v>3.7919042239358044E-6</v>
      </c>
      <c r="AY23" s="140">
        <v>6.6130281832374124E-4</v>
      </c>
      <c r="AZ23" s="140">
        <v>1.3036642559976912E-5</v>
      </c>
      <c r="BA23" s="140">
        <v>1.5796329783691094E-5</v>
      </c>
      <c r="BB23" s="140">
        <v>0</v>
      </c>
      <c r="BC23" s="140">
        <v>7.0309973483961675E-5</v>
      </c>
      <c r="BD23" s="140">
        <v>7.9302747368117731E-5</v>
      </c>
      <c r="BE23" s="140">
        <v>1.1294814670333854E-4</v>
      </c>
      <c r="BF23" s="140">
        <v>2.5370721105332831E-6</v>
      </c>
      <c r="BG23" s="140">
        <v>0</v>
      </c>
      <c r="BH23" s="140">
        <v>5.3944069350603606E-5</v>
      </c>
      <c r="BI23" s="140">
        <v>4.6275351066591889E-4</v>
      </c>
      <c r="BJ23" s="140">
        <v>6.5158565422428899E-6</v>
      </c>
      <c r="BK23" s="140">
        <v>2.2300795445628796E-6</v>
      </c>
      <c r="BL23" s="140">
        <v>0</v>
      </c>
      <c r="BM23" s="140">
        <v>1.0630022572076904E-4</v>
      </c>
      <c r="BN23" s="140"/>
      <c r="BO23" s="140">
        <v>0</v>
      </c>
      <c r="BP23" s="140">
        <v>0</v>
      </c>
      <c r="BQ23" s="140">
        <v>2.4518262040462376E-5</v>
      </c>
      <c r="BR23" s="140">
        <v>0</v>
      </c>
      <c r="BS23" s="140">
        <v>0</v>
      </c>
      <c r="BT23" s="140">
        <v>0</v>
      </c>
      <c r="BU23" s="140">
        <v>0</v>
      </c>
      <c r="BV23" s="140">
        <v>2.1670259048320102E-5</v>
      </c>
      <c r="BW23" s="140">
        <v>2.4273808988580687E-5</v>
      </c>
      <c r="BX23" s="140">
        <v>1.2207949034329777E-4</v>
      </c>
      <c r="BY23" s="140">
        <v>4.5160949655992903E-4</v>
      </c>
      <c r="BZ23" s="140">
        <v>3.6882782736062608E-5</v>
      </c>
      <c r="CA23" s="140">
        <v>5.6571897769428978E-4</v>
      </c>
      <c r="CB23" s="140">
        <v>2.4496113210289485E-5</v>
      </c>
      <c r="CC23" s="140">
        <v>3.535106279275506E-5</v>
      </c>
      <c r="CD23" s="140">
        <v>0</v>
      </c>
      <c r="CE23" s="140">
        <v>9.8452332004855464E-5</v>
      </c>
      <c r="CF23" s="140">
        <v>7.2450268326733716E-5</v>
      </c>
      <c r="CG23" s="140">
        <v>4.7084326530183137E-4</v>
      </c>
      <c r="CH23" s="140">
        <v>3.0521718604981351E-4</v>
      </c>
      <c r="CI23" s="140">
        <v>0</v>
      </c>
      <c r="CJ23" s="140">
        <v>6.7547336648034274E-5</v>
      </c>
      <c r="CK23" s="140">
        <v>4.491542230936152E-4</v>
      </c>
      <c r="CL23" s="140">
        <v>1.0534445980967284E-5</v>
      </c>
      <c r="CM23" s="140">
        <v>1.2928508443907499E-5</v>
      </c>
      <c r="CN23" s="140">
        <v>0</v>
      </c>
      <c r="CO23" s="140">
        <v>1.8592271986844788E-4</v>
      </c>
      <c r="CP23" s="140"/>
      <c r="CQ23" s="140">
        <v>0</v>
      </c>
      <c r="CR23" s="140">
        <v>0</v>
      </c>
      <c r="CS23" s="140">
        <v>3.4984533383347576E-5</v>
      </c>
      <c r="CT23" s="140">
        <v>0</v>
      </c>
      <c r="CU23" s="140">
        <v>0</v>
      </c>
      <c r="CV23" s="140">
        <v>0</v>
      </c>
      <c r="CW23" s="140">
        <v>0</v>
      </c>
      <c r="CX23" s="140">
        <v>3.6822034657328115E-5</v>
      </c>
      <c r="CY23" s="140">
        <v>3.2177088612342257E-5</v>
      </c>
      <c r="CZ23" s="140">
        <v>1.5809262748441811E-4</v>
      </c>
      <c r="DA23" s="140">
        <v>6.6549532803559402E-4</v>
      </c>
      <c r="DB23" s="140">
        <v>6.0531895036059136E-5</v>
      </c>
      <c r="DC23" s="140">
        <v>4.1412351379447649E-4</v>
      </c>
      <c r="DD23" s="140">
        <v>3.7226303573527589E-5</v>
      </c>
      <c r="DE23" s="140">
        <v>5.4291938250339766E-5</v>
      </c>
      <c r="DF23" s="140">
        <v>0</v>
      </c>
      <c r="DG23" s="140">
        <v>9.7757900434935767E-5</v>
      </c>
      <c r="DH23" s="140">
        <v>7.193172684956098E-5</v>
      </c>
      <c r="DI23" s="140">
        <v>5.6211458052273444E-4</v>
      </c>
      <c r="DJ23" s="140">
        <v>4.583484050042192E-4</v>
      </c>
      <c r="DK23" s="140">
        <v>0</v>
      </c>
      <c r="DL23" s="140">
        <v>7.5530061240911705E-5</v>
      </c>
      <c r="DM23" s="140">
        <v>1.6203369499875437E-5</v>
      </c>
      <c r="DN23" s="140">
        <v>3.2087673489496092E-5</v>
      </c>
      <c r="DO23" s="140">
        <v>2.2764684013489202E-5</v>
      </c>
      <c r="DP23" s="140">
        <v>0</v>
      </c>
      <c r="DQ23" s="140">
        <v>1.5583770033782309E-4</v>
      </c>
      <c r="DR23" s="140"/>
      <c r="DS23" s="140">
        <v>0</v>
      </c>
      <c r="DT23" s="140">
        <v>0</v>
      </c>
      <c r="DU23" s="140">
        <v>4.3853891614386708E-5</v>
      </c>
      <c r="DV23" s="140">
        <v>0</v>
      </c>
      <c r="DW23" s="140">
        <v>0</v>
      </c>
      <c r="DX23" s="140">
        <v>0</v>
      </c>
      <c r="DY23" s="140">
        <v>0</v>
      </c>
      <c r="DZ23" s="140">
        <v>4.6246528241181595E-5</v>
      </c>
      <c r="EA23" s="140">
        <v>3.3450192238498849E-5</v>
      </c>
      <c r="EB23" s="140">
        <v>2.293785747774079E-4</v>
      </c>
      <c r="EC23" s="140">
        <v>6.1914899982323064E-4</v>
      </c>
      <c r="ED23" s="140">
        <v>5.1398582487291397E-5</v>
      </c>
      <c r="EE23" s="140">
        <v>0</v>
      </c>
      <c r="EF23" s="140">
        <v>5.3232780297956966E-5</v>
      </c>
      <c r="EG23" s="140">
        <v>6.407741881814312E-5</v>
      </c>
      <c r="EH23" s="140">
        <v>0</v>
      </c>
      <c r="EI23" s="140">
        <v>1.0512170315277803E-4</v>
      </c>
      <c r="EJ23" s="140">
        <v>7.8924097062340362E-5</v>
      </c>
      <c r="EK23" s="140">
        <v>7.3762293226892932E-4</v>
      </c>
      <c r="EL23" s="140">
        <v>5.7562267008155711E-4</v>
      </c>
      <c r="EM23" s="140">
        <v>0</v>
      </c>
      <c r="EN23" s="140">
        <v>9.9750733682178662E-5</v>
      </c>
      <c r="EO23" s="140">
        <v>5.8317794853997689E-5</v>
      </c>
      <c r="EP23" s="140">
        <v>3.6915666647412974E-5</v>
      </c>
      <c r="EQ23" s="140">
        <v>4.5191509140139155E-5</v>
      </c>
      <c r="ER23" s="140">
        <v>0</v>
      </c>
      <c r="ES23" s="140">
        <v>5.1631441787105482E-5</v>
      </c>
      <c r="ET23" s="140"/>
      <c r="EU23" s="140">
        <v>0</v>
      </c>
      <c r="EV23" s="140">
        <v>0</v>
      </c>
      <c r="EW23" s="140">
        <v>5.9282019227641329E-5</v>
      </c>
      <c r="EX23" s="140">
        <v>0</v>
      </c>
      <c r="EY23" s="140">
        <v>0</v>
      </c>
      <c r="EZ23" s="140">
        <v>0</v>
      </c>
      <c r="FA23" s="140">
        <v>0</v>
      </c>
      <c r="FB23" s="140">
        <v>5.9794547169149281E-5</v>
      </c>
      <c r="FC23" s="140">
        <v>5.0567856726852776E-5</v>
      </c>
      <c r="FD23" s="140">
        <v>3.5021726700684377E-4</v>
      </c>
      <c r="FE23" s="140">
        <v>3.1289757846881454E-4</v>
      </c>
      <c r="FF23" s="140">
        <v>9.4731278890067979E-5</v>
      </c>
      <c r="FG23" s="140">
        <v>3.1947499152195052E-4</v>
      </c>
      <c r="FH23" s="140">
        <v>8.8866140392287733E-5</v>
      </c>
      <c r="FI23" s="140">
        <v>1.1646066257489476E-4</v>
      </c>
      <c r="FJ23" s="140">
        <v>0</v>
      </c>
      <c r="FK23" s="140">
        <v>8.5450285274951655E-5</v>
      </c>
      <c r="FL23" s="140">
        <v>5.1747930232155714E-5</v>
      </c>
      <c r="FM23" s="140">
        <v>1.0412485201237115E-3</v>
      </c>
      <c r="FN23" s="140">
        <v>6.9420265736833326E-4</v>
      </c>
      <c r="FO23" s="140">
        <v>0</v>
      </c>
      <c r="FP23" s="140">
        <v>8.1339745377112112E-5</v>
      </c>
      <c r="FQ23" s="140">
        <v>3.6921209629262965E-5</v>
      </c>
      <c r="FR23" s="140">
        <v>5.0798948270108172E-5</v>
      </c>
      <c r="FS23" s="140">
        <v>1.5239006619094885E-4</v>
      </c>
      <c r="FT23" s="140">
        <v>0</v>
      </c>
      <c r="FU23" s="140">
        <v>1.0477677211654095E-4</v>
      </c>
      <c r="FV23" s="140"/>
      <c r="FW23" s="140">
        <v>0</v>
      </c>
      <c r="FX23" s="140">
        <v>0</v>
      </c>
      <c r="FY23" s="140">
        <v>7.3424897098309003E-5</v>
      </c>
      <c r="FZ23" s="140">
        <v>0</v>
      </c>
      <c r="GA23" s="140">
        <v>0</v>
      </c>
      <c r="GB23" s="140">
        <v>0</v>
      </c>
      <c r="GC23" s="140">
        <v>0</v>
      </c>
      <c r="GD23" s="140">
        <v>6.626999649721619E-5</v>
      </c>
      <c r="GE23" s="140">
        <v>4.3936948370303757E-5</v>
      </c>
      <c r="GF23" s="140">
        <v>3.0872546164344025E-4</v>
      </c>
      <c r="GG23" s="140">
        <v>1.6568275108368237E-4</v>
      </c>
      <c r="GH23" s="140">
        <v>9.7602141898657312E-5</v>
      </c>
      <c r="GI23" s="140">
        <v>0</v>
      </c>
      <c r="GJ23" s="140">
        <v>1.0736407181953824E-4</v>
      </c>
      <c r="GK23" s="140">
        <v>0</v>
      </c>
      <c r="GL23" s="140">
        <v>2.5310433477531158E-6</v>
      </c>
      <c r="GM23" s="140">
        <v>2.051107281530859E-5</v>
      </c>
      <c r="GN23" s="140">
        <v>5.4655555787916291E-5</v>
      </c>
      <c r="GO23" s="140">
        <v>9.4582825694858883E-4</v>
      </c>
      <c r="GP23" s="140">
        <v>6.1228241591976945E-4</v>
      </c>
      <c r="GQ23" s="140">
        <v>0</v>
      </c>
      <c r="GR23" s="140">
        <v>8.2969022401029529E-5</v>
      </c>
      <c r="GS23" s="140">
        <v>6.1699022053986045E-5</v>
      </c>
      <c r="GT23" s="140">
        <v>0</v>
      </c>
      <c r="GU23" s="140">
        <v>0</v>
      </c>
      <c r="GV23" s="140">
        <v>0</v>
      </c>
      <c r="GW23" s="140">
        <v>3.3566271547921626E-4</v>
      </c>
      <c r="GX23" s="140"/>
      <c r="GY23" s="140">
        <v>0</v>
      </c>
      <c r="GZ23" s="140">
        <v>0</v>
      </c>
      <c r="HA23" s="140">
        <v>9.5880226472779546E-5</v>
      </c>
      <c r="HB23" s="140">
        <v>0</v>
      </c>
      <c r="HC23" s="140">
        <v>0</v>
      </c>
      <c r="HD23" s="140">
        <v>0</v>
      </c>
      <c r="HE23" s="140">
        <v>0</v>
      </c>
      <c r="HF23" s="140">
        <v>7.2076886709006329E-5</v>
      </c>
      <c r="HG23" s="140">
        <v>0</v>
      </c>
      <c r="HH23" s="140">
        <v>3.745486500205581E-4</v>
      </c>
      <c r="HI23" s="140">
        <v>2.0090648920806456E-4</v>
      </c>
      <c r="HJ23" s="140">
        <v>1.0324888563665203E-4</v>
      </c>
      <c r="HK23" s="140">
        <v>0</v>
      </c>
      <c r="HL23" s="140">
        <v>1.259440316334253E-4</v>
      </c>
      <c r="HM23" s="140">
        <v>0</v>
      </c>
      <c r="HN23" s="140">
        <v>1.3895483612234748E-6</v>
      </c>
      <c r="HO23" s="140">
        <v>1.7400329864176873E-5</v>
      </c>
      <c r="HP23" s="140">
        <v>1.1625511619558252E-5</v>
      </c>
      <c r="HQ23" s="140">
        <v>1.1790042540712638E-3</v>
      </c>
      <c r="HR23" s="140">
        <v>7.2993018838458316E-4</v>
      </c>
      <c r="HS23" s="140">
        <v>0</v>
      </c>
      <c r="HT23" s="140">
        <v>9.2491291713300345E-5</v>
      </c>
      <c r="HU23" s="140">
        <v>0</v>
      </c>
      <c r="HV23" s="140">
        <v>0</v>
      </c>
      <c r="HW23" s="140">
        <v>0</v>
      </c>
      <c r="HX23" s="140">
        <v>0</v>
      </c>
      <c r="HY23" s="140">
        <v>4.7104042251692449E-4</v>
      </c>
      <c r="HZ23" s="100"/>
    </row>
    <row r="24" spans="1:234" s="101" customFormat="1" ht="36" x14ac:dyDescent="0.25">
      <c r="A24" s="98" t="s">
        <v>28</v>
      </c>
      <c r="B24" s="99">
        <v>6143</v>
      </c>
      <c r="C24" s="99"/>
      <c r="D24" s="99">
        <v>4</v>
      </c>
      <c r="E24" s="99"/>
      <c r="F24" s="99"/>
      <c r="G24" s="99" t="s">
        <v>786</v>
      </c>
      <c r="H24" s="99" t="s">
        <v>23</v>
      </c>
      <c r="I24" s="98" t="s">
        <v>11</v>
      </c>
      <c r="J24" s="98" t="s">
        <v>881</v>
      </c>
      <c r="K24" s="140">
        <v>2.8902123675632786E-5</v>
      </c>
      <c r="L24" s="140">
        <v>0</v>
      </c>
      <c r="M24" s="140">
        <v>0</v>
      </c>
      <c r="N24" s="140">
        <v>0</v>
      </c>
      <c r="O24" s="140">
        <v>0</v>
      </c>
      <c r="P24" s="140">
        <v>0</v>
      </c>
      <c r="Q24" s="140">
        <v>1.1009344930104909E-6</v>
      </c>
      <c r="R24" s="140">
        <v>2.7550120098859008E-5</v>
      </c>
      <c r="S24" s="140">
        <v>3.9840880360873637E-6</v>
      </c>
      <c r="T24" s="140">
        <v>1.5521473208845679E-4</v>
      </c>
      <c r="U24" s="140">
        <v>7.5103361210653138E-6</v>
      </c>
      <c r="V24" s="140">
        <v>8.9476894291133343E-6</v>
      </c>
      <c r="W24" s="140">
        <v>1.2139001726303516E-4</v>
      </c>
      <c r="X24" s="140">
        <v>0</v>
      </c>
      <c r="Y24" s="140">
        <v>0</v>
      </c>
      <c r="Z24" s="140">
        <v>2.7041323441649582E-4</v>
      </c>
      <c r="AA24" s="140">
        <v>0</v>
      </c>
      <c r="AB24" s="140">
        <v>0</v>
      </c>
      <c r="AC24" s="140">
        <v>6.597249040231905E-4</v>
      </c>
      <c r="AD24" s="140">
        <v>1.5409928415154048E-2</v>
      </c>
      <c r="AE24" s="140">
        <v>2.0922208576103807E-4</v>
      </c>
      <c r="AF24" s="140">
        <v>0</v>
      </c>
      <c r="AG24" s="140">
        <v>0</v>
      </c>
      <c r="AH24" s="140">
        <v>0</v>
      </c>
      <c r="AI24" s="140">
        <v>0</v>
      </c>
      <c r="AJ24" s="140">
        <v>7.3690220592347212E-5</v>
      </c>
      <c r="AK24" s="140">
        <v>6.9473910850280346E-6</v>
      </c>
      <c r="AL24" s="140"/>
      <c r="AM24" s="140">
        <v>1.1239204119745724E-6</v>
      </c>
      <c r="AN24" s="140">
        <v>0</v>
      </c>
      <c r="AO24" s="140">
        <v>0</v>
      </c>
      <c r="AP24" s="140">
        <v>4.1937702335873829E-6</v>
      </c>
      <c r="AQ24" s="140">
        <v>0</v>
      </c>
      <c r="AR24" s="140">
        <v>0</v>
      </c>
      <c r="AS24" s="140">
        <v>0</v>
      </c>
      <c r="AT24" s="140">
        <v>0</v>
      </c>
      <c r="AU24" s="140">
        <v>3.1559563827320989E-6</v>
      </c>
      <c r="AV24" s="140">
        <v>7.4008869881086569E-5</v>
      </c>
      <c r="AW24" s="140">
        <v>7.9478312533694454E-6</v>
      </c>
      <c r="AX24" s="140">
        <v>8.3421892926587698E-6</v>
      </c>
      <c r="AY24" s="140">
        <v>1.9365300374491449E-4</v>
      </c>
      <c r="AZ24" s="140">
        <v>0</v>
      </c>
      <c r="BA24" s="140">
        <v>0</v>
      </c>
      <c r="BB24" s="140">
        <v>1.6011932907575985E-4</v>
      </c>
      <c r="BC24" s="140">
        <v>1.2059468841468653E-6</v>
      </c>
      <c r="BD24" s="140">
        <v>0</v>
      </c>
      <c r="BE24" s="140">
        <v>8.0747159525109216E-4</v>
      </c>
      <c r="BF24" s="140">
        <v>1.6628320650703181E-2</v>
      </c>
      <c r="BG24" s="140">
        <v>1.0804036090436076E-4</v>
      </c>
      <c r="BH24" s="140">
        <v>0</v>
      </c>
      <c r="BI24" s="140">
        <v>1.3650855206168895E-6</v>
      </c>
      <c r="BJ24" s="140">
        <v>0</v>
      </c>
      <c r="BK24" s="140">
        <v>0</v>
      </c>
      <c r="BL24" s="140">
        <v>8.8593716600470488E-5</v>
      </c>
      <c r="BM24" s="140">
        <v>0</v>
      </c>
      <c r="BN24" s="140"/>
      <c r="BO24" s="140">
        <v>1.0226198178817078E-5</v>
      </c>
      <c r="BP24" s="140">
        <v>0</v>
      </c>
      <c r="BQ24" s="140">
        <v>0</v>
      </c>
      <c r="BR24" s="140">
        <v>0</v>
      </c>
      <c r="BS24" s="140">
        <v>0</v>
      </c>
      <c r="BT24" s="140">
        <v>2.4137635328989776E-6</v>
      </c>
      <c r="BU24" s="140">
        <v>0</v>
      </c>
      <c r="BV24" s="140">
        <v>0</v>
      </c>
      <c r="BW24" s="140">
        <v>0</v>
      </c>
      <c r="BX24" s="140">
        <v>2.1145928414974144E-6</v>
      </c>
      <c r="BY24" s="140">
        <v>1.379697036404238E-5</v>
      </c>
      <c r="BZ24" s="140">
        <v>7.3228826054428145E-6</v>
      </c>
      <c r="CA24" s="140">
        <v>0</v>
      </c>
      <c r="CB24" s="140">
        <v>0</v>
      </c>
      <c r="CC24" s="140">
        <v>0</v>
      </c>
      <c r="CD24" s="140">
        <v>3.0130219758611233E-4</v>
      </c>
      <c r="CE24" s="140">
        <v>3.6064702180266494E-4</v>
      </c>
      <c r="CF24" s="140">
        <v>0</v>
      </c>
      <c r="CG24" s="140">
        <v>9.6691238232428942E-4</v>
      </c>
      <c r="CH24" s="140">
        <v>1.7714896819902768E-2</v>
      </c>
      <c r="CI24" s="140">
        <v>1.0149608781985858E-4</v>
      </c>
      <c r="CJ24" s="140">
        <v>0</v>
      </c>
      <c r="CK24" s="140">
        <v>0</v>
      </c>
      <c r="CL24" s="140">
        <v>1.0701454619778422E-5</v>
      </c>
      <c r="CM24" s="140">
        <v>0</v>
      </c>
      <c r="CN24" s="140">
        <v>0</v>
      </c>
      <c r="CO24" s="140">
        <v>1.0880593270251888E-4</v>
      </c>
      <c r="CP24" s="140"/>
      <c r="CQ24" s="140">
        <v>0</v>
      </c>
      <c r="CR24" s="140">
        <v>0</v>
      </c>
      <c r="CS24" s="140">
        <v>3.2805547592683771E-5</v>
      </c>
      <c r="CT24" s="140">
        <v>0</v>
      </c>
      <c r="CU24" s="140">
        <v>0</v>
      </c>
      <c r="CV24" s="140">
        <v>6.0287186828874569E-6</v>
      </c>
      <c r="CW24" s="140">
        <v>0</v>
      </c>
      <c r="CX24" s="140">
        <v>0</v>
      </c>
      <c r="CY24" s="140">
        <v>0</v>
      </c>
      <c r="CZ24" s="140">
        <v>1.0529292290050737E-6</v>
      </c>
      <c r="DA24" s="140">
        <v>7.6314074208420826E-6</v>
      </c>
      <c r="DB24" s="140">
        <v>3.8105974695585346E-5</v>
      </c>
      <c r="DC24" s="140">
        <v>0</v>
      </c>
      <c r="DD24" s="140">
        <v>0</v>
      </c>
      <c r="DE24" s="140">
        <v>0</v>
      </c>
      <c r="DF24" s="140">
        <v>3.659019827701545E-4</v>
      </c>
      <c r="DG24" s="140">
        <v>4.3416800639361727E-4</v>
      </c>
      <c r="DH24" s="140">
        <v>0</v>
      </c>
      <c r="DI24" s="140">
        <v>9.8646093761178767E-4</v>
      </c>
      <c r="DJ24" s="140">
        <v>1.5596183659403554E-2</v>
      </c>
      <c r="DK24" s="140">
        <v>1.7761537035561662E-4</v>
      </c>
      <c r="DL24" s="140">
        <v>0</v>
      </c>
      <c r="DM24" s="140">
        <v>0</v>
      </c>
      <c r="DN24" s="140">
        <v>4.8453380449790993E-6</v>
      </c>
      <c r="DO24" s="140">
        <v>0</v>
      </c>
      <c r="DP24" s="140">
        <v>2.0313147957796993E-6</v>
      </c>
      <c r="DQ24" s="140">
        <v>1.3255395016831855E-4</v>
      </c>
      <c r="DR24" s="140"/>
      <c r="DS24" s="140">
        <v>0</v>
      </c>
      <c r="DT24" s="140">
        <v>0</v>
      </c>
      <c r="DU24" s="140">
        <v>8.5601529525312025E-6</v>
      </c>
      <c r="DV24" s="140">
        <v>0</v>
      </c>
      <c r="DW24" s="140">
        <v>0</v>
      </c>
      <c r="DX24" s="140">
        <v>0</v>
      </c>
      <c r="DY24" s="140">
        <v>0</v>
      </c>
      <c r="DZ24" s="140">
        <v>0</v>
      </c>
      <c r="EA24" s="140">
        <v>0</v>
      </c>
      <c r="EB24" s="140">
        <v>0</v>
      </c>
      <c r="EC24" s="140">
        <v>0</v>
      </c>
      <c r="ED24" s="140">
        <v>2.7234874090746622E-5</v>
      </c>
      <c r="EE24" s="140">
        <v>0</v>
      </c>
      <c r="EF24" s="140">
        <v>0</v>
      </c>
      <c r="EG24" s="140">
        <v>0</v>
      </c>
      <c r="EH24" s="140">
        <v>4.1494891971860292E-4</v>
      </c>
      <c r="EI24" s="140">
        <v>4.2725489282707216E-4</v>
      </c>
      <c r="EJ24" s="140">
        <v>0</v>
      </c>
      <c r="EK24" s="140">
        <v>7.4508875689362631E-4</v>
      </c>
      <c r="EL24" s="140">
        <v>7.3216009409405071E-3</v>
      </c>
      <c r="EM24" s="140">
        <v>0</v>
      </c>
      <c r="EN24" s="140">
        <v>0</v>
      </c>
      <c r="EO24" s="140">
        <v>2.3042133931149814E-4</v>
      </c>
      <c r="EP24" s="140">
        <v>1.2344079405336627E-4</v>
      </c>
      <c r="EQ24" s="140">
        <v>0</v>
      </c>
      <c r="ER24" s="140">
        <v>8.5101885598616197E-6</v>
      </c>
      <c r="ES24" s="140">
        <v>2.9048527480257346E-5</v>
      </c>
      <c r="ET24" s="140"/>
      <c r="EU24" s="140">
        <v>0</v>
      </c>
      <c r="EV24" s="140">
        <v>0</v>
      </c>
      <c r="EW24" s="140">
        <v>0</v>
      </c>
      <c r="EX24" s="140">
        <v>0</v>
      </c>
      <c r="EY24" s="140">
        <v>6.9014013681351293E-6</v>
      </c>
      <c r="EZ24" s="140">
        <v>0</v>
      </c>
      <c r="FA24" s="140">
        <v>0</v>
      </c>
      <c r="FB24" s="140">
        <v>0</v>
      </c>
      <c r="FC24" s="140">
        <v>0</v>
      </c>
      <c r="FD24" s="140">
        <v>0</v>
      </c>
      <c r="FE24" s="140">
        <v>0</v>
      </c>
      <c r="FF24" s="140">
        <v>0</v>
      </c>
      <c r="FG24" s="140">
        <v>0</v>
      </c>
      <c r="FH24" s="140">
        <v>0</v>
      </c>
      <c r="FI24" s="140">
        <v>0</v>
      </c>
      <c r="FJ24" s="140">
        <v>4.1885623007313763E-4</v>
      </c>
      <c r="FK24" s="140">
        <v>3.2972483290672204E-4</v>
      </c>
      <c r="FL24" s="140">
        <v>0</v>
      </c>
      <c r="FM24" s="140">
        <v>1.4250970903682731E-3</v>
      </c>
      <c r="FN24" s="140">
        <v>5.5619225688970913E-3</v>
      </c>
      <c r="FO24" s="140">
        <v>0</v>
      </c>
      <c r="FP24" s="140">
        <v>0</v>
      </c>
      <c r="FQ24" s="140">
        <v>1.4040576414826663E-4</v>
      </c>
      <c r="FR24" s="140">
        <v>1.1261283128404408E-4</v>
      </c>
      <c r="FS24" s="140">
        <v>2.0167827297941174E-5</v>
      </c>
      <c r="FT24" s="140">
        <v>2.2733608920219359E-5</v>
      </c>
      <c r="FU24" s="140">
        <v>1.4797604701247512E-4</v>
      </c>
      <c r="FV24" s="140"/>
      <c r="FW24" s="140">
        <v>0</v>
      </c>
      <c r="FX24" s="140">
        <v>0</v>
      </c>
      <c r="FY24" s="140">
        <v>0</v>
      </c>
      <c r="FZ24" s="140">
        <v>0</v>
      </c>
      <c r="GA24" s="140">
        <v>8.9122223313049332E-5</v>
      </c>
      <c r="GB24" s="140">
        <v>0</v>
      </c>
      <c r="GC24" s="140">
        <v>0</v>
      </c>
      <c r="GD24" s="140">
        <v>0</v>
      </c>
      <c r="GE24" s="140">
        <v>0</v>
      </c>
      <c r="GF24" s="140">
        <v>0</v>
      </c>
      <c r="GG24" s="140">
        <v>0</v>
      </c>
      <c r="GH24" s="140">
        <v>0</v>
      </c>
      <c r="GI24" s="140">
        <v>0</v>
      </c>
      <c r="GJ24" s="140">
        <v>0</v>
      </c>
      <c r="GK24" s="140">
        <v>0</v>
      </c>
      <c r="GL24" s="140">
        <v>1.9486836835796005E-4</v>
      </c>
      <c r="GM24" s="140">
        <v>2.9867289041843965E-4</v>
      </c>
      <c r="GN24" s="140">
        <v>0</v>
      </c>
      <c r="GO24" s="140">
        <v>3.2265732333420659E-4</v>
      </c>
      <c r="GP24" s="140">
        <v>5.0110889975866378E-3</v>
      </c>
      <c r="GQ24" s="140">
        <v>0</v>
      </c>
      <c r="GR24" s="140">
        <v>0</v>
      </c>
      <c r="GS24" s="140">
        <v>1.4243147194322898E-4</v>
      </c>
      <c r="GT24" s="140">
        <v>5.7065061891269921E-6</v>
      </c>
      <c r="GU24" s="140">
        <v>0</v>
      </c>
      <c r="GV24" s="140">
        <v>0</v>
      </c>
      <c r="GW24" s="140">
        <v>0</v>
      </c>
      <c r="GX24" s="140"/>
      <c r="GY24" s="140">
        <v>0</v>
      </c>
      <c r="GZ24" s="140">
        <v>0</v>
      </c>
      <c r="HA24" s="140">
        <v>0</v>
      </c>
      <c r="HB24" s="140">
        <v>0</v>
      </c>
      <c r="HC24" s="140">
        <v>9.4721748424472316E-5</v>
      </c>
      <c r="HD24" s="140">
        <v>0</v>
      </c>
      <c r="HE24" s="140">
        <v>0</v>
      </c>
      <c r="HF24" s="140">
        <v>0</v>
      </c>
      <c r="HG24" s="140">
        <v>0</v>
      </c>
      <c r="HH24" s="140">
        <v>0</v>
      </c>
      <c r="HI24" s="140">
        <v>0</v>
      </c>
      <c r="HJ24" s="140">
        <v>0</v>
      </c>
      <c r="HK24" s="140">
        <v>0</v>
      </c>
      <c r="HL24" s="140">
        <v>0</v>
      </c>
      <c r="HM24" s="140">
        <v>0</v>
      </c>
      <c r="HN24" s="140">
        <v>2.0386092956437669E-4</v>
      </c>
      <c r="HO24" s="140">
        <v>2.7063144951998197E-4</v>
      </c>
      <c r="HP24" s="140">
        <v>0</v>
      </c>
      <c r="HQ24" s="140">
        <v>3.3807830319155748E-4</v>
      </c>
      <c r="HR24" s="140">
        <v>4.1113363748423474E-3</v>
      </c>
      <c r="HS24" s="140">
        <v>0</v>
      </c>
      <c r="HT24" s="140">
        <v>0</v>
      </c>
      <c r="HU24" s="140">
        <v>2.0538943276169011E-4</v>
      </c>
      <c r="HV24" s="140">
        <v>4.8199958779939286E-6</v>
      </c>
      <c r="HW24" s="140">
        <v>0</v>
      </c>
      <c r="HX24" s="140">
        <v>0</v>
      </c>
      <c r="HY24" s="140">
        <v>0</v>
      </c>
      <c r="HZ24" s="100"/>
    </row>
    <row r="25" spans="1:234" s="101" customFormat="1" ht="48" x14ac:dyDescent="0.25">
      <c r="A25" s="98" t="s">
        <v>28</v>
      </c>
      <c r="B25" s="99">
        <v>7722</v>
      </c>
      <c r="C25" s="99"/>
      <c r="D25" s="99">
        <v>5</v>
      </c>
      <c r="E25" s="99"/>
      <c r="F25" s="99"/>
      <c r="G25" s="99" t="s">
        <v>816</v>
      </c>
      <c r="H25" s="99" t="s">
        <v>23</v>
      </c>
      <c r="I25" s="98" t="s">
        <v>846</v>
      </c>
      <c r="J25" s="98" t="s">
        <v>882</v>
      </c>
      <c r="K25" s="140">
        <v>3.4755248234384161E-5</v>
      </c>
      <c r="L25" s="140">
        <v>1.8305370620299446E-5</v>
      </c>
      <c r="M25" s="140">
        <v>1.0997994987667863E-5</v>
      </c>
      <c r="N25" s="140">
        <v>3.1160397428292776E-5</v>
      </c>
      <c r="O25" s="140">
        <v>1.2420615057827291E-4</v>
      </c>
      <c r="P25" s="140">
        <v>2.0824092509428919E-5</v>
      </c>
      <c r="Q25" s="140">
        <v>1.6800387787672516E-5</v>
      </c>
      <c r="R25" s="140">
        <v>7.4492022457697151E-5</v>
      </c>
      <c r="S25" s="140">
        <v>2.83022538790329E-5</v>
      </c>
      <c r="T25" s="140">
        <v>3.2777132109981436E-4</v>
      </c>
      <c r="U25" s="140">
        <v>4.8787648876158682E-5</v>
      </c>
      <c r="V25" s="140">
        <v>4.8238541163448412E-5</v>
      </c>
      <c r="W25" s="140">
        <v>1.4983371923185882E-4</v>
      </c>
      <c r="X25" s="140">
        <v>2.7286794971460716E-5</v>
      </c>
      <c r="Y25" s="140">
        <v>1.3172203552331364E-5</v>
      </c>
      <c r="Z25" s="140">
        <v>1.2824843421749418E-4</v>
      </c>
      <c r="AA25" s="140">
        <v>1.0285265622864399E-3</v>
      </c>
      <c r="AB25" s="140">
        <v>1.3325838300828845E-4</v>
      </c>
      <c r="AC25" s="140">
        <v>3.3508806765781148E-3</v>
      </c>
      <c r="AD25" s="140">
        <v>4.538408307399852E-3</v>
      </c>
      <c r="AE25" s="140">
        <v>7.0663613613602819E-4</v>
      </c>
      <c r="AF25" s="140">
        <v>8.8941276528008031E-4</v>
      </c>
      <c r="AG25" s="140">
        <v>8.4297221526016765E-4</v>
      </c>
      <c r="AH25" s="140">
        <v>6.1745663081655094E-5</v>
      </c>
      <c r="AI25" s="140">
        <v>9.6495502837020439E-5</v>
      </c>
      <c r="AJ25" s="140">
        <v>2.6889477693277982E-4</v>
      </c>
      <c r="AK25" s="140">
        <v>2.2251433118176934E-4</v>
      </c>
      <c r="AL25" s="140"/>
      <c r="AM25" s="140">
        <v>6.5060266641932862E-5</v>
      </c>
      <c r="AN25" s="140">
        <v>1.6500979133847275E-5</v>
      </c>
      <c r="AO25" s="140">
        <v>2.1347439716243743E-5</v>
      </c>
      <c r="AP25" s="140">
        <v>4.4240274534201385E-5</v>
      </c>
      <c r="AQ25" s="140">
        <v>1.3907769205438129E-4</v>
      </c>
      <c r="AR25" s="140">
        <v>2.3341083598058023E-5</v>
      </c>
      <c r="AS25" s="140">
        <v>4.6464125356522283E-5</v>
      </c>
      <c r="AT25" s="140">
        <v>1.2027120008820906E-4</v>
      </c>
      <c r="AU25" s="140">
        <v>4.3466031211229117E-5</v>
      </c>
      <c r="AV25" s="140">
        <v>3.9549298519408088E-4</v>
      </c>
      <c r="AW25" s="140">
        <v>5.8477036829101017E-5</v>
      </c>
      <c r="AX25" s="140">
        <v>6.0135260728268307E-5</v>
      </c>
      <c r="AY25" s="140">
        <v>1.8744698783156681E-4</v>
      </c>
      <c r="AZ25" s="140">
        <v>4.261505224141595E-5</v>
      </c>
      <c r="BA25" s="140">
        <v>2.1325271081946543E-5</v>
      </c>
      <c r="BB25" s="140">
        <v>1.7526032151897827E-4</v>
      </c>
      <c r="BC25" s="140">
        <v>1.2944399532608306E-3</v>
      </c>
      <c r="BD25" s="140">
        <v>1.6298136130034907E-4</v>
      </c>
      <c r="BE25" s="140">
        <v>3.722228764140665E-3</v>
      </c>
      <c r="BF25" s="140">
        <v>5.1920330706408556E-3</v>
      </c>
      <c r="BG25" s="140">
        <v>8.2767455745862888E-4</v>
      </c>
      <c r="BH25" s="140">
        <v>1.1406829305298308E-3</v>
      </c>
      <c r="BI25" s="140">
        <v>9.2445917029351581E-4</v>
      </c>
      <c r="BJ25" s="140">
        <v>6.5984185948169118E-5</v>
      </c>
      <c r="BK25" s="140">
        <v>1.3928980215055224E-4</v>
      </c>
      <c r="BL25" s="140">
        <v>3.3331195161854989E-4</v>
      </c>
      <c r="BM25" s="140">
        <v>2.5012126095295132E-4</v>
      </c>
      <c r="BN25" s="140"/>
      <c r="BO25" s="140">
        <v>5.5547867773252075E-5</v>
      </c>
      <c r="BP25" s="140">
        <v>1.9748713063672627E-5</v>
      </c>
      <c r="BQ25" s="140">
        <v>1.7935679345338996E-5</v>
      </c>
      <c r="BR25" s="140">
        <v>4.9603224998728869E-5</v>
      </c>
      <c r="BS25" s="140">
        <v>3.0188194429355702E-4</v>
      </c>
      <c r="BT25" s="140">
        <v>4.786592156857446E-5</v>
      </c>
      <c r="BU25" s="140">
        <v>2.8669729634772691E-5</v>
      </c>
      <c r="BV25" s="140">
        <v>1.75044063028325E-4</v>
      </c>
      <c r="BW25" s="140">
        <v>4.4423136785785164E-5</v>
      </c>
      <c r="BX25" s="140">
        <v>5.2216218539144542E-4</v>
      </c>
      <c r="BY25" s="140">
        <v>7.2795547546048971E-5</v>
      </c>
      <c r="BZ25" s="140">
        <v>4.4405277746739303E-5</v>
      </c>
      <c r="CA25" s="140">
        <v>2.9012640247164578E-4</v>
      </c>
      <c r="CB25" s="140">
        <v>1.5446891440156892E-4</v>
      </c>
      <c r="CC25" s="140">
        <v>3.0929353081005949E-5</v>
      </c>
      <c r="CD25" s="140">
        <v>2.9046942114827724E-4</v>
      </c>
      <c r="CE25" s="140">
        <v>1.6977377813681099E-3</v>
      </c>
      <c r="CF25" s="140">
        <v>2.3744948897630691E-4</v>
      </c>
      <c r="CG25" s="140">
        <v>3.872666668723625E-3</v>
      </c>
      <c r="CH25" s="140">
        <v>6.3833231378401922E-3</v>
      </c>
      <c r="CI25" s="140">
        <v>1.0884580375712281E-3</v>
      </c>
      <c r="CJ25" s="140">
        <v>1.3297955644740484E-3</v>
      </c>
      <c r="CK25" s="140">
        <v>1.1204425811676313E-3</v>
      </c>
      <c r="CL25" s="140">
        <v>1.0032858347133168E-4</v>
      </c>
      <c r="CM25" s="140">
        <v>1.4725505702275888E-4</v>
      </c>
      <c r="CN25" s="140">
        <v>3.8629064479451749E-4</v>
      </c>
      <c r="CO25" s="140">
        <v>3.4704281864440605E-4</v>
      </c>
      <c r="CP25" s="140"/>
      <c r="CQ25" s="140">
        <v>8.0662554745132407E-5</v>
      </c>
      <c r="CR25" s="140">
        <v>2.1307749167423614E-5</v>
      </c>
      <c r="CS25" s="140">
        <v>2.2936914789044193E-5</v>
      </c>
      <c r="CT25" s="140">
        <v>6.8155722849730146E-5</v>
      </c>
      <c r="CU25" s="140">
        <v>3.1107799178249461E-4</v>
      </c>
      <c r="CV25" s="140">
        <v>5.306776929600951E-5</v>
      </c>
      <c r="CW25" s="140">
        <v>3.5949539918513358E-5</v>
      </c>
      <c r="CX25" s="140">
        <v>1.6561004473515146E-4</v>
      </c>
      <c r="CY25" s="140">
        <v>8.620717017033931E-5</v>
      </c>
      <c r="CZ25" s="140">
        <v>6.6904772456337477E-4</v>
      </c>
      <c r="DA25" s="140">
        <v>8.3067288031407721E-5</v>
      </c>
      <c r="DB25" s="140">
        <v>4.4664985778045365E-5</v>
      </c>
      <c r="DC25" s="140">
        <v>3.8322408298690564E-4</v>
      </c>
      <c r="DD25" s="140">
        <v>5.0609899646834144E-5</v>
      </c>
      <c r="DE25" s="140">
        <v>5.9801441906186935E-5</v>
      </c>
      <c r="DF25" s="140">
        <v>4.41345015542102E-4</v>
      </c>
      <c r="DG25" s="140">
        <v>1.9780338158703554E-3</v>
      </c>
      <c r="DH25" s="140">
        <v>3.3373599985704724E-4</v>
      </c>
      <c r="DI25" s="140">
        <v>4.1938188294823927E-3</v>
      </c>
      <c r="DJ25" s="140">
        <v>7.752351582041175E-3</v>
      </c>
      <c r="DK25" s="140">
        <v>1.3129685788390722E-3</v>
      </c>
      <c r="DL25" s="140">
        <v>1.670297698817065E-3</v>
      </c>
      <c r="DM25" s="140">
        <v>1.6250049192569355E-3</v>
      </c>
      <c r="DN25" s="140">
        <v>1.4051665948837922E-4</v>
      </c>
      <c r="DO25" s="140">
        <v>1.6328794170639049E-4</v>
      </c>
      <c r="DP25" s="140">
        <v>4.4601069937839677E-4</v>
      </c>
      <c r="DQ25" s="140">
        <v>4.6174941271703932E-4</v>
      </c>
      <c r="DR25" s="140"/>
      <c r="DS25" s="140">
        <v>8.3177448803889784E-5</v>
      </c>
      <c r="DT25" s="140">
        <v>2.5630410647467206E-5</v>
      </c>
      <c r="DU25" s="140">
        <v>2.1820607213522235E-5</v>
      </c>
      <c r="DV25" s="140">
        <v>1.1821530776361996E-4</v>
      </c>
      <c r="DW25" s="140">
        <v>3.8097223438453748E-4</v>
      </c>
      <c r="DX25" s="140">
        <v>4.8197393638722691E-5</v>
      </c>
      <c r="DY25" s="140">
        <v>7.671422137273885E-5</v>
      </c>
      <c r="DZ25" s="140">
        <v>1.5537902810652517E-4</v>
      </c>
      <c r="EA25" s="140">
        <v>1.3377953233216887E-4</v>
      </c>
      <c r="EB25" s="140">
        <v>9.5786884760864827E-4</v>
      </c>
      <c r="EC25" s="140">
        <v>1.3058822516348273E-4</v>
      </c>
      <c r="ED25" s="140">
        <v>8.7420108559778408E-5</v>
      </c>
      <c r="EE25" s="140">
        <v>5.1258908956333172E-4</v>
      </c>
      <c r="EF25" s="140">
        <v>4.3758036199365896E-5</v>
      </c>
      <c r="EG25" s="140">
        <v>6.3063072576118796E-5</v>
      </c>
      <c r="EH25" s="140">
        <v>5.6159304777713228E-4</v>
      </c>
      <c r="EI25" s="140">
        <v>2.8988725684130673E-3</v>
      </c>
      <c r="EJ25" s="140">
        <v>4.6756639480122366E-4</v>
      </c>
      <c r="EK25" s="140">
        <v>5.0388293614000781E-3</v>
      </c>
      <c r="EL25" s="140">
        <v>8.7024146929857524E-3</v>
      </c>
      <c r="EM25" s="140">
        <v>1.6169449377480055E-3</v>
      </c>
      <c r="EN25" s="140">
        <v>2.2634529305329749E-3</v>
      </c>
      <c r="EO25" s="140">
        <v>2.0150959568528944E-3</v>
      </c>
      <c r="EP25" s="140">
        <v>1.6952773184585087E-4</v>
      </c>
      <c r="EQ25" s="140">
        <v>1.6300761125756028E-4</v>
      </c>
      <c r="ER25" s="140">
        <v>5.8788102537173895E-4</v>
      </c>
      <c r="ES25" s="140">
        <v>5.3076636653667721E-4</v>
      </c>
      <c r="ET25" s="140"/>
      <c r="EU25" s="140">
        <v>1.3803520326927124E-4</v>
      </c>
      <c r="EV25" s="140">
        <v>2.8639992445150324E-5</v>
      </c>
      <c r="EW25" s="140">
        <v>2.025956720658841E-5</v>
      </c>
      <c r="EX25" s="140">
        <v>1.1282474991200328E-4</v>
      </c>
      <c r="EY25" s="140">
        <v>4.7359546407816039E-4</v>
      </c>
      <c r="EZ25" s="140">
        <v>4.2416105409639434E-5</v>
      </c>
      <c r="FA25" s="140">
        <v>7.8019475491770699E-5</v>
      </c>
      <c r="FB25" s="140">
        <v>1.2850417375410899E-4</v>
      </c>
      <c r="FC25" s="140">
        <v>1.4239103827125987E-4</v>
      </c>
      <c r="FD25" s="140">
        <v>1.3556004071964601E-3</v>
      </c>
      <c r="FE25" s="140">
        <v>2.126323772366185E-4</v>
      </c>
      <c r="FF25" s="140">
        <v>1.0209963463429274E-4</v>
      </c>
      <c r="FG25" s="140">
        <v>6.4248277337838216E-4</v>
      </c>
      <c r="FH25" s="140">
        <v>2.4097159000913106E-5</v>
      </c>
      <c r="FI25" s="140">
        <v>1.1282665748686565E-4</v>
      </c>
      <c r="FJ25" s="140">
        <v>7.8178359646776351E-4</v>
      </c>
      <c r="FK25" s="140">
        <v>3.7104321242220984E-3</v>
      </c>
      <c r="FL25" s="140">
        <v>6.7684700526796321E-4</v>
      </c>
      <c r="FM25" s="140">
        <v>6.0990193884387055E-3</v>
      </c>
      <c r="FN25" s="140">
        <v>1.1431898809170522E-2</v>
      </c>
      <c r="FO25" s="140">
        <v>2.1893688412452702E-3</v>
      </c>
      <c r="FP25" s="140">
        <v>3.0302281799215128E-3</v>
      </c>
      <c r="FQ25" s="140">
        <v>2.7174623727936622E-3</v>
      </c>
      <c r="FR25" s="140">
        <v>2.1917345146079445E-4</v>
      </c>
      <c r="FS25" s="140">
        <v>2.4091986106711486E-4</v>
      </c>
      <c r="FT25" s="140">
        <v>7.5088638190171357E-4</v>
      </c>
      <c r="FU25" s="140">
        <v>8.3696446353071874E-4</v>
      </c>
      <c r="FV25" s="140"/>
      <c r="FW25" s="140">
        <v>1.2958938954548029E-4</v>
      </c>
      <c r="FX25" s="140">
        <v>4.2188934124426211E-5</v>
      </c>
      <c r="FY25" s="140">
        <v>2.6539983033791658E-5</v>
      </c>
      <c r="FZ25" s="140">
        <v>1.0338921072231222E-4</v>
      </c>
      <c r="GA25" s="140">
        <v>6.3383956032792238E-4</v>
      </c>
      <c r="GB25" s="140">
        <v>5.5099777612199399E-5</v>
      </c>
      <c r="GC25" s="140">
        <v>9.653436883575913E-5</v>
      </c>
      <c r="GD25" s="140">
        <v>2.863715664835344E-4</v>
      </c>
      <c r="GE25" s="140">
        <v>1.8477420073516082E-4</v>
      </c>
      <c r="GF25" s="140">
        <v>1.2874608488557514E-3</v>
      </c>
      <c r="GG25" s="140">
        <v>3.0995425598497723E-4</v>
      </c>
      <c r="GH25" s="140">
        <v>1.2659030544280022E-4</v>
      </c>
      <c r="GI25" s="140">
        <v>6.1490592322763638E-4</v>
      </c>
      <c r="GJ25" s="140">
        <v>6.0216118570337523E-5</v>
      </c>
      <c r="GK25" s="140">
        <v>1.3556286632383091E-4</v>
      </c>
      <c r="GL25" s="140">
        <v>1.1783854137584872E-3</v>
      </c>
      <c r="GM25" s="140">
        <v>4.2280512910650202E-3</v>
      </c>
      <c r="GN25" s="140">
        <v>1.0245144484917991E-3</v>
      </c>
      <c r="GO25" s="140">
        <v>3.0677948643738832E-3</v>
      </c>
      <c r="GP25" s="140">
        <v>9.8646999679748142E-3</v>
      </c>
      <c r="GQ25" s="140">
        <v>2.8543452022684627E-3</v>
      </c>
      <c r="GR25" s="140">
        <v>3.4748445259503795E-3</v>
      </c>
      <c r="GS25" s="140">
        <v>3.4004311669535432E-3</v>
      </c>
      <c r="GT25" s="140">
        <v>3.0940728145901298E-4</v>
      </c>
      <c r="GU25" s="140">
        <v>3.232849857715066E-4</v>
      </c>
      <c r="GV25" s="140">
        <v>9.3709227253724347E-4</v>
      </c>
      <c r="GW25" s="140">
        <v>6.6260678930106867E-4</v>
      </c>
      <c r="GX25" s="140"/>
      <c r="GY25" s="140">
        <v>1.9329478375709774E-4</v>
      </c>
      <c r="GZ25" s="140">
        <v>1.1703597510280378E-4</v>
      </c>
      <c r="HA25" s="140">
        <v>2.2896168546041005E-4</v>
      </c>
      <c r="HB25" s="140">
        <v>1.6533870829613695E-4</v>
      </c>
      <c r="HC25" s="140">
        <v>9.0555574603154855E-4</v>
      </c>
      <c r="HD25" s="140">
        <v>1.1248983458186545E-4</v>
      </c>
      <c r="HE25" s="140">
        <v>1.5066258160062365E-4</v>
      </c>
      <c r="HF25" s="140">
        <v>4.4841703135902079E-4</v>
      </c>
      <c r="HG25" s="140">
        <v>2.7795042205436217E-4</v>
      </c>
      <c r="HH25" s="140">
        <v>1.5583673056014042E-3</v>
      </c>
      <c r="HI25" s="140">
        <v>4.0067212372449406E-4</v>
      </c>
      <c r="HJ25" s="140">
        <v>2.2991813780881814E-4</v>
      </c>
      <c r="HK25" s="140">
        <v>8.816060154625768E-4</v>
      </c>
      <c r="HL25" s="140">
        <v>8.9166033891846543E-5</v>
      </c>
      <c r="HM25" s="140">
        <v>2.1375773060031421E-4</v>
      </c>
      <c r="HN25" s="140">
        <v>1.5704823949254346E-3</v>
      </c>
      <c r="HO25" s="140">
        <v>5.1688320985346587E-3</v>
      </c>
      <c r="HP25" s="140">
        <v>1.7320577293491988E-3</v>
      </c>
      <c r="HQ25" s="140">
        <v>5.0853798990046243E-3</v>
      </c>
      <c r="HR25" s="140">
        <v>1.8476083689126416E-2</v>
      </c>
      <c r="HS25" s="140">
        <v>3.5213614307625309E-3</v>
      </c>
      <c r="HT25" s="140">
        <v>4.0458287062162708E-3</v>
      </c>
      <c r="HU25" s="140">
        <v>3.6719439405787113E-3</v>
      </c>
      <c r="HV25" s="140">
        <v>4.1565121622807332E-4</v>
      </c>
      <c r="HW25" s="140">
        <v>5.5491463056622596E-4</v>
      </c>
      <c r="HX25" s="140">
        <v>1.2684081629357395E-3</v>
      </c>
      <c r="HY25" s="140">
        <v>1.3837001950424105E-3</v>
      </c>
      <c r="HZ25" s="100"/>
    </row>
    <row r="26" spans="1:234" s="101" customFormat="1" ht="48" x14ac:dyDescent="0.25">
      <c r="A26" s="98" t="s">
        <v>28</v>
      </c>
      <c r="B26" s="99">
        <v>6319</v>
      </c>
      <c r="C26" s="99"/>
      <c r="D26" s="99">
        <v>6</v>
      </c>
      <c r="E26" s="99"/>
      <c r="F26" s="99"/>
      <c r="G26" s="99" t="s">
        <v>817</v>
      </c>
      <c r="H26" s="99" t="s">
        <v>787</v>
      </c>
      <c r="I26" s="98" t="s">
        <v>838</v>
      </c>
      <c r="J26" s="98" t="s">
        <v>883</v>
      </c>
      <c r="K26" s="140">
        <v>1.0801602366273842E-5</v>
      </c>
      <c r="L26" s="140">
        <v>4.3951363093855108E-7</v>
      </c>
      <c r="M26" s="140">
        <v>2.2384407248020396E-5</v>
      </c>
      <c r="N26" s="140">
        <v>0</v>
      </c>
      <c r="O26" s="140">
        <v>4.367774937683019E-5</v>
      </c>
      <c r="P26" s="140">
        <v>4.0204509390103955E-6</v>
      </c>
      <c r="Q26" s="140">
        <v>1.2494207816460964E-5</v>
      </c>
      <c r="R26" s="140">
        <v>1.5553255651315379E-5</v>
      </c>
      <c r="S26" s="140">
        <v>7.1478629215892587E-5</v>
      </c>
      <c r="T26" s="140">
        <v>1.1167093111489667E-4</v>
      </c>
      <c r="U26" s="140">
        <v>9.3932210415499147E-5</v>
      </c>
      <c r="V26" s="140">
        <v>1.4623016810554344E-4</v>
      </c>
      <c r="W26" s="140">
        <v>1.1657719430746564E-4</v>
      </c>
      <c r="X26" s="140">
        <v>5.0705775610595338E-5</v>
      </c>
      <c r="Y26" s="140">
        <v>1.0587370786538162E-4</v>
      </c>
      <c r="Z26" s="140">
        <v>1.8167794782815682E-4</v>
      </c>
      <c r="AA26" s="140">
        <v>5.3925339317388511E-4</v>
      </c>
      <c r="AB26" s="140">
        <v>6.8324119020400284E-5</v>
      </c>
      <c r="AC26" s="140">
        <v>2.0739966668226664E-3</v>
      </c>
      <c r="AD26" s="140">
        <v>2.8476470014433153E-2</v>
      </c>
      <c r="AE26" s="140">
        <v>7.9818582211716393E-4</v>
      </c>
      <c r="AF26" s="140">
        <v>4.6483006658208219E-4</v>
      </c>
      <c r="AG26" s="140">
        <v>1.2034112915909061E-3</v>
      </c>
      <c r="AH26" s="140">
        <v>4.2978801837394937E-5</v>
      </c>
      <c r="AI26" s="140">
        <v>7.2373424029281258E-5</v>
      </c>
      <c r="AJ26" s="140">
        <v>1.9418322040028169E-4</v>
      </c>
      <c r="AK26" s="140">
        <v>1.6395206092679421E-4</v>
      </c>
      <c r="AL26" s="140"/>
      <c r="AM26" s="140">
        <v>9.5158494830290139E-6</v>
      </c>
      <c r="AN26" s="140">
        <v>0</v>
      </c>
      <c r="AO26" s="140">
        <v>2.8326755854902783E-5</v>
      </c>
      <c r="AP26" s="140">
        <v>1.033603232781772E-6</v>
      </c>
      <c r="AQ26" s="140">
        <v>4.6432377457017328E-5</v>
      </c>
      <c r="AR26" s="140">
        <v>0</v>
      </c>
      <c r="AS26" s="140">
        <v>4.0958084730352386E-6</v>
      </c>
      <c r="AT26" s="140">
        <v>1.05138681225853E-5</v>
      </c>
      <c r="AU26" s="140">
        <v>6.9859025860651778E-5</v>
      </c>
      <c r="AV26" s="140">
        <v>6.7076341803077832E-5</v>
      </c>
      <c r="AW26" s="140">
        <v>7.8800851957948773E-5</v>
      </c>
      <c r="AX26" s="140">
        <v>7.3324379947356175E-5</v>
      </c>
      <c r="AY26" s="140">
        <v>2.9690762814091695E-4</v>
      </c>
      <c r="AZ26" s="140">
        <v>7.78790210844051E-5</v>
      </c>
      <c r="BA26" s="140">
        <v>1.0934133687644942E-4</v>
      </c>
      <c r="BB26" s="140">
        <v>1.5797962288104087E-4</v>
      </c>
      <c r="BC26" s="140">
        <v>4.7246097790987841E-4</v>
      </c>
      <c r="BD26" s="140">
        <v>9.4404443912812243E-5</v>
      </c>
      <c r="BE26" s="140">
        <v>2.215650606726668E-3</v>
      </c>
      <c r="BF26" s="140">
        <v>2.2076420614606698E-2</v>
      </c>
      <c r="BG26" s="140">
        <v>1.1883292594817778E-3</v>
      </c>
      <c r="BH26" s="140">
        <v>4.3945336301959027E-4</v>
      </c>
      <c r="BI26" s="140">
        <v>3.5231331923472105E-4</v>
      </c>
      <c r="BJ26" s="140">
        <v>5.3341342603407005E-5</v>
      </c>
      <c r="BK26" s="140">
        <v>7.7778226089621186E-5</v>
      </c>
      <c r="BL26" s="140">
        <v>1.502814394011622E-4</v>
      </c>
      <c r="BM26" s="140">
        <v>7.5883463247740615E-5</v>
      </c>
      <c r="BN26" s="140"/>
      <c r="BO26" s="140">
        <v>1.0374799674704621E-5</v>
      </c>
      <c r="BP26" s="140">
        <v>4.4155984279695809E-6</v>
      </c>
      <c r="BQ26" s="140">
        <v>3.0366840509228735E-5</v>
      </c>
      <c r="BR26" s="140">
        <v>2.214707358382639E-6</v>
      </c>
      <c r="BS26" s="140">
        <v>5.02188973154658E-5</v>
      </c>
      <c r="BT26" s="140">
        <v>0</v>
      </c>
      <c r="BU26" s="140">
        <v>0</v>
      </c>
      <c r="BV26" s="140">
        <v>4.4312071776918355E-6</v>
      </c>
      <c r="BW26" s="140">
        <v>5.4007112910657271E-5</v>
      </c>
      <c r="BX26" s="140">
        <v>3.8467932181785867E-5</v>
      </c>
      <c r="BY26" s="140">
        <v>6.2742563673906938E-5</v>
      </c>
      <c r="BZ26" s="140">
        <v>8.0073058151336357E-5</v>
      </c>
      <c r="CA26" s="140">
        <v>1.1273258523897044E-4</v>
      </c>
      <c r="CB26" s="140">
        <v>3.6128498222499888E-5</v>
      </c>
      <c r="CC26" s="140">
        <v>1.495724825226357E-4</v>
      </c>
      <c r="CD26" s="140">
        <v>1.41924883463743E-4</v>
      </c>
      <c r="CE26" s="140">
        <v>4.3762204275274983E-4</v>
      </c>
      <c r="CF26" s="140">
        <v>4.7840423557261173E-5</v>
      </c>
      <c r="CG26" s="140">
        <v>2.3048677986858448E-3</v>
      </c>
      <c r="CH26" s="140">
        <v>1.6813279619826076E-2</v>
      </c>
      <c r="CI26" s="140">
        <v>9.7136509649423314E-4</v>
      </c>
      <c r="CJ26" s="140">
        <v>3.502755725150744E-4</v>
      </c>
      <c r="CK26" s="140">
        <v>2.3291859582990121E-4</v>
      </c>
      <c r="CL26" s="140">
        <v>7.4486710286233846E-5</v>
      </c>
      <c r="CM26" s="140">
        <v>3.0340538654618403E-4</v>
      </c>
      <c r="CN26" s="140">
        <v>1.2424964856180853E-4</v>
      </c>
      <c r="CO26" s="140">
        <v>5.5441339763871097E-5</v>
      </c>
      <c r="CP26" s="140"/>
      <c r="CQ26" s="140">
        <v>6.0190978051793949E-6</v>
      </c>
      <c r="CR26" s="140">
        <v>3.5120521161424199E-6</v>
      </c>
      <c r="CS26" s="140">
        <v>5.8469597725660512E-6</v>
      </c>
      <c r="CT26" s="140">
        <v>4.4019952264478778E-6</v>
      </c>
      <c r="CU26" s="140">
        <v>5.8385709963598041E-5</v>
      </c>
      <c r="CV26" s="140">
        <v>0</v>
      </c>
      <c r="CW26" s="140">
        <v>0</v>
      </c>
      <c r="CX26" s="140">
        <v>4.9866662011841752E-6</v>
      </c>
      <c r="CY26" s="140">
        <v>4.9952170626858737E-5</v>
      </c>
      <c r="CZ26" s="140">
        <v>3.6248229605961728E-5</v>
      </c>
      <c r="DA26" s="140">
        <v>3.1309766537121878E-5</v>
      </c>
      <c r="DB26" s="140">
        <v>7.6858088302501435E-5</v>
      </c>
      <c r="DC26" s="140">
        <v>8.2954331811176766E-5</v>
      </c>
      <c r="DD26" s="140">
        <v>4.1810583118166012E-5</v>
      </c>
      <c r="DE26" s="140">
        <v>1.0877690758118107E-4</v>
      </c>
      <c r="DF26" s="140">
        <v>1.1996591418722441E-4</v>
      </c>
      <c r="DG26" s="140">
        <v>5.4836140274446205E-4</v>
      </c>
      <c r="DH26" s="140">
        <v>3.2418912766686921E-5</v>
      </c>
      <c r="DI26" s="140">
        <v>1.7160346668577287E-3</v>
      </c>
      <c r="DJ26" s="140">
        <v>1.7156942618721974E-2</v>
      </c>
      <c r="DK26" s="140">
        <v>7.2384624668700957E-4</v>
      </c>
      <c r="DL26" s="140">
        <v>2.9694576220017457E-4</v>
      </c>
      <c r="DM26" s="140">
        <v>2.9162428640474572E-4</v>
      </c>
      <c r="DN26" s="140">
        <v>3.5403765215582488E-5</v>
      </c>
      <c r="DO26" s="140">
        <v>1.3127013929811247E-4</v>
      </c>
      <c r="DP26" s="140">
        <v>6.7428845200056257E-5</v>
      </c>
      <c r="DQ26" s="140">
        <v>3.1362064909648236E-5</v>
      </c>
      <c r="DR26" s="140"/>
      <c r="DS26" s="140">
        <v>4.1903865942922569E-6</v>
      </c>
      <c r="DT26" s="140">
        <v>0</v>
      </c>
      <c r="DU26" s="140">
        <v>0</v>
      </c>
      <c r="DV26" s="140">
        <v>4.4688957801059181E-6</v>
      </c>
      <c r="DW26" s="140">
        <v>5.9837027692111831E-5</v>
      </c>
      <c r="DX26" s="140">
        <v>0</v>
      </c>
      <c r="DY26" s="140">
        <v>7.7276580710202591E-6</v>
      </c>
      <c r="DZ26" s="140">
        <v>1.0925309686614849E-6</v>
      </c>
      <c r="EA26" s="140">
        <v>2.4628197795048629E-5</v>
      </c>
      <c r="EB26" s="140">
        <v>2.9597223007580682E-5</v>
      </c>
      <c r="EC26" s="140">
        <v>1.9801008286364852E-5</v>
      </c>
      <c r="ED26" s="140">
        <v>7.185241263453505E-5</v>
      </c>
      <c r="EE26" s="140">
        <v>7.2006840397860204E-5</v>
      </c>
      <c r="EF26" s="140">
        <v>3.5123841333041357E-5</v>
      </c>
      <c r="EG26" s="140">
        <v>1.0426253452949296E-4</v>
      </c>
      <c r="EH26" s="140">
        <v>9.4393379911961972E-5</v>
      </c>
      <c r="EI26" s="140">
        <v>4.0169974883828792E-4</v>
      </c>
      <c r="EJ26" s="140">
        <v>9.3083116037868014E-6</v>
      </c>
      <c r="EK26" s="140">
        <v>1.0352269826413405E-3</v>
      </c>
      <c r="EL26" s="140">
        <v>1.445118689610235E-2</v>
      </c>
      <c r="EM26" s="140">
        <v>7.7463688264034437E-4</v>
      </c>
      <c r="EN26" s="140">
        <v>1.9324938569889388E-4</v>
      </c>
      <c r="EO26" s="140">
        <v>2.3295382117191537E-4</v>
      </c>
      <c r="EP26" s="140">
        <v>2.6852781034365963E-5</v>
      </c>
      <c r="EQ26" s="140">
        <v>9.7483063761242408E-5</v>
      </c>
      <c r="ER26" s="140">
        <v>3.3166220204253941E-5</v>
      </c>
      <c r="ES26" s="140">
        <v>2.3454523804181486E-5</v>
      </c>
      <c r="ET26" s="140"/>
      <c r="EU26" s="140">
        <v>1.7886526000916175E-6</v>
      </c>
      <c r="EV26" s="140">
        <v>0</v>
      </c>
      <c r="EW26" s="140">
        <v>2.4974053171176102E-6</v>
      </c>
      <c r="EX26" s="140">
        <v>2.6416680411648615E-6</v>
      </c>
      <c r="EY26" s="140">
        <v>4.9066791336480238E-5</v>
      </c>
      <c r="EZ26" s="140">
        <v>0</v>
      </c>
      <c r="FA26" s="140">
        <v>1.9016506855658812E-6</v>
      </c>
      <c r="FB26" s="140">
        <v>4.4795133418872611E-6</v>
      </c>
      <c r="FC26" s="140">
        <v>8.949568473785137E-6</v>
      </c>
      <c r="FD26" s="140">
        <v>1.2887173924586891E-5</v>
      </c>
      <c r="FE26" s="140">
        <v>1.7358142349247629E-5</v>
      </c>
      <c r="FF26" s="140">
        <v>3.2426522121033851E-5</v>
      </c>
      <c r="FG26" s="140">
        <v>4.1912393620733048E-5</v>
      </c>
      <c r="FH26" s="140">
        <v>1.6702986155489737E-5</v>
      </c>
      <c r="FI26" s="140">
        <v>1.0561310010164683E-4</v>
      </c>
      <c r="FJ26" s="140">
        <v>4.6620517903260118E-5</v>
      </c>
      <c r="FK26" s="140">
        <v>2.8392213979619928E-4</v>
      </c>
      <c r="FL26" s="140">
        <v>1.3060949766840123E-5</v>
      </c>
      <c r="FM26" s="140">
        <v>5.4104175175445494E-4</v>
      </c>
      <c r="FN26" s="140">
        <v>1.129267907130567E-2</v>
      </c>
      <c r="FO26" s="140">
        <v>5.9622194969752393E-4</v>
      </c>
      <c r="FP26" s="140">
        <v>1.0702610162619605E-4</v>
      </c>
      <c r="FQ26" s="140">
        <v>1.5607639113863973E-4</v>
      </c>
      <c r="FR26" s="140">
        <v>4.9273520783379768E-6</v>
      </c>
      <c r="FS26" s="140">
        <v>1.1730362279975895E-4</v>
      </c>
      <c r="FT26" s="140">
        <v>3.358679176728854E-5</v>
      </c>
      <c r="FU26" s="140">
        <v>1.295065402707655E-5</v>
      </c>
      <c r="FV26" s="140"/>
      <c r="FW26" s="140">
        <v>3.339241026430652E-6</v>
      </c>
      <c r="FX26" s="140">
        <v>0</v>
      </c>
      <c r="FY26" s="140">
        <v>1.0911090705059096E-5</v>
      </c>
      <c r="FZ26" s="140">
        <v>3.2986936876384739E-6</v>
      </c>
      <c r="GA26" s="140">
        <v>4.6087721066423043E-5</v>
      </c>
      <c r="GB26" s="140">
        <v>0</v>
      </c>
      <c r="GC26" s="140">
        <v>7.4380587039767889E-6</v>
      </c>
      <c r="GD26" s="140">
        <v>0</v>
      </c>
      <c r="GE26" s="140">
        <v>5.9647269432500787E-6</v>
      </c>
      <c r="GF26" s="140">
        <v>1.0626715145550664E-4</v>
      </c>
      <c r="GG26" s="140">
        <v>7.4113218497525884E-6</v>
      </c>
      <c r="GH26" s="140">
        <v>1.0299770977657807E-5</v>
      </c>
      <c r="GI26" s="140">
        <v>3.2911451755449804E-5</v>
      </c>
      <c r="GJ26" s="140">
        <v>1.9940571483153256E-5</v>
      </c>
      <c r="GK26" s="140">
        <v>1.201418715422287E-4</v>
      </c>
      <c r="GL26" s="140">
        <v>3.8509652096736276E-5</v>
      </c>
      <c r="GM26" s="140">
        <v>2.2081080741309848E-4</v>
      </c>
      <c r="GN26" s="140">
        <v>1.500878037393316E-5</v>
      </c>
      <c r="GO26" s="140">
        <v>3.8313148412862975E-4</v>
      </c>
      <c r="GP26" s="140">
        <v>2.8823954864409468E-3</v>
      </c>
      <c r="GQ26" s="140">
        <v>4.3020293546158084E-4</v>
      </c>
      <c r="GR26" s="140">
        <v>1.3958825327965328E-4</v>
      </c>
      <c r="GS26" s="140">
        <v>1.2722626904044065E-4</v>
      </c>
      <c r="GT26" s="140">
        <v>4.8001342050330939E-6</v>
      </c>
      <c r="GU26" s="140">
        <v>1.1158077350060193E-4</v>
      </c>
      <c r="GV26" s="140">
        <v>7.9269590036224553E-5</v>
      </c>
      <c r="GW26" s="140">
        <v>1.6207975540367867E-5</v>
      </c>
      <c r="GX26" s="140"/>
      <c r="GY26" s="140">
        <v>0</v>
      </c>
      <c r="GZ26" s="140">
        <v>0</v>
      </c>
      <c r="HA26" s="140">
        <v>3.9121289329138068E-6</v>
      </c>
      <c r="HB26" s="140">
        <v>6.4916295874500698E-6</v>
      </c>
      <c r="HC26" s="140">
        <v>6.0843960162535092E-5</v>
      </c>
      <c r="HD26" s="140">
        <v>0</v>
      </c>
      <c r="HE26" s="140">
        <v>0</v>
      </c>
      <c r="HF26" s="140">
        <v>2.5487022982545448E-6</v>
      </c>
      <c r="HG26" s="140">
        <v>8.7600115171556338E-7</v>
      </c>
      <c r="HH26" s="140">
        <v>1.2608570429647921E-5</v>
      </c>
      <c r="HI26" s="140">
        <v>1.2688185102743318E-5</v>
      </c>
      <c r="HJ26" s="140">
        <v>6.1675644877043202E-6</v>
      </c>
      <c r="HK26" s="140">
        <v>4.0067444341513339E-5</v>
      </c>
      <c r="HL26" s="140">
        <v>3.5040046068622535E-6</v>
      </c>
      <c r="HM26" s="140">
        <v>1.2525641705882931E-4</v>
      </c>
      <c r="HN26" s="140">
        <v>2.0101294133278646E-5</v>
      </c>
      <c r="HO26" s="140">
        <v>2.2479932334258556E-4</v>
      </c>
      <c r="HP26" s="140">
        <v>0</v>
      </c>
      <c r="HQ26" s="140">
        <v>2.8007582591167479E-4</v>
      </c>
      <c r="HR26" s="140">
        <v>1.620212448477243E-4</v>
      </c>
      <c r="HS26" s="140">
        <v>1.6981813459335287E-4</v>
      </c>
      <c r="HT26" s="140">
        <v>5.6681719069208265E-5</v>
      </c>
      <c r="HU26" s="140">
        <v>3.4730328945637698E-5</v>
      </c>
      <c r="HV26" s="140">
        <v>6.4189971045885212E-5</v>
      </c>
      <c r="HW26" s="140">
        <v>7.1271029534602102E-5</v>
      </c>
      <c r="HX26" s="140">
        <v>4.0145177917400474E-5</v>
      </c>
      <c r="HY26" s="140">
        <v>4.0518188428860921E-5</v>
      </c>
      <c r="HZ26" s="100"/>
    </row>
    <row r="27" spans="1:234" s="101" customFormat="1" ht="24" x14ac:dyDescent="0.25">
      <c r="A27" s="98" t="s">
        <v>28</v>
      </c>
      <c r="B27" s="99">
        <v>5811</v>
      </c>
      <c r="C27" s="99"/>
      <c r="D27" s="99">
        <v>7</v>
      </c>
      <c r="E27" s="99"/>
      <c r="F27" s="99"/>
      <c r="G27" s="99" t="s">
        <v>75</v>
      </c>
      <c r="H27" s="99" t="s">
        <v>788</v>
      </c>
      <c r="I27" s="98" t="s">
        <v>9</v>
      </c>
      <c r="J27" s="98" t="s">
        <v>884</v>
      </c>
      <c r="K27" s="140">
        <v>3.464453287894342E-5</v>
      </c>
      <c r="L27" s="140">
        <v>0</v>
      </c>
      <c r="M27" s="140">
        <v>4.3036515592027148E-5</v>
      </c>
      <c r="N27" s="140">
        <v>0</v>
      </c>
      <c r="O27" s="140">
        <v>1.1437728871609199E-4</v>
      </c>
      <c r="P27" s="140">
        <v>0</v>
      </c>
      <c r="Q27" s="140">
        <v>1.3017530844858198E-5</v>
      </c>
      <c r="R27" s="140">
        <v>1.3345451557070589E-4</v>
      </c>
      <c r="S27" s="140">
        <v>8.1937962617695582E-5</v>
      </c>
      <c r="T27" s="140">
        <v>6.2347788789423285E-4</v>
      </c>
      <c r="U27" s="140">
        <v>4.2957040310097791E-5</v>
      </c>
      <c r="V27" s="140">
        <v>4.6257184801921244E-5</v>
      </c>
      <c r="W27" s="140">
        <v>1.7460865012799854E-3</v>
      </c>
      <c r="X27" s="140">
        <v>1.4663697466046162E-4</v>
      </c>
      <c r="Y27" s="140">
        <v>9.5673837271617696E-5</v>
      </c>
      <c r="Z27" s="140">
        <v>3.2885939396526051E-4</v>
      </c>
      <c r="AA27" s="140">
        <v>4.3843563850806434E-3</v>
      </c>
      <c r="AB27" s="140">
        <v>2.0288156355039458E-4</v>
      </c>
      <c r="AC27" s="140">
        <v>1.5318512773527011E-2</v>
      </c>
      <c r="AD27" s="140">
        <v>0.10570066639573844</v>
      </c>
      <c r="AE27" s="140">
        <v>2.222796243131582E-2</v>
      </c>
      <c r="AF27" s="140">
        <v>1.21092946942821E-3</v>
      </c>
      <c r="AG27" s="140">
        <v>3.2043796575313547E-3</v>
      </c>
      <c r="AH27" s="140">
        <v>1.2955904980290576E-4</v>
      </c>
      <c r="AI27" s="140">
        <v>1.5977071410150937E-4</v>
      </c>
      <c r="AJ27" s="140">
        <v>6.3363994557337868E-4</v>
      </c>
      <c r="AK27" s="140">
        <v>1.3732409147564643E-3</v>
      </c>
      <c r="AL27" s="140"/>
      <c r="AM27" s="140">
        <v>1.1429100218914575E-4</v>
      </c>
      <c r="AN27" s="140">
        <v>0</v>
      </c>
      <c r="AO27" s="140">
        <v>7.5612674193188182E-5</v>
      </c>
      <c r="AP27" s="140">
        <v>0</v>
      </c>
      <c r="AQ27" s="140">
        <v>2.5982832129625044E-4</v>
      </c>
      <c r="AR27" s="140">
        <v>0</v>
      </c>
      <c r="AS27" s="140">
        <v>8.9840959297115845E-5</v>
      </c>
      <c r="AT27" s="140">
        <v>1.5274094148363731E-4</v>
      </c>
      <c r="AU27" s="140">
        <v>7.6691570439987687E-5</v>
      </c>
      <c r="AV27" s="140">
        <v>5.4586504205870101E-4</v>
      </c>
      <c r="AW27" s="140">
        <v>5.656206174510403E-5</v>
      </c>
      <c r="AX27" s="140">
        <v>7.8956259563918706E-5</v>
      </c>
      <c r="AY27" s="140">
        <v>1.3752400282936619E-3</v>
      </c>
      <c r="AZ27" s="140">
        <v>1.2575312025842815E-4</v>
      </c>
      <c r="BA27" s="140">
        <v>7.0185219241909505E-5</v>
      </c>
      <c r="BB27" s="140">
        <v>2.9289090369717251E-4</v>
      </c>
      <c r="BC27" s="140">
        <v>4.6374695607160005E-3</v>
      </c>
      <c r="BD27" s="140">
        <v>2.1582539995465916E-4</v>
      </c>
      <c r="BE27" s="140">
        <v>1.3439492882759052E-2</v>
      </c>
      <c r="BF27" s="140">
        <v>9.2955004817954642E-2</v>
      </c>
      <c r="BG27" s="140">
        <v>2.2215433458525852E-2</v>
      </c>
      <c r="BH27" s="140">
        <v>1.1671702294819917E-3</v>
      </c>
      <c r="BI27" s="140">
        <v>2.5507997676002254E-3</v>
      </c>
      <c r="BJ27" s="140">
        <v>1.5222575079375827E-4</v>
      </c>
      <c r="BK27" s="140">
        <v>1.6643713923182994E-4</v>
      </c>
      <c r="BL27" s="140">
        <v>4.9296750776432481E-4</v>
      </c>
      <c r="BM27" s="140">
        <v>8.7452558838462706E-4</v>
      </c>
      <c r="BN27" s="140"/>
      <c r="BO27" s="140">
        <v>3.8071886147493385E-5</v>
      </c>
      <c r="BP27" s="140">
        <v>0</v>
      </c>
      <c r="BQ27" s="140">
        <v>5.8681308928132305E-5</v>
      </c>
      <c r="BR27" s="140">
        <v>0</v>
      </c>
      <c r="BS27" s="140">
        <v>1.9312451244343518E-4</v>
      </c>
      <c r="BT27" s="140">
        <v>0</v>
      </c>
      <c r="BU27" s="140">
        <v>8.0365046193179009E-5</v>
      </c>
      <c r="BV27" s="140">
        <v>1.089402976701851E-4</v>
      </c>
      <c r="BW27" s="140">
        <v>4.0702421619670272E-5</v>
      </c>
      <c r="BX27" s="140">
        <v>4.4260755164638306E-4</v>
      </c>
      <c r="BY27" s="140">
        <v>4.7907039664301026E-5</v>
      </c>
      <c r="BZ27" s="140">
        <v>3.692475226591786E-5</v>
      </c>
      <c r="CA27" s="140">
        <v>8.3384708687696491E-4</v>
      </c>
      <c r="CB27" s="140">
        <v>4.2321674451212595E-5</v>
      </c>
      <c r="CC27" s="140">
        <v>3.8785300913515116E-5</v>
      </c>
      <c r="CD27" s="140">
        <v>2.6171689367745056E-4</v>
      </c>
      <c r="CE27" s="140">
        <v>3.31313073336289E-3</v>
      </c>
      <c r="CF27" s="140">
        <v>1.5145087190164834E-4</v>
      </c>
      <c r="CG27" s="140">
        <v>1.4302729531997934E-2</v>
      </c>
      <c r="CH27" s="140">
        <v>9.5903350167490631E-2</v>
      </c>
      <c r="CI27" s="140">
        <v>1.8995317973796069E-2</v>
      </c>
      <c r="CJ27" s="140">
        <v>1.2769249304633429E-3</v>
      </c>
      <c r="CK27" s="140">
        <v>2.7085081466968601E-3</v>
      </c>
      <c r="CL27" s="140">
        <v>5.5380978552834149E-5</v>
      </c>
      <c r="CM27" s="140">
        <v>1.9358847509895629E-4</v>
      </c>
      <c r="CN27" s="140">
        <v>3.6710881174446678E-4</v>
      </c>
      <c r="CO27" s="140">
        <v>1.9793209993946058E-3</v>
      </c>
      <c r="CP27" s="140"/>
      <c r="CQ27" s="140">
        <v>3.4463714556077731E-5</v>
      </c>
      <c r="CR27" s="140">
        <v>0</v>
      </c>
      <c r="CS27" s="140">
        <v>1.5912483977997301E-4</v>
      </c>
      <c r="CT27" s="140">
        <v>0</v>
      </c>
      <c r="CU27" s="140">
        <v>3.3783111062046588E-4</v>
      </c>
      <c r="CV27" s="140">
        <v>0</v>
      </c>
      <c r="CW27" s="140">
        <v>8.7913291302050796E-5</v>
      </c>
      <c r="CX27" s="140">
        <v>1.2806383659388082E-4</v>
      </c>
      <c r="CY27" s="140">
        <v>4.2159514628262586E-5</v>
      </c>
      <c r="CZ27" s="140">
        <v>4.7366604792499023E-4</v>
      </c>
      <c r="DA27" s="140">
        <v>3.8432575170571883E-6</v>
      </c>
      <c r="DB27" s="140">
        <v>1.0091475939324654E-5</v>
      </c>
      <c r="DC27" s="140">
        <v>1.5557720359045501E-3</v>
      </c>
      <c r="DD27" s="140">
        <v>3.9344073413555354E-5</v>
      </c>
      <c r="DE27" s="140">
        <v>2.9946798617423492E-5</v>
      </c>
      <c r="DF27" s="140">
        <v>1.7560081673333072E-4</v>
      </c>
      <c r="DG27" s="140">
        <v>2.8343670132449325E-3</v>
      </c>
      <c r="DH27" s="140">
        <v>1.2753118831093272E-4</v>
      </c>
      <c r="DI27" s="140">
        <v>1.5559442002368803E-2</v>
      </c>
      <c r="DJ27" s="140">
        <v>9.5034834795013318E-2</v>
      </c>
      <c r="DK27" s="140">
        <v>1.6692471832671488E-2</v>
      </c>
      <c r="DL27" s="140">
        <v>1.2068543177368343E-3</v>
      </c>
      <c r="DM27" s="140">
        <v>2.7347506626922797E-3</v>
      </c>
      <c r="DN27" s="140">
        <v>5.0075876868571356E-5</v>
      </c>
      <c r="DO27" s="140">
        <v>1.3573681519886771E-4</v>
      </c>
      <c r="DP27" s="140">
        <v>3.2281948280333769E-4</v>
      </c>
      <c r="DQ27" s="140">
        <v>1.7685956179576989E-3</v>
      </c>
      <c r="DR27" s="140"/>
      <c r="DS27" s="140">
        <v>4.325388402402392E-5</v>
      </c>
      <c r="DT27" s="140">
        <v>0</v>
      </c>
      <c r="DU27" s="140">
        <v>1.4177010760180167E-4</v>
      </c>
      <c r="DV27" s="140">
        <v>0</v>
      </c>
      <c r="DW27" s="140">
        <v>3.8435821816833952E-4</v>
      </c>
      <c r="DX27" s="140">
        <v>0</v>
      </c>
      <c r="DY27" s="140">
        <v>1.225803007491199E-4</v>
      </c>
      <c r="DZ27" s="140">
        <v>6.334854896783704E-5</v>
      </c>
      <c r="EA27" s="140">
        <v>5.022382878954199E-5</v>
      </c>
      <c r="EB27" s="140">
        <v>5.0378910234254062E-4</v>
      </c>
      <c r="EC27" s="140">
        <v>2.8131477910468306E-5</v>
      </c>
      <c r="ED27" s="140">
        <v>1.565655319023044E-5</v>
      </c>
      <c r="EE27" s="140">
        <v>1.3496295173554362E-3</v>
      </c>
      <c r="EF27" s="140">
        <v>6.8897623752757657E-5</v>
      </c>
      <c r="EG27" s="140">
        <v>2.8774984553598336E-5</v>
      </c>
      <c r="EH27" s="140">
        <v>3.2897244234037512E-4</v>
      </c>
      <c r="EI27" s="140">
        <v>2.8367863494504807E-3</v>
      </c>
      <c r="EJ27" s="140">
        <v>1.2856663098547772E-4</v>
      </c>
      <c r="EK27" s="140">
        <v>1.4994707887472066E-2</v>
      </c>
      <c r="EL27" s="140">
        <v>0.10380916681387213</v>
      </c>
      <c r="EM27" s="140">
        <v>1.6574414137484412E-2</v>
      </c>
      <c r="EN27" s="140">
        <v>1.1206719743766722E-3</v>
      </c>
      <c r="EO27" s="140">
        <v>3.1406135137702967E-3</v>
      </c>
      <c r="EP27" s="140">
        <v>1.6053318911176515E-4</v>
      </c>
      <c r="EQ27" s="140">
        <v>1.4990194748693114E-4</v>
      </c>
      <c r="ER27" s="140">
        <v>5.2341890686245849E-4</v>
      </c>
      <c r="ES27" s="140">
        <v>1.5289355137024601E-3</v>
      </c>
      <c r="ET27" s="140"/>
      <c r="EU27" s="140">
        <v>4.23792157975848E-6</v>
      </c>
      <c r="EV27" s="140">
        <v>6.1400122042885768E-6</v>
      </c>
      <c r="EW27" s="140">
        <v>1.0884641972032506E-4</v>
      </c>
      <c r="EX27" s="140">
        <v>0</v>
      </c>
      <c r="EY27" s="140">
        <v>2.5395162103784938E-4</v>
      </c>
      <c r="EZ27" s="140">
        <v>0</v>
      </c>
      <c r="FA27" s="140">
        <v>1.5366138591992143E-4</v>
      </c>
      <c r="FB27" s="140">
        <v>0</v>
      </c>
      <c r="FC27" s="140">
        <v>2.2812314040582013E-5</v>
      </c>
      <c r="FD27" s="140">
        <v>4.6880564991029857E-4</v>
      </c>
      <c r="FE27" s="140">
        <v>1.1315485394830238E-4</v>
      </c>
      <c r="FF27" s="140">
        <v>1.5009803003614072E-5</v>
      </c>
      <c r="FG27" s="140">
        <v>1.0106626819633467E-3</v>
      </c>
      <c r="FH27" s="140">
        <v>6.2703730596432418E-5</v>
      </c>
      <c r="FI27" s="140">
        <v>5.8800465547055561E-6</v>
      </c>
      <c r="FJ27" s="140">
        <v>3.6904533405699396E-4</v>
      </c>
      <c r="FK27" s="140">
        <v>2.52507305529278E-3</v>
      </c>
      <c r="FL27" s="140">
        <v>1.239159913456241E-4</v>
      </c>
      <c r="FM27" s="140">
        <v>1.3260668558935923E-2</v>
      </c>
      <c r="FN27" s="140">
        <v>9.7861615804786459E-2</v>
      </c>
      <c r="FO27" s="140">
        <v>1.405901658259651E-2</v>
      </c>
      <c r="FP27" s="140">
        <v>1.0125213189694133E-3</v>
      </c>
      <c r="FQ27" s="140">
        <v>2.5305926994461446E-3</v>
      </c>
      <c r="FR27" s="140">
        <v>1.263920517435603E-4</v>
      </c>
      <c r="FS27" s="140">
        <v>1.6667574464620193E-4</v>
      </c>
      <c r="FT27" s="140">
        <v>5.4650497751976669E-4</v>
      </c>
      <c r="FU27" s="140">
        <v>1.7585143777745854E-3</v>
      </c>
      <c r="FV27" s="140"/>
      <c r="FW27" s="140">
        <v>2.275643802689576E-6</v>
      </c>
      <c r="FX27" s="140">
        <v>0</v>
      </c>
      <c r="FY27" s="140">
        <v>1.0886985438524639E-4</v>
      </c>
      <c r="FZ27" s="140">
        <v>0</v>
      </c>
      <c r="GA27" s="140">
        <v>1.7449721234778009E-4</v>
      </c>
      <c r="GB27" s="140">
        <v>0</v>
      </c>
      <c r="GC27" s="140">
        <v>2.1017052916779785E-4</v>
      </c>
      <c r="GD27" s="140">
        <v>8.3486471354512021E-6</v>
      </c>
      <c r="GE27" s="140">
        <v>1.5217321779198729E-5</v>
      </c>
      <c r="GF27" s="140">
        <v>3.0038411830182233E-4</v>
      </c>
      <c r="GG27" s="140">
        <v>1.3867423677441088E-4</v>
      </c>
      <c r="GH27" s="140">
        <v>1.7067431336020928E-6</v>
      </c>
      <c r="GI27" s="140">
        <v>5.5629935270517334E-4</v>
      </c>
      <c r="GJ27" s="140">
        <v>5.0319887244833379E-5</v>
      </c>
      <c r="GK27" s="140">
        <v>1.7700776980775469E-6</v>
      </c>
      <c r="GL27" s="140">
        <v>2.5548513513370589E-4</v>
      </c>
      <c r="GM27" s="140">
        <v>2.0480619437256444E-3</v>
      </c>
      <c r="GN27" s="140">
        <v>8.5026817314177162E-5</v>
      </c>
      <c r="GO27" s="140">
        <v>1.3012744539768206E-2</v>
      </c>
      <c r="GP27" s="140">
        <v>9.9673778398066015E-2</v>
      </c>
      <c r="GQ27" s="140">
        <v>1.1927193065748761E-2</v>
      </c>
      <c r="GR27" s="140">
        <v>1.4510528191553089E-3</v>
      </c>
      <c r="GS27" s="140">
        <v>1.5280375450766465E-3</v>
      </c>
      <c r="GT27" s="140">
        <v>1.0098507124504354E-4</v>
      </c>
      <c r="GU27" s="140">
        <v>1.3878815673778704E-4</v>
      </c>
      <c r="GV27" s="140">
        <v>4.1946062563673261E-4</v>
      </c>
      <c r="GW27" s="140">
        <v>8.6896671627110101E-4</v>
      </c>
      <c r="GX27" s="140"/>
      <c r="GY27" s="140">
        <v>7.5349244618952716E-6</v>
      </c>
      <c r="GZ27" s="140">
        <v>0</v>
      </c>
      <c r="HA27" s="140">
        <v>1.0789874313509898E-4</v>
      </c>
      <c r="HB27" s="140">
        <v>0</v>
      </c>
      <c r="HC27" s="140">
        <v>2.7103725514361301E-4</v>
      </c>
      <c r="HD27" s="140">
        <v>0</v>
      </c>
      <c r="HE27" s="140">
        <v>2.0119851085108841E-4</v>
      </c>
      <c r="HF27" s="140">
        <v>3.6038656960606708E-6</v>
      </c>
      <c r="HG27" s="140">
        <v>0</v>
      </c>
      <c r="HH27" s="140">
        <v>3.5918562878213463E-4</v>
      </c>
      <c r="HI27" s="140">
        <v>4.5652774832704795E-5</v>
      </c>
      <c r="HJ27" s="140">
        <v>0</v>
      </c>
      <c r="HK27" s="140">
        <v>5.2341668112801539E-4</v>
      </c>
      <c r="HL27" s="140">
        <v>4.8264154883783266E-5</v>
      </c>
      <c r="HM27" s="140">
        <v>6.3067175488206519E-6</v>
      </c>
      <c r="HN27" s="140">
        <v>2.6595888676571804E-4</v>
      </c>
      <c r="HO27" s="140">
        <v>2.0001334642344376E-3</v>
      </c>
      <c r="HP27" s="140">
        <v>1.4807530178474065E-4</v>
      </c>
      <c r="HQ27" s="140">
        <v>7.3164726337013337E-3</v>
      </c>
      <c r="HR27" s="140">
        <v>9.726364138612599E-2</v>
      </c>
      <c r="HS27" s="140">
        <v>6.0602083458620318E-3</v>
      </c>
      <c r="HT27" s="140">
        <v>1.1929714913906408E-3</v>
      </c>
      <c r="HU27" s="140">
        <v>1.0714306940173873E-3</v>
      </c>
      <c r="HV27" s="140">
        <v>8.5575972240092938E-5</v>
      </c>
      <c r="HW27" s="140">
        <v>1.0817277918582946E-4</v>
      </c>
      <c r="HX27" s="140">
        <v>3.5972047090300372E-4</v>
      </c>
      <c r="HY27" s="140">
        <v>1.3120609962205716E-3</v>
      </c>
      <c r="HZ27" s="100"/>
    </row>
    <row r="28" spans="1:234" s="101" customFormat="1" ht="24" x14ac:dyDescent="0.25">
      <c r="A28" s="98" t="s">
        <v>28</v>
      </c>
      <c r="B28" s="99">
        <v>5812</v>
      </c>
      <c r="C28" s="99"/>
      <c r="D28" s="99">
        <v>7</v>
      </c>
      <c r="E28" s="99"/>
      <c r="F28" s="99"/>
      <c r="G28" s="99" t="s">
        <v>789</v>
      </c>
      <c r="H28" s="99" t="s">
        <v>788</v>
      </c>
      <c r="I28" s="98" t="s">
        <v>9</v>
      </c>
      <c r="J28" s="98" t="s">
        <v>884</v>
      </c>
      <c r="K28" s="140">
        <v>8.8977069136241991E-5</v>
      </c>
      <c r="L28" s="140">
        <v>1.173337630097901E-4</v>
      </c>
      <c r="M28" s="140">
        <v>7.2983768167345843E-5</v>
      </c>
      <c r="N28" s="140">
        <v>0</v>
      </c>
      <c r="O28" s="140">
        <v>3.2538388971065191E-3</v>
      </c>
      <c r="P28" s="140">
        <v>0</v>
      </c>
      <c r="Q28" s="140">
        <v>3.6538156909558454E-5</v>
      </c>
      <c r="R28" s="140">
        <v>2.2424046814078754E-6</v>
      </c>
      <c r="S28" s="140">
        <v>5.7718009822305586E-5</v>
      </c>
      <c r="T28" s="140">
        <v>4.0224292032299417E-3</v>
      </c>
      <c r="U28" s="140">
        <v>4.8968304714895681E-4</v>
      </c>
      <c r="V28" s="140">
        <v>3.0043267140409383E-6</v>
      </c>
      <c r="W28" s="140">
        <v>1.0039190008270644E-4</v>
      </c>
      <c r="X28" s="140">
        <v>5.9189913105098848E-5</v>
      </c>
      <c r="Y28" s="140">
        <v>3.5186875795710368E-4</v>
      </c>
      <c r="Z28" s="140">
        <v>4.1337308666743004E-4</v>
      </c>
      <c r="AA28" s="140">
        <v>1.1976890299300823E-3</v>
      </c>
      <c r="AB28" s="140">
        <v>5.0545446155515848E-4</v>
      </c>
      <c r="AC28" s="140">
        <v>4.2299408028185728E-2</v>
      </c>
      <c r="AD28" s="140">
        <v>4.0655927213134775E-2</v>
      </c>
      <c r="AE28" s="140">
        <v>1.3818132190173949E-3</v>
      </c>
      <c r="AF28" s="140">
        <v>2.0511202835602795E-3</v>
      </c>
      <c r="AG28" s="140">
        <v>6.6896642964398576E-3</v>
      </c>
      <c r="AH28" s="140">
        <v>3.6383647793627799E-4</v>
      </c>
      <c r="AI28" s="140">
        <v>3.363008324839644E-4</v>
      </c>
      <c r="AJ28" s="140">
        <v>1.6696991716424559E-4</v>
      </c>
      <c r="AK28" s="140">
        <v>5.2107845333980241E-3</v>
      </c>
      <c r="AL28" s="140"/>
      <c r="AM28" s="140">
        <v>1.4184237135311852E-4</v>
      </c>
      <c r="AN28" s="140">
        <v>2.1373021339081539E-6</v>
      </c>
      <c r="AO28" s="140">
        <v>5.3199373054416829E-5</v>
      </c>
      <c r="AP28" s="140">
        <v>0</v>
      </c>
      <c r="AQ28" s="140">
        <v>3.1823890665524561E-3</v>
      </c>
      <c r="AR28" s="140">
        <v>0</v>
      </c>
      <c r="AS28" s="140">
        <v>5.8988876899634237E-5</v>
      </c>
      <c r="AT28" s="140">
        <v>0</v>
      </c>
      <c r="AU28" s="140">
        <v>6.0206035788911391E-5</v>
      </c>
      <c r="AV28" s="140">
        <v>5.1094927054660807E-3</v>
      </c>
      <c r="AW28" s="140">
        <v>4.5326920118656444E-4</v>
      </c>
      <c r="AX28" s="140">
        <v>3.6986675423516773E-5</v>
      </c>
      <c r="AY28" s="140">
        <v>7.8358098679099896E-5</v>
      </c>
      <c r="AZ28" s="140">
        <v>1.023997529406736E-4</v>
      </c>
      <c r="BA28" s="140">
        <v>3.3685665867864924E-4</v>
      </c>
      <c r="BB28" s="140">
        <v>2.7183917119806989E-4</v>
      </c>
      <c r="BC28" s="140">
        <v>1.7727498539332389E-3</v>
      </c>
      <c r="BD28" s="140">
        <v>2.1989166454986078E-4</v>
      </c>
      <c r="BE28" s="140">
        <v>4.3176648438203569E-2</v>
      </c>
      <c r="BF28" s="140">
        <v>4.2071449157999735E-2</v>
      </c>
      <c r="BG28" s="140">
        <v>1.4737908405463946E-3</v>
      </c>
      <c r="BH28" s="140">
        <v>1.9132251400114913E-3</v>
      </c>
      <c r="BI28" s="140">
        <v>6.7195383223723273E-3</v>
      </c>
      <c r="BJ28" s="140">
        <v>6.808640430822462E-4</v>
      </c>
      <c r="BK28" s="140">
        <v>3.9874072883171516E-4</v>
      </c>
      <c r="BL28" s="140">
        <v>2.1516914101919247E-4</v>
      </c>
      <c r="BM28" s="140">
        <v>4.7488073976954936E-3</v>
      </c>
      <c r="BN28" s="140"/>
      <c r="BO28" s="140">
        <v>1.3400436224683587E-4</v>
      </c>
      <c r="BP28" s="140">
        <v>2.0292860679085997E-6</v>
      </c>
      <c r="BQ28" s="140">
        <v>6.6413443474889721E-5</v>
      </c>
      <c r="BR28" s="140">
        <v>0</v>
      </c>
      <c r="BS28" s="140">
        <v>3.6054551987265695E-3</v>
      </c>
      <c r="BT28" s="140">
        <v>0</v>
      </c>
      <c r="BU28" s="140">
        <v>8.4434678264326226E-5</v>
      </c>
      <c r="BV28" s="140">
        <v>2.4792949347968208E-5</v>
      </c>
      <c r="BW28" s="140">
        <v>3.8691503526920726E-5</v>
      </c>
      <c r="BX28" s="140">
        <v>4.0958906413556175E-3</v>
      </c>
      <c r="BY28" s="140">
        <v>4.5336720483047239E-4</v>
      </c>
      <c r="BZ28" s="140">
        <v>2.0707200438932284E-5</v>
      </c>
      <c r="CA28" s="140">
        <v>7.7684528948398994E-5</v>
      </c>
      <c r="CB28" s="140">
        <v>9.4253649692881505E-5</v>
      </c>
      <c r="CC28" s="140">
        <v>6.0283727167869002E-5</v>
      </c>
      <c r="CD28" s="140">
        <v>2.5985089662514663E-4</v>
      </c>
      <c r="CE28" s="140">
        <v>9.4233500382982424E-4</v>
      </c>
      <c r="CF28" s="140">
        <v>2.2260286147101358E-4</v>
      </c>
      <c r="CG28" s="140">
        <v>4.5456974605175664E-2</v>
      </c>
      <c r="CH28" s="140">
        <v>6.3652573842483282E-2</v>
      </c>
      <c r="CI28" s="140">
        <v>1.3881860527915138E-3</v>
      </c>
      <c r="CJ28" s="140">
        <v>1.5962428155517775E-3</v>
      </c>
      <c r="CK28" s="140">
        <v>7.1723519067769257E-3</v>
      </c>
      <c r="CL28" s="140">
        <v>6.0775626763231322E-4</v>
      </c>
      <c r="CM28" s="140">
        <v>3.1407368136109054E-4</v>
      </c>
      <c r="CN28" s="140">
        <v>2.322599467666257E-4</v>
      </c>
      <c r="CO28" s="140">
        <v>5.1712900760558858E-3</v>
      </c>
      <c r="CP28" s="140"/>
      <c r="CQ28" s="140">
        <v>1.7216409423489293E-4</v>
      </c>
      <c r="CR28" s="140">
        <v>1.8536065015895289E-6</v>
      </c>
      <c r="CS28" s="140">
        <v>3.6000779485000303E-5</v>
      </c>
      <c r="CT28" s="140">
        <v>0</v>
      </c>
      <c r="CU28" s="140">
        <v>3.2336468459384406E-3</v>
      </c>
      <c r="CV28" s="140">
        <v>0</v>
      </c>
      <c r="CW28" s="140">
        <v>4.3874355725697102E-5</v>
      </c>
      <c r="CX28" s="140">
        <v>1.9148265328346876E-5</v>
      </c>
      <c r="CY28" s="140">
        <v>3.7098250578454162E-5</v>
      </c>
      <c r="CZ28" s="140">
        <v>3.7723625441629704E-3</v>
      </c>
      <c r="DA28" s="140">
        <v>4.6148727502032564E-4</v>
      </c>
      <c r="DB28" s="140">
        <v>9.2340213794781117E-6</v>
      </c>
      <c r="DC28" s="140">
        <v>7.2312522717609101E-5</v>
      </c>
      <c r="DD28" s="140">
        <v>1.1054589470873084E-4</v>
      </c>
      <c r="DE28" s="140">
        <v>2.8320209596141679E-4</v>
      </c>
      <c r="DF28" s="140">
        <v>1.7579022470778227E-4</v>
      </c>
      <c r="DG28" s="140">
        <v>7.1824177330582291E-4</v>
      </c>
      <c r="DH28" s="140">
        <v>1.9480911170343071E-4</v>
      </c>
      <c r="DI28" s="140">
        <v>4.5717920611661987E-2</v>
      </c>
      <c r="DJ28" s="140">
        <v>6.6670392705963449E-2</v>
      </c>
      <c r="DK28" s="140">
        <v>9.1591982572903133E-4</v>
      </c>
      <c r="DL28" s="140">
        <v>1.5775917733407393E-3</v>
      </c>
      <c r="DM28" s="140">
        <v>6.8166196116086139E-3</v>
      </c>
      <c r="DN28" s="140">
        <v>5.3120267395692926E-4</v>
      </c>
      <c r="DO28" s="140">
        <v>2.7440324697069996E-4</v>
      </c>
      <c r="DP28" s="140">
        <v>2.8799776710899071E-4</v>
      </c>
      <c r="DQ28" s="140">
        <v>4.9617843559692275E-3</v>
      </c>
      <c r="DR28" s="140"/>
      <c r="DS28" s="140">
        <v>2.4744362412913663E-4</v>
      </c>
      <c r="DT28" s="140">
        <v>4.6211199240858717E-5</v>
      </c>
      <c r="DU28" s="140">
        <v>1.510778096257539E-5</v>
      </c>
      <c r="DV28" s="140">
        <v>0</v>
      </c>
      <c r="DW28" s="140">
        <v>3.3085955847794984E-3</v>
      </c>
      <c r="DX28" s="140">
        <v>0</v>
      </c>
      <c r="DY28" s="140">
        <v>5.7357355868781221E-5</v>
      </c>
      <c r="DZ28" s="140">
        <v>5.5941202499371602E-6</v>
      </c>
      <c r="EA28" s="140">
        <v>3.7111320612328222E-5</v>
      </c>
      <c r="EB28" s="140">
        <v>3.6050679069225314E-3</v>
      </c>
      <c r="EC28" s="140">
        <v>5.4821266937910397E-4</v>
      </c>
      <c r="ED28" s="140">
        <v>1.7345429062550254E-5</v>
      </c>
      <c r="EE28" s="140">
        <v>1.6172528516813281E-5</v>
      </c>
      <c r="EF28" s="140">
        <v>8.6108135797517148E-5</v>
      </c>
      <c r="EG28" s="140">
        <v>3.1961790327039334E-4</v>
      </c>
      <c r="EH28" s="140">
        <v>1.3517953925269976E-4</v>
      </c>
      <c r="EI28" s="140">
        <v>7.0040012577260891E-4</v>
      </c>
      <c r="EJ28" s="140">
        <v>1.5300460014163559E-4</v>
      </c>
      <c r="EK28" s="140">
        <v>4.8344369540086765E-2</v>
      </c>
      <c r="EL28" s="140">
        <v>6.8666285271759636E-2</v>
      </c>
      <c r="EM28" s="140">
        <v>8.5843471752797219E-4</v>
      </c>
      <c r="EN28" s="140">
        <v>1.0741097715122373E-3</v>
      </c>
      <c r="EO28" s="140">
        <v>7.0734042170080523E-3</v>
      </c>
      <c r="EP28" s="140">
        <v>7.9480671848782772E-4</v>
      </c>
      <c r="EQ28" s="140">
        <v>2.2751469870883255E-4</v>
      </c>
      <c r="ER28" s="140">
        <v>3.3012516017772337E-4</v>
      </c>
      <c r="ES28" s="140">
        <v>4.6002613875063244E-3</v>
      </c>
      <c r="ET28" s="140"/>
      <c r="EU28" s="140">
        <v>2.4683406158913372E-4</v>
      </c>
      <c r="EV28" s="140">
        <v>1.8503601263734209E-6</v>
      </c>
      <c r="EW28" s="140">
        <v>2.9496968805082751E-5</v>
      </c>
      <c r="EX28" s="140">
        <v>0</v>
      </c>
      <c r="EY28" s="140">
        <v>3.0354078695378484E-3</v>
      </c>
      <c r="EZ28" s="140">
        <v>0</v>
      </c>
      <c r="FA28" s="140">
        <v>3.3629081619758586E-5</v>
      </c>
      <c r="FB28" s="140">
        <v>1.4564124865648862E-5</v>
      </c>
      <c r="FC28" s="140">
        <v>2.1888399384967667E-4</v>
      </c>
      <c r="FD28" s="140">
        <v>3.8462820751924099E-3</v>
      </c>
      <c r="FE28" s="140">
        <v>4.6490242465365751E-4</v>
      </c>
      <c r="FF28" s="140">
        <v>3.7007202527468418E-6</v>
      </c>
      <c r="FG28" s="140">
        <v>1.2867643074945829E-5</v>
      </c>
      <c r="FH28" s="140">
        <v>2.3746805593443729E-5</v>
      </c>
      <c r="FI28" s="140">
        <v>3.4212633473126918E-4</v>
      </c>
      <c r="FJ28" s="140">
        <v>6.5249822151051962E-4</v>
      </c>
      <c r="FK28" s="140">
        <v>4.1088317029508735E-4</v>
      </c>
      <c r="FL28" s="140">
        <v>1.203097389410563E-4</v>
      </c>
      <c r="FM28" s="140">
        <v>4.7348634834296521E-2</v>
      </c>
      <c r="FN28" s="140">
        <v>5.3431449064492466E-2</v>
      </c>
      <c r="FO28" s="140">
        <v>9.9470808109989369E-4</v>
      </c>
      <c r="FP28" s="140">
        <v>9.9189342469520867E-4</v>
      </c>
      <c r="FQ28" s="140">
        <v>6.690868114630078E-3</v>
      </c>
      <c r="FR28" s="140">
        <v>8.7977111149012595E-4</v>
      </c>
      <c r="FS28" s="140">
        <v>1.447050858106227E-4</v>
      </c>
      <c r="FT28" s="140">
        <v>2.9507883940193131E-4</v>
      </c>
      <c r="FU28" s="140">
        <v>4.8483642194262896E-3</v>
      </c>
      <c r="FV28" s="140"/>
      <c r="FW28" s="140">
        <v>1.5344200652485452E-4</v>
      </c>
      <c r="FX28" s="140">
        <v>4.1067858912433647E-5</v>
      </c>
      <c r="FY28" s="140">
        <v>4.805201632049844E-5</v>
      </c>
      <c r="FZ28" s="140">
        <v>0</v>
      </c>
      <c r="GA28" s="140">
        <v>3.1720750182025912E-3</v>
      </c>
      <c r="GB28" s="140">
        <v>1.5401814542987561E-5</v>
      </c>
      <c r="GC28" s="140">
        <v>5.8584472140148945E-5</v>
      </c>
      <c r="GD28" s="140">
        <v>1.2420154851754989E-5</v>
      </c>
      <c r="GE28" s="140">
        <v>2.3240959783034173E-4</v>
      </c>
      <c r="GF28" s="140">
        <v>3.518826700168311E-3</v>
      </c>
      <c r="GG28" s="140">
        <v>4.6803955263264275E-5</v>
      </c>
      <c r="GH28" s="140">
        <v>1.0866237199706895E-5</v>
      </c>
      <c r="GI28" s="140">
        <v>2.3095154567817311E-5</v>
      </c>
      <c r="GJ28" s="140">
        <v>9.5174207207063757E-5</v>
      </c>
      <c r="GK28" s="140">
        <v>3.3616950439993598E-4</v>
      </c>
      <c r="GL28" s="140">
        <v>5.3225191772159064E-4</v>
      </c>
      <c r="GM28" s="140">
        <v>5.5157290801536197E-4</v>
      </c>
      <c r="GN28" s="140">
        <v>7.2460417195353616E-5</v>
      </c>
      <c r="GO28" s="140">
        <v>1.0116894258983995E-2</v>
      </c>
      <c r="GP28" s="140">
        <v>4.8972690732376388E-2</v>
      </c>
      <c r="GQ28" s="140">
        <v>9.8489664728896968E-4</v>
      </c>
      <c r="GR28" s="140">
        <v>7.7408935899022291E-4</v>
      </c>
      <c r="GS28" s="140">
        <v>7.4800781520197937E-3</v>
      </c>
      <c r="GT28" s="140">
        <v>4.1977018360220568E-4</v>
      </c>
      <c r="GU28" s="140">
        <v>8.8685375444829559E-5</v>
      </c>
      <c r="GV28" s="140">
        <v>2.9768882131997882E-4</v>
      </c>
      <c r="GW28" s="140">
        <v>3.7037316732709182E-3</v>
      </c>
      <c r="GX28" s="140"/>
      <c r="GY28" s="140">
        <v>1.7801104928549691E-4</v>
      </c>
      <c r="GZ28" s="140">
        <v>4.8128298630899351E-5</v>
      </c>
      <c r="HA28" s="140">
        <v>3.5672580076742804E-5</v>
      </c>
      <c r="HB28" s="140">
        <v>0</v>
      </c>
      <c r="HC28" s="140">
        <v>3.2708159177570594E-3</v>
      </c>
      <c r="HD28" s="140">
        <v>1.9062552760741972E-5</v>
      </c>
      <c r="HE28" s="140">
        <v>9.9145806906469173E-5</v>
      </c>
      <c r="HF28" s="140">
        <v>1.4415462784242683E-5</v>
      </c>
      <c r="HG28" s="140">
        <v>2.3203693187014312E-4</v>
      </c>
      <c r="HH28" s="140">
        <v>3.801867246104262E-3</v>
      </c>
      <c r="HI28" s="140">
        <v>1.5541907910688114E-5</v>
      </c>
      <c r="HJ28" s="140">
        <v>1.1274646410842089E-5</v>
      </c>
      <c r="HK28" s="140">
        <v>1.9568374278897944E-5</v>
      </c>
      <c r="HL28" s="140">
        <v>1.4027941002717314E-3</v>
      </c>
      <c r="HM28" s="140">
        <v>1.8967714189793006E-6</v>
      </c>
      <c r="HN28" s="140">
        <v>4.1888091371881692E-4</v>
      </c>
      <c r="HO28" s="140">
        <v>3.4978186286041644E-4</v>
      </c>
      <c r="HP28" s="140">
        <v>1.0122030580740778E-3</v>
      </c>
      <c r="HQ28" s="140">
        <v>1.1379579030249587E-2</v>
      </c>
      <c r="HR28" s="140">
        <v>2.0316826766330863E-2</v>
      </c>
      <c r="HS28" s="140">
        <v>4.852793888501929E-4</v>
      </c>
      <c r="HT28" s="140">
        <v>4.9594123583484174E-4</v>
      </c>
      <c r="HU28" s="140">
        <v>7.1859369194855601E-3</v>
      </c>
      <c r="HV28" s="140">
        <v>8.0557636677616289E-5</v>
      </c>
      <c r="HW28" s="140">
        <v>5.0991427668563127E-5</v>
      </c>
      <c r="HX28" s="140">
        <v>8.2968433151145142E-5</v>
      </c>
      <c r="HY28" s="140">
        <v>1.9977123777761282E-4</v>
      </c>
      <c r="HZ28" s="100"/>
    </row>
    <row r="29" spans="1:234" s="101" customFormat="1" ht="24" x14ac:dyDescent="0.25">
      <c r="A29" s="98" t="s">
        <v>28</v>
      </c>
      <c r="B29" s="99">
        <v>5813</v>
      </c>
      <c r="C29" s="99"/>
      <c r="D29" s="99">
        <v>7</v>
      </c>
      <c r="E29" s="99"/>
      <c r="F29" s="99"/>
      <c r="G29" s="99" t="s">
        <v>790</v>
      </c>
      <c r="H29" s="99" t="s">
        <v>788</v>
      </c>
      <c r="I29" s="98" t="s">
        <v>9</v>
      </c>
      <c r="J29" s="98" t="s">
        <v>884</v>
      </c>
      <c r="K29" s="140">
        <v>1.3579990361627196E-5</v>
      </c>
      <c r="L29" s="140">
        <v>0</v>
      </c>
      <c r="M29" s="140">
        <v>1.1710369972287108E-5</v>
      </c>
      <c r="N29" s="140">
        <v>0</v>
      </c>
      <c r="O29" s="140">
        <v>5.879786395513359E-5</v>
      </c>
      <c r="P29" s="140">
        <v>0</v>
      </c>
      <c r="Q29" s="140">
        <v>0</v>
      </c>
      <c r="R29" s="140">
        <v>2.782040606886456E-5</v>
      </c>
      <c r="S29" s="140">
        <v>1.6813903387016005E-4</v>
      </c>
      <c r="T29" s="140">
        <v>2.058933236500993E-5</v>
      </c>
      <c r="U29" s="140">
        <v>2.976854159449889E-5</v>
      </c>
      <c r="V29" s="140">
        <v>5.1444046470174176E-5</v>
      </c>
      <c r="W29" s="140">
        <v>3.1447858018593221E-4</v>
      </c>
      <c r="X29" s="140">
        <v>1.7187102709784183E-5</v>
      </c>
      <c r="Y29" s="140">
        <v>8.9518684200670925E-5</v>
      </c>
      <c r="Z29" s="140">
        <v>6.4422521067746094E-5</v>
      </c>
      <c r="AA29" s="140">
        <v>2.0391645808879462E-3</v>
      </c>
      <c r="AB29" s="140">
        <v>1.8616189691037058E-4</v>
      </c>
      <c r="AC29" s="140">
        <v>1.5931143307527278E-3</v>
      </c>
      <c r="AD29" s="140">
        <v>3.3132909671412684E-2</v>
      </c>
      <c r="AE29" s="140">
        <v>3.7027447133247361E-3</v>
      </c>
      <c r="AF29" s="140">
        <v>1.2477281355334879E-3</v>
      </c>
      <c r="AG29" s="140">
        <v>6.43289626171839E-4</v>
      </c>
      <c r="AH29" s="140">
        <v>2.115498514038286E-4</v>
      </c>
      <c r="AI29" s="140">
        <v>3.5524181157352568E-5</v>
      </c>
      <c r="AJ29" s="140">
        <v>1.4685712676647641E-4</v>
      </c>
      <c r="AK29" s="140">
        <v>1.9474631139536862E-4</v>
      </c>
      <c r="AL29" s="140"/>
      <c r="AM29" s="140">
        <v>6.8960147921446927E-6</v>
      </c>
      <c r="AN29" s="140">
        <v>0</v>
      </c>
      <c r="AO29" s="140">
        <v>9.5118771575391597E-6</v>
      </c>
      <c r="AP29" s="140">
        <v>0</v>
      </c>
      <c r="AQ29" s="140">
        <v>5.9248284853317697E-5</v>
      </c>
      <c r="AR29" s="140">
        <v>0</v>
      </c>
      <c r="AS29" s="140">
        <v>0</v>
      </c>
      <c r="AT29" s="140">
        <v>3.0211490706290749E-5</v>
      </c>
      <c r="AU29" s="140">
        <v>1.3770391764453884E-4</v>
      </c>
      <c r="AV29" s="140">
        <v>2.221911557616375E-5</v>
      </c>
      <c r="AW29" s="140">
        <v>1.822696303577721E-5</v>
      </c>
      <c r="AX29" s="140">
        <v>3.7326500158084316E-5</v>
      </c>
      <c r="AY29" s="140">
        <v>3.0952872900625163E-4</v>
      </c>
      <c r="AZ29" s="140">
        <v>2.1812240079962916E-5</v>
      </c>
      <c r="BA29" s="140">
        <v>1.1465689696596486E-4</v>
      </c>
      <c r="BB29" s="140">
        <v>5.7549539464052003E-5</v>
      </c>
      <c r="BC29" s="140">
        <v>1.8254264075792126E-3</v>
      </c>
      <c r="BD29" s="140">
        <v>2.4835394053478188E-4</v>
      </c>
      <c r="BE29" s="140">
        <v>1.6036714442899818E-3</v>
      </c>
      <c r="BF29" s="140">
        <v>3.1424959470918258E-2</v>
      </c>
      <c r="BG29" s="140">
        <v>1.8534716574590525E-3</v>
      </c>
      <c r="BH29" s="140">
        <v>1.2152060634178907E-3</v>
      </c>
      <c r="BI29" s="140">
        <v>5.8498167461027686E-4</v>
      </c>
      <c r="BJ29" s="140">
        <v>1.258655335240852E-4</v>
      </c>
      <c r="BK29" s="140">
        <v>6.2632409612577778E-6</v>
      </c>
      <c r="BL29" s="140">
        <v>1.4234479497273809E-4</v>
      </c>
      <c r="BM29" s="140">
        <v>2.1936812009793938E-4</v>
      </c>
      <c r="BN29" s="140"/>
      <c r="BO29" s="140">
        <v>1.0146397714365775E-5</v>
      </c>
      <c r="BP29" s="140">
        <v>0</v>
      </c>
      <c r="BQ29" s="140">
        <v>0</v>
      </c>
      <c r="BR29" s="140">
        <v>0</v>
      </c>
      <c r="BS29" s="140">
        <v>1.4461077497017099E-5</v>
      </c>
      <c r="BT29" s="140">
        <v>0</v>
      </c>
      <c r="BU29" s="140">
        <v>0</v>
      </c>
      <c r="BV29" s="140">
        <v>5.2254214124165906E-5</v>
      </c>
      <c r="BW29" s="140">
        <v>1.0448751550928653E-4</v>
      </c>
      <c r="BX29" s="140">
        <v>2.1718580955092519E-5</v>
      </c>
      <c r="BY29" s="140">
        <v>1.5415396576958414E-5</v>
      </c>
      <c r="BZ29" s="140">
        <v>4.1998554688891302E-5</v>
      </c>
      <c r="CA29" s="140">
        <v>2.5191818248441306E-4</v>
      </c>
      <c r="CB29" s="140">
        <v>1.6591077489228881E-5</v>
      </c>
      <c r="CC29" s="140">
        <v>1.1752068684339982E-4</v>
      </c>
      <c r="CD29" s="140">
        <v>7.1974763931832302E-5</v>
      </c>
      <c r="CE29" s="140">
        <v>1.6977791879653275E-3</v>
      </c>
      <c r="CF29" s="140">
        <v>1.1922815815609661E-4</v>
      </c>
      <c r="CG29" s="140">
        <v>1.1028093474463728E-3</v>
      </c>
      <c r="CH29" s="140">
        <v>2.3912918189705246E-2</v>
      </c>
      <c r="CI29" s="140">
        <v>1.7700380519467408E-3</v>
      </c>
      <c r="CJ29" s="140">
        <v>1.0869857772680977E-3</v>
      </c>
      <c r="CK29" s="140">
        <v>5.166804081463965E-4</v>
      </c>
      <c r="CL29" s="140">
        <v>5.1301722054203228E-5</v>
      </c>
      <c r="CM29" s="140">
        <v>1.6357611715883845E-5</v>
      </c>
      <c r="CN29" s="140">
        <v>1.0303742422537139E-4</v>
      </c>
      <c r="CO29" s="140">
        <v>1.44434044381273E-4</v>
      </c>
      <c r="CP29" s="140"/>
      <c r="CQ29" s="140">
        <v>5.0812625933481764E-6</v>
      </c>
      <c r="CR29" s="140">
        <v>1.5305007811289687E-5</v>
      </c>
      <c r="CS29" s="140">
        <v>0</v>
      </c>
      <c r="CT29" s="140">
        <v>0</v>
      </c>
      <c r="CU29" s="140">
        <v>9.0912732721773785E-5</v>
      </c>
      <c r="CV29" s="140">
        <v>0</v>
      </c>
      <c r="CW29" s="140">
        <v>0</v>
      </c>
      <c r="CX29" s="140">
        <v>4.942558409223627E-5</v>
      </c>
      <c r="CY29" s="140">
        <v>1.0964259314768065E-4</v>
      </c>
      <c r="CZ29" s="140">
        <v>8.9551301260279439E-6</v>
      </c>
      <c r="DA29" s="140">
        <v>4.4230792352060186E-5</v>
      </c>
      <c r="DB29" s="140">
        <v>5.4227513287467571E-5</v>
      </c>
      <c r="DC29" s="140">
        <v>1.3629197884887419E-4</v>
      </c>
      <c r="DD29" s="140">
        <v>1.5997440375800394E-5</v>
      </c>
      <c r="DE29" s="140">
        <v>1.1119890837533636E-4</v>
      </c>
      <c r="DF29" s="140">
        <v>1.3536429130873991E-5</v>
      </c>
      <c r="DG29" s="140">
        <v>1.3579502524524265E-3</v>
      </c>
      <c r="DH29" s="140">
        <v>9.4287691010945188E-5</v>
      </c>
      <c r="DI29" s="140">
        <v>9.9534965323473147E-4</v>
      </c>
      <c r="DJ29" s="140">
        <v>2.0764766206779063E-2</v>
      </c>
      <c r="DK29" s="140">
        <v>1.564654144137819E-3</v>
      </c>
      <c r="DL29" s="140">
        <v>7.9716639950913474E-4</v>
      </c>
      <c r="DM29" s="140">
        <v>4.3198976341002213E-4</v>
      </c>
      <c r="DN29" s="140">
        <v>7.3944002539162398E-5</v>
      </c>
      <c r="DO29" s="140">
        <v>7.3464037494190497E-6</v>
      </c>
      <c r="DP29" s="140">
        <v>8.2570891264325448E-5</v>
      </c>
      <c r="DQ29" s="140">
        <v>1.0499793141051184E-4</v>
      </c>
      <c r="DR29" s="140"/>
      <c r="DS29" s="140">
        <v>2.1133343166429269E-6</v>
      </c>
      <c r="DT29" s="140">
        <v>0</v>
      </c>
      <c r="DU29" s="140">
        <v>3.6562877450569676E-6</v>
      </c>
      <c r="DV29" s="140">
        <v>0</v>
      </c>
      <c r="DW29" s="140">
        <v>1.7717873157409886E-4</v>
      </c>
      <c r="DX29" s="140">
        <v>0</v>
      </c>
      <c r="DY29" s="140">
        <v>0</v>
      </c>
      <c r="DZ29" s="140">
        <v>8.1658799240555855E-5</v>
      </c>
      <c r="EA29" s="140">
        <v>5.3084033003883062E-5</v>
      </c>
      <c r="EB29" s="140">
        <v>2.7620621386733297E-5</v>
      </c>
      <c r="EC29" s="140">
        <v>3.9034454840471452E-5</v>
      </c>
      <c r="ED29" s="140">
        <v>8.5677242286760343E-5</v>
      </c>
      <c r="EE29" s="140">
        <v>9.8174250984947844E-5</v>
      </c>
      <c r="EF29" s="140">
        <v>0</v>
      </c>
      <c r="EG29" s="140">
        <v>2.5904798673728613E-6</v>
      </c>
      <c r="EH29" s="140">
        <v>1.6245727397471115E-5</v>
      </c>
      <c r="EI29" s="140">
        <v>1.2130439892132988E-3</v>
      </c>
      <c r="EJ29" s="140">
        <v>4.3355967577869207E-5</v>
      </c>
      <c r="EK29" s="140">
        <v>8.3894465632570331E-4</v>
      </c>
      <c r="EL29" s="140">
        <v>1.8921707725616251E-2</v>
      </c>
      <c r="EM29" s="140">
        <v>7.7202318297341457E-4</v>
      </c>
      <c r="EN29" s="140">
        <v>5.0687197448051103E-4</v>
      </c>
      <c r="EO29" s="140">
        <v>4.2365226943876671E-4</v>
      </c>
      <c r="EP29" s="140">
        <v>2.6452400889304148E-5</v>
      </c>
      <c r="EQ29" s="140">
        <v>1.5027342632184135E-5</v>
      </c>
      <c r="ER29" s="140">
        <v>8.6021116149175274E-5</v>
      </c>
      <c r="ES29" s="140">
        <v>6.1080188050802609E-5</v>
      </c>
      <c r="ET29" s="140"/>
      <c r="EU29" s="140">
        <v>3.7007202527468418E-6</v>
      </c>
      <c r="EV29" s="140">
        <v>0</v>
      </c>
      <c r="EW29" s="140">
        <v>0</v>
      </c>
      <c r="EX29" s="140">
        <v>0</v>
      </c>
      <c r="EY29" s="140">
        <v>3.1732124252364522E-5</v>
      </c>
      <c r="EZ29" s="140">
        <v>0</v>
      </c>
      <c r="FA29" s="140">
        <v>0</v>
      </c>
      <c r="FB29" s="140">
        <v>3.2303029988555007E-5</v>
      </c>
      <c r="FC29" s="140">
        <v>4.5790762565636227E-5</v>
      </c>
      <c r="FD29" s="140">
        <v>0</v>
      </c>
      <c r="FE29" s="140">
        <v>2.8346482526077833E-5</v>
      </c>
      <c r="FF29" s="140">
        <v>9.5337955151262959E-5</v>
      </c>
      <c r="FG29" s="140">
        <v>5.2516204838302377E-5</v>
      </c>
      <c r="FH29" s="140">
        <v>0</v>
      </c>
      <c r="FI29" s="140">
        <v>2.5865249078338141E-6</v>
      </c>
      <c r="FJ29" s="140">
        <v>4.1290686738296464E-5</v>
      </c>
      <c r="FK29" s="140">
        <v>9.7036657374122506E-4</v>
      </c>
      <c r="FL29" s="140">
        <v>1.8682588787358101E-5</v>
      </c>
      <c r="FM29" s="140">
        <v>4.5923232433604615E-4</v>
      </c>
      <c r="FN29" s="140">
        <v>1.441082105684946E-2</v>
      </c>
      <c r="FO29" s="140">
        <v>5.4580148253747498E-4</v>
      </c>
      <c r="FP29" s="140">
        <v>3.1916420120945224E-4</v>
      </c>
      <c r="FQ29" s="140">
        <v>4.1357996074934479E-4</v>
      </c>
      <c r="FR29" s="140">
        <v>8.2211182073247947E-5</v>
      </c>
      <c r="FS29" s="140">
        <v>0</v>
      </c>
      <c r="FT29" s="140">
        <v>7.0091800757789548E-5</v>
      </c>
      <c r="FU29" s="140">
        <v>1.3009806442421419E-4</v>
      </c>
      <c r="FV29" s="140"/>
      <c r="FW29" s="140">
        <v>0</v>
      </c>
      <c r="FX29" s="140">
        <v>0</v>
      </c>
      <c r="FY29" s="140">
        <v>0</v>
      </c>
      <c r="FZ29" s="140">
        <v>0</v>
      </c>
      <c r="GA29" s="140">
        <v>2.562582280837263E-5</v>
      </c>
      <c r="GB29" s="140">
        <v>0</v>
      </c>
      <c r="GC29" s="140">
        <v>0</v>
      </c>
      <c r="GD29" s="140">
        <v>1.7067431336020928E-6</v>
      </c>
      <c r="GE29" s="140">
        <v>2.8327823383737868E-5</v>
      </c>
      <c r="GF29" s="140">
        <v>9.3870872348115104E-6</v>
      </c>
      <c r="GG29" s="140">
        <v>0</v>
      </c>
      <c r="GH29" s="140">
        <v>0</v>
      </c>
      <c r="GI29" s="140">
        <v>0</v>
      </c>
      <c r="GJ29" s="140">
        <v>0</v>
      </c>
      <c r="GK29" s="140">
        <v>7.7934415377734131E-6</v>
      </c>
      <c r="GL29" s="140">
        <v>1.0000815615120448E-5</v>
      </c>
      <c r="GM29" s="140">
        <v>2.4316697360658151E-4</v>
      </c>
      <c r="GN29" s="140">
        <v>3.9346639306953214E-5</v>
      </c>
      <c r="GO29" s="140">
        <v>5.1638208542287756E-4</v>
      </c>
      <c r="GP29" s="140">
        <v>7.7865584730232668E-2</v>
      </c>
      <c r="GQ29" s="140">
        <v>3.2909988645615649E-4</v>
      </c>
      <c r="GR29" s="140">
        <v>1.9870553357577661E-4</v>
      </c>
      <c r="GS29" s="140">
        <v>2.296908588343716E-4</v>
      </c>
      <c r="GT29" s="140">
        <v>7.0682607745260271E-5</v>
      </c>
      <c r="GU29" s="140">
        <v>0</v>
      </c>
      <c r="GV29" s="140">
        <v>3.4134862672041856E-6</v>
      </c>
      <c r="GW29" s="140">
        <v>1.2149897217341627E-4</v>
      </c>
      <c r="GX29" s="140"/>
      <c r="GY29" s="140">
        <v>0</v>
      </c>
      <c r="GZ29" s="140">
        <v>0</v>
      </c>
      <c r="HA29" s="140">
        <v>0</v>
      </c>
      <c r="HB29" s="140">
        <v>0</v>
      </c>
      <c r="HC29" s="140">
        <v>2.8480639306689251E-5</v>
      </c>
      <c r="HD29" s="140">
        <v>0</v>
      </c>
      <c r="HE29" s="140">
        <v>5.6903142569379014E-6</v>
      </c>
      <c r="HF29" s="140">
        <v>5.119528317681034E-6</v>
      </c>
      <c r="HG29" s="140">
        <v>0</v>
      </c>
      <c r="HH29" s="140">
        <v>0</v>
      </c>
      <c r="HI29" s="140">
        <v>0</v>
      </c>
      <c r="HJ29" s="140">
        <v>6.7131956639121829E-6</v>
      </c>
      <c r="HK29" s="140">
        <v>0</v>
      </c>
      <c r="HL29" s="140">
        <v>0</v>
      </c>
      <c r="HM29" s="140">
        <v>8.7251485273047812E-6</v>
      </c>
      <c r="HN29" s="140">
        <v>2.9625672793038121E-5</v>
      </c>
      <c r="HO29" s="140">
        <v>4.2095422713767745E-4</v>
      </c>
      <c r="HP29" s="140">
        <v>2.0154950840213738E-5</v>
      </c>
      <c r="HQ29" s="140">
        <v>3.703725827083774E-3</v>
      </c>
      <c r="HR29" s="140">
        <v>7.6634524530477713E-2</v>
      </c>
      <c r="HS29" s="140">
        <v>3.9349604246435876E-4</v>
      </c>
      <c r="HT29" s="140">
        <v>1.0335388913804096E-4</v>
      </c>
      <c r="HU29" s="140">
        <v>3.6594799824511996E-4</v>
      </c>
      <c r="HV29" s="140">
        <v>6.5839970787040468E-5</v>
      </c>
      <c r="HW29" s="140">
        <v>0</v>
      </c>
      <c r="HX29" s="140">
        <v>6.5922290666625585E-5</v>
      </c>
      <c r="HY29" s="140">
        <v>8.1709470089510875E-4</v>
      </c>
      <c r="HZ29" s="100"/>
    </row>
    <row r="30" spans="1:234" s="101" customFormat="1" ht="24" x14ac:dyDescent="0.25">
      <c r="A30" s="98" t="s">
        <v>28</v>
      </c>
      <c r="B30" s="99">
        <v>5821</v>
      </c>
      <c r="C30" s="99"/>
      <c r="D30" s="99">
        <v>7</v>
      </c>
      <c r="E30" s="99"/>
      <c r="F30" s="99"/>
      <c r="G30" s="99" t="s">
        <v>820</v>
      </c>
      <c r="H30" s="99" t="s">
        <v>788</v>
      </c>
      <c r="I30" s="98" t="s">
        <v>9</v>
      </c>
      <c r="J30" s="98" t="s">
        <v>884</v>
      </c>
      <c r="K30" s="140">
        <v>4.8095290733212804E-4</v>
      </c>
      <c r="L30" s="140">
        <v>0</v>
      </c>
      <c r="M30" s="140">
        <v>1.2737989084467993E-4</v>
      </c>
      <c r="N30" s="140">
        <v>0</v>
      </c>
      <c r="O30" s="140">
        <v>1.3602501131277603E-4</v>
      </c>
      <c r="P30" s="140">
        <v>0</v>
      </c>
      <c r="Q30" s="140">
        <v>0</v>
      </c>
      <c r="R30" s="140">
        <v>0</v>
      </c>
      <c r="S30" s="140">
        <v>9.2917321052812524E-6</v>
      </c>
      <c r="T30" s="140">
        <v>9.0988846832313383E-4</v>
      </c>
      <c r="U30" s="140">
        <v>4.3689848248791067E-5</v>
      </c>
      <c r="V30" s="140">
        <v>6.5344942286284227E-5</v>
      </c>
      <c r="W30" s="140">
        <v>3.2404927176970678E-3</v>
      </c>
      <c r="X30" s="140">
        <v>0</v>
      </c>
      <c r="Y30" s="140">
        <v>0</v>
      </c>
      <c r="Z30" s="140">
        <v>4.8664929661648644E-4</v>
      </c>
      <c r="AA30" s="140">
        <v>1.9787959186479674E-3</v>
      </c>
      <c r="AB30" s="140">
        <v>3.6031138061021662E-5</v>
      </c>
      <c r="AC30" s="140">
        <v>2.2628503852752342E-2</v>
      </c>
      <c r="AD30" s="140">
        <v>9.0532360294512088E-2</v>
      </c>
      <c r="AE30" s="140">
        <v>1.481402666531967E-2</v>
      </c>
      <c r="AF30" s="140">
        <v>9.1815275166468122E-4</v>
      </c>
      <c r="AG30" s="140">
        <v>2.94110964035167E-3</v>
      </c>
      <c r="AH30" s="140">
        <v>1.2085003319037744E-4</v>
      </c>
      <c r="AI30" s="140">
        <v>4.9244476673771958E-5</v>
      </c>
      <c r="AJ30" s="140">
        <v>4.8274240201824392E-4</v>
      </c>
      <c r="AK30" s="140">
        <v>2.5208483139226071E-3</v>
      </c>
      <c r="AL30" s="140"/>
      <c r="AM30" s="140">
        <v>0</v>
      </c>
      <c r="AN30" s="140">
        <v>0</v>
      </c>
      <c r="AO30" s="140">
        <v>1.0628652198499526E-4</v>
      </c>
      <c r="AP30" s="140">
        <v>0</v>
      </c>
      <c r="AQ30" s="140">
        <v>1.6318812475200962E-4</v>
      </c>
      <c r="AR30" s="140">
        <v>0</v>
      </c>
      <c r="AS30" s="140">
        <v>0</v>
      </c>
      <c r="AT30" s="140">
        <v>4.0699434028608441E-5</v>
      </c>
      <c r="AU30" s="140">
        <v>1.7587096388075675E-5</v>
      </c>
      <c r="AV30" s="140">
        <v>9.6940723921300372E-4</v>
      </c>
      <c r="AW30" s="140">
        <v>3.4801047564368169E-5</v>
      </c>
      <c r="AX30" s="140">
        <v>3.4336546871995623E-5</v>
      </c>
      <c r="AY30" s="140">
        <v>2.809791893079336E-3</v>
      </c>
      <c r="AZ30" s="140">
        <v>4.2746042678163077E-6</v>
      </c>
      <c r="BA30" s="140">
        <v>1.5680326562507429E-5</v>
      </c>
      <c r="BB30" s="140">
        <v>5.401014821613076E-4</v>
      </c>
      <c r="BC30" s="140">
        <v>2.1108730375063401E-3</v>
      </c>
      <c r="BD30" s="140">
        <v>1.0610844499745706E-4</v>
      </c>
      <c r="BE30" s="140">
        <v>2.2913784794182806E-2</v>
      </c>
      <c r="BF30" s="140">
        <v>9.2857601528891234E-2</v>
      </c>
      <c r="BG30" s="140">
        <v>1.6552858691082414E-2</v>
      </c>
      <c r="BH30" s="140">
        <v>6.6705130247289687E-4</v>
      </c>
      <c r="BI30" s="140">
        <v>2.8952636772177254E-3</v>
      </c>
      <c r="BJ30" s="140">
        <v>1.9224090137956711E-4</v>
      </c>
      <c r="BK30" s="140">
        <v>4.2374063840698242E-5</v>
      </c>
      <c r="BL30" s="140">
        <v>4.1541808477312003E-4</v>
      </c>
      <c r="BM30" s="140">
        <v>2.8935177094302818E-3</v>
      </c>
      <c r="BN30" s="140"/>
      <c r="BO30" s="140">
        <v>0</v>
      </c>
      <c r="BP30" s="140">
        <v>0</v>
      </c>
      <c r="BQ30" s="140">
        <v>1.4868161417292978E-4</v>
      </c>
      <c r="BR30" s="140">
        <v>0</v>
      </c>
      <c r="BS30" s="140">
        <v>2.5618894877756402E-4</v>
      </c>
      <c r="BT30" s="140">
        <v>0</v>
      </c>
      <c r="BU30" s="140">
        <v>0</v>
      </c>
      <c r="BV30" s="140">
        <v>1.5279427885373862E-4</v>
      </c>
      <c r="BW30" s="140">
        <v>6.8662623242143763E-6</v>
      </c>
      <c r="BX30" s="140">
        <v>9.1880892276639196E-4</v>
      </c>
      <c r="BY30" s="140">
        <v>3.5187722542004879E-5</v>
      </c>
      <c r="BZ30" s="140">
        <v>4.5775734664970374E-5</v>
      </c>
      <c r="CA30" s="140">
        <v>2.3192147359556059E-3</v>
      </c>
      <c r="CB30" s="140">
        <v>4.0585721358171994E-6</v>
      </c>
      <c r="CC30" s="140">
        <v>1.0816877746223411E-5</v>
      </c>
      <c r="CD30" s="140">
        <v>5.4327116792482282E-4</v>
      </c>
      <c r="CE30" s="140">
        <v>2.1708623098280365E-3</v>
      </c>
      <c r="CF30" s="140">
        <v>8.4883763838659092E-5</v>
      </c>
      <c r="CG30" s="140">
        <v>2.2560528547400489E-2</v>
      </c>
      <c r="CH30" s="140">
        <v>9.7136210358120589E-2</v>
      </c>
      <c r="CI30" s="140">
        <v>1.4840647136598275E-2</v>
      </c>
      <c r="CJ30" s="140">
        <v>9.341070318287059E-4</v>
      </c>
      <c r="CK30" s="140">
        <v>3.2328260763739266E-3</v>
      </c>
      <c r="CL30" s="140">
        <v>2.2186941484573887E-4</v>
      </c>
      <c r="CM30" s="140">
        <v>5.1653290971696927E-5</v>
      </c>
      <c r="CN30" s="140">
        <v>3.2335231459262442E-4</v>
      </c>
      <c r="CO30" s="140">
        <v>1.1105273226658381E-3</v>
      </c>
      <c r="CP30" s="140"/>
      <c r="CQ30" s="140">
        <v>9.6285504697246903E-6</v>
      </c>
      <c r="CR30" s="140">
        <v>0</v>
      </c>
      <c r="CS30" s="140">
        <v>1.5247539207512574E-4</v>
      </c>
      <c r="CT30" s="140">
        <v>0</v>
      </c>
      <c r="CU30" s="140">
        <v>5.3116679221635644E-4</v>
      </c>
      <c r="CV30" s="140">
        <v>0</v>
      </c>
      <c r="CW30" s="140">
        <v>0</v>
      </c>
      <c r="CX30" s="140">
        <v>1.3412492578730877E-4</v>
      </c>
      <c r="CY30" s="140">
        <v>4.2581932843854863E-6</v>
      </c>
      <c r="CZ30" s="140">
        <v>8.7719699958813439E-4</v>
      </c>
      <c r="DA30" s="140">
        <v>3.3115377379030183E-5</v>
      </c>
      <c r="DB30" s="140">
        <v>4.4993423885731157E-5</v>
      </c>
      <c r="DC30" s="140">
        <v>1.9395230675613537E-3</v>
      </c>
      <c r="DD30" s="140">
        <v>0</v>
      </c>
      <c r="DE30" s="140">
        <v>9.699769772741285E-6</v>
      </c>
      <c r="DF30" s="140">
        <v>6.2653559496797084E-4</v>
      </c>
      <c r="DG30" s="140">
        <v>2.0876485043275898E-3</v>
      </c>
      <c r="DH30" s="140">
        <v>4.5602427152105246E-5</v>
      </c>
      <c r="DI30" s="140">
        <v>2.2553628478002925E-2</v>
      </c>
      <c r="DJ30" s="140">
        <v>9.3694216953741263E-2</v>
      </c>
      <c r="DK30" s="140">
        <v>5.9263123083180339E-3</v>
      </c>
      <c r="DL30" s="140">
        <v>1.0694392234037097E-3</v>
      </c>
      <c r="DM30" s="140">
        <v>3.2870082658394829E-3</v>
      </c>
      <c r="DN30" s="140">
        <v>1.535118812152919E-4</v>
      </c>
      <c r="DO30" s="140">
        <v>1.1298445860886245E-4</v>
      </c>
      <c r="DP30" s="140">
        <v>3.12033601654082E-4</v>
      </c>
      <c r="DQ30" s="140">
        <v>1.1185617003189518E-3</v>
      </c>
      <c r="DR30" s="140"/>
      <c r="DS30" s="140">
        <v>2.376587034287029E-6</v>
      </c>
      <c r="DT30" s="140">
        <v>0</v>
      </c>
      <c r="DU30" s="140">
        <v>4.680048313672918E-6</v>
      </c>
      <c r="DV30" s="140">
        <v>0</v>
      </c>
      <c r="DW30" s="140">
        <v>6.2293709953389204E-5</v>
      </c>
      <c r="DX30" s="140">
        <v>0</v>
      </c>
      <c r="DY30" s="140">
        <v>0</v>
      </c>
      <c r="DZ30" s="140">
        <v>1.5718245733352789E-4</v>
      </c>
      <c r="EA30" s="140">
        <v>7.5648593445228651E-6</v>
      </c>
      <c r="EB30" s="140">
        <v>4.917859118672254E-4</v>
      </c>
      <c r="EC30" s="140">
        <v>2.4416689561490432E-5</v>
      </c>
      <c r="ED30" s="140">
        <v>5.0115090792006553E-5</v>
      </c>
      <c r="EE30" s="140">
        <v>1.6971257006100113E-3</v>
      </c>
      <c r="EF30" s="140">
        <v>0</v>
      </c>
      <c r="EG30" s="140">
        <v>6.08771909551985E-6</v>
      </c>
      <c r="EH30" s="140">
        <v>3.6262092939223111E-4</v>
      </c>
      <c r="EI30" s="140">
        <v>1.4844730072014413E-3</v>
      </c>
      <c r="EJ30" s="140">
        <v>3.5785587238841759E-5</v>
      </c>
      <c r="EK30" s="140">
        <v>2.0552744526156352E-2</v>
      </c>
      <c r="EL30" s="140">
        <v>6.6966092896366403E-2</v>
      </c>
      <c r="EM30" s="140">
        <v>1.3171147939452803E-2</v>
      </c>
      <c r="EN30" s="140">
        <v>1.0009965576781256E-3</v>
      </c>
      <c r="EO30" s="140">
        <v>2.7677398782235173E-3</v>
      </c>
      <c r="EP30" s="140">
        <v>6.4363826948874957E-5</v>
      </c>
      <c r="EQ30" s="140">
        <v>5.1117864268971723E-5</v>
      </c>
      <c r="ER30" s="140">
        <v>2.1733350954257486E-4</v>
      </c>
      <c r="ES30" s="140">
        <v>1.2085882541527629E-3</v>
      </c>
      <c r="ET30" s="140"/>
      <c r="EU30" s="140">
        <v>4.2377902638792606E-5</v>
      </c>
      <c r="EV30" s="140">
        <v>0</v>
      </c>
      <c r="EW30" s="140">
        <v>3.7734147342460795E-4</v>
      </c>
      <c r="EX30" s="140">
        <v>0</v>
      </c>
      <c r="EY30" s="140">
        <v>2.6116193724893915E-4</v>
      </c>
      <c r="EZ30" s="140">
        <v>0</v>
      </c>
      <c r="FA30" s="140">
        <v>0</v>
      </c>
      <c r="FB30" s="140">
        <v>1.5583792673353006E-4</v>
      </c>
      <c r="FC30" s="140">
        <v>8.3860390147174482E-5</v>
      </c>
      <c r="FD30" s="140">
        <v>5.4522050925050062E-4</v>
      </c>
      <c r="FE30" s="140">
        <v>2.5686181969334265E-5</v>
      </c>
      <c r="FF30" s="140">
        <v>3.9258871941470906E-5</v>
      </c>
      <c r="FG30" s="140">
        <v>2.077963255894817E-3</v>
      </c>
      <c r="FH30" s="140">
        <v>2.3238851894230888E-5</v>
      </c>
      <c r="FI30" s="140">
        <v>1.1778676296056308E-5</v>
      </c>
      <c r="FJ30" s="140">
        <v>5.5826176783577478E-4</v>
      </c>
      <c r="FK30" s="140">
        <v>1.8652371013748929E-3</v>
      </c>
      <c r="FL30" s="140">
        <v>8.5725513361867999E-5</v>
      </c>
      <c r="FM30" s="140">
        <v>2.2724492248267343E-2</v>
      </c>
      <c r="FN30" s="140">
        <v>6.9403949675081789E-2</v>
      </c>
      <c r="FO30" s="140">
        <v>1.3897442181336364E-2</v>
      </c>
      <c r="FP30" s="140">
        <v>1.0147031522109262E-3</v>
      </c>
      <c r="FQ30" s="140">
        <v>3.0317155455429666E-3</v>
      </c>
      <c r="FR30" s="140">
        <v>2.4676760779534228E-5</v>
      </c>
      <c r="FS30" s="140">
        <v>3.5794361101839181E-4</v>
      </c>
      <c r="FT30" s="140">
        <v>2.3740605892198612E-4</v>
      </c>
      <c r="FU30" s="140">
        <v>1.162163603316933E-3</v>
      </c>
      <c r="FV30" s="140"/>
      <c r="FW30" s="140">
        <v>0</v>
      </c>
      <c r="FX30" s="140">
        <v>0</v>
      </c>
      <c r="FY30" s="140">
        <v>1.7854988420003222E-4</v>
      </c>
      <c r="FZ30" s="140">
        <v>0</v>
      </c>
      <c r="GA30" s="140">
        <v>1.4469167842104801E-4</v>
      </c>
      <c r="GB30" s="140">
        <v>0</v>
      </c>
      <c r="GC30" s="140">
        <v>0</v>
      </c>
      <c r="GD30" s="140">
        <v>1.369735392128658E-4</v>
      </c>
      <c r="GE30" s="140">
        <v>7.0983858189917548E-5</v>
      </c>
      <c r="GF30" s="140">
        <v>3.8408387085853282E-4</v>
      </c>
      <c r="GG30" s="140">
        <v>2.6427827575802432E-5</v>
      </c>
      <c r="GH30" s="140">
        <v>2.365290999860892E-5</v>
      </c>
      <c r="GI30" s="140">
        <v>2.0737566942806828E-3</v>
      </c>
      <c r="GJ30" s="140">
        <v>2.9586659542209185E-5</v>
      </c>
      <c r="GK30" s="140">
        <v>3.4134862672041856E-6</v>
      </c>
      <c r="GL30" s="140">
        <v>3.8707840309436091E-4</v>
      </c>
      <c r="GM30" s="140">
        <v>1.6421966169960283E-3</v>
      </c>
      <c r="GN30" s="140">
        <v>1.1500384808104503E-4</v>
      </c>
      <c r="GO30" s="140">
        <v>2.2458577503100575E-2</v>
      </c>
      <c r="GP30" s="140">
        <v>7.4994732149654936E-2</v>
      </c>
      <c r="GQ30" s="140">
        <v>1.3998427070298627E-2</v>
      </c>
      <c r="GR30" s="140">
        <v>6.4710454424830692E-4</v>
      </c>
      <c r="GS30" s="140">
        <v>3.3018778509268229E-3</v>
      </c>
      <c r="GT30" s="140">
        <v>4.8881287851724975E-5</v>
      </c>
      <c r="GU30" s="140">
        <v>3.4814516576277775E-5</v>
      </c>
      <c r="GV30" s="140">
        <v>1.5350571122637943E-4</v>
      </c>
      <c r="GW30" s="140">
        <v>2.009152724176753E-3</v>
      </c>
      <c r="GX30" s="140"/>
      <c r="GY30" s="140">
        <v>0</v>
      </c>
      <c r="GZ30" s="140">
        <v>0</v>
      </c>
      <c r="HA30" s="140">
        <v>9.8308240067111584E-5</v>
      </c>
      <c r="HB30" s="140">
        <v>0</v>
      </c>
      <c r="HC30" s="140">
        <v>1.3782083388158835E-4</v>
      </c>
      <c r="HD30" s="140">
        <v>0</v>
      </c>
      <c r="HE30" s="140">
        <v>0</v>
      </c>
      <c r="HF30" s="140">
        <v>7.381053622459027E-5</v>
      </c>
      <c r="HG30" s="140">
        <v>2.7897998546059353E-5</v>
      </c>
      <c r="HH30" s="140">
        <v>7.02240876320877E-4</v>
      </c>
      <c r="HI30" s="140">
        <v>8.2263924826855971E-6</v>
      </c>
      <c r="HJ30" s="140">
        <v>2.8703699625561413E-5</v>
      </c>
      <c r="HK30" s="140">
        <v>1.7842593958182923E-3</v>
      </c>
      <c r="HL30" s="140">
        <v>4.1205130370909241E-5</v>
      </c>
      <c r="HM30" s="140">
        <v>4.1446968726829103E-5</v>
      </c>
      <c r="HN30" s="140">
        <v>4.5358708875758741E-4</v>
      </c>
      <c r="HO30" s="140">
        <v>2.0621994289291034E-3</v>
      </c>
      <c r="HP30" s="140">
        <v>1.8388075069936959E-4</v>
      </c>
      <c r="HQ30" s="140">
        <v>2.6371606647231483E-2</v>
      </c>
      <c r="HR30" s="140">
        <v>7.4674419913818221E-2</v>
      </c>
      <c r="HS30" s="140">
        <v>8.1227386665655987E-3</v>
      </c>
      <c r="HT30" s="140">
        <v>5.4727801815952738E-4</v>
      </c>
      <c r="HU30" s="140">
        <v>2.4060003447318981E-3</v>
      </c>
      <c r="HV30" s="140">
        <v>2.142517124022363E-5</v>
      </c>
      <c r="HW30" s="140">
        <v>1.1997079225044076E-5</v>
      </c>
      <c r="HX30" s="140">
        <v>1.4322449855784297E-4</v>
      </c>
      <c r="HY30" s="140">
        <v>8.2346685705774684E-4</v>
      </c>
      <c r="HZ30" s="100"/>
    </row>
    <row r="31" spans="1:234" s="101" customFormat="1" ht="24" x14ac:dyDescent="0.25">
      <c r="A31" s="98" t="s">
        <v>28</v>
      </c>
      <c r="B31" s="99">
        <v>5822</v>
      </c>
      <c r="C31" s="99"/>
      <c r="D31" s="99">
        <v>7</v>
      </c>
      <c r="E31" s="99"/>
      <c r="F31" s="99"/>
      <c r="G31" s="99" t="s">
        <v>821</v>
      </c>
      <c r="H31" s="99" t="s">
        <v>788</v>
      </c>
      <c r="I31" s="98" t="s">
        <v>9</v>
      </c>
      <c r="J31" s="98" t="s">
        <v>884</v>
      </c>
      <c r="K31" s="140">
        <v>7.4127360485193099E-4</v>
      </c>
      <c r="L31" s="140">
        <v>2.8565342815204618E-4</v>
      </c>
      <c r="M31" s="140">
        <v>3.4868511629965104E-3</v>
      </c>
      <c r="N31" s="140">
        <v>3.880601783969325E-4</v>
      </c>
      <c r="O31" s="140">
        <v>3.4755612439017715E-3</v>
      </c>
      <c r="P31" s="140">
        <v>6.5213030662830199E-5</v>
      </c>
      <c r="Q31" s="140">
        <v>7.745980923230195E-4</v>
      </c>
      <c r="R31" s="140">
        <v>1.1134620181358101E-3</v>
      </c>
      <c r="S31" s="140">
        <v>8.9537608361720694E-4</v>
      </c>
      <c r="T31" s="140">
        <v>4.96038313157006E-3</v>
      </c>
      <c r="U31" s="140">
        <v>1.6491477495443082E-3</v>
      </c>
      <c r="V31" s="140">
        <v>2.7285119293459382E-3</v>
      </c>
      <c r="W31" s="140">
        <v>1.5560729026598863E-2</v>
      </c>
      <c r="X31" s="140">
        <v>1.4144283446871134E-3</v>
      </c>
      <c r="Y31" s="140">
        <v>1.7996927028385002E-3</v>
      </c>
      <c r="Z31" s="140">
        <v>8.0338780878789241E-3</v>
      </c>
      <c r="AA31" s="140">
        <v>3.4876963916019237E-2</v>
      </c>
      <c r="AB31" s="140">
        <v>1.2494265464670785E-2</v>
      </c>
      <c r="AC31" s="140">
        <v>1.2771657304083868E-2</v>
      </c>
      <c r="AD31" s="140">
        <v>0.10353222755663656</v>
      </c>
      <c r="AE31" s="140">
        <v>1.8861278514061882E-2</v>
      </c>
      <c r="AF31" s="140">
        <v>1.1849941513853525E-2</v>
      </c>
      <c r="AG31" s="140">
        <v>3.6138393980412048E-2</v>
      </c>
      <c r="AH31" s="140">
        <v>2.3851382303834278E-3</v>
      </c>
      <c r="AI31" s="140">
        <v>4.4656993671189746E-4</v>
      </c>
      <c r="AJ31" s="140">
        <v>6.2628376179397855E-3</v>
      </c>
      <c r="AK31" s="140">
        <v>1.5347976236584114E-2</v>
      </c>
      <c r="AL31" s="140"/>
      <c r="AM31" s="140">
        <v>7.5253556996889438E-4</v>
      </c>
      <c r="AN31" s="140">
        <v>1.8342698892036833E-4</v>
      </c>
      <c r="AO31" s="140">
        <v>3.2019906174870611E-3</v>
      </c>
      <c r="AP31" s="140">
        <v>4.5769732553394861E-4</v>
      </c>
      <c r="AQ31" s="140">
        <v>2.5873993013201505E-3</v>
      </c>
      <c r="AR31" s="140">
        <v>7.762069791927003E-5</v>
      </c>
      <c r="AS31" s="140">
        <v>7.2367379501726424E-4</v>
      </c>
      <c r="AT31" s="140">
        <v>1.1903734497487302E-3</v>
      </c>
      <c r="AU31" s="140">
        <v>8.8688436459394651E-4</v>
      </c>
      <c r="AV31" s="140">
        <v>4.2190702547024025E-3</v>
      </c>
      <c r="AW31" s="140">
        <v>1.7508663074016022E-3</v>
      </c>
      <c r="AX31" s="140">
        <v>2.5819249707304736E-3</v>
      </c>
      <c r="AY31" s="140">
        <v>1.5328274505269954E-2</v>
      </c>
      <c r="AZ31" s="140">
        <v>2.945984126556813E-5</v>
      </c>
      <c r="BA31" s="140">
        <v>2.0224081161951415E-3</v>
      </c>
      <c r="BB31" s="140">
        <v>6.8222516093400399E-3</v>
      </c>
      <c r="BC31" s="140">
        <v>3.7639402798191411E-2</v>
      </c>
      <c r="BD31" s="140">
        <v>1.2330017264487575E-2</v>
      </c>
      <c r="BE31" s="140">
        <v>1.1962335066308217E-2</v>
      </c>
      <c r="BF31" s="140">
        <v>8.6383343435480375E-2</v>
      </c>
      <c r="BG31" s="140">
        <v>1.9903997155148304E-2</v>
      </c>
      <c r="BH31" s="140">
        <v>1.3183642717511334E-2</v>
      </c>
      <c r="BI31" s="140">
        <v>3.3651061117948917E-2</v>
      </c>
      <c r="BJ31" s="140">
        <v>2.4057191628487616E-3</v>
      </c>
      <c r="BK31" s="140">
        <v>5.7348128685375216E-4</v>
      </c>
      <c r="BL31" s="140">
        <v>5.9371235838077451E-3</v>
      </c>
      <c r="BM31" s="140">
        <v>1.6297201986353996E-2</v>
      </c>
      <c r="BN31" s="140"/>
      <c r="BO31" s="140">
        <v>7.2710207218004133E-4</v>
      </c>
      <c r="BP31" s="140">
        <v>2.2114399401422941E-4</v>
      </c>
      <c r="BQ31" s="140">
        <v>4.0962276920690202E-3</v>
      </c>
      <c r="BR31" s="140">
        <v>2.821291951329906E-4</v>
      </c>
      <c r="BS31" s="140">
        <v>2.3926076837472682E-3</v>
      </c>
      <c r="BT31" s="140">
        <v>0</v>
      </c>
      <c r="BU31" s="140">
        <v>5.6043990681465801E-4</v>
      </c>
      <c r="BV31" s="140">
        <v>1.176576538654146E-3</v>
      </c>
      <c r="BW31" s="140">
        <v>8.289388246068678E-4</v>
      </c>
      <c r="BX31" s="140">
        <v>4.510704379787029E-3</v>
      </c>
      <c r="BY31" s="140">
        <v>1.9915636626673186E-3</v>
      </c>
      <c r="BZ31" s="140">
        <v>2.6920567702195613E-3</v>
      </c>
      <c r="CA31" s="140">
        <v>8.8461085563464499E-3</v>
      </c>
      <c r="CB31" s="140">
        <v>1.4466874664884753E-3</v>
      </c>
      <c r="CC31" s="140">
        <v>1.7458179028477143E-3</v>
      </c>
      <c r="CD31" s="140">
        <v>7.0415761973892576E-3</v>
      </c>
      <c r="CE31" s="140">
        <v>3.6891658753547538E-2</v>
      </c>
      <c r="CF31" s="140">
        <v>1.195300852553312E-2</v>
      </c>
      <c r="CG31" s="140">
        <v>1.2080331936466283E-2</v>
      </c>
      <c r="CH31" s="140">
        <v>6.8712320001168919E-2</v>
      </c>
      <c r="CI31" s="140">
        <v>1.9142932418398779E-2</v>
      </c>
      <c r="CJ31" s="140">
        <v>1.2016419734883065E-2</v>
      </c>
      <c r="CK31" s="140">
        <v>3.3108174320708395E-2</v>
      </c>
      <c r="CL31" s="140">
        <v>2.3233357200567102E-3</v>
      </c>
      <c r="CM31" s="140">
        <v>6.0476072166932324E-4</v>
      </c>
      <c r="CN31" s="140">
        <v>5.6895247150543131E-3</v>
      </c>
      <c r="CO31" s="140">
        <v>1.462087920733914E-2</v>
      </c>
      <c r="CP31" s="140"/>
      <c r="CQ31" s="140">
        <v>7.0769097707654226E-4</v>
      </c>
      <c r="CR31" s="140">
        <v>1.6391928652691518E-4</v>
      </c>
      <c r="CS31" s="140">
        <v>4.1492616598673808E-3</v>
      </c>
      <c r="CT31" s="140">
        <v>2.7029721947510038E-4</v>
      </c>
      <c r="CU31" s="140">
        <v>2.4010718006908138E-3</v>
      </c>
      <c r="CV31" s="140">
        <v>2.2015063347045039E-5</v>
      </c>
      <c r="CW31" s="140">
        <v>6.8026671583533481E-4</v>
      </c>
      <c r="CX31" s="140">
        <v>1.0813283575382701E-3</v>
      </c>
      <c r="CY31" s="140">
        <v>6.678963922552081E-4</v>
      </c>
      <c r="CZ31" s="140">
        <v>4.3352810035512668E-3</v>
      </c>
      <c r="DA31" s="140">
        <v>2.5563760003541468E-3</v>
      </c>
      <c r="DB31" s="140">
        <v>3.0735730276519146E-3</v>
      </c>
      <c r="DC31" s="140">
        <v>1.5178002162935808E-2</v>
      </c>
      <c r="DD31" s="140">
        <v>1.381268044053259E-3</v>
      </c>
      <c r="DE31" s="140">
        <v>1.5108408523839024E-3</v>
      </c>
      <c r="DF31" s="140">
        <v>9.0828614698298411E-3</v>
      </c>
      <c r="DG31" s="140">
        <v>3.5463835596512901E-2</v>
      </c>
      <c r="DH31" s="140">
        <v>1.1575460108177992E-2</v>
      </c>
      <c r="DI31" s="140">
        <v>1.2124038999647804E-2</v>
      </c>
      <c r="DJ31" s="140">
        <v>7.0569934457268238E-2</v>
      </c>
      <c r="DK31" s="140">
        <v>1.8991987560130822E-2</v>
      </c>
      <c r="DL31" s="140">
        <v>1.2352585348203372E-2</v>
      </c>
      <c r="DM31" s="140">
        <v>3.621114052530737E-2</v>
      </c>
      <c r="DN31" s="140">
        <v>2.2539846216435505E-3</v>
      </c>
      <c r="DO31" s="140">
        <v>7.2541053693130693E-4</v>
      </c>
      <c r="DP31" s="140">
        <v>6.3686874038172362E-3</v>
      </c>
      <c r="DQ31" s="140">
        <v>1.5403320515288539E-2</v>
      </c>
      <c r="DR31" s="140"/>
      <c r="DS31" s="140">
        <v>7.6367419615908691E-4</v>
      </c>
      <c r="DT31" s="140">
        <v>1.2952402993149237E-4</v>
      </c>
      <c r="DU31" s="140">
        <v>3.8708070099221239E-3</v>
      </c>
      <c r="DV31" s="140">
        <v>3.0552232900715552E-4</v>
      </c>
      <c r="DW31" s="140">
        <v>2.6585915720749921E-3</v>
      </c>
      <c r="DX31" s="140">
        <v>1.0406928371631599E-5</v>
      </c>
      <c r="DY31" s="140">
        <v>6.4375300379825896E-4</v>
      </c>
      <c r="DZ31" s="140">
        <v>1.2448627236259333E-3</v>
      </c>
      <c r="EA31" s="140">
        <v>7.9989305349576064E-4</v>
      </c>
      <c r="EB31" s="140">
        <v>4.3532304851378028E-3</v>
      </c>
      <c r="EC31" s="140">
        <v>2.5693048059633014E-3</v>
      </c>
      <c r="ED31" s="140">
        <v>2.9650634024465088E-3</v>
      </c>
      <c r="EE31" s="140">
        <v>7.7967921916542865E-3</v>
      </c>
      <c r="EF31" s="140">
        <v>1.4659435624784127E-3</v>
      </c>
      <c r="EG31" s="140">
        <v>1.3362214714398193E-3</v>
      </c>
      <c r="EH31" s="140">
        <v>1.0216500679222848E-2</v>
      </c>
      <c r="EI31" s="140">
        <v>3.8206653525433946E-2</v>
      </c>
      <c r="EJ31" s="140">
        <v>1.1450895268220887E-2</v>
      </c>
      <c r="EK31" s="140">
        <v>1.2565267568501156E-2</v>
      </c>
      <c r="EL31" s="140">
        <v>7.4776331232454515E-2</v>
      </c>
      <c r="EM31" s="140">
        <v>2.2963746149466904E-2</v>
      </c>
      <c r="EN31" s="140">
        <v>1.2722999492757125E-2</v>
      </c>
      <c r="EO31" s="140">
        <v>3.769868035020997E-2</v>
      </c>
      <c r="EP31" s="140">
        <v>1.8856811908800532E-3</v>
      </c>
      <c r="EQ31" s="140">
        <v>6.6035580425691796E-4</v>
      </c>
      <c r="ER31" s="140">
        <v>7.1764231589433857E-3</v>
      </c>
      <c r="ES31" s="140">
        <v>1.5159592424629888E-2</v>
      </c>
      <c r="ET31" s="140"/>
      <c r="EU31" s="140">
        <v>4.53697399789459E-4</v>
      </c>
      <c r="EV31" s="140">
        <v>1.2368949134908361E-4</v>
      </c>
      <c r="EW31" s="140">
        <v>3.3584655467947038E-3</v>
      </c>
      <c r="EX31" s="140">
        <v>2.7885476243583163E-4</v>
      </c>
      <c r="EY31" s="140">
        <v>2.0585133048562909E-3</v>
      </c>
      <c r="EZ31" s="140">
        <v>3.7325544054586429E-5</v>
      </c>
      <c r="FA31" s="140">
        <v>7.5451231579037425E-4</v>
      </c>
      <c r="FB31" s="140">
        <v>1.2325874740800973E-3</v>
      </c>
      <c r="FC31" s="140">
        <v>2.412912580897086E-4</v>
      </c>
      <c r="FD31" s="140">
        <v>5.0126114161477995E-3</v>
      </c>
      <c r="FE31" s="140">
        <v>2.6633690109305725E-3</v>
      </c>
      <c r="FF31" s="140">
        <v>2.873688583091053E-3</v>
      </c>
      <c r="FG31" s="140">
        <v>8.705233736920226E-3</v>
      </c>
      <c r="FH31" s="140">
        <v>1.4233660893178399E-3</v>
      </c>
      <c r="FI31" s="140">
        <v>6.6528417019104933E-4</v>
      </c>
      <c r="FJ31" s="140">
        <v>1.0173116387049099E-2</v>
      </c>
      <c r="FK31" s="140">
        <v>3.7586308661816899E-2</v>
      </c>
      <c r="FL31" s="140">
        <v>1.1381901624317474E-2</v>
      </c>
      <c r="FM31" s="140">
        <v>1.4555898522661224E-2</v>
      </c>
      <c r="FN31" s="140">
        <v>7.9972152011654321E-2</v>
      </c>
      <c r="FO31" s="140">
        <v>2.2822133205404091E-2</v>
      </c>
      <c r="FP31" s="140">
        <v>1.1994588969678135E-2</v>
      </c>
      <c r="FQ31" s="140">
        <v>3.4771770759745607E-2</v>
      </c>
      <c r="FR31" s="140">
        <v>1.7560920773021294E-3</v>
      </c>
      <c r="FS31" s="140">
        <v>7.159084315410064E-4</v>
      </c>
      <c r="FT31" s="140">
        <v>5.9888386176100601E-3</v>
      </c>
      <c r="FU31" s="140">
        <v>1.5972001092940134E-2</v>
      </c>
      <c r="FV31" s="140"/>
      <c r="FW31" s="140">
        <v>4.4869133670129567E-4</v>
      </c>
      <c r="FX31" s="140">
        <v>9.5892848882168263E-5</v>
      </c>
      <c r="FY31" s="140">
        <v>2.8241540732487761E-3</v>
      </c>
      <c r="FZ31" s="140">
        <v>2.7653330835240207E-4</v>
      </c>
      <c r="GA31" s="140">
        <v>1.9351361685071883E-3</v>
      </c>
      <c r="GB31" s="140">
        <v>3.2179058419957251E-5</v>
      </c>
      <c r="GC31" s="140">
        <v>7.0331857637068987E-4</v>
      </c>
      <c r="GD31" s="140">
        <v>1.2336899099169795E-3</v>
      </c>
      <c r="GE31" s="140">
        <v>8.6004044968230025E-4</v>
      </c>
      <c r="GF31" s="140">
        <v>4.5944767198111656E-3</v>
      </c>
      <c r="GG31" s="140">
        <v>3.2074240127012614E-3</v>
      </c>
      <c r="GH31" s="140">
        <v>2.9474206555397875E-3</v>
      </c>
      <c r="GI31" s="140">
        <v>1.4210042737947274E-2</v>
      </c>
      <c r="GJ31" s="140">
        <v>1.3097026147790903E-3</v>
      </c>
      <c r="GK31" s="140">
        <v>1.3246360003030576E-3</v>
      </c>
      <c r="GL31" s="140">
        <v>1.1393133727612042E-2</v>
      </c>
      <c r="GM31" s="140">
        <v>3.8227457425956707E-2</v>
      </c>
      <c r="GN31" s="140">
        <v>1.1220311262104741E-2</v>
      </c>
      <c r="GO31" s="140">
        <v>4.7383470311835756E-2</v>
      </c>
      <c r="GP31" s="140">
        <v>7.5714760275946508E-2</v>
      </c>
      <c r="GQ31" s="140">
        <v>2.369633139461395E-2</v>
      </c>
      <c r="GR31" s="140">
        <v>1.1438922972674242E-2</v>
      </c>
      <c r="GS31" s="140">
        <v>3.3215202312342491E-2</v>
      </c>
      <c r="GT31" s="140">
        <v>2.0362533786845156E-3</v>
      </c>
      <c r="GU31" s="140">
        <v>7.9931617404238522E-4</v>
      </c>
      <c r="GV31" s="140">
        <v>6.6475015435585967E-3</v>
      </c>
      <c r="GW31" s="140">
        <v>1.8117555140852636E-2</v>
      </c>
      <c r="GX31" s="140"/>
      <c r="GY31" s="140">
        <v>3.9251308809575111E-4</v>
      </c>
      <c r="GZ31" s="140">
        <v>9.9909873853329929E-5</v>
      </c>
      <c r="HA31" s="140">
        <v>3.5494031766953402E-3</v>
      </c>
      <c r="HB31" s="140">
        <v>2.300043990368485E-4</v>
      </c>
      <c r="HC31" s="140">
        <v>1.699064153021303E-3</v>
      </c>
      <c r="HD31" s="140">
        <v>3.9925331275240036E-5</v>
      </c>
      <c r="HE31" s="140">
        <v>7.74568848585175E-4</v>
      </c>
      <c r="HF31" s="140">
        <v>9.8309122065849837E-4</v>
      </c>
      <c r="HG31" s="140">
        <v>7.5706942515070953E-4</v>
      </c>
      <c r="HH31" s="140">
        <v>4.2689527560845512E-3</v>
      </c>
      <c r="HI31" s="140">
        <v>3.2967653156050457E-3</v>
      </c>
      <c r="HJ31" s="140">
        <v>3.0466223253815435E-3</v>
      </c>
      <c r="HK31" s="140">
        <v>1.40568619775083E-2</v>
      </c>
      <c r="HL31" s="140">
        <v>8.1326398133738082E-5</v>
      </c>
      <c r="HM31" s="140">
        <v>1.5982346769646304E-3</v>
      </c>
      <c r="HN31" s="140">
        <v>1.0752155069649138E-2</v>
      </c>
      <c r="HO31" s="140">
        <v>3.8612702243395976E-2</v>
      </c>
      <c r="HP31" s="140">
        <v>1.0597752090991159E-2</v>
      </c>
      <c r="HQ31" s="140">
        <v>5.0230028009098593E-2</v>
      </c>
      <c r="HR31" s="140">
        <v>0.11096123958786874</v>
      </c>
      <c r="HS31" s="140">
        <v>2.1279149098660365E-2</v>
      </c>
      <c r="HT31" s="140">
        <v>1.2780458766547461E-2</v>
      </c>
      <c r="HU31" s="140">
        <v>3.8626763958310203E-2</v>
      </c>
      <c r="HV31" s="140">
        <v>2.1919117072524185E-3</v>
      </c>
      <c r="HW31" s="140">
        <v>1.0021869669189919E-3</v>
      </c>
      <c r="HX31" s="140">
        <v>6.8018520877710011E-3</v>
      </c>
      <c r="HY31" s="140">
        <v>2.2026144723384562E-2</v>
      </c>
      <c r="HZ31" s="100"/>
    </row>
    <row r="32" spans="1:234" s="101" customFormat="1" ht="24" x14ac:dyDescent="0.25">
      <c r="A32" s="98" t="s">
        <v>28</v>
      </c>
      <c r="B32" s="99">
        <v>5823</v>
      </c>
      <c r="C32" s="99"/>
      <c r="D32" s="99">
        <v>7</v>
      </c>
      <c r="E32" s="99"/>
      <c r="F32" s="99"/>
      <c r="G32" s="99" t="s">
        <v>822</v>
      </c>
      <c r="H32" s="99" t="s">
        <v>788</v>
      </c>
      <c r="I32" s="98" t="s">
        <v>9</v>
      </c>
      <c r="J32" s="98" t="s">
        <v>884</v>
      </c>
      <c r="K32" s="140">
        <v>2.2052492127895535E-4</v>
      </c>
      <c r="L32" s="140">
        <v>2.7442201599735325E-5</v>
      </c>
      <c r="M32" s="140">
        <v>0</v>
      </c>
      <c r="N32" s="140">
        <v>0</v>
      </c>
      <c r="O32" s="140">
        <v>7.4081338536070986E-5</v>
      </c>
      <c r="P32" s="140">
        <v>0</v>
      </c>
      <c r="Q32" s="140">
        <v>0</v>
      </c>
      <c r="R32" s="140">
        <v>7.6551018984765074E-5</v>
      </c>
      <c r="S32" s="140">
        <v>0</v>
      </c>
      <c r="T32" s="140">
        <v>1.338210744022896E-5</v>
      </c>
      <c r="U32" s="140">
        <v>1.1907912196843312E-5</v>
      </c>
      <c r="V32" s="140">
        <v>0</v>
      </c>
      <c r="W32" s="140">
        <v>5.5750206797037976E-5</v>
      </c>
      <c r="X32" s="140">
        <v>4.819311718605876E-6</v>
      </c>
      <c r="Y32" s="140">
        <v>0</v>
      </c>
      <c r="Z32" s="140">
        <v>9.4098578955352903E-5</v>
      </c>
      <c r="AA32" s="140">
        <v>7.0181273360855813E-4</v>
      </c>
      <c r="AB32" s="140">
        <v>1.2354977692600756E-4</v>
      </c>
      <c r="AC32" s="140">
        <v>1.0540548643341327E-3</v>
      </c>
      <c r="AD32" s="140">
        <v>6.4137687046476863E-2</v>
      </c>
      <c r="AE32" s="140">
        <v>3.3709778434669324E-4</v>
      </c>
      <c r="AF32" s="140">
        <v>1.0347039340241236E-3</v>
      </c>
      <c r="AG32" s="140">
        <v>5.1527201278026827E-4</v>
      </c>
      <c r="AH32" s="140">
        <v>8.6427170067040858E-5</v>
      </c>
      <c r="AI32" s="140">
        <v>3.1986818744870446E-5</v>
      </c>
      <c r="AJ32" s="140">
        <v>5.3058887565179582E-5</v>
      </c>
      <c r="AK32" s="140">
        <v>0</v>
      </c>
      <c r="AL32" s="140"/>
      <c r="AM32" s="140">
        <v>2.0359035399419398E-4</v>
      </c>
      <c r="AN32" s="140">
        <v>0</v>
      </c>
      <c r="AO32" s="140">
        <v>1.8945531578867643E-4</v>
      </c>
      <c r="AP32" s="140">
        <v>0</v>
      </c>
      <c r="AQ32" s="140">
        <v>5.4512773586975371E-5</v>
      </c>
      <c r="AR32" s="140">
        <v>0</v>
      </c>
      <c r="AS32" s="140">
        <v>0</v>
      </c>
      <c r="AT32" s="140">
        <v>7.8275033913268629E-5</v>
      </c>
      <c r="AU32" s="140">
        <v>4.2872137199337603E-6</v>
      </c>
      <c r="AV32" s="140">
        <v>8.5492085356326154E-6</v>
      </c>
      <c r="AW32" s="140">
        <v>5.2896651632712135E-6</v>
      </c>
      <c r="AX32" s="140">
        <v>4.8451189288718532E-6</v>
      </c>
      <c r="AY32" s="140">
        <v>1.0402797996898095E-5</v>
      </c>
      <c r="AZ32" s="140">
        <v>0</v>
      </c>
      <c r="BA32" s="140">
        <v>0</v>
      </c>
      <c r="BB32" s="140">
        <v>4.5871988905343228E-5</v>
      </c>
      <c r="BC32" s="140">
        <v>4.4541556155339873E-4</v>
      </c>
      <c r="BD32" s="140">
        <v>1.4953946463828528E-4</v>
      </c>
      <c r="BE32" s="140">
        <v>9.083860023446765E-4</v>
      </c>
      <c r="BF32" s="140">
        <v>7.850593961900991E-2</v>
      </c>
      <c r="BG32" s="140">
        <v>2.6969701442505517E-4</v>
      </c>
      <c r="BH32" s="140">
        <v>4.0349972520263913E-4</v>
      </c>
      <c r="BI32" s="140">
        <v>5.7133894093908523E-4</v>
      </c>
      <c r="BJ32" s="140">
        <v>6.3018132752872075E-5</v>
      </c>
      <c r="BK32" s="140">
        <v>4.4001849538167923E-5</v>
      </c>
      <c r="BL32" s="140">
        <v>5.6957809399813419E-5</v>
      </c>
      <c r="BM32" s="140">
        <v>2.2066541205541417E-6</v>
      </c>
      <c r="BN32" s="140"/>
      <c r="BO32" s="140">
        <v>1.7753372290988051E-4</v>
      </c>
      <c r="BP32" s="140">
        <v>0</v>
      </c>
      <c r="BQ32" s="140">
        <v>1.1759419136927955E-4</v>
      </c>
      <c r="BR32" s="140">
        <v>0</v>
      </c>
      <c r="BS32" s="140">
        <v>4.6144203424633411E-5</v>
      </c>
      <c r="BT32" s="140">
        <v>0</v>
      </c>
      <c r="BU32" s="140">
        <v>0</v>
      </c>
      <c r="BV32" s="140">
        <v>7.9084475333846425E-5</v>
      </c>
      <c r="BW32" s="140">
        <v>1.0293243640275934E-5</v>
      </c>
      <c r="BX32" s="140">
        <v>1.4483947746752777E-5</v>
      </c>
      <c r="BY32" s="140">
        <v>8.5044051337875002E-6</v>
      </c>
      <c r="BZ32" s="140">
        <v>2.6100142352522181E-6</v>
      </c>
      <c r="CA32" s="140">
        <v>3.6583688655720067E-5</v>
      </c>
      <c r="CB32" s="140">
        <v>0</v>
      </c>
      <c r="CC32" s="140">
        <v>4.0585721358171994E-6</v>
      </c>
      <c r="CD32" s="140">
        <v>3.7414717188229599E-5</v>
      </c>
      <c r="CE32" s="140">
        <v>4.3432069119907853E-4</v>
      </c>
      <c r="CF32" s="140">
        <v>1.1945699115417135E-4</v>
      </c>
      <c r="CG32" s="140">
        <v>2.8856971519766496E-3</v>
      </c>
      <c r="CH32" s="140">
        <v>8.6005745861316832E-2</v>
      </c>
      <c r="CI32" s="140">
        <v>1.1811274573502982E-3</v>
      </c>
      <c r="CJ32" s="140">
        <v>8.3696556451038294E-4</v>
      </c>
      <c r="CK32" s="140">
        <v>5.7827570009266456E-4</v>
      </c>
      <c r="CL32" s="140">
        <v>2.6675063238188481E-5</v>
      </c>
      <c r="CM32" s="140">
        <v>5.4419123056780987E-5</v>
      </c>
      <c r="CN32" s="140">
        <v>2.7764711556232088E-5</v>
      </c>
      <c r="CO32" s="140">
        <v>4.3618231647731192E-6</v>
      </c>
      <c r="CP32" s="140"/>
      <c r="CQ32" s="140">
        <v>1.4365147688276219E-4</v>
      </c>
      <c r="CR32" s="140">
        <v>0</v>
      </c>
      <c r="CS32" s="140">
        <v>6.6151644873240979E-6</v>
      </c>
      <c r="CT32" s="140">
        <v>0</v>
      </c>
      <c r="CU32" s="140">
        <v>3.8422371832031019E-5</v>
      </c>
      <c r="CV32" s="140">
        <v>0</v>
      </c>
      <c r="CW32" s="140">
        <v>0</v>
      </c>
      <c r="CX32" s="140">
        <v>5.4972118923043906E-5</v>
      </c>
      <c r="CY32" s="140">
        <v>9.9305692905366915E-6</v>
      </c>
      <c r="CZ32" s="140">
        <v>3.7072130031790578E-6</v>
      </c>
      <c r="DA32" s="140">
        <v>1.0587426214662041E-5</v>
      </c>
      <c r="DB32" s="140">
        <v>0</v>
      </c>
      <c r="DC32" s="140">
        <v>0</v>
      </c>
      <c r="DD32" s="140">
        <v>0</v>
      </c>
      <c r="DE32" s="140">
        <v>3.7072130031790578E-6</v>
      </c>
      <c r="DF32" s="140">
        <v>2.17962697576003E-5</v>
      </c>
      <c r="DG32" s="140">
        <v>3.9718610762489245E-4</v>
      </c>
      <c r="DH32" s="140">
        <v>1.1212197040200389E-4</v>
      </c>
      <c r="DI32" s="140">
        <v>3.034005569146442E-3</v>
      </c>
      <c r="DJ32" s="140">
        <v>8.1100868051502725E-2</v>
      </c>
      <c r="DK32" s="140">
        <v>2.4650378224265056E-4</v>
      </c>
      <c r="DL32" s="140">
        <v>9.9986000502546766E-4</v>
      </c>
      <c r="DM32" s="140">
        <v>4.1541409983911415E-4</v>
      </c>
      <c r="DN32" s="140">
        <v>1.391055154403885E-5</v>
      </c>
      <c r="DO32" s="140">
        <v>4.72972016837475E-5</v>
      </c>
      <c r="DP32" s="140">
        <v>3.4083334095274821E-5</v>
      </c>
      <c r="DQ32" s="140">
        <v>3.0028425325763051E-6</v>
      </c>
      <c r="DR32" s="140"/>
      <c r="DS32" s="140">
        <v>1.62846485805156E-4</v>
      </c>
      <c r="DT32" s="140">
        <v>1.497045079487595E-5</v>
      </c>
      <c r="DU32" s="140">
        <v>2.7500040673181242E-4</v>
      </c>
      <c r="DV32" s="140">
        <v>9.7929718460619845E-5</v>
      </c>
      <c r="DW32" s="140">
        <v>4.7383529405704383E-4</v>
      </c>
      <c r="DX32" s="140">
        <v>1.798447503462206E-5</v>
      </c>
      <c r="DY32" s="140">
        <v>5.5403399134958481E-5</v>
      </c>
      <c r="DZ32" s="140">
        <v>9.9341630536221051E-5</v>
      </c>
      <c r="EA32" s="140">
        <v>6.4524228292252799E-5</v>
      </c>
      <c r="EB32" s="140">
        <v>8.0839582377255034E-4</v>
      </c>
      <c r="EC32" s="140">
        <v>1.4713391828666015E-4</v>
      </c>
      <c r="ED32" s="140">
        <v>1.0591739091992883E-4</v>
      </c>
      <c r="EE32" s="140">
        <v>4.5202670766986852E-4</v>
      </c>
      <c r="EF32" s="140">
        <v>1.3611712111916727E-4</v>
      </c>
      <c r="EG32" s="140">
        <v>2.1353203061118546E-4</v>
      </c>
      <c r="EH32" s="140">
        <v>9.0476847553404868E-4</v>
      </c>
      <c r="EI32" s="140">
        <v>8.1587472379221991E-4</v>
      </c>
      <c r="EJ32" s="140">
        <v>3.6366834614257699E-4</v>
      </c>
      <c r="EK32" s="140">
        <v>1.7255245262802409E-3</v>
      </c>
      <c r="EL32" s="140">
        <v>9.224187475873942E-2</v>
      </c>
      <c r="EM32" s="140">
        <v>4.8313529959532163E-3</v>
      </c>
      <c r="EN32" s="140">
        <v>1.640210609306775E-3</v>
      </c>
      <c r="EO32" s="140">
        <v>2.02742734979718E-3</v>
      </c>
      <c r="EP32" s="140">
        <v>1.8758105302315198E-4</v>
      </c>
      <c r="EQ32" s="140">
        <v>2.1536277044798222E-4</v>
      </c>
      <c r="ER32" s="140">
        <v>1.7068977146147081E-3</v>
      </c>
      <c r="ES32" s="140">
        <v>5.673469372209014E-4</v>
      </c>
      <c r="ET32" s="140"/>
      <c r="EU32" s="140">
        <v>1.4592119023688926E-4</v>
      </c>
      <c r="EV32" s="140">
        <v>0</v>
      </c>
      <c r="EW32" s="140">
        <v>3.6064505721752199E-4</v>
      </c>
      <c r="EX32" s="140">
        <v>1.0153701970883312E-4</v>
      </c>
      <c r="EY32" s="140">
        <v>5.8739176844560688E-4</v>
      </c>
      <c r="EZ32" s="140">
        <v>0</v>
      </c>
      <c r="FA32" s="140">
        <v>8.2224433039307474E-5</v>
      </c>
      <c r="FB32" s="140">
        <v>8.2117032566583707E-5</v>
      </c>
      <c r="FC32" s="140">
        <v>8.3133377684614356E-5</v>
      </c>
      <c r="FD32" s="140">
        <v>7.9984530324014966E-4</v>
      </c>
      <c r="FE32" s="140">
        <v>2.1345018253062604E-4</v>
      </c>
      <c r="FF32" s="140">
        <v>5.5959665344412358E-6</v>
      </c>
      <c r="FG32" s="140">
        <v>4.4377405770610462E-4</v>
      </c>
      <c r="FH32" s="140">
        <v>1.3411633035026241E-4</v>
      </c>
      <c r="FI32" s="140">
        <v>2.1342097469547472E-4</v>
      </c>
      <c r="FJ32" s="140">
        <v>8.6402836691309721E-4</v>
      </c>
      <c r="FK32" s="140">
        <v>6.245175133991563E-4</v>
      </c>
      <c r="FL32" s="140">
        <v>2.8286005594464346E-4</v>
      </c>
      <c r="FM32" s="140">
        <v>1.8454955892902058E-3</v>
      </c>
      <c r="FN32" s="140">
        <v>9.8347393514873968E-2</v>
      </c>
      <c r="FO32" s="140">
        <v>5.7585490437344509E-3</v>
      </c>
      <c r="FP32" s="140">
        <v>1.6628484114723213E-3</v>
      </c>
      <c r="FQ32" s="140">
        <v>3.0185744470961947E-3</v>
      </c>
      <c r="FR32" s="140">
        <v>2.5851281843837113E-4</v>
      </c>
      <c r="FS32" s="140">
        <v>1.9494272137585085E-4</v>
      </c>
      <c r="FT32" s="140">
        <v>1.6073932776557408E-3</v>
      </c>
      <c r="FU32" s="140">
        <v>6.713293962057657E-4</v>
      </c>
      <c r="FV32" s="140"/>
      <c r="FW32" s="140">
        <v>1.3815328941842932E-4</v>
      </c>
      <c r="FX32" s="140">
        <v>0</v>
      </c>
      <c r="FY32" s="140">
        <v>3.3885830341993836E-4</v>
      </c>
      <c r="FZ32" s="140">
        <v>2.6265008393499112E-5</v>
      </c>
      <c r="GA32" s="140">
        <v>5.1885530016566709E-4</v>
      </c>
      <c r="GB32" s="140">
        <v>0</v>
      </c>
      <c r="GC32" s="140">
        <v>4.6870415429639369E-5</v>
      </c>
      <c r="GD32" s="140">
        <v>5.7016900543034713E-5</v>
      </c>
      <c r="GE32" s="140">
        <v>4.8885318233098656E-5</v>
      </c>
      <c r="GF32" s="140">
        <v>8.8366847824483306E-4</v>
      </c>
      <c r="GG32" s="140">
        <v>9.3966244331899332E-5</v>
      </c>
      <c r="GH32" s="140">
        <v>0</v>
      </c>
      <c r="GI32" s="140">
        <v>3.2377567040606974E-4</v>
      </c>
      <c r="GJ32" s="140">
        <v>1.256194202349697E-4</v>
      </c>
      <c r="GK32" s="140">
        <v>1.5407872452952756E-4</v>
      </c>
      <c r="GL32" s="140">
        <v>8.8300724894128013E-4</v>
      </c>
      <c r="GM32" s="140">
        <v>6.0798085083360457E-4</v>
      </c>
      <c r="GN32" s="140">
        <v>2.6526481441559022E-4</v>
      </c>
      <c r="GO32" s="140">
        <v>1.754779645292061E-3</v>
      </c>
      <c r="GP32" s="140">
        <v>3.2860756796836421E-2</v>
      </c>
      <c r="GQ32" s="140">
        <v>4.402097239941929E-3</v>
      </c>
      <c r="GR32" s="140">
        <v>1.4360733310036051E-3</v>
      </c>
      <c r="GS32" s="140">
        <v>2.1276845131310475E-3</v>
      </c>
      <c r="GT32" s="140">
        <v>3.1561443600463168E-4</v>
      </c>
      <c r="GU32" s="140">
        <v>2.1100601077647042E-4</v>
      </c>
      <c r="GV32" s="140">
        <v>1.1169349022546618E-3</v>
      </c>
      <c r="GW32" s="140">
        <v>5.3635402343523645E-4</v>
      </c>
      <c r="GX32" s="140"/>
      <c r="GY32" s="140">
        <v>1.2302326649500748E-4</v>
      </c>
      <c r="GZ32" s="140">
        <v>0</v>
      </c>
      <c r="HA32" s="140">
        <v>3.9011073225501394E-4</v>
      </c>
      <c r="HB32" s="140">
        <v>3.916870915621555E-5</v>
      </c>
      <c r="HC32" s="140">
        <v>5.1015089892009202E-4</v>
      </c>
      <c r="HD32" s="140">
        <v>0</v>
      </c>
      <c r="HE32" s="140">
        <v>5.1818230330084816E-5</v>
      </c>
      <c r="HF32" s="140">
        <v>8.7486021059008889E-5</v>
      </c>
      <c r="HG32" s="140">
        <v>1.4699509046165276E-4</v>
      </c>
      <c r="HH32" s="140">
        <v>8.7694518915307847E-4</v>
      </c>
      <c r="HI32" s="140">
        <v>1.2598640280574072E-4</v>
      </c>
      <c r="HJ32" s="140">
        <v>0</v>
      </c>
      <c r="HK32" s="140">
        <v>3.5127746712430765E-4</v>
      </c>
      <c r="HL32" s="140">
        <v>2.1107035253973853E-4</v>
      </c>
      <c r="HM32" s="140">
        <v>2.1856530254402436E-4</v>
      </c>
      <c r="HN32" s="140">
        <v>1.1463918117847315E-3</v>
      </c>
      <c r="HO32" s="140">
        <v>5.3120226393297144E-4</v>
      </c>
      <c r="HP32" s="140">
        <v>3.4119389832599356E-4</v>
      </c>
      <c r="HQ32" s="140">
        <v>3.2007373741379328E-3</v>
      </c>
      <c r="HR32" s="140">
        <v>4.0880171792703771E-2</v>
      </c>
      <c r="HS32" s="140">
        <v>2.8706864388669895E-3</v>
      </c>
      <c r="HT32" s="140">
        <v>9.7756687390057433E-4</v>
      </c>
      <c r="HU32" s="140">
        <v>1.9345894846272563E-3</v>
      </c>
      <c r="HV32" s="140">
        <v>5.5638493935418725E-4</v>
      </c>
      <c r="HW32" s="140">
        <v>2.2096547709758797E-4</v>
      </c>
      <c r="HX32" s="140">
        <v>1.3962270034262091E-3</v>
      </c>
      <c r="HY32" s="140">
        <v>7.9274257425887898E-4</v>
      </c>
      <c r="HZ32" s="100"/>
    </row>
    <row r="33" spans="1:234" s="101" customFormat="1" ht="36" x14ac:dyDescent="0.25">
      <c r="A33" s="98" t="s">
        <v>28</v>
      </c>
      <c r="B33" s="99">
        <v>6391</v>
      </c>
      <c r="C33" s="99"/>
      <c r="D33" s="99">
        <v>8</v>
      </c>
      <c r="E33" s="99"/>
      <c r="F33" s="99"/>
      <c r="G33" s="99" t="s">
        <v>823</v>
      </c>
      <c r="H33" s="99" t="s">
        <v>788</v>
      </c>
      <c r="I33" s="98" t="s">
        <v>839</v>
      </c>
      <c r="J33" s="98" t="s">
        <v>885</v>
      </c>
      <c r="K33" s="140">
        <v>8.9255266114614852E-3</v>
      </c>
      <c r="L33" s="140">
        <v>0</v>
      </c>
      <c r="M33" s="140">
        <v>9.9894198468540474E-5</v>
      </c>
      <c r="N33" s="140">
        <v>0</v>
      </c>
      <c r="O33" s="140">
        <v>1.1380178100510265E-3</v>
      </c>
      <c r="P33" s="140">
        <v>0</v>
      </c>
      <c r="Q33" s="140">
        <v>0</v>
      </c>
      <c r="R33" s="140">
        <v>5.5577850724557003E-4</v>
      </c>
      <c r="S33" s="140">
        <v>2.504122861338815E-4</v>
      </c>
      <c r="T33" s="140">
        <v>9.8611681489555228E-4</v>
      </c>
      <c r="U33" s="140">
        <v>4.0634441150369586E-4</v>
      </c>
      <c r="V33" s="140">
        <v>2.7700900367791316E-4</v>
      </c>
      <c r="W33" s="140">
        <v>1.0587417357948807E-3</v>
      </c>
      <c r="X33" s="140">
        <v>7.8350366585244085E-4</v>
      </c>
      <c r="Y33" s="140">
        <v>2.2281420144124319E-4</v>
      </c>
      <c r="Z33" s="140">
        <v>6.8736198573027577E-4</v>
      </c>
      <c r="AA33" s="140">
        <v>9.1894721588826698E-3</v>
      </c>
      <c r="AB33" s="140">
        <v>1.5991356792090204E-3</v>
      </c>
      <c r="AC33" s="140">
        <v>1.5792900261400938E-2</v>
      </c>
      <c r="AD33" s="140">
        <v>4.2068550057084174E-2</v>
      </c>
      <c r="AE33" s="140">
        <v>3.3605901250676022E-3</v>
      </c>
      <c r="AF33" s="140">
        <v>2.3871535341116828E-3</v>
      </c>
      <c r="AG33" s="140">
        <v>2.6990916677555026E-3</v>
      </c>
      <c r="AH33" s="140">
        <v>7.0027372823619873E-4</v>
      </c>
      <c r="AI33" s="140">
        <v>1.8832664872635238E-3</v>
      </c>
      <c r="AJ33" s="140">
        <v>1.0420030280468319E-3</v>
      </c>
      <c r="AK33" s="140">
        <v>3.7888566658440224E-2</v>
      </c>
      <c r="AL33" s="140"/>
      <c r="AM33" s="140">
        <v>7.9644851493903163E-5</v>
      </c>
      <c r="AN33" s="140">
        <v>0</v>
      </c>
      <c r="AO33" s="140">
        <v>1.3294911152907519E-4</v>
      </c>
      <c r="AP33" s="140">
        <v>0</v>
      </c>
      <c r="AQ33" s="140">
        <v>7.4252723442887929E-4</v>
      </c>
      <c r="AR33" s="140">
        <v>0</v>
      </c>
      <c r="AS33" s="140">
        <v>0</v>
      </c>
      <c r="AT33" s="140">
        <v>4.2690170356968524E-4</v>
      </c>
      <c r="AU33" s="140">
        <v>2.6137895816412751E-4</v>
      </c>
      <c r="AV33" s="140">
        <v>6.3709521720287164E-4</v>
      </c>
      <c r="AW33" s="140">
        <v>3.2632585198785606E-4</v>
      </c>
      <c r="AX33" s="140">
        <v>2.1277944770558348E-4</v>
      </c>
      <c r="AY33" s="140">
        <v>7.1476484609652498E-4</v>
      </c>
      <c r="AZ33" s="140">
        <v>5.0200811080095508E-4</v>
      </c>
      <c r="BA33" s="140">
        <v>6.0566426991561347E-5</v>
      </c>
      <c r="BB33" s="140">
        <v>4.3738625680214943E-4</v>
      </c>
      <c r="BC33" s="140">
        <v>4.620546596836749E-3</v>
      </c>
      <c r="BD33" s="140">
        <v>1.2186114003167512E-3</v>
      </c>
      <c r="BE33" s="140">
        <v>1.3784223278808879E-2</v>
      </c>
      <c r="BF33" s="140">
        <v>3.5294530894164781E-2</v>
      </c>
      <c r="BG33" s="140">
        <v>2.3614345163785544E-3</v>
      </c>
      <c r="BH33" s="140">
        <v>2.0209830594554931E-3</v>
      </c>
      <c r="BI33" s="140">
        <v>2.4624252479853339E-3</v>
      </c>
      <c r="BJ33" s="140">
        <v>7.8815545692323223E-4</v>
      </c>
      <c r="BK33" s="140">
        <v>1.604568937439609E-3</v>
      </c>
      <c r="BL33" s="140">
        <v>5.2103682036121711E-4</v>
      </c>
      <c r="BM33" s="140">
        <v>3.651403539691838E-2</v>
      </c>
      <c r="BN33" s="140"/>
      <c r="BO33" s="140">
        <v>1.0281765106545504E-4</v>
      </c>
      <c r="BP33" s="140">
        <v>0</v>
      </c>
      <c r="BQ33" s="140">
        <v>5.9317875614685598E-5</v>
      </c>
      <c r="BR33" s="140">
        <v>0</v>
      </c>
      <c r="BS33" s="140">
        <v>2.394066769655651E-4</v>
      </c>
      <c r="BT33" s="140">
        <v>0</v>
      </c>
      <c r="BU33" s="140">
        <v>0</v>
      </c>
      <c r="BV33" s="140">
        <v>7.0039776668143542E-4</v>
      </c>
      <c r="BW33" s="140">
        <v>1.392154223609968E-4</v>
      </c>
      <c r="BX33" s="140">
        <v>3.7506894512654917E-4</v>
      </c>
      <c r="BY33" s="140">
        <v>2.1991248260538193E-4</v>
      </c>
      <c r="BZ33" s="140">
        <v>8.6676732530846699E-5</v>
      </c>
      <c r="CA33" s="140">
        <v>4.5753827822598208E-4</v>
      </c>
      <c r="CB33" s="140">
        <v>3.6721934742793555E-4</v>
      </c>
      <c r="CC33" s="140">
        <v>1.673275221421063E-5</v>
      </c>
      <c r="CD33" s="140">
        <v>4.7574415827172814E-4</v>
      </c>
      <c r="CE33" s="140">
        <v>4.1626958123963734E-3</v>
      </c>
      <c r="CF33" s="140">
        <v>8.7021959876781309E-4</v>
      </c>
      <c r="CG33" s="140">
        <v>1.4661737858565576E-2</v>
      </c>
      <c r="CH33" s="140">
        <v>8.7640891468437232E-2</v>
      </c>
      <c r="CI33" s="140">
        <v>2.136166366263965E-3</v>
      </c>
      <c r="CJ33" s="140">
        <v>1.1676501877120658E-3</v>
      </c>
      <c r="CK33" s="140">
        <v>2.8327155999354138E-3</v>
      </c>
      <c r="CL33" s="140">
        <v>7.465731683945875E-4</v>
      </c>
      <c r="CM33" s="140">
        <v>1.3882072309975952E-3</v>
      </c>
      <c r="CN33" s="140">
        <v>3.3231891534163963E-4</v>
      </c>
      <c r="CO33" s="140">
        <v>2.0778429595415069E-2</v>
      </c>
      <c r="CP33" s="140"/>
      <c r="CQ33" s="140">
        <v>2.4656135887013307E-5</v>
      </c>
      <c r="CR33" s="140">
        <v>0</v>
      </c>
      <c r="CS33" s="140">
        <v>0</v>
      </c>
      <c r="CT33" s="140">
        <v>0</v>
      </c>
      <c r="CU33" s="140">
        <v>9.6661032939430579E-4</v>
      </c>
      <c r="CV33" s="140">
        <v>0</v>
      </c>
      <c r="CW33" s="140">
        <v>0</v>
      </c>
      <c r="CX33" s="140">
        <v>4.8109255925505152E-4</v>
      </c>
      <c r="CY33" s="140">
        <v>6.2884456665960543E-5</v>
      </c>
      <c r="CZ33" s="140">
        <v>2.9880929423622846E-4</v>
      </c>
      <c r="DA33" s="140">
        <v>8.6296475604546579E-5</v>
      </c>
      <c r="DB33" s="140">
        <v>2.714436978386786E-5</v>
      </c>
      <c r="DC33" s="140">
        <v>2.5702822785878573E-4</v>
      </c>
      <c r="DD33" s="140">
        <v>1.44260110434833E-4</v>
      </c>
      <c r="DE33" s="140">
        <v>0</v>
      </c>
      <c r="DF33" s="140">
        <v>5.556839302027376E-4</v>
      </c>
      <c r="DG33" s="140">
        <v>4.0386562834371026E-3</v>
      </c>
      <c r="DH33" s="140">
        <v>5.5399577660532806E-4</v>
      </c>
      <c r="DI33" s="140">
        <v>1.5892224808905838E-2</v>
      </c>
      <c r="DJ33" s="140">
        <v>7.0435595304243967E-2</v>
      </c>
      <c r="DK33" s="140">
        <v>1.0976031766908878E-3</v>
      </c>
      <c r="DL33" s="140">
        <v>9.7368754520610063E-4</v>
      </c>
      <c r="DM33" s="140">
        <v>1.0018602341986143E-3</v>
      </c>
      <c r="DN33" s="140">
        <v>6.0938295833686896E-4</v>
      </c>
      <c r="DO33" s="140">
        <v>5.8083590324445821E-4</v>
      </c>
      <c r="DP33" s="140">
        <v>1.9682721834906155E-4</v>
      </c>
      <c r="DQ33" s="140">
        <v>1.8237078072905449E-2</v>
      </c>
      <c r="DR33" s="140"/>
      <c r="DS33" s="140">
        <v>0</v>
      </c>
      <c r="DT33" s="140">
        <v>0</v>
      </c>
      <c r="DU33" s="140">
        <v>0</v>
      </c>
      <c r="DV33" s="140">
        <v>0</v>
      </c>
      <c r="DW33" s="140">
        <v>1.3697318700546087E-4</v>
      </c>
      <c r="DX33" s="140">
        <v>0</v>
      </c>
      <c r="DY33" s="140">
        <v>0</v>
      </c>
      <c r="DZ33" s="140">
        <v>1.3195274963890728E-4</v>
      </c>
      <c r="EA33" s="140">
        <v>1.9714518243880655E-5</v>
      </c>
      <c r="EB33" s="140">
        <v>7.1552104449849196E-5</v>
      </c>
      <c r="EC33" s="140">
        <v>5.991667309414709E-5</v>
      </c>
      <c r="ED33" s="140">
        <v>2.3604753204207448E-4</v>
      </c>
      <c r="EE33" s="140">
        <v>9.924377392580455E-4</v>
      </c>
      <c r="EF33" s="140">
        <v>9.6559197723814706E-5</v>
      </c>
      <c r="EG33" s="140">
        <v>0</v>
      </c>
      <c r="EH33" s="140">
        <v>5.2539075152197425E-4</v>
      </c>
      <c r="EI33" s="140">
        <v>2.6179793996576706E-3</v>
      </c>
      <c r="EJ33" s="140">
        <v>3.0242766792639369E-4</v>
      </c>
      <c r="EK33" s="140">
        <v>1.0937967650237567E-2</v>
      </c>
      <c r="EL33" s="140">
        <v>5.5926948237661651E-2</v>
      </c>
      <c r="EM33" s="140">
        <v>1.2543812574114432E-3</v>
      </c>
      <c r="EN33" s="140">
        <v>5.9196919226627205E-4</v>
      </c>
      <c r="EO33" s="140">
        <v>1.4343013627338213E-3</v>
      </c>
      <c r="EP33" s="140">
        <v>4.8611769166373626E-4</v>
      </c>
      <c r="EQ33" s="140">
        <v>4.0720434072532348E-4</v>
      </c>
      <c r="ER33" s="140">
        <v>1.0731733301768868E-4</v>
      </c>
      <c r="ES33" s="140">
        <v>1.3710201751658026E-2</v>
      </c>
      <c r="ET33" s="140"/>
      <c r="EU33" s="140">
        <v>9.9086495435739336E-6</v>
      </c>
      <c r="EV33" s="140">
        <v>0</v>
      </c>
      <c r="EW33" s="140">
        <v>0</v>
      </c>
      <c r="EX33" s="140">
        <v>0</v>
      </c>
      <c r="EY33" s="140">
        <v>1.5867411116974301E-4</v>
      </c>
      <c r="EZ33" s="140">
        <v>0</v>
      </c>
      <c r="FA33" s="140">
        <v>1.2911270617384217E-5</v>
      </c>
      <c r="FB33" s="140">
        <v>2.7180458599672694E-3</v>
      </c>
      <c r="FC33" s="140">
        <v>2.7924375986435632E-5</v>
      </c>
      <c r="FD33" s="140">
        <v>7.6827064541892435E-5</v>
      </c>
      <c r="FE33" s="140">
        <v>8.5694805446545475E-5</v>
      </c>
      <c r="FF33" s="140">
        <v>2.054978449460892E-3</v>
      </c>
      <c r="FG33" s="140">
        <v>7.2791481766260133E-4</v>
      </c>
      <c r="FH33" s="140">
        <v>1.0423458935418743E-4</v>
      </c>
      <c r="FI33" s="140">
        <v>3.2065376784465244E-3</v>
      </c>
      <c r="FJ33" s="140">
        <v>4.3175429066849802E-4</v>
      </c>
      <c r="FK33" s="140">
        <v>2.434577011902465E-3</v>
      </c>
      <c r="FL33" s="140">
        <v>2.7192717300643767E-4</v>
      </c>
      <c r="FM33" s="140">
        <v>1.0305767799457617E-2</v>
      </c>
      <c r="FN33" s="140">
        <v>5.4591559533634752E-2</v>
      </c>
      <c r="FO33" s="140">
        <v>1.1474230183688592E-3</v>
      </c>
      <c r="FP33" s="140">
        <v>4.6522010393400357E-4</v>
      </c>
      <c r="FQ33" s="140">
        <v>6.3100322075803597E-4</v>
      </c>
      <c r="FR33" s="140">
        <v>3.6412965919364133E-4</v>
      </c>
      <c r="FS33" s="140">
        <v>3.7011188124632863E-4</v>
      </c>
      <c r="FT33" s="140">
        <v>6.4556152912187236E-5</v>
      </c>
      <c r="FU33" s="140">
        <v>1.2717021651905792E-2</v>
      </c>
      <c r="FV33" s="140"/>
      <c r="FW33" s="140">
        <v>8.9986745384341532E-6</v>
      </c>
      <c r="FX33" s="140">
        <v>0</v>
      </c>
      <c r="FY33" s="140">
        <v>1.9997054529853674E-5</v>
      </c>
      <c r="FZ33" s="140">
        <v>0</v>
      </c>
      <c r="GA33" s="140">
        <v>2.2094905526473565E-4</v>
      </c>
      <c r="GB33" s="140">
        <v>0</v>
      </c>
      <c r="GC33" s="140">
        <v>0</v>
      </c>
      <c r="GD33" s="140">
        <v>1.4229504062354776E-4</v>
      </c>
      <c r="GE33" s="140">
        <v>1.6595555554323702E-5</v>
      </c>
      <c r="GF33" s="140">
        <v>8.9785774986301514E-5</v>
      </c>
      <c r="GG33" s="140">
        <v>1.1998232717912204E-5</v>
      </c>
      <c r="GH33" s="140">
        <v>1.8258994537748178E-3</v>
      </c>
      <c r="GI33" s="140">
        <v>7.2601246184930159E-4</v>
      </c>
      <c r="GJ33" s="140">
        <v>0</v>
      </c>
      <c r="GK33" s="140">
        <v>0</v>
      </c>
      <c r="GL33" s="140">
        <v>4.5666173591831692E-4</v>
      </c>
      <c r="GM33" s="140">
        <v>1.6733999162246987E-3</v>
      </c>
      <c r="GN33" s="140">
        <v>1.0114470187091828E-4</v>
      </c>
      <c r="GO33" s="140">
        <v>8.0215646620283368E-3</v>
      </c>
      <c r="GP33" s="140">
        <v>4.9056079674931211E-2</v>
      </c>
      <c r="GQ33" s="140">
        <v>6.1191586772980336E-4</v>
      </c>
      <c r="GR33" s="140">
        <v>3.5925948280264976E-4</v>
      </c>
      <c r="GS33" s="140">
        <v>7.2715329380984377E-4</v>
      </c>
      <c r="GT33" s="140">
        <v>4.0547527543822846E-4</v>
      </c>
      <c r="GU33" s="140">
        <v>2.7274322623193833E-4</v>
      </c>
      <c r="GV33" s="140">
        <v>1.9797083984555137E-5</v>
      </c>
      <c r="GW33" s="140">
        <v>1.1738021245812949E-2</v>
      </c>
      <c r="GX33" s="140"/>
      <c r="GY33" s="140">
        <v>2.2726181907434302E-5</v>
      </c>
      <c r="GZ33" s="140">
        <v>0</v>
      </c>
      <c r="HA33" s="140">
        <v>3.7816907793538642E-5</v>
      </c>
      <c r="HB33" s="140">
        <v>0</v>
      </c>
      <c r="HC33" s="140">
        <v>1.6323170338276226E-5</v>
      </c>
      <c r="HD33" s="140">
        <v>0</v>
      </c>
      <c r="HE33" s="140">
        <v>1.10023579075674E-4</v>
      </c>
      <c r="HF33" s="140">
        <v>5.0141893414815361E-5</v>
      </c>
      <c r="HG33" s="140">
        <v>2.5318409577078498E-5</v>
      </c>
      <c r="HH33" s="140">
        <v>1.3634176029015112E-4</v>
      </c>
      <c r="HI33" s="140">
        <v>0</v>
      </c>
      <c r="HJ33" s="140">
        <v>1.4721558901336904E-3</v>
      </c>
      <c r="HK33" s="140">
        <v>5.6596489809581328E-4</v>
      </c>
      <c r="HL33" s="140">
        <v>0</v>
      </c>
      <c r="HM33" s="140">
        <v>0</v>
      </c>
      <c r="HN33" s="140">
        <v>3.0265755085090809E-4</v>
      </c>
      <c r="HO33" s="140">
        <v>1.1251649693770505E-3</v>
      </c>
      <c r="HP33" s="140">
        <v>7.2750115616141206E-5</v>
      </c>
      <c r="HQ33" s="140">
        <v>6.52608304287989E-3</v>
      </c>
      <c r="HR33" s="140">
        <v>4.2516242658779325E-2</v>
      </c>
      <c r="HS33" s="140">
        <v>8.3390802571638872E-4</v>
      </c>
      <c r="HT33" s="140">
        <v>3.266008460561761E-4</v>
      </c>
      <c r="HU33" s="140">
        <v>6.9919677879507554E-4</v>
      </c>
      <c r="HV33" s="140">
        <v>1.2405411053913938E-4</v>
      </c>
      <c r="HW33" s="140">
        <v>2.1506723844923989E-4</v>
      </c>
      <c r="HX33" s="140">
        <v>6.4313651865849784E-5</v>
      </c>
      <c r="HY33" s="140">
        <v>1.0209668321903226E-2</v>
      </c>
      <c r="HZ33" s="100"/>
    </row>
    <row r="34" spans="1:234" s="101" customFormat="1" ht="24" x14ac:dyDescent="0.25">
      <c r="A34" s="98" t="s">
        <v>28</v>
      </c>
      <c r="B34" s="99">
        <v>8592</v>
      </c>
      <c r="C34" s="99"/>
      <c r="D34" s="99">
        <v>9</v>
      </c>
      <c r="E34" s="99"/>
      <c r="F34" s="99"/>
      <c r="G34" s="99" t="s">
        <v>824</v>
      </c>
      <c r="H34" s="99" t="s">
        <v>791</v>
      </c>
      <c r="I34" s="98" t="s">
        <v>13</v>
      </c>
      <c r="J34" s="98" t="s">
        <v>886</v>
      </c>
      <c r="K34" s="140">
        <v>2.0641856898778386E-5</v>
      </c>
      <c r="L34" s="140">
        <v>1.4980816720405566E-5</v>
      </c>
      <c r="M34" s="140">
        <v>3.4316728429024512E-5</v>
      </c>
      <c r="N34" s="140">
        <v>1.5191142707281384E-6</v>
      </c>
      <c r="O34" s="140">
        <v>4.2440268576923485E-4</v>
      </c>
      <c r="P34" s="140">
        <v>1.3004488920451045E-5</v>
      </c>
      <c r="Q34" s="140">
        <v>8.0438674303139002E-6</v>
      </c>
      <c r="R34" s="140">
        <v>9.5852721850978422E-5</v>
      </c>
      <c r="S34" s="140">
        <v>1.4785136337963849E-5</v>
      </c>
      <c r="T34" s="140">
        <v>1.1175183685335564E-4</v>
      </c>
      <c r="U34" s="140">
        <v>2.6622299245457827E-5</v>
      </c>
      <c r="V34" s="140">
        <v>3.6367071085199765E-5</v>
      </c>
      <c r="W34" s="140">
        <v>8.2761146137978132E-5</v>
      </c>
      <c r="X34" s="140">
        <v>1.9853113465749611E-5</v>
      </c>
      <c r="Y34" s="140">
        <v>4.8593444077847784E-5</v>
      </c>
      <c r="Z34" s="140">
        <v>3.2134603658975767E-4</v>
      </c>
      <c r="AA34" s="140">
        <v>7.6578188443743311E-4</v>
      </c>
      <c r="AB34" s="140">
        <v>1.1145783368814758E-4</v>
      </c>
      <c r="AC34" s="140">
        <v>1.1039737757396631E-3</v>
      </c>
      <c r="AD34" s="140">
        <v>1.3345208773164476E-2</v>
      </c>
      <c r="AE34" s="140">
        <v>5.6043157381028413E-4</v>
      </c>
      <c r="AF34" s="140">
        <v>2.2301734731767882E-4</v>
      </c>
      <c r="AG34" s="140">
        <v>5.0978812279215964E-4</v>
      </c>
      <c r="AH34" s="140">
        <v>1.0349679365539466E-4</v>
      </c>
      <c r="AI34" s="140">
        <v>6.8721005259912414E-5</v>
      </c>
      <c r="AJ34" s="140">
        <v>1.7352873787890012E-4</v>
      </c>
      <c r="AK34" s="140">
        <v>2.578603733054348E-4</v>
      </c>
      <c r="AL34" s="140"/>
      <c r="AM34" s="140">
        <v>1.6055396444787031E-5</v>
      </c>
      <c r="AN34" s="140">
        <v>2.7726167876555374E-6</v>
      </c>
      <c r="AO34" s="140">
        <v>2.7965133032053635E-5</v>
      </c>
      <c r="AP34" s="140">
        <v>3.2495121257264034E-6</v>
      </c>
      <c r="AQ34" s="140">
        <v>4.6617116299135515E-4</v>
      </c>
      <c r="AR34" s="140">
        <v>1.30240111778563E-5</v>
      </c>
      <c r="AS34" s="140">
        <v>1.3636197674323526E-5</v>
      </c>
      <c r="AT34" s="140">
        <v>8.4507522484526831E-5</v>
      </c>
      <c r="AU34" s="140">
        <v>1.3570767189656962E-5</v>
      </c>
      <c r="AV34" s="140">
        <v>1.433252873330824E-4</v>
      </c>
      <c r="AW34" s="140">
        <v>4.0462633278626709E-5</v>
      </c>
      <c r="AX34" s="140">
        <v>2.4908062765835135E-5</v>
      </c>
      <c r="AY34" s="140">
        <v>1.2236499002488832E-4</v>
      </c>
      <c r="AZ34" s="140">
        <v>2.3816204174618307E-5</v>
      </c>
      <c r="BA34" s="140">
        <v>4.3443481573997081E-5</v>
      </c>
      <c r="BB34" s="140">
        <v>3.3782218659251595E-4</v>
      </c>
      <c r="BC34" s="140">
        <v>6.9087118543673088E-4</v>
      </c>
      <c r="BD34" s="140">
        <v>1.40800483457452E-4</v>
      </c>
      <c r="BE34" s="140">
        <v>1.3180233023235531E-3</v>
      </c>
      <c r="BF34" s="140">
        <v>1.564197802946599E-2</v>
      </c>
      <c r="BG34" s="140">
        <v>5.2462484455271835E-4</v>
      </c>
      <c r="BH34" s="140">
        <v>2.8273847791025937E-4</v>
      </c>
      <c r="BI34" s="140">
        <v>4.5062119937028434E-4</v>
      </c>
      <c r="BJ34" s="140">
        <v>1.134241616792699E-4</v>
      </c>
      <c r="BK34" s="140">
        <v>5.3400539756177332E-5</v>
      </c>
      <c r="BL34" s="140">
        <v>1.7803015155584014E-4</v>
      </c>
      <c r="BM34" s="140">
        <v>3.2050816207469432E-4</v>
      </c>
      <c r="BN34" s="140"/>
      <c r="BO34" s="140">
        <v>2.2837212058469439E-5</v>
      </c>
      <c r="BP34" s="140">
        <v>4.4636792922348441E-6</v>
      </c>
      <c r="BQ34" s="140">
        <v>1.0108289404356774E-5</v>
      </c>
      <c r="BR34" s="140">
        <v>2.3807527007900383E-6</v>
      </c>
      <c r="BS34" s="140">
        <v>5.3578232981544953E-4</v>
      </c>
      <c r="BT34" s="140">
        <v>9.1940488721719754E-6</v>
      </c>
      <c r="BU34" s="140">
        <v>6.1980643109991248E-6</v>
      </c>
      <c r="BV34" s="140">
        <v>6.7185594463703755E-5</v>
      </c>
      <c r="BW34" s="140">
        <v>1.908565990234332E-6</v>
      </c>
      <c r="BX34" s="140">
        <v>1.1484845992871471E-4</v>
      </c>
      <c r="BY34" s="140">
        <v>4.0894207284086277E-5</v>
      </c>
      <c r="BZ34" s="140">
        <v>1.8253764636921498E-5</v>
      </c>
      <c r="CA34" s="140">
        <v>1.1028140372094353E-4</v>
      </c>
      <c r="CB34" s="140">
        <v>1.8241699506034511E-5</v>
      </c>
      <c r="CC34" s="140">
        <v>5.8318816009125023E-5</v>
      </c>
      <c r="CD34" s="140">
        <v>3.4071112310374828E-4</v>
      </c>
      <c r="CE34" s="140">
        <v>7.979002772015467E-4</v>
      </c>
      <c r="CF34" s="140">
        <v>1.172059206398478E-4</v>
      </c>
      <c r="CG34" s="140">
        <v>1.165462887984157E-3</v>
      </c>
      <c r="CH34" s="140">
        <v>1.6135564138413733E-2</v>
      </c>
      <c r="CI34" s="140">
        <v>4.9763389783349162E-4</v>
      </c>
      <c r="CJ34" s="140">
        <v>2.607326128909845E-4</v>
      </c>
      <c r="CK34" s="140">
        <v>3.9799304140637943E-4</v>
      </c>
      <c r="CL34" s="140">
        <v>1.2003745417381309E-4</v>
      </c>
      <c r="CM34" s="140">
        <v>4.8320340252648117E-5</v>
      </c>
      <c r="CN34" s="140">
        <v>1.3046864300542986E-4</v>
      </c>
      <c r="CO34" s="140">
        <v>3.3548341864962172E-4</v>
      </c>
      <c r="CP34" s="140"/>
      <c r="CQ34" s="140">
        <v>7.121828793475874E-6</v>
      </c>
      <c r="CR34" s="140">
        <v>2.0332452168488443E-6</v>
      </c>
      <c r="CS34" s="140">
        <v>4.6963014123901161E-6</v>
      </c>
      <c r="CT34" s="140">
        <v>1.9550434777399116E-6</v>
      </c>
      <c r="CU34" s="140">
        <v>6.0004355844402688E-5</v>
      </c>
      <c r="CV34" s="140">
        <v>1.8945985555382282E-5</v>
      </c>
      <c r="CW34" s="140">
        <v>8.8694403646090485E-6</v>
      </c>
      <c r="CX34" s="140">
        <v>2.9724660397344562E-5</v>
      </c>
      <c r="CY34" s="140">
        <v>3.4297560900300848E-6</v>
      </c>
      <c r="CZ34" s="140">
        <v>1.162769641580787E-4</v>
      </c>
      <c r="DA34" s="140">
        <v>2.7004172557626328E-5</v>
      </c>
      <c r="DB34" s="140">
        <v>2.4158884786541889E-5</v>
      </c>
      <c r="DC34" s="140">
        <v>9.861719991308257E-5</v>
      </c>
      <c r="DD34" s="140">
        <v>1.9684220734284627E-5</v>
      </c>
      <c r="DE34" s="140">
        <v>6.06905940412724E-5</v>
      </c>
      <c r="DF34" s="140">
        <v>3.68817068776857E-4</v>
      </c>
      <c r="DG34" s="140">
        <v>6.9081760820123442E-4</v>
      </c>
      <c r="DH34" s="140">
        <v>9.0836360041999492E-5</v>
      </c>
      <c r="DI34" s="140">
        <v>1.0309372215346322E-3</v>
      </c>
      <c r="DJ34" s="140">
        <v>1.7603133056597144E-2</v>
      </c>
      <c r="DK34" s="140">
        <v>4.4956739538958343E-4</v>
      </c>
      <c r="DL34" s="140">
        <v>2.6314614374081988E-4</v>
      </c>
      <c r="DM34" s="140">
        <v>2.6371450537128292E-4</v>
      </c>
      <c r="DN34" s="140">
        <v>1.4424780706645258E-4</v>
      </c>
      <c r="DO34" s="140">
        <v>5.789075654700451E-5</v>
      </c>
      <c r="DP34" s="140">
        <v>1.0833138048570074E-4</v>
      </c>
      <c r="DQ34" s="140">
        <v>2.8623490229788507E-4</v>
      </c>
      <c r="DR34" s="140"/>
      <c r="DS34" s="140">
        <v>4.2454083699246011E-6</v>
      </c>
      <c r="DT34" s="140">
        <v>0</v>
      </c>
      <c r="DU34" s="140">
        <v>2.9156179733238605E-6</v>
      </c>
      <c r="DV34" s="140">
        <v>3.2276280869031216E-6</v>
      </c>
      <c r="DW34" s="140">
        <v>6.5548507378308614E-5</v>
      </c>
      <c r="DX34" s="140">
        <v>2.5163277743069686E-5</v>
      </c>
      <c r="DY34" s="140">
        <v>1.1047289497735281E-6</v>
      </c>
      <c r="DZ34" s="140">
        <v>2.6933530070348401E-5</v>
      </c>
      <c r="EA34" s="140">
        <v>9.1657844668080692E-6</v>
      </c>
      <c r="EB34" s="140">
        <v>8.7692062690548133E-5</v>
      </c>
      <c r="EC34" s="140">
        <v>1.1548273245778133E-5</v>
      </c>
      <c r="ED34" s="140">
        <v>1.4292658231890519E-5</v>
      </c>
      <c r="EE34" s="140">
        <v>9.2829333904567206E-5</v>
      </c>
      <c r="EF34" s="140">
        <v>9.8032130708264422E-6</v>
      </c>
      <c r="EG34" s="140">
        <v>5.1409254840974598E-5</v>
      </c>
      <c r="EH34" s="140">
        <v>5.8094396444688628E-4</v>
      </c>
      <c r="EI34" s="140">
        <v>6.9660982197413464E-4</v>
      </c>
      <c r="EJ34" s="140">
        <v>7.177833386230956E-5</v>
      </c>
      <c r="EK34" s="140">
        <v>8.4140421934951449E-4</v>
      </c>
      <c r="EL34" s="140">
        <v>1.2479193002090643E-2</v>
      </c>
      <c r="EM34" s="140">
        <v>3.3461943128119877E-4</v>
      </c>
      <c r="EN34" s="140">
        <v>1.5685834076584483E-4</v>
      </c>
      <c r="EO34" s="140">
        <v>2.6065940937254525E-4</v>
      </c>
      <c r="EP34" s="140">
        <v>1.4136319590280869E-4</v>
      </c>
      <c r="EQ34" s="140">
        <v>5.2766598477261715E-5</v>
      </c>
      <c r="ER34" s="140">
        <v>1.1960339310181886E-4</v>
      </c>
      <c r="ES34" s="140">
        <v>2.6580850768473797E-4</v>
      </c>
      <c r="ET34" s="140"/>
      <c r="EU34" s="140">
        <v>6.7774490886783598E-6</v>
      </c>
      <c r="EV34" s="140">
        <v>0</v>
      </c>
      <c r="EW34" s="140">
        <v>0</v>
      </c>
      <c r="EX34" s="140">
        <v>0</v>
      </c>
      <c r="EY34" s="140">
        <v>4.6592125660590546E-5</v>
      </c>
      <c r="EZ34" s="140">
        <v>1.823130577291935E-5</v>
      </c>
      <c r="FA34" s="140">
        <v>1.1935627559676011E-6</v>
      </c>
      <c r="FB34" s="140">
        <v>2.3391517354119848E-5</v>
      </c>
      <c r="FC34" s="140">
        <v>6.7235005095589413E-5</v>
      </c>
      <c r="FD34" s="140">
        <v>6.264912173161058E-5</v>
      </c>
      <c r="FE34" s="140">
        <v>6.1797909319203021E-6</v>
      </c>
      <c r="FF34" s="140">
        <v>1.2226362318080851E-5</v>
      </c>
      <c r="FG34" s="140">
        <v>7.3172830500001991E-5</v>
      </c>
      <c r="FH34" s="140">
        <v>8.4371023576756571E-6</v>
      </c>
      <c r="FI34" s="140">
        <v>3.9177296524645503E-5</v>
      </c>
      <c r="FJ34" s="140">
        <v>4.7856987049831853E-4</v>
      </c>
      <c r="FK34" s="140">
        <v>6.6853585998158437E-4</v>
      </c>
      <c r="FL34" s="140">
        <v>3.296573824587095E-5</v>
      </c>
      <c r="FM34" s="140">
        <v>4.5829800826070266E-4</v>
      </c>
      <c r="FN34" s="140">
        <v>1.0240879301537548E-2</v>
      </c>
      <c r="FO34" s="140">
        <v>4.0566980714535933E-4</v>
      </c>
      <c r="FP34" s="140">
        <v>1.3097054467569352E-4</v>
      </c>
      <c r="FQ34" s="140">
        <v>2.9141104709404784E-4</v>
      </c>
      <c r="FR34" s="140">
        <v>1.0410683089664024E-4</v>
      </c>
      <c r="FS34" s="140">
        <v>4.765379039241913E-5</v>
      </c>
      <c r="FT34" s="140">
        <v>7.9870124219086236E-5</v>
      </c>
      <c r="FU34" s="140">
        <v>1.7161465396700506E-4</v>
      </c>
      <c r="FV34" s="140"/>
      <c r="FW34" s="140">
        <v>5.8818698829189886E-6</v>
      </c>
      <c r="FX34" s="140">
        <v>7.5697108058435854E-6</v>
      </c>
      <c r="FY34" s="140">
        <v>1.4773741950918681E-6</v>
      </c>
      <c r="FZ34" s="140">
        <v>0</v>
      </c>
      <c r="GA34" s="140">
        <v>8.928475491057556E-5</v>
      </c>
      <c r="GB34" s="140">
        <v>3.801283803971377E-5</v>
      </c>
      <c r="GC34" s="140">
        <v>2.4524116163692613E-6</v>
      </c>
      <c r="GD34" s="140">
        <v>3.7923663733295365E-5</v>
      </c>
      <c r="GE34" s="140">
        <v>4.3005890059385399E-5</v>
      </c>
      <c r="GF34" s="140">
        <v>6.4457437240827303E-4</v>
      </c>
      <c r="GG34" s="140">
        <v>2.5688582504268424E-6</v>
      </c>
      <c r="GH34" s="140">
        <v>3.8619743359058689E-6</v>
      </c>
      <c r="GI34" s="140">
        <v>4.8244008910533546E-5</v>
      </c>
      <c r="GJ34" s="140">
        <v>5.15603594087062E-6</v>
      </c>
      <c r="GK34" s="140">
        <v>1.164909552829938E-5</v>
      </c>
      <c r="GL34" s="140">
        <v>3.2812610881923101E-4</v>
      </c>
      <c r="GM34" s="140">
        <v>6.5076915014573346E-4</v>
      </c>
      <c r="GN34" s="140">
        <v>3.1064658557744117E-5</v>
      </c>
      <c r="GO34" s="140">
        <v>6.5121333747116775E-4</v>
      </c>
      <c r="GP34" s="140">
        <v>9.8901505354988609E-3</v>
      </c>
      <c r="GQ34" s="140">
        <v>2.7004804722148735E-4</v>
      </c>
      <c r="GR34" s="140">
        <v>8.2753992733678884E-5</v>
      </c>
      <c r="GS34" s="140">
        <v>1.57745004569327E-4</v>
      </c>
      <c r="GT34" s="140">
        <v>1.3505546213360713E-4</v>
      </c>
      <c r="GU34" s="140">
        <v>4.011623477623563E-5</v>
      </c>
      <c r="GV34" s="140">
        <v>7.3802346105749281E-5</v>
      </c>
      <c r="GW34" s="140">
        <v>1.2793747326165567E-4</v>
      </c>
      <c r="GX34" s="140"/>
      <c r="GY34" s="140">
        <v>2.8268187165069406E-6</v>
      </c>
      <c r="GZ34" s="140">
        <v>0</v>
      </c>
      <c r="HA34" s="140">
        <v>9.4227290550231355E-7</v>
      </c>
      <c r="HB34" s="140">
        <v>0</v>
      </c>
      <c r="HC34" s="140">
        <v>8.1998571969234559E-5</v>
      </c>
      <c r="HD34" s="140">
        <v>2.8268187165069406E-6</v>
      </c>
      <c r="HE34" s="140">
        <v>0</v>
      </c>
      <c r="HF34" s="140">
        <v>3.2743413143130521E-5</v>
      </c>
      <c r="HG34" s="140">
        <v>9.6747374639350565E-6</v>
      </c>
      <c r="HH34" s="140">
        <v>4.2961643700292319E-5</v>
      </c>
      <c r="HI34" s="140">
        <v>2.0845804301804191E-6</v>
      </c>
      <c r="HJ34" s="140">
        <v>0</v>
      </c>
      <c r="HK34" s="140">
        <v>3.470644036850455E-5</v>
      </c>
      <c r="HL34" s="140">
        <v>2.8268187165069406E-6</v>
      </c>
      <c r="HM34" s="140">
        <v>8.7736270064090314E-6</v>
      </c>
      <c r="HN34" s="140">
        <v>3.8851461684822643E-4</v>
      </c>
      <c r="HO34" s="140">
        <v>4.1730333540361715E-4</v>
      </c>
      <c r="HP34" s="140">
        <v>1.8502148415922655E-5</v>
      </c>
      <c r="HQ34" s="140">
        <v>2.3261878819808089E-4</v>
      </c>
      <c r="HR34" s="140">
        <v>5.5764810279295496E-3</v>
      </c>
      <c r="HS34" s="140">
        <v>1.8464430223382976E-4</v>
      </c>
      <c r="HT34" s="140">
        <v>3.4637828022984536E-5</v>
      </c>
      <c r="HU34" s="140">
        <v>6.6142648228496344E-5</v>
      </c>
      <c r="HV34" s="140">
        <v>9.9287420036048139E-5</v>
      </c>
      <c r="HW34" s="140">
        <v>1.7300576884820936E-5</v>
      </c>
      <c r="HX34" s="140">
        <v>4.7278667016856371E-5</v>
      </c>
      <c r="HY34" s="140">
        <v>1.6039728948963623E-4</v>
      </c>
      <c r="HZ34" s="100"/>
    </row>
    <row r="35" spans="1:234" s="101" customFormat="1" ht="24" x14ac:dyDescent="0.25">
      <c r="A35" s="98" t="s">
        <v>28</v>
      </c>
      <c r="B35" s="99">
        <v>8593</v>
      </c>
      <c r="C35" s="99"/>
      <c r="D35" s="99">
        <v>9</v>
      </c>
      <c r="E35" s="99"/>
      <c r="F35" s="99"/>
      <c r="G35" s="99" t="s">
        <v>62</v>
      </c>
      <c r="H35" s="99" t="s">
        <v>791</v>
      </c>
      <c r="I35" s="98" t="s">
        <v>13</v>
      </c>
      <c r="J35" s="98" t="s">
        <v>886</v>
      </c>
      <c r="K35" s="140">
        <v>3.3205732390202648E-4</v>
      </c>
      <c r="L35" s="140">
        <v>7.9822866502988538E-5</v>
      </c>
      <c r="M35" s="140">
        <v>1.119177602211826E-3</v>
      </c>
      <c r="N35" s="140">
        <v>1.1823264270852865E-4</v>
      </c>
      <c r="O35" s="140">
        <v>1.5687765921427262E-3</v>
      </c>
      <c r="P35" s="140">
        <v>1.6476353246576295E-4</v>
      </c>
      <c r="Q35" s="140">
        <v>2.0620724634440538E-4</v>
      </c>
      <c r="R35" s="140">
        <v>8.723403123244934E-4</v>
      </c>
      <c r="S35" s="140">
        <v>3.155487797008111E-4</v>
      </c>
      <c r="T35" s="140">
        <v>1.4755320468153512E-3</v>
      </c>
      <c r="U35" s="140">
        <v>6.0405081039675715E-4</v>
      </c>
      <c r="V35" s="140">
        <v>8.7979958303856633E-4</v>
      </c>
      <c r="W35" s="140">
        <v>2.6004082054529734E-3</v>
      </c>
      <c r="X35" s="140">
        <v>4.3245351930367923E-4</v>
      </c>
      <c r="Y35" s="140">
        <v>5.3550322336129701E-4</v>
      </c>
      <c r="Z35" s="140">
        <v>2.5537553878915748E-3</v>
      </c>
      <c r="AA35" s="140">
        <v>8.7729241922108233E-3</v>
      </c>
      <c r="AB35" s="140">
        <v>1.7303323700483982E-3</v>
      </c>
      <c r="AC35" s="140">
        <v>2.1968082778508771E-2</v>
      </c>
      <c r="AD35" s="140">
        <v>3.8598941885312897E-2</v>
      </c>
      <c r="AE35" s="140">
        <v>5.4870094193837527E-3</v>
      </c>
      <c r="AF35" s="140">
        <v>3.8806769967833789E-3</v>
      </c>
      <c r="AG35" s="140">
        <v>4.743962853007223E-3</v>
      </c>
      <c r="AH35" s="140">
        <v>8.5620265022064526E-4</v>
      </c>
      <c r="AI35" s="140">
        <v>8.1350818493758803E-4</v>
      </c>
      <c r="AJ35" s="140">
        <v>1.5046484211561856E-3</v>
      </c>
      <c r="AK35" s="140">
        <v>5.2755528044353666E-3</v>
      </c>
      <c r="AL35" s="140"/>
      <c r="AM35" s="140">
        <v>3.6923757863661303E-4</v>
      </c>
      <c r="AN35" s="140">
        <v>9.1320168781296027E-5</v>
      </c>
      <c r="AO35" s="140">
        <v>1.2760865898967617E-3</v>
      </c>
      <c r="AP35" s="140">
        <v>1.2957766598618948E-4</v>
      </c>
      <c r="AQ35" s="140">
        <v>1.4014595268378206E-3</v>
      </c>
      <c r="AR35" s="140">
        <v>1.4935591059758271E-4</v>
      </c>
      <c r="AS35" s="140">
        <v>1.9814521675243576E-4</v>
      </c>
      <c r="AT35" s="140">
        <v>8.5744461563592392E-4</v>
      </c>
      <c r="AU35" s="140">
        <v>3.374696647104371E-4</v>
      </c>
      <c r="AV35" s="140">
        <v>1.6690884726012784E-3</v>
      </c>
      <c r="AW35" s="140">
        <v>7.7649357572803172E-4</v>
      </c>
      <c r="AX35" s="140">
        <v>8.2901657202215568E-4</v>
      </c>
      <c r="AY35" s="140">
        <v>2.4444815944140255E-3</v>
      </c>
      <c r="AZ35" s="140">
        <v>4.1132149703223002E-4</v>
      </c>
      <c r="BA35" s="140">
        <v>6.0574760161801995E-4</v>
      </c>
      <c r="BB35" s="140">
        <v>2.6607995476874554E-3</v>
      </c>
      <c r="BC35" s="140">
        <v>1.0008735958985462E-2</v>
      </c>
      <c r="BD35" s="140">
        <v>1.7316285807516413E-3</v>
      </c>
      <c r="BE35" s="140">
        <v>2.3914911601626444E-2</v>
      </c>
      <c r="BF35" s="140">
        <v>4.2818226524650546E-2</v>
      </c>
      <c r="BG35" s="140">
        <v>5.6505876238079275E-3</v>
      </c>
      <c r="BH35" s="140">
        <v>3.91668039866037E-3</v>
      </c>
      <c r="BI35" s="140">
        <v>5.2048010354922083E-3</v>
      </c>
      <c r="BJ35" s="140">
        <v>7.7692284968904925E-4</v>
      </c>
      <c r="BK35" s="140">
        <v>8.171798262706782E-4</v>
      </c>
      <c r="BL35" s="140">
        <v>1.5625908799723905E-3</v>
      </c>
      <c r="BM35" s="140">
        <v>5.8690951633176801E-3</v>
      </c>
      <c r="BN35" s="140"/>
      <c r="BO35" s="140">
        <v>2.680702333050423E-4</v>
      </c>
      <c r="BP35" s="140">
        <v>9.0648576660645535E-5</v>
      </c>
      <c r="BQ35" s="140">
        <v>1.5473229782510876E-3</v>
      </c>
      <c r="BR35" s="140">
        <v>1.0403798290054856E-4</v>
      </c>
      <c r="BS35" s="140">
        <v>1.5528603344391757E-3</v>
      </c>
      <c r="BT35" s="140">
        <v>1.3363329989269943E-4</v>
      </c>
      <c r="BU35" s="140">
        <v>1.5921702074142536E-4</v>
      </c>
      <c r="BV35" s="140">
        <v>8.4280358078185516E-4</v>
      </c>
      <c r="BW35" s="140">
        <v>3.332400527618602E-4</v>
      </c>
      <c r="BX35" s="140">
        <v>1.6417002641526037E-3</v>
      </c>
      <c r="BY35" s="140">
        <v>8.1916465125432656E-4</v>
      </c>
      <c r="BZ35" s="140">
        <v>7.2200192181642202E-4</v>
      </c>
      <c r="CA35" s="140">
        <v>2.5270719768606129E-3</v>
      </c>
      <c r="CB35" s="140">
        <v>3.494889399294689E-4</v>
      </c>
      <c r="CC35" s="140">
        <v>5.9396685762454346E-4</v>
      </c>
      <c r="CD35" s="140">
        <v>2.741171781093686E-3</v>
      </c>
      <c r="CE35" s="140">
        <v>9.7666431737326899E-3</v>
      </c>
      <c r="CF35" s="140">
        <v>1.5402439198790108E-3</v>
      </c>
      <c r="CG35" s="140">
        <v>2.4713259976211328E-2</v>
      </c>
      <c r="CH35" s="140">
        <v>4.3771207470438306E-2</v>
      </c>
      <c r="CI35" s="140">
        <v>6.3784993014444165E-3</v>
      </c>
      <c r="CJ35" s="140">
        <v>3.9484284171937929E-3</v>
      </c>
      <c r="CK35" s="140">
        <v>5.2631067365806498E-3</v>
      </c>
      <c r="CL35" s="140">
        <v>7.7856541097288349E-4</v>
      </c>
      <c r="CM35" s="140">
        <v>7.622777986271102E-4</v>
      </c>
      <c r="CN35" s="140">
        <v>1.6593672383046992E-3</v>
      </c>
      <c r="CO35" s="140">
        <v>6.3440652831697232E-3</v>
      </c>
      <c r="CP35" s="140"/>
      <c r="CQ35" s="140">
        <v>4.0563557752893613E-4</v>
      </c>
      <c r="CR35" s="140">
        <v>1.1464706772772893E-4</v>
      </c>
      <c r="CS35" s="140">
        <v>1.4280233580629769E-3</v>
      </c>
      <c r="CT35" s="140">
        <v>1.1742414421122982E-4</v>
      </c>
      <c r="CU35" s="140">
        <v>1.4730123881045738E-3</v>
      </c>
      <c r="CV35" s="140">
        <v>1.2179479636323342E-4</v>
      </c>
      <c r="CW35" s="140">
        <v>1.6527370777566744E-4</v>
      </c>
      <c r="CX35" s="140">
        <v>6.7140416995668329E-4</v>
      </c>
      <c r="CY35" s="140">
        <v>3.329850498530401E-4</v>
      </c>
      <c r="CZ35" s="140">
        <v>1.4652356376821214E-3</v>
      </c>
      <c r="DA35" s="140">
        <v>7.4691015521698536E-4</v>
      </c>
      <c r="DB35" s="140">
        <v>6.4174743386807235E-4</v>
      </c>
      <c r="DC35" s="140">
        <v>1.8651998851886807E-3</v>
      </c>
      <c r="DD35" s="140">
        <v>3.0404940195647535E-4</v>
      </c>
      <c r="DE35" s="140">
        <v>5.7217920262854342E-4</v>
      </c>
      <c r="DF35" s="140">
        <v>2.7407498565165662E-3</v>
      </c>
      <c r="DG35" s="140">
        <v>9.484361301705482E-3</v>
      </c>
      <c r="DH35" s="140">
        <v>1.4433025250545305E-3</v>
      </c>
      <c r="DI35" s="140">
        <v>2.5699590052850125E-2</v>
      </c>
      <c r="DJ35" s="140">
        <v>4.5323874122428387E-2</v>
      </c>
      <c r="DK35" s="140">
        <v>6.0238685920749047E-3</v>
      </c>
      <c r="DL35" s="140">
        <v>4.2479915762977296E-3</v>
      </c>
      <c r="DM35" s="140">
        <v>4.9631937781581181E-3</v>
      </c>
      <c r="DN35" s="140">
        <v>7.2885453950817677E-4</v>
      </c>
      <c r="DO35" s="140">
        <v>8.5190163986797573E-4</v>
      </c>
      <c r="DP35" s="140">
        <v>1.7543436826366614E-3</v>
      </c>
      <c r="DQ35" s="140">
        <v>7.1342450952406574E-3</v>
      </c>
      <c r="DR35" s="140"/>
      <c r="DS35" s="140">
        <v>2.8331675029184377E-4</v>
      </c>
      <c r="DT35" s="140">
        <v>1.128706983321737E-4</v>
      </c>
      <c r="DU35" s="140">
        <v>1.3997065690185705E-3</v>
      </c>
      <c r="DV35" s="140">
        <v>1.3543385569315654E-4</v>
      </c>
      <c r="DW35" s="140">
        <v>1.4336149461121122E-3</v>
      </c>
      <c r="DX35" s="140">
        <v>5.483276653361625E-5</v>
      </c>
      <c r="DY35" s="140">
        <v>1.1482433566510313E-4</v>
      </c>
      <c r="DZ35" s="140">
        <v>5.6197065630022604E-4</v>
      </c>
      <c r="EA35" s="140">
        <v>3.3772051374995334E-4</v>
      </c>
      <c r="EB35" s="140">
        <v>1.2150929747959374E-3</v>
      </c>
      <c r="EC35" s="140">
        <v>7.9325174877516625E-4</v>
      </c>
      <c r="ED35" s="140">
        <v>5.2965443189818384E-4</v>
      </c>
      <c r="EE35" s="140">
        <v>2.0406638505943708E-3</v>
      </c>
      <c r="EF35" s="140">
        <v>2.3382266222274475E-4</v>
      </c>
      <c r="EG35" s="140">
        <v>5.2952455043185154E-4</v>
      </c>
      <c r="EH35" s="140">
        <v>2.5775938324035744E-3</v>
      </c>
      <c r="EI35" s="140">
        <v>8.8298895718002569E-3</v>
      </c>
      <c r="EJ35" s="140">
        <v>1.264787452031989E-3</v>
      </c>
      <c r="EK35" s="140">
        <v>2.6407497914709959E-2</v>
      </c>
      <c r="EL35" s="140">
        <v>4.4277484991180012E-2</v>
      </c>
      <c r="EM35" s="140">
        <v>5.4544962547623628E-3</v>
      </c>
      <c r="EN35" s="140">
        <v>3.71292271267954E-3</v>
      </c>
      <c r="EO35" s="140">
        <v>4.5041426049798449E-3</v>
      </c>
      <c r="EP35" s="140">
        <v>5.4026871097029446E-4</v>
      </c>
      <c r="EQ35" s="140">
        <v>7.186070115312225E-4</v>
      </c>
      <c r="ER35" s="140">
        <v>1.4359950088197195E-3</v>
      </c>
      <c r="ES35" s="140">
        <v>6.9016399931911424E-3</v>
      </c>
      <c r="ET35" s="140"/>
      <c r="EU35" s="140">
        <v>1.8648289050490324E-4</v>
      </c>
      <c r="EV35" s="140">
        <v>1.0409956252769014E-4</v>
      </c>
      <c r="EW35" s="140">
        <v>1.2926544376959653E-3</v>
      </c>
      <c r="EX35" s="140">
        <v>1.6644572542583253E-4</v>
      </c>
      <c r="EY35" s="140">
        <v>1.5569951053592379E-3</v>
      </c>
      <c r="EZ35" s="140">
        <v>4.2526464368684536E-5</v>
      </c>
      <c r="FA35" s="140">
        <v>7.3076308593318193E-5</v>
      </c>
      <c r="FB35" s="140">
        <v>5.8176378408804678E-4</v>
      </c>
      <c r="FC35" s="140">
        <v>4.0998089025210619E-4</v>
      </c>
      <c r="FD35" s="140">
        <v>1.2116160375289895E-3</v>
      </c>
      <c r="FE35" s="140">
        <v>7.086563417412398E-4</v>
      </c>
      <c r="FF35" s="140">
        <v>6.9855041170482793E-4</v>
      </c>
      <c r="FG35" s="140">
        <v>1.8905877759184282E-3</v>
      </c>
      <c r="FH35" s="140">
        <v>2.0188519967811289E-4</v>
      </c>
      <c r="FI35" s="140">
        <v>4.9998103686349482E-4</v>
      </c>
      <c r="FJ35" s="140">
        <v>2.784749565022717E-3</v>
      </c>
      <c r="FK35" s="140">
        <v>8.6457249795856804E-3</v>
      </c>
      <c r="FL35" s="140">
        <v>1.2558234265821664E-3</v>
      </c>
      <c r="FM35" s="140">
        <v>2.6866086266167977E-2</v>
      </c>
      <c r="FN35" s="140">
        <v>4.2225734865963253E-2</v>
      </c>
      <c r="FO35" s="140">
        <v>4.7601791565981925E-3</v>
      </c>
      <c r="FP35" s="140">
        <v>3.3935070294592415E-3</v>
      </c>
      <c r="FQ35" s="140">
        <v>3.9921383344128439E-3</v>
      </c>
      <c r="FR35" s="140">
        <v>4.9208992624967171E-4</v>
      </c>
      <c r="FS35" s="140">
        <v>7.4220484561166825E-4</v>
      </c>
      <c r="FT35" s="140">
        <v>1.1337088049650163E-3</v>
      </c>
      <c r="FU35" s="140">
        <v>6.7914089824070243E-3</v>
      </c>
      <c r="FV35" s="140"/>
      <c r="FW35" s="140">
        <v>1.5012562444304028E-4</v>
      </c>
      <c r="FX35" s="140">
        <v>9.6505214456698858E-5</v>
      </c>
      <c r="FY35" s="140">
        <v>1.3361827842612384E-3</v>
      </c>
      <c r="FZ35" s="140">
        <v>1.3705889973208936E-4</v>
      </c>
      <c r="GA35" s="140">
        <v>1.2614293341962199E-3</v>
      </c>
      <c r="GB35" s="140">
        <v>2.4100139317178971E-5</v>
      </c>
      <c r="GC35" s="140">
        <v>1.0480912114253297E-4</v>
      </c>
      <c r="GD35" s="140">
        <v>3.8255428792045219E-4</v>
      </c>
      <c r="GE35" s="140">
        <v>3.6125841165792768E-4</v>
      </c>
      <c r="GF35" s="140">
        <v>1.1740524603211912E-3</v>
      </c>
      <c r="GG35" s="140">
        <v>5.8515913942655973E-4</v>
      </c>
      <c r="GH35" s="140">
        <v>4.7682665811365859E-4</v>
      </c>
      <c r="GI35" s="140">
        <v>1.7343696412997448E-3</v>
      </c>
      <c r="GJ35" s="140">
        <v>1.4652745004341484E-4</v>
      </c>
      <c r="GK35" s="140">
        <v>4.5894602777796917E-4</v>
      </c>
      <c r="GL35" s="140">
        <v>2.9178004730113253E-3</v>
      </c>
      <c r="GM35" s="140">
        <v>9.5156855508885252E-3</v>
      </c>
      <c r="GN35" s="140">
        <v>1.0592755250318413E-3</v>
      </c>
      <c r="GO35" s="140">
        <v>2.6966558458986319E-2</v>
      </c>
      <c r="GP35" s="140">
        <v>4.0299109354460093E-2</v>
      </c>
      <c r="GQ35" s="140">
        <v>4.3736377434669595E-3</v>
      </c>
      <c r="GR35" s="140">
        <v>3.1589923292643157E-3</v>
      </c>
      <c r="GS35" s="140">
        <v>4.0563118014161981E-3</v>
      </c>
      <c r="GT35" s="140">
        <v>3.6933495045516636E-4</v>
      </c>
      <c r="GU35" s="140">
        <v>5.2795559470992289E-4</v>
      </c>
      <c r="GV35" s="140">
        <v>1.2312644260707578E-3</v>
      </c>
      <c r="GW35" s="140">
        <v>6.975737592874248E-3</v>
      </c>
      <c r="GX35" s="140"/>
      <c r="GY35" s="140">
        <v>9.4184640302928685E-5</v>
      </c>
      <c r="GZ35" s="140">
        <v>5.935694428948394E-5</v>
      </c>
      <c r="HA35" s="140">
        <v>8.1872156140309156E-4</v>
      </c>
      <c r="HB35" s="140">
        <v>1.22508272789494E-4</v>
      </c>
      <c r="HC35" s="140">
        <v>9.3796106468671265E-4</v>
      </c>
      <c r="HD35" s="140">
        <v>1.4212029470481164E-5</v>
      </c>
      <c r="HE35" s="140">
        <v>6.0080138744454491E-5</v>
      </c>
      <c r="HF35" s="140">
        <v>3.2114917115161714E-4</v>
      </c>
      <c r="HG35" s="140">
        <v>2.3093132620425347E-4</v>
      </c>
      <c r="HH35" s="140">
        <v>8.3859994899079923E-4</v>
      </c>
      <c r="HI35" s="140">
        <v>4.0890116229520438E-4</v>
      </c>
      <c r="HJ35" s="140">
        <v>5.5735866383268087E-4</v>
      </c>
      <c r="HK35" s="140">
        <v>1.1171355718907019E-3</v>
      </c>
      <c r="HL35" s="140">
        <v>1.0404879941752425E-4</v>
      </c>
      <c r="HM35" s="140">
        <v>3.1539971944207466E-4</v>
      </c>
      <c r="HN35" s="140">
        <v>2.9611582670845409E-3</v>
      </c>
      <c r="HO35" s="140">
        <v>5.5907695550818908E-3</v>
      </c>
      <c r="HP35" s="140">
        <v>6.3250158049802763E-4</v>
      </c>
      <c r="HQ35" s="140">
        <v>2.0515859360234728E-2</v>
      </c>
      <c r="HR35" s="140">
        <v>2.8159872274665779E-2</v>
      </c>
      <c r="HS35" s="140">
        <v>2.8790433492081225E-3</v>
      </c>
      <c r="HT35" s="140">
        <v>2.1808456090589507E-3</v>
      </c>
      <c r="HU35" s="140">
        <v>2.385791429008331E-3</v>
      </c>
      <c r="HV35" s="140">
        <v>2.6253253100933378E-4</v>
      </c>
      <c r="HW35" s="140">
        <v>3.8716858000272875E-4</v>
      </c>
      <c r="HX35" s="140">
        <v>7.8615098094812178E-4</v>
      </c>
      <c r="HY35" s="140">
        <v>4.9557408482446465E-3</v>
      </c>
      <c r="HZ35" s="100"/>
    </row>
    <row r="36" spans="1:234" s="93" customFormat="1" ht="24" x14ac:dyDescent="0.25">
      <c r="A36" s="91" t="s">
        <v>29</v>
      </c>
      <c r="B36" s="92">
        <v>4783</v>
      </c>
      <c r="C36" s="92"/>
      <c r="D36" s="92"/>
      <c r="E36" s="92">
        <v>1</v>
      </c>
      <c r="F36" s="92"/>
      <c r="G36" s="92" t="s">
        <v>781</v>
      </c>
      <c r="H36" s="92" t="s">
        <v>780</v>
      </c>
      <c r="I36" s="91" t="s">
        <v>20</v>
      </c>
      <c r="J36" s="91" t="s">
        <v>876</v>
      </c>
      <c r="K36" s="141">
        <v>8.2351834872205251E-4</v>
      </c>
      <c r="L36" s="141">
        <v>2.0937633819343677E-4</v>
      </c>
      <c r="M36" s="141">
        <v>1.2974125385421043E-3</v>
      </c>
      <c r="N36" s="141">
        <v>6.9559537068439556E-5</v>
      </c>
      <c r="O36" s="141">
        <v>1.0575420497333605E-3</v>
      </c>
      <c r="P36" s="141">
        <v>9.8418248087805296E-5</v>
      </c>
      <c r="Q36" s="141">
        <v>1.6493425807540167E-4</v>
      </c>
      <c r="R36" s="141">
        <v>1.1026271371576647E-3</v>
      </c>
      <c r="S36" s="141">
        <v>6.8893478075273567E-4</v>
      </c>
      <c r="T36" s="141">
        <v>1.5487090660682217E-3</v>
      </c>
      <c r="U36" s="141">
        <v>5.146780779981267E-4</v>
      </c>
      <c r="V36" s="141">
        <v>8.1330082633638808E-4</v>
      </c>
      <c r="W36" s="141">
        <v>1.9943724430093639E-3</v>
      </c>
      <c r="X36" s="141">
        <v>3.4423987237082573E-4</v>
      </c>
      <c r="Y36" s="141">
        <v>7.8343253208233308E-4</v>
      </c>
      <c r="Z36" s="141">
        <v>2.3956045102174906E-3</v>
      </c>
      <c r="AA36" s="141">
        <v>7.0544441063025284E-3</v>
      </c>
      <c r="AB36" s="141">
        <v>1.9410361941548792E-3</v>
      </c>
      <c r="AC36" s="141">
        <v>1.1569498358888127E-2</v>
      </c>
      <c r="AD36" s="141">
        <v>3.8565576764226797E-2</v>
      </c>
      <c r="AE36" s="141">
        <v>9.9080725672674192E-3</v>
      </c>
      <c r="AF36" s="141">
        <v>5.8599635260231384E-3</v>
      </c>
      <c r="AG36" s="141">
        <v>7.4812776342141514E-3</v>
      </c>
      <c r="AH36" s="141">
        <v>1.0309851257043572E-3</v>
      </c>
      <c r="AI36" s="141">
        <v>8.9109505022924422E-4</v>
      </c>
      <c r="AJ36" s="141">
        <v>2.4655072448427858E-3</v>
      </c>
      <c r="AK36" s="141">
        <v>2.6122901498692994E-3</v>
      </c>
      <c r="AL36" s="141"/>
      <c r="AM36" s="141">
        <v>8.935965291620773E-4</v>
      </c>
      <c r="AN36" s="141">
        <v>1.6705804024651804E-4</v>
      </c>
      <c r="AO36" s="141">
        <v>1.1741100329985827E-3</v>
      </c>
      <c r="AP36" s="141">
        <v>4.5779555737170756E-5</v>
      </c>
      <c r="AQ36" s="141">
        <v>8.2582383002962776E-4</v>
      </c>
      <c r="AR36" s="141">
        <v>6.8725462109285533E-5</v>
      </c>
      <c r="AS36" s="141">
        <v>1.5637280215696539E-4</v>
      </c>
      <c r="AT36" s="141">
        <v>1.0012026513735116E-3</v>
      </c>
      <c r="AU36" s="141">
        <v>5.3427904588702912E-4</v>
      </c>
      <c r="AV36" s="141">
        <v>1.4099650265719842E-3</v>
      </c>
      <c r="AW36" s="141">
        <v>4.4938516845401404E-4</v>
      </c>
      <c r="AX36" s="141">
        <v>7.1092160670321761E-4</v>
      </c>
      <c r="AY36" s="141">
        <v>1.891494802889258E-3</v>
      </c>
      <c r="AZ36" s="141">
        <v>2.7275002459409243E-4</v>
      </c>
      <c r="BA36" s="141">
        <v>6.6886317914566348E-4</v>
      </c>
      <c r="BB36" s="141">
        <v>2.2760379176704503E-3</v>
      </c>
      <c r="BC36" s="141">
        <v>6.618182408942022E-3</v>
      </c>
      <c r="BD36" s="141">
        <v>1.9091763459732182E-3</v>
      </c>
      <c r="BE36" s="141">
        <v>1.0797915816584295E-2</v>
      </c>
      <c r="BF36" s="141">
        <v>3.7238943142316704E-2</v>
      </c>
      <c r="BG36" s="141">
        <v>9.8744036672176669E-3</v>
      </c>
      <c r="BH36" s="141">
        <v>5.486415477271963E-3</v>
      </c>
      <c r="BI36" s="141">
        <v>7.0455616740889354E-3</v>
      </c>
      <c r="BJ36" s="141">
        <v>9.4272981277518841E-4</v>
      </c>
      <c r="BK36" s="141">
        <v>8.3361583708353943E-4</v>
      </c>
      <c r="BL36" s="141">
        <v>2.2748020467247892E-3</v>
      </c>
      <c r="BM36" s="141">
        <v>2.6373442440414947E-3</v>
      </c>
      <c r="BN36" s="141"/>
      <c r="BO36" s="141">
        <v>8.160509135091118E-4</v>
      </c>
      <c r="BP36" s="141">
        <v>1.9070522650600218E-4</v>
      </c>
      <c r="BQ36" s="141">
        <v>1.2112863159256008E-3</v>
      </c>
      <c r="BR36" s="141">
        <v>5.7207380914487604E-5</v>
      </c>
      <c r="BS36" s="141">
        <v>6.2368840473782015E-4</v>
      </c>
      <c r="BT36" s="141">
        <v>5.6680346135644248E-5</v>
      </c>
      <c r="BU36" s="141">
        <v>1.5949334462356631E-4</v>
      </c>
      <c r="BV36" s="141">
        <v>9.2909371485282979E-4</v>
      </c>
      <c r="BW36" s="141">
        <v>5.0845565509685187E-4</v>
      </c>
      <c r="BX36" s="141">
        <v>1.1657495660525854E-3</v>
      </c>
      <c r="BY36" s="141">
        <v>4.1806313581319314E-4</v>
      </c>
      <c r="BZ36" s="141">
        <v>6.5389351067431957E-4</v>
      </c>
      <c r="CA36" s="141">
        <v>1.4950066210081513E-3</v>
      </c>
      <c r="CB36" s="141">
        <v>2.6136862802230386E-4</v>
      </c>
      <c r="CC36" s="141">
        <v>6.1174028218137586E-4</v>
      </c>
      <c r="CD36" s="141">
        <v>2.1077506034905911E-3</v>
      </c>
      <c r="CE36" s="141">
        <v>6.1507405983459006E-3</v>
      </c>
      <c r="CF36" s="141">
        <v>1.7161729748842623E-3</v>
      </c>
      <c r="CG36" s="141">
        <v>9.444378515536752E-3</v>
      </c>
      <c r="CH36" s="141">
        <v>3.0471560908494781E-2</v>
      </c>
      <c r="CI36" s="141">
        <v>9.3394489533408908E-3</v>
      </c>
      <c r="CJ36" s="141">
        <v>4.9787216348165589E-3</v>
      </c>
      <c r="CK36" s="141">
        <v>6.1140376354373339E-3</v>
      </c>
      <c r="CL36" s="141">
        <v>8.5778520053943089E-4</v>
      </c>
      <c r="CM36" s="141">
        <v>7.8799030467354618E-4</v>
      </c>
      <c r="CN36" s="141">
        <v>2.1806006696446665E-3</v>
      </c>
      <c r="CO36" s="141">
        <v>2.2864333719268552E-3</v>
      </c>
      <c r="CP36" s="141"/>
      <c r="CQ36" s="141">
        <v>8.6769163575665031E-4</v>
      </c>
      <c r="CR36" s="141">
        <v>1.3261931454532053E-4</v>
      </c>
      <c r="CS36" s="141">
        <v>1.142071990156251E-3</v>
      </c>
      <c r="CT36" s="141">
        <v>3.3807875267854908E-5</v>
      </c>
      <c r="CU36" s="141">
        <v>6.3151377110421357E-4</v>
      </c>
      <c r="CV36" s="141">
        <v>3.4147590391912317E-5</v>
      </c>
      <c r="CW36" s="141">
        <v>1.1858945944402998E-4</v>
      </c>
      <c r="CX36" s="141">
        <v>6.8344280434798094E-4</v>
      </c>
      <c r="CY36" s="141">
        <v>5.2772347404841089E-4</v>
      </c>
      <c r="CZ36" s="141">
        <v>1.0178804051980766E-3</v>
      </c>
      <c r="DA36" s="141">
        <v>3.6113028146376325E-4</v>
      </c>
      <c r="DB36" s="141">
        <v>5.2761582923301759E-4</v>
      </c>
      <c r="DC36" s="141">
        <v>1.3360018942008872E-3</v>
      </c>
      <c r="DD36" s="141">
        <v>2.6858662962351106E-4</v>
      </c>
      <c r="DE36" s="141">
        <v>5.9564876512195174E-4</v>
      </c>
      <c r="DF36" s="141">
        <v>1.9906769152167681E-3</v>
      </c>
      <c r="DG36" s="141">
        <v>5.6303018551414749E-3</v>
      </c>
      <c r="DH36" s="141">
        <v>1.6117282087377885E-3</v>
      </c>
      <c r="DI36" s="141">
        <v>9.2587059165303194E-3</v>
      </c>
      <c r="DJ36" s="141">
        <v>3.0152963096289846E-2</v>
      </c>
      <c r="DK36" s="141">
        <v>9.7696527631489644E-3</v>
      </c>
      <c r="DL36" s="141">
        <v>5.0176084312541711E-3</v>
      </c>
      <c r="DM36" s="141">
        <v>6.1733252059041769E-3</v>
      </c>
      <c r="DN36" s="141">
        <v>8.8927461695708667E-4</v>
      </c>
      <c r="DO36" s="141">
        <v>1.0089544120124988E-3</v>
      </c>
      <c r="DP36" s="141">
        <v>2.0274236896622253E-3</v>
      </c>
      <c r="DQ36" s="141">
        <v>2.0942732133397506E-3</v>
      </c>
      <c r="DR36" s="141"/>
      <c r="DS36" s="141">
        <v>7.2451580137548139E-4</v>
      </c>
      <c r="DT36" s="141">
        <v>1.1444503677261504E-4</v>
      </c>
      <c r="DU36" s="141">
        <v>1.02399467020142E-3</v>
      </c>
      <c r="DV36" s="141">
        <v>3.030263461702298E-5</v>
      </c>
      <c r="DW36" s="141">
        <v>6.1370779021776341E-4</v>
      </c>
      <c r="DX36" s="141">
        <v>6.1194287171363428E-5</v>
      </c>
      <c r="DY36" s="141">
        <v>1.0013066395606887E-4</v>
      </c>
      <c r="DZ36" s="141">
        <v>7.0170865518333467E-4</v>
      </c>
      <c r="EA36" s="141">
        <v>4.6076488424987656E-4</v>
      </c>
      <c r="EB36" s="141">
        <v>9.1903192000401856E-4</v>
      </c>
      <c r="EC36" s="141">
        <v>3.6017462894396982E-4</v>
      </c>
      <c r="ED36" s="141">
        <v>4.5653060725840255E-4</v>
      </c>
      <c r="EE36" s="141">
        <v>1.2715141889868976E-3</v>
      </c>
      <c r="EF36" s="141">
        <v>2.3843926643311967E-4</v>
      </c>
      <c r="EG36" s="141">
        <v>5.5319533954567568E-4</v>
      </c>
      <c r="EH36" s="141">
        <v>1.8981903001216256E-3</v>
      </c>
      <c r="EI36" s="141">
        <v>5.4068339355072218E-3</v>
      </c>
      <c r="EJ36" s="141">
        <v>1.518184105329299E-3</v>
      </c>
      <c r="EK36" s="141">
        <v>9.607248464870783E-3</v>
      </c>
      <c r="EL36" s="141">
        <v>2.9669985087979727E-2</v>
      </c>
      <c r="EM36" s="141">
        <v>9.597410832290109E-3</v>
      </c>
      <c r="EN36" s="141">
        <v>5.0823312785712796E-3</v>
      </c>
      <c r="EO36" s="141">
        <v>5.6692287013043506E-3</v>
      </c>
      <c r="EP36" s="141">
        <v>6.9593260897652417E-4</v>
      </c>
      <c r="EQ36" s="141">
        <v>9.3534503715275719E-4</v>
      </c>
      <c r="ER36" s="141">
        <v>1.7366118052334137E-3</v>
      </c>
      <c r="ES36" s="141">
        <v>2.1433819486110315E-3</v>
      </c>
      <c r="ET36" s="141"/>
      <c r="EU36" s="141">
        <v>5.9723091174955414E-4</v>
      </c>
      <c r="EV36" s="141">
        <v>9.1175987660983211E-5</v>
      </c>
      <c r="EW36" s="141">
        <v>9.5547532119850671E-4</v>
      </c>
      <c r="EX36" s="141">
        <v>1.626453928709062E-5</v>
      </c>
      <c r="EY36" s="141">
        <v>5.9000530673888353E-4</v>
      </c>
      <c r="EZ36" s="141">
        <v>2.1928176293148012E-5</v>
      </c>
      <c r="FA36" s="141">
        <v>9.4753958113036804E-5</v>
      </c>
      <c r="FB36" s="141">
        <v>6.3010855221228186E-4</v>
      </c>
      <c r="FC36" s="141">
        <v>4.1247266139349774E-4</v>
      </c>
      <c r="FD36" s="141">
        <v>7.8890416393773046E-4</v>
      </c>
      <c r="FE36" s="141">
        <v>3.6639238917128927E-4</v>
      </c>
      <c r="FF36" s="141">
        <v>4.4303574208676637E-4</v>
      </c>
      <c r="FG36" s="141">
        <v>1.2633447265975838E-3</v>
      </c>
      <c r="FH36" s="141">
        <v>2.3650255453043847E-4</v>
      </c>
      <c r="FI36" s="141">
        <v>5.0003781030901796E-4</v>
      </c>
      <c r="FJ36" s="141">
        <v>1.8388166745230367E-3</v>
      </c>
      <c r="FK36" s="141">
        <v>4.989888465906314E-3</v>
      </c>
      <c r="FL36" s="141">
        <v>1.5915822930742023E-3</v>
      </c>
      <c r="FM36" s="141">
        <v>9.606974654949885E-3</v>
      </c>
      <c r="FN36" s="141">
        <v>2.7300110640049117E-2</v>
      </c>
      <c r="FO36" s="141">
        <v>8.5052990583081821E-3</v>
      </c>
      <c r="FP36" s="141">
        <v>4.996397726429091E-3</v>
      </c>
      <c r="FQ36" s="141">
        <v>5.3867886871975567E-3</v>
      </c>
      <c r="FR36" s="141">
        <v>1.0834429092114268E-3</v>
      </c>
      <c r="FS36" s="141">
        <v>9.3259218713906465E-4</v>
      </c>
      <c r="FT36" s="141">
        <v>1.758885109955699E-3</v>
      </c>
      <c r="FU36" s="141">
        <v>1.7073484157894179E-3</v>
      </c>
      <c r="FV36" s="141"/>
      <c r="FW36" s="141">
        <v>5.5668674537607968E-4</v>
      </c>
      <c r="FX36" s="141">
        <v>6.764488746660909E-5</v>
      </c>
      <c r="FY36" s="141">
        <v>8.3202170365790121E-4</v>
      </c>
      <c r="FZ36" s="141">
        <v>3.353894232063617E-5</v>
      </c>
      <c r="GA36" s="141">
        <v>5.745512725604837E-4</v>
      </c>
      <c r="GB36" s="141">
        <v>1.0275161229019394E-5</v>
      </c>
      <c r="GC36" s="141">
        <v>8.0428289383022221E-5</v>
      </c>
      <c r="GD36" s="141">
        <v>5.7449841921389645E-4</v>
      </c>
      <c r="GE36" s="141">
        <v>3.2595700990869331E-4</v>
      </c>
      <c r="GF36" s="141">
        <v>7.1783513416807585E-4</v>
      </c>
      <c r="GG36" s="141">
        <v>3.8476700784955461E-4</v>
      </c>
      <c r="GH36" s="141">
        <v>4.482668578059516E-4</v>
      </c>
      <c r="GI36" s="141">
        <v>1.0580531104030504E-3</v>
      </c>
      <c r="GJ36" s="141">
        <v>1.91520908973482E-4</v>
      </c>
      <c r="GK36" s="141">
        <v>4.0721051748973501E-4</v>
      </c>
      <c r="GL36" s="141">
        <v>1.6981562202750321E-3</v>
      </c>
      <c r="GM36" s="141">
        <v>4.4896642623761997E-3</v>
      </c>
      <c r="GN36" s="141">
        <v>1.2286345848660416E-3</v>
      </c>
      <c r="GO36" s="141">
        <v>9.1865333101155758E-3</v>
      </c>
      <c r="GP36" s="141">
        <v>2.5989466690155512E-2</v>
      </c>
      <c r="GQ36" s="141">
        <v>7.7208015903171261E-3</v>
      </c>
      <c r="GR36" s="141">
        <v>4.7753515607402586E-3</v>
      </c>
      <c r="GS36" s="141">
        <v>4.9471977694402671E-3</v>
      </c>
      <c r="GT36" s="141">
        <v>5.9717980493355957E-4</v>
      </c>
      <c r="GU36" s="141">
        <v>8.4772243740741094E-4</v>
      </c>
      <c r="GV36" s="141">
        <v>1.3035995047419975E-3</v>
      </c>
      <c r="GW36" s="141">
        <v>1.3800995730009224E-3</v>
      </c>
      <c r="GX36" s="141"/>
      <c r="GY36" s="141">
        <v>5.0607838589897204E-4</v>
      </c>
      <c r="GZ36" s="141">
        <v>4.7308324253536011E-5</v>
      </c>
      <c r="HA36" s="141">
        <v>7.8571072855668027E-4</v>
      </c>
      <c r="HB36" s="141">
        <v>2.5790865043220762E-5</v>
      </c>
      <c r="HC36" s="141">
        <v>7.5067234623423472E-4</v>
      </c>
      <c r="HD36" s="141">
        <v>1.2200101319689477E-5</v>
      </c>
      <c r="HE36" s="141">
        <v>8.211587426427615E-5</v>
      </c>
      <c r="HF36" s="141">
        <v>5.7404383570570504E-4</v>
      </c>
      <c r="HG36" s="141">
        <v>2.7864155251398594E-4</v>
      </c>
      <c r="HH36" s="141">
        <v>7.3820518211720448E-4</v>
      </c>
      <c r="HI36" s="141">
        <v>4.2251986984776386E-4</v>
      </c>
      <c r="HJ36" s="141">
        <v>4.4498258376491343E-4</v>
      </c>
      <c r="HK36" s="141">
        <v>1.1069959102466217E-3</v>
      </c>
      <c r="HL36" s="141">
        <v>2.1303899882895209E-4</v>
      </c>
      <c r="HM36" s="141">
        <v>4.2006256055651203E-4</v>
      </c>
      <c r="HN36" s="141">
        <v>1.9542922343216041E-3</v>
      </c>
      <c r="HO36" s="141">
        <v>4.7699134881512336E-3</v>
      </c>
      <c r="HP36" s="141">
        <v>1.1926412755312924E-3</v>
      </c>
      <c r="HQ36" s="141">
        <v>8.8487679769886935E-3</v>
      </c>
      <c r="HR36" s="141">
        <v>2.7429853093937077E-2</v>
      </c>
      <c r="HS36" s="141">
        <v>7.9085363395849182E-3</v>
      </c>
      <c r="HT36" s="141">
        <v>4.7470967582712827E-3</v>
      </c>
      <c r="HU36" s="141">
        <v>5.3160304377256841E-3</v>
      </c>
      <c r="HV36" s="141">
        <v>5.8733221525069756E-4</v>
      </c>
      <c r="HW36" s="141">
        <v>1.0326718631522391E-3</v>
      </c>
      <c r="HX36" s="141">
        <v>1.3408145498207185E-3</v>
      </c>
      <c r="HY36" s="141">
        <v>1.4927208743092664E-3</v>
      </c>
      <c r="HZ36" s="125"/>
    </row>
    <row r="37" spans="1:234" s="93" customFormat="1" ht="36" x14ac:dyDescent="0.25">
      <c r="A37" s="91" t="s">
        <v>29</v>
      </c>
      <c r="B37" s="92">
        <v>4761</v>
      </c>
      <c r="C37" s="92"/>
      <c r="D37" s="92"/>
      <c r="E37" s="92">
        <v>2</v>
      </c>
      <c r="F37" s="92"/>
      <c r="G37" s="92" t="s">
        <v>818</v>
      </c>
      <c r="H37" s="92" t="s">
        <v>788</v>
      </c>
      <c r="I37" s="91" t="s">
        <v>19</v>
      </c>
      <c r="J37" s="91" t="s">
        <v>875</v>
      </c>
      <c r="K37" s="141">
        <v>2.9379479785290163E-3</v>
      </c>
      <c r="L37" s="141">
        <v>9.4919456769023303E-4</v>
      </c>
      <c r="M37" s="141">
        <v>5.7110958152817009E-3</v>
      </c>
      <c r="N37" s="141">
        <v>8.4845953651753838E-4</v>
      </c>
      <c r="O37" s="141">
        <v>8.3847767368193157E-3</v>
      </c>
      <c r="P37" s="141">
        <v>1.0108149013588505E-3</v>
      </c>
      <c r="Q37" s="141">
        <v>1.3565457514014877E-3</v>
      </c>
      <c r="R37" s="141">
        <v>5.7183896787528291E-3</v>
      </c>
      <c r="S37" s="141">
        <v>2.6308125649333485E-3</v>
      </c>
      <c r="T37" s="141">
        <v>8.4515046817242555E-3</v>
      </c>
      <c r="U37" s="141">
        <v>4.3357707997579127E-3</v>
      </c>
      <c r="V37" s="141">
        <v>4.2988310571087747E-3</v>
      </c>
      <c r="W37" s="141">
        <v>1.2083650956369393E-2</v>
      </c>
      <c r="X37" s="141">
        <v>2.8863291436184149E-3</v>
      </c>
      <c r="Y37" s="141">
        <v>2.8835960742832401E-3</v>
      </c>
      <c r="Z37" s="141">
        <v>1.6161444470603459E-2</v>
      </c>
      <c r="AA37" s="141">
        <v>4.3401268931395662E-2</v>
      </c>
      <c r="AB37" s="141">
        <v>8.7438276760423723E-3</v>
      </c>
      <c r="AC37" s="141">
        <v>5.8069644462351022E-2</v>
      </c>
      <c r="AD37" s="141">
        <v>0.21201275635243055</v>
      </c>
      <c r="AE37" s="141">
        <v>4.5896378204974206E-2</v>
      </c>
      <c r="AF37" s="141">
        <v>1.6107337402697878E-2</v>
      </c>
      <c r="AG37" s="141">
        <v>3.1473581294235317E-2</v>
      </c>
      <c r="AH37" s="141">
        <v>5.1829228588111545E-3</v>
      </c>
      <c r="AI37" s="141">
        <v>5.9084706969368371E-3</v>
      </c>
      <c r="AJ37" s="141">
        <v>1.0750054367901383E-2</v>
      </c>
      <c r="AK37" s="141">
        <v>1.7484375286325862E-2</v>
      </c>
      <c r="AL37" s="141"/>
      <c r="AM37" s="141">
        <v>2.8783860873258654E-3</v>
      </c>
      <c r="AN37" s="141">
        <v>9.0560311653378202E-4</v>
      </c>
      <c r="AO37" s="141">
        <v>4.952816284381858E-3</v>
      </c>
      <c r="AP37" s="141">
        <v>8.542536753038259E-4</v>
      </c>
      <c r="AQ37" s="141">
        <v>8.4159423918849178E-3</v>
      </c>
      <c r="AR37" s="141">
        <v>1.0886060190379372E-3</v>
      </c>
      <c r="AS37" s="141">
        <v>1.5937769670923735E-3</v>
      </c>
      <c r="AT37" s="141">
        <v>5.9380147092268744E-3</v>
      </c>
      <c r="AU37" s="141">
        <v>2.7551978125645582E-3</v>
      </c>
      <c r="AV37" s="141">
        <v>9.2586564612022939E-3</v>
      </c>
      <c r="AW37" s="141">
        <v>4.3678782211391638E-3</v>
      </c>
      <c r="AX37" s="141">
        <v>3.6592768541877279E-3</v>
      </c>
      <c r="AY37" s="141">
        <v>1.369665732111836E-2</v>
      </c>
      <c r="AZ37" s="141">
        <v>3.2601763061294599E-3</v>
      </c>
      <c r="BA37" s="141">
        <v>3.0748947371165083E-3</v>
      </c>
      <c r="BB37" s="141">
        <v>1.62698720960745E-2</v>
      </c>
      <c r="BC37" s="141">
        <v>4.433463565456934E-2</v>
      </c>
      <c r="BD37" s="141">
        <v>8.829610349319103E-3</v>
      </c>
      <c r="BE37" s="141">
        <v>5.8813173690158885E-2</v>
      </c>
      <c r="BF37" s="141">
        <v>0.22798290127617987</v>
      </c>
      <c r="BG37" s="141">
        <v>4.4953721489103045E-2</v>
      </c>
      <c r="BH37" s="141">
        <v>1.6573835640233833E-2</v>
      </c>
      <c r="BI37" s="141">
        <v>3.2853889686472668E-2</v>
      </c>
      <c r="BJ37" s="141">
        <v>4.2769800014338033E-3</v>
      </c>
      <c r="BK37" s="141">
        <v>5.8583407592790911E-3</v>
      </c>
      <c r="BL37" s="141">
        <v>1.0603721054852352E-2</v>
      </c>
      <c r="BM37" s="141">
        <v>1.8570910008527269E-2</v>
      </c>
      <c r="BN37" s="141"/>
      <c r="BO37" s="141">
        <v>3.3251476921717284E-3</v>
      </c>
      <c r="BP37" s="141">
        <v>9.9459609397862712E-4</v>
      </c>
      <c r="BQ37" s="141">
        <v>5.2067045081771518E-3</v>
      </c>
      <c r="BR37" s="141">
        <v>1.2583609684838682E-3</v>
      </c>
      <c r="BS37" s="141">
        <v>8.1751303970596066E-3</v>
      </c>
      <c r="BT37" s="141">
        <v>9.5423913903214957E-4</v>
      </c>
      <c r="BU37" s="141">
        <v>1.3883768175832838E-3</v>
      </c>
      <c r="BV37" s="141">
        <v>6.1374324937804748E-3</v>
      </c>
      <c r="BW37" s="141">
        <v>2.8039491059648259E-3</v>
      </c>
      <c r="BX37" s="141">
        <v>9.4082392692868451E-3</v>
      </c>
      <c r="BY37" s="141">
        <v>3.9738632881375791E-3</v>
      </c>
      <c r="BZ37" s="141">
        <v>3.6597797271044731E-3</v>
      </c>
      <c r="CA37" s="141">
        <v>1.3787134264162053E-2</v>
      </c>
      <c r="CB37" s="141">
        <v>3.1274465315518475E-3</v>
      </c>
      <c r="CC37" s="141">
        <v>3.401998586614378E-3</v>
      </c>
      <c r="CD37" s="141">
        <v>1.7161666116968302E-2</v>
      </c>
      <c r="CE37" s="141">
        <v>4.9024470133689858E-2</v>
      </c>
      <c r="CF37" s="141">
        <v>8.8538347732286769E-3</v>
      </c>
      <c r="CG37" s="141">
        <v>6.2229688032709028E-2</v>
      </c>
      <c r="CH37" s="141">
        <v>0.23091493029064544</v>
      </c>
      <c r="CI37" s="141">
        <v>4.9179399263573072E-2</v>
      </c>
      <c r="CJ37" s="141">
        <v>1.6894745346339543E-2</v>
      </c>
      <c r="CK37" s="141">
        <v>3.294896502995405E-2</v>
      </c>
      <c r="CL37" s="141">
        <v>4.3907086644511982E-3</v>
      </c>
      <c r="CM37" s="141">
        <v>6.6997947151578021E-3</v>
      </c>
      <c r="CN37" s="141">
        <v>1.0566711771784882E-2</v>
      </c>
      <c r="CO37" s="141">
        <v>1.7990215472672159E-2</v>
      </c>
      <c r="CP37" s="141"/>
      <c r="CQ37" s="141">
        <v>3.2630716299927652E-3</v>
      </c>
      <c r="CR37" s="141">
        <v>9.7234836252038832E-4</v>
      </c>
      <c r="CS37" s="141">
        <v>5.0930852625087801E-3</v>
      </c>
      <c r="CT37" s="141">
        <v>7.8640947587943055E-4</v>
      </c>
      <c r="CU37" s="141">
        <v>7.6248788514084436E-3</v>
      </c>
      <c r="CV37" s="141">
        <v>9.2224524110809966E-4</v>
      </c>
      <c r="CW37" s="141">
        <v>1.6363485695191594E-3</v>
      </c>
      <c r="CX37" s="141">
        <v>5.6684220949805896E-3</v>
      </c>
      <c r="CY37" s="141">
        <v>2.9014136512923437E-3</v>
      </c>
      <c r="CZ37" s="141">
        <v>1.0128838963022102E-2</v>
      </c>
      <c r="DA37" s="141">
        <v>3.655869588200693E-3</v>
      </c>
      <c r="DB37" s="141">
        <v>3.4057070822412589E-3</v>
      </c>
      <c r="DC37" s="141">
        <v>1.1625332899236281E-2</v>
      </c>
      <c r="DD37" s="141">
        <v>3.109521283968401E-3</v>
      </c>
      <c r="DE37" s="141">
        <v>3.1395569148687393E-3</v>
      </c>
      <c r="DF37" s="141">
        <v>1.6280485067727515E-2</v>
      </c>
      <c r="DG37" s="141">
        <v>4.7660485134322576E-2</v>
      </c>
      <c r="DH37" s="141">
        <v>9.0248328183723317E-3</v>
      </c>
      <c r="DI37" s="141">
        <v>6.0917090838048242E-2</v>
      </c>
      <c r="DJ37" s="141">
        <v>0.22921676802201071</v>
      </c>
      <c r="DK37" s="141">
        <v>5.0122639409406346E-2</v>
      </c>
      <c r="DL37" s="141">
        <v>1.6991014746167901E-2</v>
      </c>
      <c r="DM37" s="141">
        <v>3.4332048052974108E-2</v>
      </c>
      <c r="DN37" s="141">
        <v>4.5204359921254137E-3</v>
      </c>
      <c r="DO37" s="141">
        <v>6.6201356157549992E-3</v>
      </c>
      <c r="DP37" s="141">
        <v>1.0980800282382536E-2</v>
      </c>
      <c r="DQ37" s="141">
        <v>1.9266879904248746E-2</v>
      </c>
      <c r="DR37" s="141"/>
      <c r="DS37" s="141">
        <v>4.0881497712280728E-3</v>
      </c>
      <c r="DT37" s="141">
        <v>1.1449918714580328E-3</v>
      </c>
      <c r="DU37" s="141">
        <v>4.9945908495112002E-3</v>
      </c>
      <c r="DV37" s="141">
        <v>8.2085108012373278E-4</v>
      </c>
      <c r="DW37" s="141">
        <v>7.9448092573147014E-3</v>
      </c>
      <c r="DX37" s="141">
        <v>1.0831666463677382E-3</v>
      </c>
      <c r="DY37" s="141">
        <v>2.4206351043421161E-3</v>
      </c>
      <c r="DZ37" s="141">
        <v>6.3870717740291657E-3</v>
      </c>
      <c r="EA37" s="141">
        <v>3.0159158637522985E-3</v>
      </c>
      <c r="EB37" s="141">
        <v>1.030438025399698E-2</v>
      </c>
      <c r="EC37" s="141">
        <v>3.9283006143075562E-3</v>
      </c>
      <c r="ED37" s="141">
        <v>2.7492425340305045E-3</v>
      </c>
      <c r="EE37" s="141">
        <v>1.3453165949489984E-2</v>
      </c>
      <c r="EF37" s="141">
        <v>2.9107916088045235E-3</v>
      </c>
      <c r="EG37" s="141">
        <v>3.1298441348058034E-3</v>
      </c>
      <c r="EH37" s="141">
        <v>1.7227854683935419E-2</v>
      </c>
      <c r="EI37" s="141">
        <v>5.0623909747854766E-2</v>
      </c>
      <c r="EJ37" s="141">
        <v>9.5547952047402122E-3</v>
      </c>
      <c r="EK37" s="141">
        <v>6.1795617768294835E-2</v>
      </c>
      <c r="EL37" s="141">
        <v>0.23951138619062065</v>
      </c>
      <c r="EM37" s="141">
        <v>5.1606933856965194E-2</v>
      </c>
      <c r="EN37" s="141">
        <v>1.7787881778584765E-2</v>
      </c>
      <c r="EO37" s="141">
        <v>3.6925676720531035E-2</v>
      </c>
      <c r="EP37" s="141">
        <v>4.5535978196911643E-3</v>
      </c>
      <c r="EQ37" s="141">
        <v>7.2035343359136894E-3</v>
      </c>
      <c r="ER37" s="141">
        <v>1.1461013029225616E-2</v>
      </c>
      <c r="ES37" s="141">
        <v>2.1992342132014009E-2</v>
      </c>
      <c r="ET37" s="141"/>
      <c r="EU37" s="141">
        <v>3.7733123485069017E-3</v>
      </c>
      <c r="EV37" s="141">
        <v>1.4333563997332897E-3</v>
      </c>
      <c r="EW37" s="141">
        <v>4.8335271508487552E-3</v>
      </c>
      <c r="EX37" s="141">
        <v>9.4430533470982419E-4</v>
      </c>
      <c r="EY37" s="141">
        <v>7.2166299729016356E-3</v>
      </c>
      <c r="EZ37" s="141">
        <v>9.7280074843308169E-4</v>
      </c>
      <c r="FA37" s="141">
        <v>3.0896945030811068E-3</v>
      </c>
      <c r="FB37" s="141">
        <v>5.335873510786804E-3</v>
      </c>
      <c r="FC37" s="141">
        <v>3.1770880502298513E-3</v>
      </c>
      <c r="FD37" s="141">
        <v>8.9217614002254971E-3</v>
      </c>
      <c r="FE37" s="141">
        <v>4.0816516975855218E-3</v>
      </c>
      <c r="FF37" s="141">
        <v>2.4671991540280423E-3</v>
      </c>
      <c r="FG37" s="141">
        <v>1.3682583990261175E-2</v>
      </c>
      <c r="FH37" s="141">
        <v>3.05315033376984E-3</v>
      </c>
      <c r="FI37" s="141">
        <v>3.4196856813560328E-3</v>
      </c>
      <c r="FJ37" s="141">
        <v>1.6856763744591378E-2</v>
      </c>
      <c r="FK37" s="141">
        <v>5.0704587405258419E-2</v>
      </c>
      <c r="FL37" s="141">
        <v>1.1050296907577903E-2</v>
      </c>
      <c r="FM37" s="141">
        <v>6.6267457029514254E-2</v>
      </c>
      <c r="FN37" s="141">
        <v>0.24851406401625908</v>
      </c>
      <c r="FO37" s="141">
        <v>5.1635911960837624E-2</v>
      </c>
      <c r="FP37" s="141">
        <v>1.7414549391690185E-2</v>
      </c>
      <c r="FQ37" s="141">
        <v>3.8508813610195376E-2</v>
      </c>
      <c r="FR37" s="141">
        <v>4.7795919488489939E-3</v>
      </c>
      <c r="FS37" s="141">
        <v>7.4364106126361233E-3</v>
      </c>
      <c r="FT37" s="141">
        <v>1.2406723644753913E-2</v>
      </c>
      <c r="FU37" s="141">
        <v>2.1513996170143872E-2</v>
      </c>
      <c r="FV37" s="141"/>
      <c r="FW37" s="141">
        <v>3.6542140179940917E-3</v>
      </c>
      <c r="FX37" s="141">
        <v>1.1871843987123168E-3</v>
      </c>
      <c r="FY37" s="141">
        <v>4.1950058295231896E-3</v>
      </c>
      <c r="FZ37" s="141">
        <v>9.798084548459326E-4</v>
      </c>
      <c r="GA37" s="141">
        <v>7.098996570513035E-3</v>
      </c>
      <c r="GB37" s="141">
        <v>1.3835223007873075E-3</v>
      </c>
      <c r="GC37" s="141">
        <v>4.3130930133783814E-3</v>
      </c>
      <c r="GD37" s="141">
        <v>4.9427184502579937E-3</v>
      </c>
      <c r="GE37" s="141">
        <v>3.1534244645341331E-3</v>
      </c>
      <c r="GF37" s="141">
        <v>8.3626762342510191E-3</v>
      </c>
      <c r="GG37" s="141">
        <v>3.8701763414150971E-3</v>
      </c>
      <c r="GH37" s="141">
        <v>2.4991048272915255E-3</v>
      </c>
      <c r="GI37" s="141">
        <v>1.3291527378943712E-2</v>
      </c>
      <c r="GJ37" s="141">
        <v>3.0672084924871184E-3</v>
      </c>
      <c r="GK37" s="141">
        <v>3.3989310791182371E-3</v>
      </c>
      <c r="GL37" s="141">
        <v>1.7497435054157483E-2</v>
      </c>
      <c r="GM37" s="141">
        <v>4.9441782513136003E-2</v>
      </c>
      <c r="GN37" s="141">
        <v>1.1847852749327519E-2</v>
      </c>
      <c r="GO37" s="141">
        <v>6.7675226526693569E-2</v>
      </c>
      <c r="GP37" s="141">
        <v>0.27412739402039121</v>
      </c>
      <c r="GQ37" s="141">
        <v>4.8170333050548589E-2</v>
      </c>
      <c r="GR37" s="141">
        <v>1.7343456655450597E-2</v>
      </c>
      <c r="GS37" s="141">
        <v>4.0588015781437482E-2</v>
      </c>
      <c r="GT37" s="141">
        <v>4.7863205016673085E-3</v>
      </c>
      <c r="GU37" s="141">
        <v>7.275703562560713E-3</v>
      </c>
      <c r="GV37" s="141">
        <v>1.2369299417659657E-2</v>
      </c>
      <c r="GW37" s="141">
        <v>2.2204323367880346E-2</v>
      </c>
      <c r="GX37" s="141"/>
      <c r="GY37" s="141">
        <v>3.4917055867250981E-3</v>
      </c>
      <c r="GZ37" s="141">
        <v>1.5147504588316719E-3</v>
      </c>
      <c r="HA37" s="141">
        <v>5.1021649057912434E-3</v>
      </c>
      <c r="HB37" s="141">
        <v>1.1442013478543498E-3</v>
      </c>
      <c r="HC37" s="141">
        <v>6.8337930580141303E-3</v>
      </c>
      <c r="HD37" s="141">
        <v>2.0418476506638699E-3</v>
      </c>
      <c r="HE37" s="141">
        <v>4.0338695646694412E-3</v>
      </c>
      <c r="HF37" s="141">
        <v>5.4111413049419384E-3</v>
      </c>
      <c r="HG37" s="141">
        <v>3.1644918720255192E-3</v>
      </c>
      <c r="HH37" s="141">
        <v>8.7491839284090482E-3</v>
      </c>
      <c r="HI37" s="141">
        <v>4.3430110580524161E-3</v>
      </c>
      <c r="HJ37" s="141">
        <v>2.6311012943354552E-3</v>
      </c>
      <c r="HK37" s="141">
        <v>1.3946900506564741E-2</v>
      </c>
      <c r="HL37" s="141">
        <v>3.6740313040363407E-3</v>
      </c>
      <c r="HM37" s="141">
        <v>4.0856043354831782E-3</v>
      </c>
      <c r="HN37" s="141">
        <v>1.8092432091211925E-2</v>
      </c>
      <c r="HO37" s="141">
        <v>5.1600826708622573E-2</v>
      </c>
      <c r="HP37" s="141">
        <v>1.1547502665113353E-2</v>
      </c>
      <c r="HQ37" s="141">
        <v>7.1217229094389337E-2</v>
      </c>
      <c r="HR37" s="141">
        <v>0.27364947536489587</v>
      </c>
      <c r="HS37" s="141">
        <v>4.5136364399032174E-2</v>
      </c>
      <c r="HT37" s="141">
        <v>1.8327737635647292E-2</v>
      </c>
      <c r="HU37" s="141">
        <v>4.2933821819792918E-2</v>
      </c>
      <c r="HV37" s="141">
        <v>4.9847926920028041E-3</v>
      </c>
      <c r="HW37" s="141">
        <v>7.2026399527407451E-3</v>
      </c>
      <c r="HX37" s="141">
        <v>1.3212900710335958E-2</v>
      </c>
      <c r="HY37" s="141">
        <v>2.1488605497494248E-2</v>
      </c>
      <c r="HZ37" s="125"/>
    </row>
    <row r="38" spans="1:234" s="93" customFormat="1" ht="36" x14ac:dyDescent="0.25">
      <c r="A38" s="91" t="s">
        <v>29</v>
      </c>
      <c r="B38" s="92">
        <v>4762</v>
      </c>
      <c r="C38" s="92"/>
      <c r="D38" s="92"/>
      <c r="E38" s="92">
        <v>2</v>
      </c>
      <c r="F38" s="92"/>
      <c r="G38" s="92" t="s">
        <v>829</v>
      </c>
      <c r="H38" s="92" t="s">
        <v>24</v>
      </c>
      <c r="I38" s="91" t="s">
        <v>19</v>
      </c>
      <c r="J38" s="91" t="s">
        <v>875</v>
      </c>
      <c r="K38" s="141">
        <v>1.10138456198948E-4</v>
      </c>
      <c r="L38" s="141">
        <v>4.4502322372561529E-5</v>
      </c>
      <c r="M38" s="141">
        <v>1.2145971608046271E-4</v>
      </c>
      <c r="N38" s="141">
        <v>4.6440121909881356E-5</v>
      </c>
      <c r="O38" s="141">
        <v>1.8621103791213714E-4</v>
      </c>
      <c r="P38" s="141">
        <v>4.7520725270174774E-6</v>
      </c>
      <c r="Q38" s="141">
        <v>3.2491474004147366E-5</v>
      </c>
      <c r="R38" s="141">
        <v>2.5984580641895855E-4</v>
      </c>
      <c r="S38" s="141">
        <v>4.3195711638375793E-5</v>
      </c>
      <c r="T38" s="141">
        <v>3.0482841687646162E-4</v>
      </c>
      <c r="U38" s="141">
        <v>1.8800029782393469E-4</v>
      </c>
      <c r="V38" s="141">
        <v>7.0793955640369367E-5</v>
      </c>
      <c r="W38" s="141">
        <v>6.6083393512930894E-4</v>
      </c>
      <c r="X38" s="141">
        <v>6.0802618546945636E-5</v>
      </c>
      <c r="Y38" s="141">
        <v>2.6622514997028763E-5</v>
      </c>
      <c r="Z38" s="141">
        <v>3.7543363454194074E-4</v>
      </c>
      <c r="AA38" s="141">
        <v>1.3263035618395573E-3</v>
      </c>
      <c r="AB38" s="141">
        <v>3.0099116314178282E-4</v>
      </c>
      <c r="AC38" s="141">
        <v>1.149871482232288E-3</v>
      </c>
      <c r="AD38" s="141">
        <v>6.3785345932528071E-3</v>
      </c>
      <c r="AE38" s="141">
        <v>1.0711519363471129E-3</v>
      </c>
      <c r="AF38" s="141">
        <v>6.0485724050066841E-4</v>
      </c>
      <c r="AG38" s="141">
        <v>1.1631145220859567E-3</v>
      </c>
      <c r="AH38" s="141">
        <v>1.489143219657142E-4</v>
      </c>
      <c r="AI38" s="141">
        <v>2.189509347266334E-4</v>
      </c>
      <c r="AJ38" s="141">
        <v>3.4862731296601758E-4</v>
      </c>
      <c r="AK38" s="141">
        <v>2.7626439632333377E-4</v>
      </c>
      <c r="AL38" s="141"/>
      <c r="AM38" s="141">
        <v>1.2751791514342031E-4</v>
      </c>
      <c r="AN38" s="141">
        <v>2.9745680210514163E-5</v>
      </c>
      <c r="AO38" s="141">
        <v>1.1762727367839885E-4</v>
      </c>
      <c r="AP38" s="141">
        <v>6.5033186330607545E-5</v>
      </c>
      <c r="AQ38" s="141">
        <v>1.8904211166465763E-4</v>
      </c>
      <c r="AR38" s="141">
        <v>1.9722853867541125E-5</v>
      </c>
      <c r="AS38" s="141">
        <v>4.6092498830727889E-5</v>
      </c>
      <c r="AT38" s="141">
        <v>3.710399071285868E-4</v>
      </c>
      <c r="AU38" s="141">
        <v>4.7259942286959814E-5</v>
      </c>
      <c r="AV38" s="141">
        <v>2.8253567268875826E-4</v>
      </c>
      <c r="AW38" s="141">
        <v>1.8131163882151934E-4</v>
      </c>
      <c r="AX38" s="141">
        <v>7.1674321921350246E-5</v>
      </c>
      <c r="AY38" s="141">
        <v>6.2456943216829838E-4</v>
      </c>
      <c r="AZ38" s="141">
        <v>6.063638264478798E-5</v>
      </c>
      <c r="BA38" s="141">
        <v>1.6886601425609541E-5</v>
      </c>
      <c r="BB38" s="141">
        <v>3.7746101346045204E-4</v>
      </c>
      <c r="BC38" s="141">
        <v>1.4531460778048127E-3</v>
      </c>
      <c r="BD38" s="141">
        <v>3.0816812760732574E-4</v>
      </c>
      <c r="BE38" s="141">
        <v>1.3546339422006433E-3</v>
      </c>
      <c r="BF38" s="141">
        <v>7.6205324714937305E-3</v>
      </c>
      <c r="BG38" s="141">
        <v>1.1224080348461317E-3</v>
      </c>
      <c r="BH38" s="141">
        <v>6.7992082914100508E-4</v>
      </c>
      <c r="BI38" s="141">
        <v>1.2087567187686094E-3</v>
      </c>
      <c r="BJ38" s="141">
        <v>1.5304043909385737E-4</v>
      </c>
      <c r="BK38" s="141">
        <v>2.3499205161434821E-4</v>
      </c>
      <c r="BL38" s="141">
        <v>2.4820150398714534E-4</v>
      </c>
      <c r="BM38" s="141">
        <v>4.8365787590058868E-4</v>
      </c>
      <c r="BN38" s="141"/>
      <c r="BO38" s="141">
        <v>1.4111671982639984E-4</v>
      </c>
      <c r="BP38" s="141">
        <v>3.1885326895663706E-5</v>
      </c>
      <c r="BQ38" s="141">
        <v>1.6615201630633091E-4</v>
      </c>
      <c r="BR38" s="141">
        <v>1.0557746664715613E-4</v>
      </c>
      <c r="BS38" s="141">
        <v>1.7099973303228068E-4</v>
      </c>
      <c r="BT38" s="141">
        <v>2.8450269088847362E-5</v>
      </c>
      <c r="BU38" s="141">
        <v>6.2844929276765032E-5</v>
      </c>
      <c r="BV38" s="141">
        <v>1.76483142510595E-4</v>
      </c>
      <c r="BW38" s="141">
        <v>5.6117478748610523E-5</v>
      </c>
      <c r="BX38" s="141">
        <v>2.9973253668077023E-4</v>
      </c>
      <c r="BY38" s="141">
        <v>1.6569182455288372E-4</v>
      </c>
      <c r="BZ38" s="141">
        <v>9.0897556582423766E-5</v>
      </c>
      <c r="CA38" s="141">
        <v>7.7356575031873817E-4</v>
      </c>
      <c r="CB38" s="141">
        <v>4.9921119970231244E-5</v>
      </c>
      <c r="CC38" s="141">
        <v>3.4312965338017848E-5</v>
      </c>
      <c r="CD38" s="141">
        <v>4.6923107042713929E-4</v>
      </c>
      <c r="CE38" s="141">
        <v>1.5890857177826602E-3</v>
      </c>
      <c r="CF38" s="141">
        <v>3.3135337085800061E-4</v>
      </c>
      <c r="CG38" s="141">
        <v>1.4060781958741089E-3</v>
      </c>
      <c r="CH38" s="141">
        <v>7.7429573442425806E-3</v>
      </c>
      <c r="CI38" s="141">
        <v>9.6102432510108558E-4</v>
      </c>
      <c r="CJ38" s="141">
        <v>7.8244521320264173E-4</v>
      </c>
      <c r="CK38" s="141">
        <v>1.3175962416604571E-3</v>
      </c>
      <c r="CL38" s="141">
        <v>1.4628147425482698E-4</v>
      </c>
      <c r="CM38" s="141">
        <v>3.23411706175E-4</v>
      </c>
      <c r="CN38" s="141">
        <v>3.3991737577414587E-4</v>
      </c>
      <c r="CO38" s="141">
        <v>2.8498845929841648E-4</v>
      </c>
      <c r="CP38" s="141"/>
      <c r="CQ38" s="141">
        <v>1.2612084105451308E-4</v>
      </c>
      <c r="CR38" s="141">
        <v>3.9011677085206373E-5</v>
      </c>
      <c r="CS38" s="141">
        <v>1.7600392863765548E-4</v>
      </c>
      <c r="CT38" s="141">
        <v>4.9969969705296159E-5</v>
      </c>
      <c r="CU38" s="141">
        <v>1.3837894594817324E-4</v>
      </c>
      <c r="CV38" s="141">
        <v>3.2770982377917389E-5</v>
      </c>
      <c r="CW38" s="141">
        <v>5.9275686683115783E-5</v>
      </c>
      <c r="CX38" s="141">
        <v>2.5575213356850097E-4</v>
      </c>
      <c r="CY38" s="141">
        <v>5.1607389525478322E-5</v>
      </c>
      <c r="CZ38" s="141">
        <v>2.7166844863279094E-4</v>
      </c>
      <c r="DA38" s="141">
        <v>1.9315453554132465E-4</v>
      </c>
      <c r="DB38" s="141">
        <v>1.0510372641425976E-4</v>
      </c>
      <c r="DC38" s="141">
        <v>8.7070886019755065E-4</v>
      </c>
      <c r="DD38" s="141">
        <v>3.3634104334899515E-5</v>
      </c>
      <c r="DE38" s="141">
        <v>4.0639978082083256E-5</v>
      </c>
      <c r="DF38" s="141">
        <v>4.9685382205949731E-4</v>
      </c>
      <c r="DG38" s="141">
        <v>1.5736578412872267E-3</v>
      </c>
      <c r="DH38" s="141">
        <v>3.7614580476211137E-4</v>
      </c>
      <c r="DI38" s="141">
        <v>1.5892885176544088E-3</v>
      </c>
      <c r="DJ38" s="141">
        <v>9.3692658042123875E-3</v>
      </c>
      <c r="DK38" s="141">
        <v>9.6758972990275091E-4</v>
      </c>
      <c r="DL38" s="141">
        <v>8.3721829289627508E-4</v>
      </c>
      <c r="DM38" s="141">
        <v>1.4430789088334308E-3</v>
      </c>
      <c r="DN38" s="141">
        <v>1.7263608544282685E-4</v>
      </c>
      <c r="DO38" s="141">
        <v>3.0957320188761811E-4</v>
      </c>
      <c r="DP38" s="141">
        <v>3.8034709152135929E-4</v>
      </c>
      <c r="DQ38" s="141">
        <v>2.2637635085536375E-4</v>
      </c>
      <c r="DR38" s="141"/>
      <c r="DS38" s="141">
        <v>1.7360957214960951E-4</v>
      </c>
      <c r="DT38" s="141">
        <v>4.9214766135118427E-5</v>
      </c>
      <c r="DU38" s="141">
        <v>2.508766573315944E-4</v>
      </c>
      <c r="DV38" s="141">
        <v>6.7493413221518728E-5</v>
      </c>
      <c r="DW38" s="141">
        <v>2.3674919836841525E-4</v>
      </c>
      <c r="DX38" s="141">
        <v>4.3278342120968939E-5</v>
      </c>
      <c r="DY38" s="141">
        <v>9.7556972872200578E-5</v>
      </c>
      <c r="DZ38" s="141">
        <v>2.5741705251488992E-4</v>
      </c>
      <c r="EA38" s="141">
        <v>3.6556488810770913E-5</v>
      </c>
      <c r="EB38" s="141">
        <v>3.6201309065724696E-4</v>
      </c>
      <c r="EC38" s="141">
        <v>1.5295072799053868E-4</v>
      </c>
      <c r="ED38" s="141">
        <v>1.0234208156409397E-4</v>
      </c>
      <c r="EE38" s="141">
        <v>9.7254156758056235E-4</v>
      </c>
      <c r="EF38" s="141">
        <v>9.7044661966328596E-5</v>
      </c>
      <c r="EG38" s="141">
        <v>3.6986854132553803E-5</v>
      </c>
      <c r="EH38" s="141">
        <v>6.3661239055803627E-4</v>
      </c>
      <c r="EI38" s="141">
        <v>1.7021179011572803E-3</v>
      </c>
      <c r="EJ38" s="141">
        <v>4.0021025287897841E-4</v>
      </c>
      <c r="EK38" s="141">
        <v>1.8135521170844161E-3</v>
      </c>
      <c r="EL38" s="141">
        <v>1.038914792721333E-2</v>
      </c>
      <c r="EM38" s="141">
        <v>1.2866319444354271E-3</v>
      </c>
      <c r="EN38" s="141">
        <v>9.5656479611184141E-4</v>
      </c>
      <c r="EO38" s="141">
        <v>1.6666622918731398E-3</v>
      </c>
      <c r="EP38" s="141">
        <v>1.8284108447488615E-4</v>
      </c>
      <c r="EQ38" s="141">
        <v>4.4567137771097585E-4</v>
      </c>
      <c r="ER38" s="141">
        <v>4.2022304570411178E-4</v>
      </c>
      <c r="ES38" s="141">
        <v>2.2170040527066069E-4</v>
      </c>
      <c r="ET38" s="141"/>
      <c r="EU38" s="141">
        <v>2.1247166403888081E-4</v>
      </c>
      <c r="EV38" s="141">
        <v>3.066345695165566E-5</v>
      </c>
      <c r="EW38" s="141">
        <v>1.6836321873337965E-4</v>
      </c>
      <c r="EX38" s="141">
        <v>6.1225384756853206E-5</v>
      </c>
      <c r="EY38" s="141">
        <v>2.1575924635376767E-4</v>
      </c>
      <c r="EZ38" s="141">
        <v>5.5672839655734859E-5</v>
      </c>
      <c r="FA38" s="141">
        <v>1.0090218328529562E-4</v>
      </c>
      <c r="FB38" s="141">
        <v>2.4974710323276829E-4</v>
      </c>
      <c r="FC38" s="141">
        <v>4.3850190142553485E-5</v>
      </c>
      <c r="FD38" s="141">
        <v>3.9379592340770827E-4</v>
      </c>
      <c r="FE38" s="141">
        <v>2.3623509855056214E-4</v>
      </c>
      <c r="FF38" s="141">
        <v>1.0444311568794065E-4</v>
      </c>
      <c r="FG38" s="141">
        <v>9.912215514222408E-4</v>
      </c>
      <c r="FH38" s="141">
        <v>1.0642754363241131E-4</v>
      </c>
      <c r="FI38" s="141">
        <v>1.3352235155175688E-4</v>
      </c>
      <c r="FJ38" s="141">
        <v>8.15119719685415E-4</v>
      </c>
      <c r="FK38" s="141">
        <v>1.6865828559908707E-3</v>
      </c>
      <c r="FL38" s="141">
        <v>3.6963192745563268E-4</v>
      </c>
      <c r="FM38" s="141">
        <v>2.480061915868117E-3</v>
      </c>
      <c r="FN38" s="141">
        <v>1.1268492912543842E-2</v>
      </c>
      <c r="FO38" s="141">
        <v>1.4260217758128493E-3</v>
      </c>
      <c r="FP38" s="141">
        <v>1.1351309019897993E-3</v>
      </c>
      <c r="FQ38" s="141">
        <v>1.9009933839626814E-3</v>
      </c>
      <c r="FR38" s="141">
        <v>1.941276284310683E-4</v>
      </c>
      <c r="FS38" s="141">
        <v>5.5484301567305851E-4</v>
      </c>
      <c r="FT38" s="141">
        <v>4.8663067636072681E-4</v>
      </c>
      <c r="FU38" s="141">
        <v>2.7653596447506503E-4</v>
      </c>
      <c r="FV38" s="141"/>
      <c r="FW38" s="141">
        <v>1.9742588181658361E-4</v>
      </c>
      <c r="FX38" s="141">
        <v>3.1815329693841394E-5</v>
      </c>
      <c r="FY38" s="141">
        <v>3.4693000356273996E-4</v>
      </c>
      <c r="FZ38" s="141">
        <v>6.8094077738276512E-5</v>
      </c>
      <c r="GA38" s="141">
        <v>2.1108515230717687E-4</v>
      </c>
      <c r="GB38" s="141">
        <v>2.6154815814563532E-5</v>
      </c>
      <c r="GC38" s="141">
        <v>7.4527936516625764E-5</v>
      </c>
      <c r="GD38" s="141">
        <v>4.0612041846235222E-4</v>
      </c>
      <c r="GE38" s="141">
        <v>4.5604969714065508E-5</v>
      </c>
      <c r="GF38" s="141">
        <v>5.2166072861145629E-4</v>
      </c>
      <c r="GG38" s="141">
        <v>2.5154261124795898E-4</v>
      </c>
      <c r="GH38" s="141">
        <v>1.3743186357450838E-4</v>
      </c>
      <c r="GI38" s="141">
        <v>1.1887445293506818E-3</v>
      </c>
      <c r="GJ38" s="141">
        <v>1.0222672747682939E-4</v>
      </c>
      <c r="GK38" s="141">
        <v>1.2675871080202131E-4</v>
      </c>
      <c r="GL38" s="141">
        <v>9.8558397729460088E-4</v>
      </c>
      <c r="GM38" s="141">
        <v>1.7993380012333081E-3</v>
      </c>
      <c r="GN38" s="141">
        <v>5.1407089135768194E-4</v>
      </c>
      <c r="GO38" s="141">
        <v>2.2855621199656625E-3</v>
      </c>
      <c r="GP38" s="141">
        <v>1.2381935264169136E-2</v>
      </c>
      <c r="GQ38" s="141">
        <v>1.2378508710640648E-3</v>
      </c>
      <c r="GR38" s="141">
        <v>1.301332489409971E-3</v>
      </c>
      <c r="GS38" s="141">
        <v>2.1249740721804851E-3</v>
      </c>
      <c r="GT38" s="141">
        <v>2.1010966511559936E-4</v>
      </c>
      <c r="GU38" s="141">
        <v>4.462931699488606E-4</v>
      </c>
      <c r="GV38" s="141">
        <v>9.3286363860990002E-4</v>
      </c>
      <c r="GW38" s="141">
        <v>3.7548847861278785E-4</v>
      </c>
      <c r="GX38" s="141"/>
      <c r="GY38" s="141">
        <v>1.6619728683059447E-4</v>
      </c>
      <c r="GZ38" s="141">
        <v>2.1167053207658388E-5</v>
      </c>
      <c r="HA38" s="141">
        <v>3.340382358648134E-4</v>
      </c>
      <c r="HB38" s="141">
        <v>1.4598972153214421E-4</v>
      </c>
      <c r="HC38" s="141">
        <v>2.7732590135722229E-4</v>
      </c>
      <c r="HD38" s="141">
        <v>1.8200288724370325E-5</v>
      </c>
      <c r="HE38" s="141">
        <v>6.0736985880422583E-5</v>
      </c>
      <c r="HF38" s="141">
        <v>2.8856475577634342E-4</v>
      </c>
      <c r="HG38" s="141">
        <v>4.119989573434129E-5</v>
      </c>
      <c r="HH38" s="141">
        <v>5.3449684212153513E-4</v>
      </c>
      <c r="HI38" s="141">
        <v>3.2423528637505E-4</v>
      </c>
      <c r="HJ38" s="141">
        <v>1.1215229270148553E-4</v>
      </c>
      <c r="HK38" s="141">
        <v>1.2306068467394422E-3</v>
      </c>
      <c r="HL38" s="141">
        <v>1.3683384123204108E-4</v>
      </c>
      <c r="HM38" s="141">
        <v>2.9154882031902065E-4</v>
      </c>
      <c r="HN38" s="141">
        <v>1.3241847467173279E-3</v>
      </c>
      <c r="HO38" s="141">
        <v>2.5541185350376997E-3</v>
      </c>
      <c r="HP38" s="141">
        <v>7.767462076794441E-4</v>
      </c>
      <c r="HQ38" s="141">
        <v>3.0330323999223732E-3</v>
      </c>
      <c r="HR38" s="141">
        <v>1.6301687365910953E-2</v>
      </c>
      <c r="HS38" s="141">
        <v>1.283111274493933E-3</v>
      </c>
      <c r="HT38" s="141">
        <v>1.3340237836613087E-3</v>
      </c>
      <c r="HU38" s="141">
        <v>2.4882579917494523E-3</v>
      </c>
      <c r="HV38" s="141">
        <v>2.6341383549875036E-4</v>
      </c>
      <c r="HW38" s="141">
        <v>6.284738176776032E-4</v>
      </c>
      <c r="HX38" s="141">
        <v>1.2015319442129318E-3</v>
      </c>
      <c r="HY38" s="141">
        <v>9.4753583832954099E-4</v>
      </c>
      <c r="HZ38" s="125"/>
    </row>
    <row r="39" spans="1:234" s="93" customFormat="1" ht="72" x14ac:dyDescent="0.25">
      <c r="A39" s="91" t="s">
        <v>29</v>
      </c>
      <c r="B39" s="92">
        <v>4647</v>
      </c>
      <c r="C39" s="92"/>
      <c r="D39" s="92"/>
      <c r="E39" s="92">
        <v>3</v>
      </c>
      <c r="F39" s="92"/>
      <c r="G39" s="92" t="s">
        <v>819</v>
      </c>
      <c r="H39" s="92" t="s">
        <v>788</v>
      </c>
      <c r="I39" s="91" t="s">
        <v>840</v>
      </c>
      <c r="J39" s="91" t="s">
        <v>15</v>
      </c>
      <c r="K39" s="141">
        <v>1.4312055106020021E-3</v>
      </c>
      <c r="L39" s="141">
        <v>2.0472731750641258E-4</v>
      </c>
      <c r="M39" s="141">
        <v>5.298261801081958E-3</v>
      </c>
      <c r="N39" s="141">
        <v>0</v>
      </c>
      <c r="O39" s="141">
        <v>2.9717714695293037E-3</v>
      </c>
      <c r="P39" s="141">
        <v>1.21183801959338E-4</v>
      </c>
      <c r="Q39" s="141">
        <v>1.2506082270112753E-3</v>
      </c>
      <c r="R39" s="141">
        <v>1.9234355197154844E-3</v>
      </c>
      <c r="S39" s="141">
        <v>5.0320687087388981E-3</v>
      </c>
      <c r="T39" s="141">
        <v>3.9396638214410751E-2</v>
      </c>
      <c r="U39" s="141">
        <v>3.2792729496143643E-3</v>
      </c>
      <c r="V39" s="141">
        <v>3.8484128951145062E-3</v>
      </c>
      <c r="W39" s="141">
        <v>6.8113965553894526E-2</v>
      </c>
      <c r="X39" s="141">
        <v>1.5510117789010254E-3</v>
      </c>
      <c r="Y39" s="141">
        <v>3.3448511428925722E-3</v>
      </c>
      <c r="Z39" s="141">
        <v>3.2338568577111995E-2</v>
      </c>
      <c r="AA39" s="141">
        <v>4.6394177100813609E-2</v>
      </c>
      <c r="AB39" s="141">
        <v>1.4665097734449047E-2</v>
      </c>
      <c r="AC39" s="141">
        <v>0.10650859819451655</v>
      </c>
      <c r="AD39" s="141">
        <v>0.53499409658974084</v>
      </c>
      <c r="AE39" s="141">
        <v>3.586920587437302E-2</v>
      </c>
      <c r="AF39" s="141">
        <v>2.0536633286939644E-2</v>
      </c>
      <c r="AG39" s="141">
        <v>3.695602977727621E-2</v>
      </c>
      <c r="AH39" s="141">
        <v>1.5051775318807897E-3</v>
      </c>
      <c r="AI39" s="141">
        <v>2.4960128228796656E-3</v>
      </c>
      <c r="AJ39" s="141">
        <v>1.9611991304841311E-2</v>
      </c>
      <c r="AK39" s="141">
        <v>1.0356996314204829E-2</v>
      </c>
      <c r="AL39" s="141"/>
      <c r="AM39" s="141">
        <v>1.638042759000784E-3</v>
      </c>
      <c r="AN39" s="141">
        <v>2.3941736070805253E-4</v>
      </c>
      <c r="AO39" s="141">
        <v>5.6196009337843543E-3</v>
      </c>
      <c r="AP39" s="141">
        <v>4.98584394044057E-5</v>
      </c>
      <c r="AQ39" s="141">
        <v>2.9382483805772803E-3</v>
      </c>
      <c r="AR39" s="141">
        <v>1.6809542619153375E-4</v>
      </c>
      <c r="AS39" s="141">
        <v>1.4408918627467609E-3</v>
      </c>
      <c r="AT39" s="141">
        <v>1.9519381124554695E-3</v>
      </c>
      <c r="AU39" s="141">
        <v>5.2974356763436517E-3</v>
      </c>
      <c r="AV39" s="141">
        <v>3.4123347088446061E-2</v>
      </c>
      <c r="AW39" s="141">
        <v>3.5933959030485488E-3</v>
      </c>
      <c r="AX39" s="141">
        <v>3.7911868882106866E-3</v>
      </c>
      <c r="AY39" s="141">
        <v>7.2781000816847172E-2</v>
      </c>
      <c r="AZ39" s="141">
        <v>1.6173877972462283E-3</v>
      </c>
      <c r="BA39" s="141">
        <v>3.5660363732159172E-3</v>
      </c>
      <c r="BB39" s="141">
        <v>3.0756003476932345E-2</v>
      </c>
      <c r="BC39" s="141">
        <v>5.0226821827209514E-2</v>
      </c>
      <c r="BD39" s="141">
        <v>1.2637589687338739E-2</v>
      </c>
      <c r="BE39" s="141">
        <v>0.10307138120540731</v>
      </c>
      <c r="BF39" s="141">
        <v>0.54100600685281042</v>
      </c>
      <c r="BG39" s="141">
        <v>3.2612245663200617E-2</v>
      </c>
      <c r="BH39" s="141">
        <v>2.20600044872485E-2</v>
      </c>
      <c r="BI39" s="141">
        <v>3.6993309685833739E-2</v>
      </c>
      <c r="BJ39" s="141">
        <v>9.2772305331182922E-4</v>
      </c>
      <c r="BK39" s="141">
        <v>3.5502907289329862E-3</v>
      </c>
      <c r="BL39" s="141">
        <v>1.82247427916119E-2</v>
      </c>
      <c r="BM39" s="141">
        <v>9.1179967219351728E-3</v>
      </c>
      <c r="BN39" s="141"/>
      <c r="BO39" s="141">
        <v>1.7493374982309239E-3</v>
      </c>
      <c r="BP39" s="141">
        <v>2.3894766073061669E-4</v>
      </c>
      <c r="BQ39" s="141">
        <v>7.258236312768643E-3</v>
      </c>
      <c r="BR39" s="141">
        <v>3.3750451873766318E-5</v>
      </c>
      <c r="BS39" s="141">
        <v>4.2047380843249485E-3</v>
      </c>
      <c r="BT39" s="141">
        <v>3.0837528258199714E-4</v>
      </c>
      <c r="BU39" s="141">
        <v>8.3847476452595521E-4</v>
      </c>
      <c r="BV39" s="141">
        <v>2.2335277116645423E-3</v>
      </c>
      <c r="BW39" s="141">
        <v>4.9949157791407371E-3</v>
      </c>
      <c r="BX39" s="141">
        <v>3.514028302022236E-2</v>
      </c>
      <c r="BY39" s="141">
        <v>3.3916106014734286E-3</v>
      </c>
      <c r="BZ39" s="141">
        <v>2.571664488867342E-3</v>
      </c>
      <c r="CA39" s="141">
        <v>6.9280821059033201E-2</v>
      </c>
      <c r="CB39" s="141">
        <v>1.7068972569355208E-3</v>
      </c>
      <c r="CC39" s="141">
        <v>2.8876131997706759E-3</v>
      </c>
      <c r="CD39" s="141">
        <v>3.3589745202885261E-2</v>
      </c>
      <c r="CE39" s="141">
        <v>4.4045702175044436E-2</v>
      </c>
      <c r="CF39" s="141">
        <v>1.1218869494237171E-2</v>
      </c>
      <c r="CG39" s="141">
        <v>0.10127912947392269</v>
      </c>
      <c r="CH39" s="141">
        <v>0.54292320550207673</v>
      </c>
      <c r="CI39" s="141">
        <v>3.3346326905376582E-2</v>
      </c>
      <c r="CJ39" s="141">
        <v>2.224099410432186E-2</v>
      </c>
      <c r="CK39" s="141">
        <v>3.8708443966241401E-2</v>
      </c>
      <c r="CL39" s="141">
        <v>1.0772093647117545E-3</v>
      </c>
      <c r="CM39" s="141">
        <v>4.5076406013264958E-3</v>
      </c>
      <c r="CN39" s="141">
        <v>1.9836155156719045E-2</v>
      </c>
      <c r="CO39" s="141">
        <v>1.0387384880992095E-2</v>
      </c>
      <c r="CP39" s="141"/>
      <c r="CQ39" s="141">
        <v>1.1725817279336836E-3</v>
      </c>
      <c r="CR39" s="141">
        <v>2.2379874109789647E-4</v>
      </c>
      <c r="CS39" s="141">
        <v>6.0584369502110031E-3</v>
      </c>
      <c r="CT39" s="141">
        <v>0</v>
      </c>
      <c r="CU39" s="141">
        <v>3.1985499859096089E-3</v>
      </c>
      <c r="CV39" s="141">
        <v>2.0348774189600153E-4</v>
      </c>
      <c r="CW39" s="141">
        <v>8.3879278704181723E-4</v>
      </c>
      <c r="CX39" s="141">
        <v>1.8239031137701168E-3</v>
      </c>
      <c r="CY39" s="141">
        <v>4.6043800106331384E-3</v>
      </c>
      <c r="CZ39" s="141">
        <v>3.2653041799280288E-2</v>
      </c>
      <c r="DA39" s="141">
        <v>3.6784542495909831E-3</v>
      </c>
      <c r="DB39" s="141">
        <v>3.2693411480370165E-3</v>
      </c>
      <c r="DC39" s="141">
        <v>4.7823013467246711E-2</v>
      </c>
      <c r="DD39" s="141">
        <v>1.9791497819981788E-3</v>
      </c>
      <c r="DE39" s="141">
        <v>3.0643734471046688E-3</v>
      </c>
      <c r="DF39" s="141">
        <v>3.4373372830713893E-2</v>
      </c>
      <c r="DG39" s="141">
        <v>4.3795953441692126E-2</v>
      </c>
      <c r="DH39" s="141">
        <v>1.0809538934326238E-2</v>
      </c>
      <c r="DI39" s="141">
        <v>9.7223954067454862E-2</v>
      </c>
      <c r="DJ39" s="141">
        <v>0.57468244884454711</v>
      </c>
      <c r="DK39" s="141">
        <v>3.6408249523580044E-2</v>
      </c>
      <c r="DL39" s="141">
        <v>1.8266433887135881E-2</v>
      </c>
      <c r="DM39" s="141">
        <v>3.7793233418569071E-2</v>
      </c>
      <c r="DN39" s="141">
        <v>9.9567933628709969E-4</v>
      </c>
      <c r="DO39" s="141">
        <v>3.9249492053617394E-3</v>
      </c>
      <c r="DP39" s="141">
        <v>1.8224788823709908E-2</v>
      </c>
      <c r="DQ39" s="141">
        <v>1.2910092734870897E-2</v>
      </c>
      <c r="DR39" s="141"/>
      <c r="DS39" s="141">
        <v>1.4308178877594918E-3</v>
      </c>
      <c r="DT39" s="141">
        <v>2.3854896382114214E-4</v>
      </c>
      <c r="DU39" s="141">
        <v>6.1123460918356444E-3</v>
      </c>
      <c r="DV39" s="141">
        <v>0</v>
      </c>
      <c r="DW39" s="141">
        <v>3.4839557718011867E-3</v>
      </c>
      <c r="DX39" s="141">
        <v>1.7692301485956391E-4</v>
      </c>
      <c r="DY39" s="141">
        <v>8.2237935102107661E-4</v>
      </c>
      <c r="DZ39" s="141">
        <v>1.7329622445877535E-3</v>
      </c>
      <c r="EA39" s="141">
        <v>4.504678801223524E-3</v>
      </c>
      <c r="EB39" s="141">
        <v>2.9934748584363187E-2</v>
      </c>
      <c r="EC39" s="141">
        <v>2.9234024913009412E-3</v>
      </c>
      <c r="ED39" s="141">
        <v>3.2061429813860496E-3</v>
      </c>
      <c r="EE39" s="141">
        <v>6.242993176815978E-2</v>
      </c>
      <c r="EF39" s="141">
        <v>2.3844911408428585E-3</v>
      </c>
      <c r="EG39" s="141">
        <v>3.011548349583908E-3</v>
      </c>
      <c r="EH39" s="141">
        <v>3.385151282343863E-2</v>
      </c>
      <c r="EI39" s="141">
        <v>4.2640994159254514E-2</v>
      </c>
      <c r="EJ39" s="141">
        <v>1.0859833021773128E-2</v>
      </c>
      <c r="EK39" s="141">
        <v>0.10027568718990558</v>
      </c>
      <c r="EL39" s="141">
        <v>0.55294325098963171</v>
      </c>
      <c r="EM39" s="141">
        <v>3.4312704530867405E-2</v>
      </c>
      <c r="EN39" s="141">
        <v>1.6063955893820665E-2</v>
      </c>
      <c r="EO39" s="141">
        <v>4.2653874538551226E-2</v>
      </c>
      <c r="EP39" s="141">
        <v>7.5369030846885625E-4</v>
      </c>
      <c r="EQ39" s="141">
        <v>3.3714034436594237E-3</v>
      </c>
      <c r="ER39" s="141">
        <v>1.8652260601756083E-2</v>
      </c>
      <c r="ES39" s="141">
        <v>2.122795505632671E-2</v>
      </c>
      <c r="ET39" s="141"/>
      <c r="EU39" s="141">
        <v>1.9638399925752045E-3</v>
      </c>
      <c r="EV39" s="141">
        <v>2.0535111816833283E-4</v>
      </c>
      <c r="EW39" s="141">
        <v>6.4919790673736624E-3</v>
      </c>
      <c r="EX39" s="141">
        <v>0</v>
      </c>
      <c r="EY39" s="141">
        <v>5.2777607191680275E-3</v>
      </c>
      <c r="EZ39" s="141">
        <v>1.6926953005480571E-4</v>
      </c>
      <c r="FA39" s="141">
        <v>6.9090347314893765E-4</v>
      </c>
      <c r="FB39" s="141">
        <v>2.1269396519354358E-3</v>
      </c>
      <c r="FC39" s="141">
        <v>3.2583651777630539E-3</v>
      </c>
      <c r="FD39" s="141">
        <v>2.6200326740726379E-2</v>
      </c>
      <c r="FE39" s="141">
        <v>2.4974470530290524E-3</v>
      </c>
      <c r="FF39" s="141">
        <v>2.7809273202626999E-3</v>
      </c>
      <c r="FG39" s="141">
        <v>4.7105635945682074E-2</v>
      </c>
      <c r="FH39" s="141">
        <v>1.6785489065232935E-3</v>
      </c>
      <c r="FI39" s="141">
        <v>2.4646937543140331E-3</v>
      </c>
      <c r="FJ39" s="141">
        <v>3.8375179707713723E-2</v>
      </c>
      <c r="FK39" s="141">
        <v>4.8716687064775527E-2</v>
      </c>
      <c r="FL39" s="141">
        <v>1.0701106467938495E-2</v>
      </c>
      <c r="FM39" s="141">
        <v>0.10960049662302573</v>
      </c>
      <c r="FN39" s="141">
        <v>0.5491170179582584</v>
      </c>
      <c r="FO39" s="141">
        <v>3.9351790149922995E-2</v>
      </c>
      <c r="FP39" s="141">
        <v>1.6862038986194677E-2</v>
      </c>
      <c r="FQ39" s="141">
        <v>4.240989994042571E-2</v>
      </c>
      <c r="FR39" s="141">
        <v>7.3182395929467477E-4</v>
      </c>
      <c r="FS39" s="141">
        <v>3.528852348218947E-3</v>
      </c>
      <c r="FT39" s="141">
        <v>2.0218009234296154E-2</v>
      </c>
      <c r="FU39" s="141">
        <v>1.7475109109210081E-2</v>
      </c>
      <c r="FV39" s="141"/>
      <c r="FW39" s="141">
        <v>2.4989143722059146E-3</v>
      </c>
      <c r="FX39" s="141">
        <v>7.9846496728100359E-4</v>
      </c>
      <c r="FY39" s="141">
        <v>6.8410634689390635E-3</v>
      </c>
      <c r="FZ39" s="141">
        <v>7.7715548569751402E-5</v>
      </c>
      <c r="GA39" s="141">
        <v>5.3704642877289346E-3</v>
      </c>
      <c r="GB39" s="141">
        <v>2.8338024474050386E-4</v>
      </c>
      <c r="GC39" s="141">
        <v>2.0714045137635432E-3</v>
      </c>
      <c r="GD39" s="141">
        <v>1.74335450190694E-3</v>
      </c>
      <c r="GE39" s="141">
        <v>2.8165384166150094E-3</v>
      </c>
      <c r="GF39" s="141">
        <v>2.343796364291147E-2</v>
      </c>
      <c r="GG39" s="141">
        <v>2.6497408542464512E-3</v>
      </c>
      <c r="GH39" s="141">
        <v>2.0788664557879776E-3</v>
      </c>
      <c r="GI39" s="141">
        <v>4.1492661852566025E-2</v>
      </c>
      <c r="GJ39" s="141">
        <v>2.0281204900380991E-3</v>
      </c>
      <c r="GK39" s="141">
        <v>2.3666651949404141E-3</v>
      </c>
      <c r="GL39" s="141">
        <v>3.9579751939668451E-2</v>
      </c>
      <c r="GM39" s="141">
        <v>5.0553835183273534E-2</v>
      </c>
      <c r="GN39" s="141">
        <v>1.0561935294626464E-2</v>
      </c>
      <c r="GO39" s="141">
        <v>0.11752614925990261</v>
      </c>
      <c r="GP39" s="141">
        <v>0.54684976583046241</v>
      </c>
      <c r="GQ39" s="141">
        <v>3.6538429472344494E-2</v>
      </c>
      <c r="GR39" s="141">
        <v>1.8652970856827249E-2</v>
      </c>
      <c r="GS39" s="141">
        <v>4.330113666690022E-2</v>
      </c>
      <c r="GT39" s="141">
        <v>6.5735393161705288E-4</v>
      </c>
      <c r="GU39" s="141">
        <v>3.4213662022907982E-3</v>
      </c>
      <c r="GV39" s="141">
        <v>2.1260612869654246E-2</v>
      </c>
      <c r="GW39" s="141">
        <v>1.4541373680191209E-2</v>
      </c>
      <c r="GX39" s="141"/>
      <c r="GY39" s="141">
        <v>2.2355431303298164E-3</v>
      </c>
      <c r="GZ39" s="141">
        <v>8.1097082539154357E-4</v>
      </c>
      <c r="HA39" s="141">
        <v>5.194522285546674E-3</v>
      </c>
      <c r="HB39" s="141">
        <v>1.2346087435994438E-4</v>
      </c>
      <c r="HC39" s="141">
        <v>5.154328530098006E-3</v>
      </c>
      <c r="HD39" s="141">
        <v>1.0450709755605435E-4</v>
      </c>
      <c r="HE39" s="141">
        <v>8.020348265585759E-4</v>
      </c>
      <c r="HF39" s="141">
        <v>2.6432924174482333E-3</v>
      </c>
      <c r="HG39" s="141">
        <v>2.9231876748122055E-3</v>
      </c>
      <c r="HH39" s="141">
        <v>1.983991052428663E-2</v>
      </c>
      <c r="HI39" s="141">
        <v>2.3451078598264643E-3</v>
      </c>
      <c r="HJ39" s="141">
        <v>2.1349222614328632E-3</v>
      </c>
      <c r="HK39" s="141">
        <v>4.5648664174153038E-2</v>
      </c>
      <c r="HL39" s="141">
        <v>2.7423311843563043E-3</v>
      </c>
      <c r="HM39" s="141">
        <v>2.559518057330918E-3</v>
      </c>
      <c r="HN39" s="141">
        <v>3.0484134215205697E-2</v>
      </c>
      <c r="HO39" s="141">
        <v>5.4603070862791508E-2</v>
      </c>
      <c r="HP39" s="141">
        <v>1.1981398304569249E-2</v>
      </c>
      <c r="HQ39" s="141">
        <v>0.12206453208791197</v>
      </c>
      <c r="HR39" s="141">
        <v>0.55522867034217582</v>
      </c>
      <c r="HS39" s="141">
        <v>3.5342503067740214E-2</v>
      </c>
      <c r="HT39" s="141">
        <v>1.4977402294195599E-2</v>
      </c>
      <c r="HU39" s="141">
        <v>4.3845957543879654E-2</v>
      </c>
      <c r="HV39" s="141">
        <v>8.3939928930261149E-4</v>
      </c>
      <c r="HW39" s="141">
        <v>3.2011096286613363E-3</v>
      </c>
      <c r="HX39" s="141">
        <v>1.7573309640693435E-2</v>
      </c>
      <c r="HY39" s="141">
        <v>1.4596210999385566E-2</v>
      </c>
      <c r="HZ39" s="125"/>
    </row>
    <row r="40" spans="1:234" s="93" customFormat="1" ht="60" x14ac:dyDescent="0.25">
      <c r="A40" s="91" t="s">
        <v>29</v>
      </c>
      <c r="B40" s="92">
        <v>4756</v>
      </c>
      <c r="C40" s="92"/>
      <c r="D40" s="92"/>
      <c r="E40" s="92">
        <v>4</v>
      </c>
      <c r="F40" s="92"/>
      <c r="G40" s="92" t="s">
        <v>794</v>
      </c>
      <c r="H40" s="92" t="s">
        <v>24</v>
      </c>
      <c r="I40" s="91" t="s">
        <v>18</v>
      </c>
      <c r="J40" s="91" t="s">
        <v>874</v>
      </c>
      <c r="K40" s="141">
        <v>1.0241885374012458E-4</v>
      </c>
      <c r="L40" s="141">
        <v>4.6653064806667508E-5</v>
      </c>
      <c r="M40" s="141">
        <v>3.2197746758132889E-4</v>
      </c>
      <c r="N40" s="141">
        <v>3.4318425119382302E-5</v>
      </c>
      <c r="O40" s="141">
        <v>4.0760109815239762E-4</v>
      </c>
      <c r="P40" s="141">
        <v>4.909096059904308E-6</v>
      </c>
      <c r="Q40" s="141">
        <v>7.9072642352363118E-5</v>
      </c>
      <c r="R40" s="141">
        <v>1.2767246967394845E-4</v>
      </c>
      <c r="S40" s="141">
        <v>2.087688872925394E-4</v>
      </c>
      <c r="T40" s="141">
        <v>2.5445203877541567E-4</v>
      </c>
      <c r="U40" s="141">
        <v>1.8636026972862699E-4</v>
      </c>
      <c r="V40" s="141">
        <v>1.4767803494450605E-4</v>
      </c>
      <c r="W40" s="141">
        <v>5.2671556944076058E-4</v>
      </c>
      <c r="X40" s="141">
        <v>8.3358680014039934E-5</v>
      </c>
      <c r="Y40" s="141">
        <v>5.0764536127951547E-5</v>
      </c>
      <c r="Z40" s="141">
        <v>8.6975911281793675E-4</v>
      </c>
      <c r="AA40" s="141">
        <v>1.9616700945927759E-3</v>
      </c>
      <c r="AB40" s="141">
        <v>7.5997529142746655E-4</v>
      </c>
      <c r="AC40" s="141">
        <v>1.3883654632154141E-3</v>
      </c>
      <c r="AD40" s="141">
        <v>6.8938272155526113E-3</v>
      </c>
      <c r="AE40" s="141">
        <v>1.4677457256463775E-3</v>
      </c>
      <c r="AF40" s="141">
        <v>6.0552339709663548E-4</v>
      </c>
      <c r="AG40" s="141">
        <v>1.150715090988724E-3</v>
      </c>
      <c r="AH40" s="141">
        <v>2.0965152770630928E-4</v>
      </c>
      <c r="AI40" s="141">
        <v>1.5708512302484146E-4</v>
      </c>
      <c r="AJ40" s="141">
        <v>8.6691713093466191E-4</v>
      </c>
      <c r="AK40" s="141">
        <v>5.0152470463766586E-4</v>
      </c>
      <c r="AL40" s="141"/>
      <c r="AM40" s="141">
        <v>9.6952776969582818E-5</v>
      </c>
      <c r="AN40" s="141">
        <v>4.468190574257802E-5</v>
      </c>
      <c r="AO40" s="141">
        <v>3.183402426450177E-4</v>
      </c>
      <c r="AP40" s="141">
        <v>3.8095001445836412E-5</v>
      </c>
      <c r="AQ40" s="141">
        <v>3.7823792260001826E-4</v>
      </c>
      <c r="AR40" s="141">
        <v>1.73302872477031E-6</v>
      </c>
      <c r="AS40" s="141">
        <v>7.1691954085396179E-5</v>
      </c>
      <c r="AT40" s="141">
        <v>2.2889041189759065E-4</v>
      </c>
      <c r="AU40" s="141">
        <v>1.9850468518818951E-4</v>
      </c>
      <c r="AV40" s="141">
        <v>2.2885435618046965E-4</v>
      </c>
      <c r="AW40" s="141">
        <v>2.1900406069900452E-4</v>
      </c>
      <c r="AX40" s="141">
        <v>1.5894630992730214E-4</v>
      </c>
      <c r="AY40" s="141">
        <v>6.0058496301046036E-4</v>
      </c>
      <c r="AZ40" s="141">
        <v>8.5010159940194187E-5</v>
      </c>
      <c r="BA40" s="141">
        <v>4.6702660833865366E-5</v>
      </c>
      <c r="BB40" s="141">
        <v>8.9869485288034579E-4</v>
      </c>
      <c r="BC40" s="141">
        <v>1.852501806734906E-3</v>
      </c>
      <c r="BD40" s="141">
        <v>6.5278304703098532E-4</v>
      </c>
      <c r="BE40" s="141">
        <v>1.4885963368761299E-3</v>
      </c>
      <c r="BF40" s="141">
        <v>7.3365026120043204E-3</v>
      </c>
      <c r="BG40" s="141">
        <v>1.6498638807368607E-3</v>
      </c>
      <c r="BH40" s="141">
        <v>6.5647306846949209E-4</v>
      </c>
      <c r="BI40" s="141">
        <v>1.1553649086692007E-3</v>
      </c>
      <c r="BJ40" s="141">
        <v>1.8437226102016797E-4</v>
      </c>
      <c r="BK40" s="141">
        <v>1.8924697653506064E-4</v>
      </c>
      <c r="BL40" s="141">
        <v>7.9127449521680204E-4</v>
      </c>
      <c r="BM40" s="141">
        <v>5.7228896375565038E-4</v>
      </c>
      <c r="BN40" s="141"/>
      <c r="BO40" s="141">
        <v>1.1940802319769663E-4</v>
      </c>
      <c r="BP40" s="141">
        <v>7.4289067001707994E-5</v>
      </c>
      <c r="BQ40" s="141">
        <v>3.2889366648702488E-4</v>
      </c>
      <c r="BR40" s="141">
        <v>4.8025079450296008E-5</v>
      </c>
      <c r="BS40" s="141">
        <v>3.882854658395008E-4</v>
      </c>
      <c r="BT40" s="141">
        <v>0</v>
      </c>
      <c r="BU40" s="141">
        <v>5.9788425515817288E-5</v>
      </c>
      <c r="BV40" s="141">
        <v>2.6648814594768959E-4</v>
      </c>
      <c r="BW40" s="141">
        <v>2.1220099736741902E-4</v>
      </c>
      <c r="BX40" s="141">
        <v>2.2044466593896817E-4</v>
      </c>
      <c r="BY40" s="141">
        <v>1.9810740041678558E-4</v>
      </c>
      <c r="BZ40" s="141">
        <v>1.5343327104452609E-4</v>
      </c>
      <c r="CA40" s="141">
        <v>7.3176949733339469E-4</v>
      </c>
      <c r="CB40" s="141">
        <v>8.1072406190290183E-5</v>
      </c>
      <c r="CC40" s="141">
        <v>5.1859768343554375E-5</v>
      </c>
      <c r="CD40" s="141">
        <v>1.0054124790178718E-3</v>
      </c>
      <c r="CE40" s="141">
        <v>2.0677076870738911E-3</v>
      </c>
      <c r="CF40" s="141">
        <v>7.1018898217943256E-4</v>
      </c>
      <c r="CG40" s="141">
        <v>1.7039837212934235E-3</v>
      </c>
      <c r="CH40" s="141">
        <v>6.7094448146939375E-3</v>
      </c>
      <c r="CI40" s="141">
        <v>1.796805088664592E-3</v>
      </c>
      <c r="CJ40" s="141">
        <v>8.0499737156657872E-4</v>
      </c>
      <c r="CK40" s="141">
        <v>1.2695244077215342E-3</v>
      </c>
      <c r="CL40" s="141">
        <v>2.113953183079532E-4</v>
      </c>
      <c r="CM40" s="141">
        <v>1.3257215074700994E-4</v>
      </c>
      <c r="CN40" s="141">
        <v>6.2295326800394834E-4</v>
      </c>
      <c r="CO40" s="141">
        <v>5.5430664060099333E-4</v>
      </c>
      <c r="CP40" s="141"/>
      <c r="CQ40" s="141">
        <v>7.9351303103919574E-5</v>
      </c>
      <c r="CR40" s="141">
        <v>6.7662306546950913E-5</v>
      </c>
      <c r="CS40" s="141">
        <v>3.2180251260924259E-4</v>
      </c>
      <c r="CT40" s="141">
        <v>4.7764127852548893E-5</v>
      </c>
      <c r="CU40" s="141">
        <v>3.5601133595942433E-4</v>
      </c>
      <c r="CV40" s="141">
        <v>1.4259130393727588E-5</v>
      </c>
      <c r="CW40" s="141">
        <v>6.3697327222692719E-5</v>
      </c>
      <c r="CX40" s="141">
        <v>2.3876773741113346E-4</v>
      </c>
      <c r="CY40" s="141">
        <v>2.1418444932389964E-4</v>
      </c>
      <c r="CZ40" s="141">
        <v>2.1093873282475902E-4</v>
      </c>
      <c r="DA40" s="141">
        <v>2.1074181074107401E-4</v>
      </c>
      <c r="DB40" s="141">
        <v>1.065811291775264E-4</v>
      </c>
      <c r="DC40" s="141">
        <v>7.140335493505313E-4</v>
      </c>
      <c r="DD40" s="141">
        <v>8.9245192404312389E-5</v>
      </c>
      <c r="DE40" s="141">
        <v>5.4089917348247579E-5</v>
      </c>
      <c r="DF40" s="141">
        <v>9.2229865728459687E-4</v>
      </c>
      <c r="DG40" s="141">
        <v>2.2847778380004412E-3</v>
      </c>
      <c r="DH40" s="141">
        <v>5.0747991749456375E-4</v>
      </c>
      <c r="DI40" s="141">
        <v>1.6307751128422862E-3</v>
      </c>
      <c r="DJ40" s="141">
        <v>8.0792570399830267E-3</v>
      </c>
      <c r="DK40" s="141">
        <v>2.0480445381352657E-3</v>
      </c>
      <c r="DL40" s="141">
        <v>7.6115895238812621E-4</v>
      </c>
      <c r="DM40" s="141">
        <v>1.3836022829940764E-3</v>
      </c>
      <c r="DN40" s="141">
        <v>2.6186020506695174E-4</v>
      </c>
      <c r="DO40" s="141">
        <v>1.3682852890168465E-4</v>
      </c>
      <c r="DP40" s="141">
        <v>7.3090262005624264E-4</v>
      </c>
      <c r="DQ40" s="141">
        <v>5.5269718254344271E-4</v>
      </c>
      <c r="DR40" s="141"/>
      <c r="DS40" s="141">
        <v>7.4257695168848881E-5</v>
      </c>
      <c r="DT40" s="141">
        <v>1.0579586375760105E-4</v>
      </c>
      <c r="DU40" s="141">
        <v>4.4035334830514535E-4</v>
      </c>
      <c r="DV40" s="141">
        <v>5.0379607319871422E-5</v>
      </c>
      <c r="DW40" s="141">
        <v>5.4217146258939727E-4</v>
      </c>
      <c r="DX40" s="141">
        <v>1.88248656222821E-5</v>
      </c>
      <c r="DY40" s="141">
        <v>9.2254922104117199E-5</v>
      </c>
      <c r="DZ40" s="141">
        <v>3.832235544236632E-4</v>
      </c>
      <c r="EA40" s="141">
        <v>3.3099787562704215E-4</v>
      </c>
      <c r="EB40" s="141">
        <v>3.4302039514882765E-4</v>
      </c>
      <c r="EC40" s="141">
        <v>3.0563258002930184E-4</v>
      </c>
      <c r="ED40" s="141">
        <v>1.3076177793485384E-4</v>
      </c>
      <c r="EE40" s="141">
        <v>1.181591080955964E-3</v>
      </c>
      <c r="EF40" s="141">
        <v>1.5851227942432244E-4</v>
      </c>
      <c r="EG40" s="141">
        <v>4.1963111590909091E-5</v>
      </c>
      <c r="EH40" s="141">
        <v>1.4357682758855568E-3</v>
      </c>
      <c r="EI40" s="141">
        <v>3.5033597382699731E-3</v>
      </c>
      <c r="EJ40" s="141">
        <v>7.0177105996441593E-4</v>
      </c>
      <c r="EK40" s="141">
        <v>2.8594085439031637E-3</v>
      </c>
      <c r="EL40" s="141">
        <v>1.2630947121594538E-2</v>
      </c>
      <c r="EM40" s="141">
        <v>2.9646243488513149E-3</v>
      </c>
      <c r="EN40" s="141">
        <v>1.1685262857363526E-3</v>
      </c>
      <c r="EO40" s="141">
        <v>2.174709565368665E-3</v>
      </c>
      <c r="EP40" s="141">
        <v>2.9773773052683169E-4</v>
      </c>
      <c r="EQ40" s="141">
        <v>1.7509016701668825E-4</v>
      </c>
      <c r="ER40" s="141">
        <v>9.7759349760953834E-4</v>
      </c>
      <c r="ES40" s="141">
        <v>1.011667301013532E-3</v>
      </c>
      <c r="ET40" s="141"/>
      <c r="EU40" s="141">
        <v>1.1761651648545498E-4</v>
      </c>
      <c r="EV40" s="141">
        <v>6.9493507097252691E-5</v>
      </c>
      <c r="EW40" s="141">
        <v>3.6815421441477834E-4</v>
      </c>
      <c r="EX40" s="141">
        <v>8.0481291485726375E-5</v>
      </c>
      <c r="EY40" s="141">
        <v>5.0276373426232925E-4</v>
      </c>
      <c r="EZ40" s="141">
        <v>6.370156579243487E-6</v>
      </c>
      <c r="FA40" s="141">
        <v>1.3644543962127719E-4</v>
      </c>
      <c r="FB40" s="141">
        <v>3.4515643130937905E-4</v>
      </c>
      <c r="FC40" s="141">
        <v>3.89937651323041E-4</v>
      </c>
      <c r="FD40" s="141">
        <v>2.3950366886831714E-4</v>
      </c>
      <c r="FE40" s="141">
        <v>1.6657751447815737E-4</v>
      </c>
      <c r="FF40" s="141">
        <v>1.3145252092146737E-4</v>
      </c>
      <c r="FG40" s="141">
        <v>9.5824483213375602E-4</v>
      </c>
      <c r="FH40" s="141">
        <v>1.5480030780339046E-4</v>
      </c>
      <c r="FI40" s="141">
        <v>6.4948728765301051E-5</v>
      </c>
      <c r="FJ40" s="141">
        <v>1.5839114701476117E-3</v>
      </c>
      <c r="FK40" s="141">
        <v>3.7018938158762081E-3</v>
      </c>
      <c r="FL40" s="141">
        <v>7.0618319341543372E-4</v>
      </c>
      <c r="FM40" s="141">
        <v>2.9118783805121454E-3</v>
      </c>
      <c r="FN40" s="141">
        <v>1.3192451839512405E-2</v>
      </c>
      <c r="FO40" s="141">
        <v>2.4434310168826713E-3</v>
      </c>
      <c r="FP40" s="141">
        <v>9.8758566503613036E-4</v>
      </c>
      <c r="FQ40" s="141">
        <v>2.3122544580639125E-3</v>
      </c>
      <c r="FR40" s="141">
        <v>2.6235136071634511E-4</v>
      </c>
      <c r="FS40" s="141">
        <v>1.8682295522887165E-4</v>
      </c>
      <c r="FT40" s="141">
        <v>9.9811759115341807E-4</v>
      </c>
      <c r="FU40" s="141">
        <v>8.5557237255649322E-4</v>
      </c>
      <c r="FV40" s="141"/>
      <c r="FW40" s="141">
        <v>1.2976019556659114E-4</v>
      </c>
      <c r="FX40" s="141">
        <v>6.4548549012566507E-5</v>
      </c>
      <c r="FY40" s="141">
        <v>2.4125088626755135E-4</v>
      </c>
      <c r="FZ40" s="141">
        <v>6.3933425333061875E-5</v>
      </c>
      <c r="GA40" s="141">
        <v>4.6301556587141553E-4</v>
      </c>
      <c r="GB40" s="141">
        <v>5.7682783874023411E-5</v>
      </c>
      <c r="GC40" s="141">
        <v>1.6739886498279876E-4</v>
      </c>
      <c r="GD40" s="141">
        <v>3.8209417273417286E-4</v>
      </c>
      <c r="GE40" s="141">
        <v>3.25989305618458E-4</v>
      </c>
      <c r="GF40" s="141">
        <v>2.9629708313034999E-4</v>
      </c>
      <c r="GG40" s="141">
        <v>2.0632549149187621E-4</v>
      </c>
      <c r="GH40" s="141">
        <v>5.0028130906094906E-5</v>
      </c>
      <c r="GI40" s="141">
        <v>6.4574948746592032E-4</v>
      </c>
      <c r="GJ40" s="141">
        <v>1.2867958432688043E-4</v>
      </c>
      <c r="GK40" s="141">
        <v>7.4242655510427418E-5</v>
      </c>
      <c r="GL40" s="141">
        <v>1.5056873823922217E-3</v>
      </c>
      <c r="GM40" s="141">
        <v>4.4715794691375229E-3</v>
      </c>
      <c r="GN40" s="141">
        <v>5.5591730222616983E-4</v>
      </c>
      <c r="GO40" s="141">
        <v>3.2736247275612072E-3</v>
      </c>
      <c r="GP40" s="141">
        <v>1.3627062536488923E-2</v>
      </c>
      <c r="GQ40" s="141">
        <v>2.0985022989674041E-3</v>
      </c>
      <c r="GR40" s="141">
        <v>1.0728387685924534E-3</v>
      </c>
      <c r="GS40" s="141">
        <v>2.3402092896721979E-3</v>
      </c>
      <c r="GT40" s="141">
        <v>1.9855160936709467E-4</v>
      </c>
      <c r="GU40" s="141">
        <v>1.8519998974652127E-4</v>
      </c>
      <c r="GV40" s="141">
        <v>9.0021075266057018E-4</v>
      </c>
      <c r="GW40" s="141">
        <v>8.5451106344611226E-4</v>
      </c>
      <c r="GX40" s="141"/>
      <c r="GY40" s="141">
        <v>1.7522415434211307E-4</v>
      </c>
      <c r="GZ40" s="141">
        <v>7.6773362182287611E-5</v>
      </c>
      <c r="HA40" s="141">
        <v>2.4113568645175767E-4</v>
      </c>
      <c r="HB40" s="141">
        <v>0</v>
      </c>
      <c r="HC40" s="141">
        <v>4.655769814866639E-4</v>
      </c>
      <c r="HD40" s="141">
        <v>4.217034225243841E-5</v>
      </c>
      <c r="HE40" s="141">
        <v>1.8594755460771655E-4</v>
      </c>
      <c r="HF40" s="141">
        <v>4.2854036033444689E-4</v>
      </c>
      <c r="HG40" s="141">
        <v>3.7225739036150004E-4</v>
      </c>
      <c r="HH40" s="141">
        <v>4.0384354424475758E-4</v>
      </c>
      <c r="HI40" s="141">
        <v>3.1712287508436064E-4</v>
      </c>
      <c r="HJ40" s="141">
        <v>9.9138161760557692E-5</v>
      </c>
      <c r="HK40" s="141">
        <v>4.9018272762168516E-4</v>
      </c>
      <c r="HL40" s="141">
        <v>1.5793311568401379E-4</v>
      </c>
      <c r="HM40" s="141">
        <v>6.6755493369085773E-5</v>
      </c>
      <c r="HN40" s="141">
        <v>1.7709909179377352E-3</v>
      </c>
      <c r="HO40" s="141">
        <v>4.3629334196828712E-3</v>
      </c>
      <c r="HP40" s="141">
        <v>6.7776571786605109E-4</v>
      </c>
      <c r="HQ40" s="141">
        <v>2.8084561050853809E-3</v>
      </c>
      <c r="HR40" s="141">
        <v>1.2536841079273477E-2</v>
      </c>
      <c r="HS40" s="141">
        <v>2.1886834389080981E-3</v>
      </c>
      <c r="HT40" s="141">
        <v>1.0446488512165209E-3</v>
      </c>
      <c r="HU40" s="141">
        <v>2.2742229794195145E-3</v>
      </c>
      <c r="HV40" s="141">
        <v>2.2754306122061533E-4</v>
      </c>
      <c r="HW40" s="141">
        <v>1.9904337933223561E-4</v>
      </c>
      <c r="HX40" s="141">
        <v>8.6798756432607629E-4</v>
      </c>
      <c r="HY40" s="141">
        <v>6.8403937757850568E-4</v>
      </c>
      <c r="HZ40" s="125"/>
    </row>
    <row r="41" spans="1:234" s="96" customFormat="1" ht="36" x14ac:dyDescent="0.25">
      <c r="A41" s="94" t="s">
        <v>30</v>
      </c>
      <c r="B41" s="95">
        <v>3211</v>
      </c>
      <c r="C41" s="95">
        <v>1</v>
      </c>
      <c r="D41" s="95"/>
      <c r="E41" s="95"/>
      <c r="F41" s="95"/>
      <c r="G41" s="95" t="s">
        <v>803</v>
      </c>
      <c r="H41" s="95" t="s">
        <v>780</v>
      </c>
      <c r="I41" s="94" t="s">
        <v>21</v>
      </c>
      <c r="J41" s="94" t="s">
        <v>887</v>
      </c>
      <c r="K41" s="142">
        <v>7.7340792434408266E-4</v>
      </c>
      <c r="L41" s="142">
        <v>2.3261811314772949E-5</v>
      </c>
      <c r="M41" s="142">
        <v>2.0080497713441999E-2</v>
      </c>
      <c r="N41" s="142">
        <v>0</v>
      </c>
      <c r="O41" s="142">
        <v>3.622477637067377E-3</v>
      </c>
      <c r="P41" s="142">
        <v>4.6787204131818272E-5</v>
      </c>
      <c r="Q41" s="142">
        <v>3.7970938374033339E-4</v>
      </c>
      <c r="R41" s="142">
        <v>8.6154856721389552E-5</v>
      </c>
      <c r="S41" s="142">
        <v>3.4211451012587738E-4</v>
      </c>
      <c r="T41" s="142">
        <v>1.4885252754563295E-2</v>
      </c>
      <c r="U41" s="142">
        <v>2.9725805537297113E-4</v>
      </c>
      <c r="V41" s="142">
        <v>5.6623316106190746E-5</v>
      </c>
      <c r="W41" s="142">
        <v>3.3437285960793554E-3</v>
      </c>
      <c r="X41" s="142">
        <v>1.4874802610737148E-4</v>
      </c>
      <c r="Y41" s="142">
        <v>2.5736175229865502E-4</v>
      </c>
      <c r="Z41" s="142">
        <v>1.0787572773450387E-3</v>
      </c>
      <c r="AA41" s="142">
        <v>5.0186388074497532E-2</v>
      </c>
      <c r="AB41" s="142">
        <v>1.4699247215365983E-3</v>
      </c>
      <c r="AC41" s="142">
        <v>2.3954244681155128E-2</v>
      </c>
      <c r="AD41" s="142">
        <v>0.35174934281627079</v>
      </c>
      <c r="AE41" s="142">
        <v>2.8340180189604908E-2</v>
      </c>
      <c r="AF41" s="142">
        <v>5.7380687505835916E-3</v>
      </c>
      <c r="AG41" s="142">
        <v>0.14313865117401614</v>
      </c>
      <c r="AH41" s="142">
        <v>3.982514201867217E-4</v>
      </c>
      <c r="AI41" s="142">
        <v>1.1940057604927453E-3</v>
      </c>
      <c r="AJ41" s="142">
        <v>9.3121732320652177E-3</v>
      </c>
      <c r="AK41" s="142">
        <v>1.2426353576759771E-3</v>
      </c>
      <c r="AL41" s="142"/>
      <c r="AM41" s="142">
        <v>1.3692110557263447E-3</v>
      </c>
      <c r="AN41" s="142">
        <v>6.9469924169426962E-5</v>
      </c>
      <c r="AO41" s="142">
        <v>1.6515134862229091E-2</v>
      </c>
      <c r="AP41" s="142">
        <v>0</v>
      </c>
      <c r="AQ41" s="142">
        <v>5.5998504399228264E-3</v>
      </c>
      <c r="AR41" s="142">
        <v>1.9085634006829255E-4</v>
      </c>
      <c r="AS41" s="142">
        <v>1.5744618681825277E-3</v>
      </c>
      <c r="AT41" s="142">
        <v>6.4324003860560895E-5</v>
      </c>
      <c r="AU41" s="142">
        <v>5.6107134169763862E-4</v>
      </c>
      <c r="AV41" s="142">
        <v>1.4618192158919401E-2</v>
      </c>
      <c r="AW41" s="142">
        <v>3.3390546129876141E-4</v>
      </c>
      <c r="AX41" s="142">
        <v>2.7046852150323486E-4</v>
      </c>
      <c r="AY41" s="142">
        <v>3.3833274902956611E-3</v>
      </c>
      <c r="AZ41" s="142">
        <v>0</v>
      </c>
      <c r="BA41" s="142">
        <v>1.4577814773649906E-3</v>
      </c>
      <c r="BB41" s="142">
        <v>1.2111030337294811E-3</v>
      </c>
      <c r="BC41" s="142">
        <v>5.4404769996915778E-2</v>
      </c>
      <c r="BD41" s="142">
        <v>2.1929083871094252E-3</v>
      </c>
      <c r="BE41" s="142">
        <v>2.2130244701533353E-2</v>
      </c>
      <c r="BF41" s="142">
        <v>0.3402550010463018</v>
      </c>
      <c r="BG41" s="142">
        <v>3.1836610070298324E-2</v>
      </c>
      <c r="BH41" s="142">
        <v>7.0267975071383994E-3</v>
      </c>
      <c r="BI41" s="142">
        <v>0.14539743122450949</v>
      </c>
      <c r="BJ41" s="142">
        <v>2.8861744115691028E-4</v>
      </c>
      <c r="BK41" s="142">
        <v>1.2219890965854353E-3</v>
      </c>
      <c r="BL41" s="142">
        <v>9.4224122084977605E-3</v>
      </c>
      <c r="BM41" s="142">
        <v>1.6851899168143327E-3</v>
      </c>
      <c r="BN41" s="142"/>
      <c r="BO41" s="142">
        <v>1.1637065760521526E-3</v>
      </c>
      <c r="BP41" s="142">
        <v>0</v>
      </c>
      <c r="BQ41" s="142">
        <v>1.1742195012236179E-2</v>
      </c>
      <c r="BR41" s="142">
        <v>0</v>
      </c>
      <c r="BS41" s="142">
        <v>2.5059786569102123E-3</v>
      </c>
      <c r="BT41" s="142">
        <v>8.2677676677412394E-5</v>
      </c>
      <c r="BU41" s="142">
        <v>1.377159867197557E-3</v>
      </c>
      <c r="BV41" s="142">
        <v>4.1338838338706197E-5</v>
      </c>
      <c r="BW41" s="142">
        <v>6.1768897658738596E-4</v>
      </c>
      <c r="BX41" s="142">
        <v>1.226781136329223E-2</v>
      </c>
      <c r="BY41" s="142">
        <v>2.991645872375433E-4</v>
      </c>
      <c r="BZ41" s="142">
        <v>2.7243690149453422E-4</v>
      </c>
      <c r="CA41" s="142">
        <v>3.4824558520056607E-3</v>
      </c>
      <c r="CB41" s="142">
        <v>0</v>
      </c>
      <c r="CC41" s="142">
        <v>1.4980111697121497E-4</v>
      </c>
      <c r="CD41" s="142">
        <v>1.1627239478772258E-3</v>
      </c>
      <c r="CE41" s="142">
        <v>5.5472493788785902E-2</v>
      </c>
      <c r="CF41" s="142">
        <v>1.7798430200614264E-3</v>
      </c>
      <c r="CG41" s="142">
        <v>4.2383967580658065E-2</v>
      </c>
      <c r="CH41" s="142">
        <v>0.37591187425256284</v>
      </c>
      <c r="CI41" s="142">
        <v>3.0615233964664541E-2</v>
      </c>
      <c r="CJ41" s="142">
        <v>6.5575795933626906E-3</v>
      </c>
      <c r="CK41" s="142">
        <v>0.13644945709406303</v>
      </c>
      <c r="CL41" s="142">
        <v>3.8123979354589275E-4</v>
      </c>
      <c r="CM41" s="142">
        <v>8.5441364111594554E-4</v>
      </c>
      <c r="CN41" s="142">
        <v>1.0383542250533126E-2</v>
      </c>
      <c r="CO41" s="142">
        <v>1.0209071417482125E-3</v>
      </c>
      <c r="CP41" s="142"/>
      <c r="CQ41" s="142">
        <v>1.0503060076188105E-3</v>
      </c>
      <c r="CR41" s="142">
        <v>2.4047233099687388E-5</v>
      </c>
      <c r="CS41" s="142">
        <v>8.2568928472544906E-3</v>
      </c>
      <c r="CT41" s="142">
        <v>0</v>
      </c>
      <c r="CU41" s="142">
        <v>2.5578068682859025E-3</v>
      </c>
      <c r="CV41" s="142">
        <v>7.3743213973773787E-5</v>
      </c>
      <c r="CW41" s="142">
        <v>1.3439375949737954E-3</v>
      </c>
      <c r="CX41" s="142">
        <v>2.2265956573798729E-5</v>
      </c>
      <c r="CY41" s="142">
        <v>5.0366002319594632E-4</v>
      </c>
      <c r="CZ41" s="142">
        <v>1.2550649290654792E-2</v>
      </c>
      <c r="DA41" s="142">
        <v>3.5144790130915157E-4</v>
      </c>
      <c r="DB41" s="142">
        <v>5.7303175578719007E-5</v>
      </c>
      <c r="DC41" s="142">
        <v>2.2316702527303894E-3</v>
      </c>
      <c r="DD41" s="142">
        <v>0</v>
      </c>
      <c r="DE41" s="142">
        <v>0</v>
      </c>
      <c r="DF41" s="142">
        <v>2.4062136991367558E-3</v>
      </c>
      <c r="DG41" s="142">
        <v>7.4063340823803489E-2</v>
      </c>
      <c r="DH41" s="142">
        <v>1.7125241545998813E-3</v>
      </c>
      <c r="DI41" s="142">
        <v>2.3736400345932517E-2</v>
      </c>
      <c r="DJ41" s="142">
        <v>0.37121114597931598</v>
      </c>
      <c r="DK41" s="142">
        <v>3.3831616325483108E-2</v>
      </c>
      <c r="DL41" s="142">
        <v>3.9558772934626127E-3</v>
      </c>
      <c r="DM41" s="142">
        <v>0.14528214032735748</v>
      </c>
      <c r="DN41" s="142">
        <v>4.9762860453725333E-4</v>
      </c>
      <c r="DO41" s="142">
        <v>9.4044373513533727E-4</v>
      </c>
      <c r="DP41" s="142">
        <v>1.0221595506314752E-2</v>
      </c>
      <c r="DQ41" s="142">
        <v>5.5140027683845175E-4</v>
      </c>
      <c r="DR41" s="142"/>
      <c r="DS41" s="142">
        <v>1.3709380659601164E-3</v>
      </c>
      <c r="DT41" s="142">
        <v>0</v>
      </c>
      <c r="DU41" s="142">
        <v>6.293426686769861E-3</v>
      </c>
      <c r="DV41" s="142">
        <v>0</v>
      </c>
      <c r="DW41" s="142">
        <v>2.497231082046514E-3</v>
      </c>
      <c r="DX41" s="142">
        <v>7.1166217970665567E-5</v>
      </c>
      <c r="DY41" s="142">
        <v>9.8123283980536507E-4</v>
      </c>
      <c r="DZ41" s="142">
        <v>0</v>
      </c>
      <c r="EA41" s="142">
        <v>6.4290989124002025E-4</v>
      </c>
      <c r="EB41" s="142">
        <v>1.0998060404960939E-2</v>
      </c>
      <c r="EC41" s="142">
        <v>1.9570709941933034E-4</v>
      </c>
      <c r="ED41" s="142">
        <v>5.149716275264243E-5</v>
      </c>
      <c r="EE41" s="142">
        <v>2.324175581854577E-3</v>
      </c>
      <c r="EF41" s="142">
        <v>0</v>
      </c>
      <c r="EG41" s="142">
        <v>0</v>
      </c>
      <c r="EH41" s="142">
        <v>2.161282724874558E-3</v>
      </c>
      <c r="EI41" s="142">
        <v>7.2853587326732874E-2</v>
      </c>
      <c r="EJ41" s="142">
        <v>1.7666682813468869E-3</v>
      </c>
      <c r="EK41" s="142">
        <v>4.1543191229627727E-2</v>
      </c>
      <c r="EL41" s="142">
        <v>0.38014574122626055</v>
      </c>
      <c r="EM41" s="142">
        <v>3.5482175887409914E-2</v>
      </c>
      <c r="EN41" s="142">
        <v>5.4544493947810127E-3</v>
      </c>
      <c r="EO41" s="142">
        <v>0.14140528182777665</v>
      </c>
      <c r="EP41" s="142">
        <v>3.0568393952697988E-4</v>
      </c>
      <c r="EQ41" s="142">
        <v>0</v>
      </c>
      <c r="ER41" s="142">
        <v>1.0931375155387857E-2</v>
      </c>
      <c r="ES41" s="142">
        <v>6.3232436334087505E-4</v>
      </c>
      <c r="ET41" s="142"/>
      <c r="EU41" s="142">
        <v>1.0050988850411413E-3</v>
      </c>
      <c r="EV41" s="142">
        <v>0</v>
      </c>
      <c r="EW41" s="142">
        <v>6.2097427009890089E-3</v>
      </c>
      <c r="EX41" s="142">
        <v>0</v>
      </c>
      <c r="EY41" s="142">
        <v>2.9466805074790919E-3</v>
      </c>
      <c r="EZ41" s="142">
        <v>1.1088320129836721E-4</v>
      </c>
      <c r="FA41" s="142">
        <v>7.5407121696219478E-4</v>
      </c>
      <c r="FB41" s="142">
        <v>0</v>
      </c>
      <c r="FC41" s="142">
        <v>8.0092829425637677E-4</v>
      </c>
      <c r="FD41" s="142">
        <v>8.9722375568129197E-3</v>
      </c>
      <c r="FE41" s="142">
        <v>1.6348511020698286E-4</v>
      </c>
      <c r="FF41" s="142">
        <v>2.8667364238114447E-5</v>
      </c>
      <c r="FG41" s="142">
        <v>1.9480793780340025E-3</v>
      </c>
      <c r="FH41" s="142">
        <v>0</v>
      </c>
      <c r="FI41" s="142">
        <v>0</v>
      </c>
      <c r="FJ41" s="142">
        <v>2.7660625904374517E-3</v>
      </c>
      <c r="FK41" s="142">
        <v>7.493479874394382E-2</v>
      </c>
      <c r="FL41" s="142">
        <v>1.8401380973788687E-3</v>
      </c>
      <c r="FM41" s="142">
        <v>4.3543043986012886E-2</v>
      </c>
      <c r="FN41" s="142">
        <v>0.38270969012260486</v>
      </c>
      <c r="FO41" s="142">
        <v>2.9627256853326983E-2</v>
      </c>
      <c r="FP41" s="142">
        <v>7.8368925590582561E-3</v>
      </c>
      <c r="FQ41" s="142">
        <v>0.15163128490900427</v>
      </c>
      <c r="FR41" s="142">
        <v>1.1377806419272753E-4</v>
      </c>
      <c r="FS41" s="142">
        <v>2.8126470573244364E-5</v>
      </c>
      <c r="FT41" s="142">
        <v>1.2349123790477871E-2</v>
      </c>
      <c r="FU41" s="142">
        <v>7.3142616278893324E-4</v>
      </c>
      <c r="FV41" s="142"/>
      <c r="FW41" s="142">
        <v>3.001425299785627E-4</v>
      </c>
      <c r="FX41" s="142">
        <v>0</v>
      </c>
      <c r="FY41" s="142">
        <v>8.0727497520418565E-3</v>
      </c>
      <c r="FZ41" s="142">
        <v>0</v>
      </c>
      <c r="GA41" s="142">
        <v>3.5155542885426409E-3</v>
      </c>
      <c r="GB41" s="142">
        <v>6.4135719563840243E-5</v>
      </c>
      <c r="GC41" s="142">
        <v>0</v>
      </c>
      <c r="GD41" s="142">
        <v>2.6222978934969163E-5</v>
      </c>
      <c r="GE41" s="142">
        <v>5.3994061445617229E-4</v>
      </c>
      <c r="GF41" s="142">
        <v>8.8667373226614839E-3</v>
      </c>
      <c r="GG41" s="142">
        <v>1.7044936307729957E-4</v>
      </c>
      <c r="GH41" s="142">
        <v>3.0962071513578045E-5</v>
      </c>
      <c r="GI41" s="142">
        <v>1.6733129291217658E-3</v>
      </c>
      <c r="GJ41" s="142">
        <v>0</v>
      </c>
      <c r="GK41" s="142">
        <v>0</v>
      </c>
      <c r="GL41" s="142">
        <v>2.8851734631954776E-3</v>
      </c>
      <c r="GM41" s="142">
        <v>8.4967760164866513E-2</v>
      </c>
      <c r="GN41" s="142">
        <v>1.6026625369597951E-3</v>
      </c>
      <c r="GO41" s="142">
        <v>4.7526727327383805E-2</v>
      </c>
      <c r="GP41" s="142">
        <v>0.41687895837328592</v>
      </c>
      <c r="GQ41" s="142">
        <v>3.1408425791550058E-2</v>
      </c>
      <c r="GR41" s="142">
        <v>7.3789162683404446E-3</v>
      </c>
      <c r="GS41" s="142">
        <v>0.15379755661472932</v>
      </c>
      <c r="GT41" s="142">
        <v>1.553771530403342E-4</v>
      </c>
      <c r="GU41" s="142">
        <v>5.4215850978281977E-5</v>
      </c>
      <c r="GV41" s="142">
        <v>1.3960942745767323E-2</v>
      </c>
      <c r="GW41" s="142">
        <v>6.0135609487984361E-4</v>
      </c>
      <c r="GX41" s="142"/>
      <c r="GY41" s="142">
        <v>1.7540732683634687E-4</v>
      </c>
      <c r="GZ41" s="142">
        <v>0</v>
      </c>
      <c r="HA41" s="142">
        <v>8.9802297225242429E-3</v>
      </c>
      <c r="HB41" s="142">
        <v>0</v>
      </c>
      <c r="HC41" s="142">
        <v>2.2490359090817568E-3</v>
      </c>
      <c r="HD41" s="142">
        <v>6.6411210763032581E-5</v>
      </c>
      <c r="HE41" s="142">
        <v>0</v>
      </c>
      <c r="HF41" s="142">
        <v>0</v>
      </c>
      <c r="HG41" s="142">
        <v>3.1565529274200785E-4</v>
      </c>
      <c r="HH41" s="142">
        <v>9.963476208396823E-3</v>
      </c>
      <c r="HI41" s="142">
        <v>1.4380719395607535E-4</v>
      </c>
      <c r="HJ41" s="142">
        <v>0</v>
      </c>
      <c r="HK41" s="142">
        <v>6.4204444432029381E-4</v>
      </c>
      <c r="HL41" s="142">
        <v>0</v>
      </c>
      <c r="HM41" s="142">
        <v>0</v>
      </c>
      <c r="HN41" s="142">
        <v>2.7138881695699143E-3</v>
      </c>
      <c r="HO41" s="142">
        <v>9.2965197892091234E-2</v>
      </c>
      <c r="HP41" s="142">
        <v>1.4534211105282787E-3</v>
      </c>
      <c r="HQ41" s="142">
        <v>5.9120514838622851E-2</v>
      </c>
      <c r="HR41" s="142">
        <v>0.40505507363135151</v>
      </c>
      <c r="HS41" s="142">
        <v>3.4642649698839102E-2</v>
      </c>
      <c r="HT41" s="142">
        <v>6.2992629144302294E-3</v>
      </c>
      <c r="HU41" s="142">
        <v>0.15890969364208199</v>
      </c>
      <c r="HV41" s="142">
        <v>1.1909460177093349E-3</v>
      </c>
      <c r="HW41" s="142">
        <v>1.4089434928268843E-4</v>
      </c>
      <c r="HX41" s="142">
        <v>1.5591133312199917E-2</v>
      </c>
      <c r="HY41" s="142">
        <v>5.5144965710698913E-4</v>
      </c>
      <c r="HZ41" s="126"/>
    </row>
    <row r="42" spans="1:234" s="96" customFormat="1" ht="36" x14ac:dyDescent="0.25">
      <c r="A42" s="94" t="s">
        <v>30</v>
      </c>
      <c r="B42" s="95">
        <v>3212</v>
      </c>
      <c r="C42" s="95">
        <v>1</v>
      </c>
      <c r="D42" s="95"/>
      <c r="E42" s="95"/>
      <c r="F42" s="95"/>
      <c r="G42" s="95" t="s">
        <v>804</v>
      </c>
      <c r="H42" s="95" t="s">
        <v>780</v>
      </c>
      <c r="I42" s="94" t="s">
        <v>21</v>
      </c>
      <c r="J42" s="94" t="s">
        <v>887</v>
      </c>
      <c r="K42" s="142">
        <v>0</v>
      </c>
      <c r="L42" s="142">
        <v>0</v>
      </c>
      <c r="M42" s="142">
        <v>0</v>
      </c>
      <c r="N42" s="142">
        <v>0</v>
      </c>
      <c r="O42" s="142">
        <v>9.0593497820439173E-5</v>
      </c>
      <c r="P42" s="142">
        <v>0</v>
      </c>
      <c r="Q42" s="142">
        <v>4.3077428360694776E-5</v>
      </c>
      <c r="R42" s="142">
        <v>0</v>
      </c>
      <c r="S42" s="142">
        <v>2.7173408407710057E-4</v>
      </c>
      <c r="T42" s="142">
        <v>2.8009690635213613E-3</v>
      </c>
      <c r="U42" s="142">
        <v>5.1497935120214868E-4</v>
      </c>
      <c r="V42" s="142">
        <v>2.3738489239240735E-4</v>
      </c>
      <c r="W42" s="142">
        <v>6.3198782099479036E-4</v>
      </c>
      <c r="X42" s="142">
        <v>4.0339453193744885E-4</v>
      </c>
      <c r="Y42" s="142">
        <v>9.9648513084996688E-3</v>
      </c>
      <c r="Z42" s="142">
        <v>3.1526522366709742E-3</v>
      </c>
      <c r="AA42" s="142">
        <v>2.263556338261144E-2</v>
      </c>
      <c r="AB42" s="142">
        <v>4.7718366775244764E-5</v>
      </c>
      <c r="AC42" s="142">
        <v>3.2777408479896367E-2</v>
      </c>
      <c r="AD42" s="142">
        <v>0.20591700025015508</v>
      </c>
      <c r="AE42" s="142">
        <v>1.4226962415104197E-2</v>
      </c>
      <c r="AF42" s="142">
        <v>8.306849880249656E-3</v>
      </c>
      <c r="AG42" s="142">
        <v>1.334464088854764E-2</v>
      </c>
      <c r="AH42" s="142">
        <v>3.4079065269335513E-5</v>
      </c>
      <c r="AI42" s="142">
        <v>1.4079506414351267E-4</v>
      </c>
      <c r="AJ42" s="142">
        <v>2.1922933604239869E-2</v>
      </c>
      <c r="AK42" s="142">
        <v>3.8841739068470817E-4</v>
      </c>
      <c r="AL42" s="142"/>
      <c r="AM42" s="142">
        <v>0</v>
      </c>
      <c r="AN42" s="142">
        <v>0</v>
      </c>
      <c r="AO42" s="142">
        <v>0</v>
      </c>
      <c r="AP42" s="142">
        <v>0</v>
      </c>
      <c r="AQ42" s="142">
        <v>1.1017936551140321E-4</v>
      </c>
      <c r="AR42" s="142">
        <v>0</v>
      </c>
      <c r="AS42" s="142">
        <v>1.0720667310093482E-4</v>
      </c>
      <c r="AT42" s="142">
        <v>0</v>
      </c>
      <c r="AU42" s="142">
        <v>2.6078450161033201E-4</v>
      </c>
      <c r="AV42" s="142">
        <v>2.2981113390280533E-3</v>
      </c>
      <c r="AW42" s="142">
        <v>4.542220241737606E-4</v>
      </c>
      <c r="AX42" s="142">
        <v>7.1407550382065894E-5</v>
      </c>
      <c r="AY42" s="142">
        <v>4.9389039068426822E-4</v>
      </c>
      <c r="AZ42" s="142">
        <v>4.0379535733211423E-4</v>
      </c>
      <c r="BA42" s="142">
        <v>1.1798364763270187E-2</v>
      </c>
      <c r="BB42" s="142">
        <v>3.5998128663561799E-3</v>
      </c>
      <c r="BC42" s="142">
        <v>2.5644721372345691E-2</v>
      </c>
      <c r="BD42" s="142">
        <v>1.5792175435514386E-4</v>
      </c>
      <c r="BE42" s="142">
        <v>4.0465756146624801E-2</v>
      </c>
      <c r="BF42" s="142">
        <v>0.19873537496764579</v>
      </c>
      <c r="BG42" s="142">
        <v>1.350544508100435E-2</v>
      </c>
      <c r="BH42" s="142">
        <v>7.7579270943226837E-3</v>
      </c>
      <c r="BI42" s="142">
        <v>1.3825445299187101E-2</v>
      </c>
      <c r="BJ42" s="142">
        <v>3.0336009804949478E-5</v>
      </c>
      <c r="BK42" s="142">
        <v>0</v>
      </c>
      <c r="BL42" s="142">
        <v>1.7113460997194595E-2</v>
      </c>
      <c r="BM42" s="142">
        <v>8.4706870236275834E-5</v>
      </c>
      <c r="BN42" s="142"/>
      <c r="BO42" s="142">
        <v>2.6584461954151891E-5</v>
      </c>
      <c r="BP42" s="142">
        <v>0</v>
      </c>
      <c r="BQ42" s="142">
        <v>0</v>
      </c>
      <c r="BR42" s="142">
        <v>0</v>
      </c>
      <c r="BS42" s="142">
        <v>7.8822929694060369E-5</v>
      </c>
      <c r="BT42" s="142">
        <v>0</v>
      </c>
      <c r="BU42" s="142">
        <v>1.1065881980148917E-4</v>
      </c>
      <c r="BV42" s="142">
        <v>0</v>
      </c>
      <c r="BW42" s="142">
        <v>2.3327865364768286E-5</v>
      </c>
      <c r="BX42" s="142">
        <v>2.7431084021775024E-3</v>
      </c>
      <c r="BY42" s="142">
        <v>2.417577677879337E-4</v>
      </c>
      <c r="BZ42" s="142">
        <v>2.4125399223392843E-5</v>
      </c>
      <c r="CA42" s="142">
        <v>9.4285017686419946E-4</v>
      </c>
      <c r="CB42" s="142">
        <v>3.8613033762816001E-4</v>
      </c>
      <c r="CC42" s="142">
        <v>6.0415057349273429E-3</v>
      </c>
      <c r="CD42" s="142">
        <v>2.8568250997151896E-3</v>
      </c>
      <c r="CE42" s="142">
        <v>2.8188536154805561E-2</v>
      </c>
      <c r="CF42" s="142">
        <v>2.023077554710959E-4</v>
      </c>
      <c r="CG42" s="142">
        <v>4.350169965281795E-2</v>
      </c>
      <c r="CH42" s="142">
        <v>0.17626421985963947</v>
      </c>
      <c r="CI42" s="142">
        <v>1.0530268209869199E-2</v>
      </c>
      <c r="CJ42" s="142">
        <v>7.3840858632367307E-3</v>
      </c>
      <c r="CK42" s="142">
        <v>1.0236823269621305E-2</v>
      </c>
      <c r="CL42" s="142">
        <v>2.4956495965227075E-5</v>
      </c>
      <c r="CM42" s="142">
        <v>2.0002481480068406E-5</v>
      </c>
      <c r="CN42" s="142">
        <v>1.3171785752216763E-2</v>
      </c>
      <c r="CO42" s="142">
        <v>2.3926015758736703E-5</v>
      </c>
      <c r="CP42" s="142"/>
      <c r="CQ42" s="142">
        <v>3.268397295236511E-5</v>
      </c>
      <c r="CR42" s="142">
        <v>0</v>
      </c>
      <c r="CS42" s="142">
        <v>0</v>
      </c>
      <c r="CT42" s="142">
        <v>0</v>
      </c>
      <c r="CU42" s="142">
        <v>7.7032038752105505E-5</v>
      </c>
      <c r="CV42" s="142">
        <v>0</v>
      </c>
      <c r="CW42" s="142">
        <v>0</v>
      </c>
      <c r="CX42" s="142">
        <v>2.5125804207130676E-5</v>
      </c>
      <c r="CY42" s="142">
        <v>1.2816202893946166E-4</v>
      </c>
      <c r="CZ42" s="142">
        <v>2.3105370880141126E-3</v>
      </c>
      <c r="DA42" s="142">
        <v>3.4904440364816412E-4</v>
      </c>
      <c r="DB42" s="142">
        <v>0</v>
      </c>
      <c r="DC42" s="142">
        <v>1.5993411904645497E-3</v>
      </c>
      <c r="DD42" s="142">
        <v>6.5778129765284028E-5</v>
      </c>
      <c r="DE42" s="142">
        <v>6.0934618274546158E-3</v>
      </c>
      <c r="DF42" s="142">
        <v>2.1101099777774478E-3</v>
      </c>
      <c r="DG42" s="142">
        <v>2.7696857481104838E-2</v>
      </c>
      <c r="DH42" s="142">
        <v>1.0857525933850559E-3</v>
      </c>
      <c r="DI42" s="142">
        <v>5.4356338734288495E-2</v>
      </c>
      <c r="DJ42" s="142">
        <v>0.16845092710311707</v>
      </c>
      <c r="DK42" s="142">
        <v>8.8522514335159889E-3</v>
      </c>
      <c r="DL42" s="142">
        <v>6.8623964145213051E-3</v>
      </c>
      <c r="DM42" s="142">
        <v>1.194335288327346E-2</v>
      </c>
      <c r="DN42" s="142">
        <v>9.192367392852687E-5</v>
      </c>
      <c r="DO42" s="142">
        <v>3.4734483705480865E-5</v>
      </c>
      <c r="DP42" s="142">
        <v>1.0400131300017714E-2</v>
      </c>
      <c r="DQ42" s="142">
        <v>0</v>
      </c>
      <c r="DR42" s="142"/>
      <c r="DS42" s="142">
        <v>0</v>
      </c>
      <c r="DT42" s="142">
        <v>0</v>
      </c>
      <c r="DU42" s="142">
        <v>0</v>
      </c>
      <c r="DV42" s="142">
        <v>0</v>
      </c>
      <c r="DW42" s="142">
        <v>4.1242074981150622E-4</v>
      </c>
      <c r="DX42" s="142">
        <v>0</v>
      </c>
      <c r="DY42" s="142">
        <v>0</v>
      </c>
      <c r="DZ42" s="142">
        <v>0</v>
      </c>
      <c r="EA42" s="142">
        <v>7.7782172907636988E-5</v>
      </c>
      <c r="EB42" s="142">
        <v>3.5239883971778371E-3</v>
      </c>
      <c r="EC42" s="142">
        <v>2.1318573712443727E-4</v>
      </c>
      <c r="ED42" s="142">
        <v>0</v>
      </c>
      <c r="EE42" s="142">
        <v>1.4955057688475718E-3</v>
      </c>
      <c r="EF42" s="142">
        <v>2.5480366986984533E-5</v>
      </c>
      <c r="EG42" s="142">
        <v>5.5994103317383347E-3</v>
      </c>
      <c r="EH42" s="142">
        <v>3.7113665457601604E-3</v>
      </c>
      <c r="EI42" s="142">
        <v>2.7502377155075402E-2</v>
      </c>
      <c r="EJ42" s="142">
        <v>5.0309464734259602E-4</v>
      </c>
      <c r="EK42" s="142">
        <v>4.9287918824713346E-2</v>
      </c>
      <c r="EL42" s="142">
        <v>0.15924460396211193</v>
      </c>
      <c r="EM42" s="142">
        <v>1.6571353360537438E-3</v>
      </c>
      <c r="EN42" s="142">
        <v>5.3018760864310928E-3</v>
      </c>
      <c r="EO42" s="142">
        <v>1.3029771440491115E-2</v>
      </c>
      <c r="EP42" s="142">
        <v>1.171202833436833E-4</v>
      </c>
      <c r="EQ42" s="142">
        <v>0</v>
      </c>
      <c r="ER42" s="142">
        <v>1.0162034365302939E-2</v>
      </c>
      <c r="ES42" s="142">
        <v>2.6821438933667929E-5</v>
      </c>
      <c r="ET42" s="142"/>
      <c r="EU42" s="142">
        <v>0</v>
      </c>
      <c r="EV42" s="142">
        <v>0</v>
      </c>
      <c r="EW42" s="142">
        <v>1.3522341621752097E-4</v>
      </c>
      <c r="EX42" s="142">
        <v>0</v>
      </c>
      <c r="EY42" s="142">
        <v>3.125916441207205E-4</v>
      </c>
      <c r="EZ42" s="142">
        <v>0</v>
      </c>
      <c r="FA42" s="142">
        <v>0</v>
      </c>
      <c r="FB42" s="142">
        <v>2.9208257902984534E-5</v>
      </c>
      <c r="FC42" s="142">
        <v>1.8869562303285418E-4</v>
      </c>
      <c r="FD42" s="142">
        <v>3.8853419645583598E-4</v>
      </c>
      <c r="FE42" s="142">
        <v>1.9546761171708823E-4</v>
      </c>
      <c r="FF42" s="142">
        <v>0</v>
      </c>
      <c r="FG42" s="142">
        <v>8.2517277099677282E-4</v>
      </c>
      <c r="FH42" s="142">
        <v>0</v>
      </c>
      <c r="FI42" s="142">
        <v>4.3054659737227592E-3</v>
      </c>
      <c r="FJ42" s="142">
        <v>1.8645480875808451E-3</v>
      </c>
      <c r="FK42" s="142">
        <v>2.2868559008286722E-2</v>
      </c>
      <c r="FL42" s="142">
        <v>1.0156549658047566E-3</v>
      </c>
      <c r="FM42" s="142">
        <v>5.3342082403753002E-2</v>
      </c>
      <c r="FN42" s="142">
        <v>0.14852334993679198</v>
      </c>
      <c r="FO42" s="142">
        <v>1.3129539233387335E-3</v>
      </c>
      <c r="FP42" s="142">
        <v>9.5300898607575662E-3</v>
      </c>
      <c r="FQ42" s="142">
        <v>1.7419486967865518E-2</v>
      </c>
      <c r="FR42" s="142">
        <v>1.1337185305039713E-4</v>
      </c>
      <c r="FS42" s="142">
        <v>0</v>
      </c>
      <c r="FT42" s="142">
        <v>6.5493417066910652E-3</v>
      </c>
      <c r="FU42" s="142">
        <v>2.8705226794665415E-5</v>
      </c>
      <c r="FV42" s="142"/>
      <c r="FW42" s="142">
        <v>0</v>
      </c>
      <c r="FX42" s="142">
        <v>0</v>
      </c>
      <c r="FY42" s="142">
        <v>0</v>
      </c>
      <c r="FZ42" s="142">
        <v>2.9377318955286499E-5</v>
      </c>
      <c r="GA42" s="142">
        <v>0</v>
      </c>
      <c r="GB42" s="142">
        <v>0</v>
      </c>
      <c r="GC42" s="142">
        <v>0</v>
      </c>
      <c r="GD42" s="142">
        <v>0</v>
      </c>
      <c r="GE42" s="142">
        <v>3.4517717893456471E-4</v>
      </c>
      <c r="GF42" s="142">
        <v>1.2846650017818758E-3</v>
      </c>
      <c r="GG42" s="142">
        <v>2.211639724584961E-4</v>
      </c>
      <c r="GH42" s="142">
        <v>0</v>
      </c>
      <c r="GI42" s="142">
        <v>3.561510217095573E-4</v>
      </c>
      <c r="GJ42" s="142">
        <v>0</v>
      </c>
      <c r="GK42" s="142">
        <v>5.3556289348365444E-3</v>
      </c>
      <c r="GL42" s="142">
        <v>6.0615458408552303E-4</v>
      </c>
      <c r="GM42" s="142">
        <v>1.9526743485794317E-2</v>
      </c>
      <c r="GN42" s="142">
        <v>1.1373019702318012E-3</v>
      </c>
      <c r="GO42" s="142">
        <v>3.4221105671508517E-2</v>
      </c>
      <c r="GP42" s="142">
        <v>0.11704872511746399</v>
      </c>
      <c r="GQ42" s="142">
        <v>7.129680438962224E-4</v>
      </c>
      <c r="GR42" s="142">
        <v>5.9901732109837735E-3</v>
      </c>
      <c r="GS42" s="142">
        <v>2.2375954186987301E-2</v>
      </c>
      <c r="GT42" s="142">
        <v>0</v>
      </c>
      <c r="GU42" s="142">
        <v>0</v>
      </c>
      <c r="GV42" s="142">
        <v>6.3104303455030165E-3</v>
      </c>
      <c r="GW42" s="142">
        <v>0</v>
      </c>
      <c r="GX42" s="142"/>
      <c r="GY42" s="142">
        <v>3.744979009272795E-5</v>
      </c>
      <c r="GZ42" s="142">
        <v>0</v>
      </c>
      <c r="HA42" s="142">
        <v>0</v>
      </c>
      <c r="HB42" s="142">
        <v>1.2827676600461432E-4</v>
      </c>
      <c r="HC42" s="142">
        <v>0</v>
      </c>
      <c r="HD42" s="142">
        <v>0</v>
      </c>
      <c r="HE42" s="142">
        <v>0</v>
      </c>
      <c r="HF42" s="142">
        <v>0</v>
      </c>
      <c r="HG42" s="142">
        <v>2.1152989636806873E-4</v>
      </c>
      <c r="HH42" s="142">
        <v>1.1353652862413231E-3</v>
      </c>
      <c r="HI42" s="142">
        <v>0</v>
      </c>
      <c r="HJ42" s="142">
        <v>0</v>
      </c>
      <c r="HK42" s="142">
        <v>4.9414773328615479E-4</v>
      </c>
      <c r="HL42" s="142">
        <v>0</v>
      </c>
      <c r="HM42" s="142">
        <v>3.3918499585724108E-3</v>
      </c>
      <c r="HN42" s="142">
        <v>6.1708266123191983E-4</v>
      </c>
      <c r="HO42" s="142">
        <v>2.4277984375120115E-2</v>
      </c>
      <c r="HP42" s="142">
        <v>1.1331430156971008E-3</v>
      </c>
      <c r="HQ42" s="142">
        <v>2.9217192250702118E-2</v>
      </c>
      <c r="HR42" s="142">
        <v>0.10029340577325001</v>
      </c>
      <c r="HS42" s="142">
        <v>2.0387456007656349E-3</v>
      </c>
      <c r="HT42" s="142">
        <v>4.7025177122374641E-3</v>
      </c>
      <c r="HU42" s="142">
        <v>2.5769755568696925E-2</v>
      </c>
      <c r="HV42" s="142">
        <v>3.1882429397962373E-4</v>
      </c>
      <c r="HW42" s="142">
        <v>3.6045497863832637E-4</v>
      </c>
      <c r="HX42" s="142">
        <v>4.7020817966807399E-3</v>
      </c>
      <c r="HY42" s="142">
        <v>0</v>
      </c>
      <c r="HZ42" s="126"/>
    </row>
    <row r="43" spans="1:234" s="96" customFormat="1" ht="36" x14ac:dyDescent="0.25">
      <c r="A43" s="94" t="s">
        <v>30</v>
      </c>
      <c r="B43" s="95">
        <v>3240</v>
      </c>
      <c r="C43" s="95">
        <v>2</v>
      </c>
      <c r="D43" s="95"/>
      <c r="E43" s="95"/>
      <c r="F43" s="95"/>
      <c r="G43" s="95" t="s">
        <v>827</v>
      </c>
      <c r="H43" s="95" t="s">
        <v>25</v>
      </c>
      <c r="I43" s="94" t="s">
        <v>827</v>
      </c>
      <c r="J43" s="94" t="s">
        <v>888</v>
      </c>
      <c r="K43" s="142">
        <v>1.6688993909684459E-3</v>
      </c>
      <c r="L43" s="142">
        <v>0</v>
      </c>
      <c r="M43" s="142">
        <v>2.0298386010025832E-2</v>
      </c>
      <c r="N43" s="142">
        <v>0</v>
      </c>
      <c r="O43" s="142">
        <v>2.3142322844207845E-3</v>
      </c>
      <c r="P43" s="142">
        <v>0</v>
      </c>
      <c r="Q43" s="142">
        <v>6.9334323016061454E-4</v>
      </c>
      <c r="R43" s="142">
        <v>1.8657326221943882E-3</v>
      </c>
      <c r="S43" s="142">
        <v>1.4299476361422051E-3</v>
      </c>
      <c r="T43" s="142">
        <v>1.3592761077389059E-3</v>
      </c>
      <c r="U43" s="142">
        <v>2.5926637818636126E-4</v>
      </c>
      <c r="V43" s="142">
        <v>5.8361919418623171E-5</v>
      </c>
      <c r="W43" s="142">
        <v>2.4223566072862448E-3</v>
      </c>
      <c r="X43" s="142">
        <v>0</v>
      </c>
      <c r="Y43" s="142">
        <v>7.5440334041733184E-3</v>
      </c>
      <c r="Z43" s="142">
        <v>1.7964379191829792E-3</v>
      </c>
      <c r="AA43" s="142">
        <v>4.9650613769714122E-2</v>
      </c>
      <c r="AB43" s="142">
        <v>3.5223232102823926E-3</v>
      </c>
      <c r="AC43" s="142">
        <v>8.3892631265687235E-3</v>
      </c>
      <c r="AD43" s="142">
        <v>0.73843018890262635</v>
      </c>
      <c r="AE43" s="142">
        <v>7.2516079437316805E-2</v>
      </c>
      <c r="AF43" s="142">
        <v>3.9868607118423931E-2</v>
      </c>
      <c r="AG43" s="142">
        <v>2.1473845448608558E-2</v>
      </c>
      <c r="AH43" s="142">
        <v>1.6516923382916028E-2</v>
      </c>
      <c r="AI43" s="142">
        <v>1.473291034556692E-3</v>
      </c>
      <c r="AJ43" s="142">
        <v>5.7592219209538012E-3</v>
      </c>
      <c r="AK43" s="142">
        <v>6.8936913813384389E-4</v>
      </c>
      <c r="AL43" s="142"/>
      <c r="AM43" s="142">
        <v>1.8580261374148734E-3</v>
      </c>
      <c r="AN43" s="142">
        <v>4.7142482051122051E-4</v>
      </c>
      <c r="AO43" s="142">
        <v>3.0658609216045775E-2</v>
      </c>
      <c r="AP43" s="142">
        <v>0</v>
      </c>
      <c r="AQ43" s="142">
        <v>1.8278991951086122E-3</v>
      </c>
      <c r="AR43" s="142">
        <v>0</v>
      </c>
      <c r="AS43" s="142">
        <v>6.6361210493101239E-4</v>
      </c>
      <c r="AT43" s="142">
        <v>1.6486772098666233E-3</v>
      </c>
      <c r="AU43" s="142">
        <v>1.283240643377172E-3</v>
      </c>
      <c r="AV43" s="142">
        <v>9.8458268068496533E-4</v>
      </c>
      <c r="AW43" s="142">
        <v>3.0969513756206647E-4</v>
      </c>
      <c r="AX43" s="142">
        <v>2.6657183534825175E-5</v>
      </c>
      <c r="AY43" s="142">
        <v>1.7298609152917165E-3</v>
      </c>
      <c r="AZ43" s="142">
        <v>0</v>
      </c>
      <c r="BA43" s="142">
        <v>6.7003176807728469E-3</v>
      </c>
      <c r="BB43" s="142">
        <v>1.8973789029015143E-3</v>
      </c>
      <c r="BC43" s="142">
        <v>4.2572310418581699E-2</v>
      </c>
      <c r="BD43" s="142">
        <v>4.6817413818042962E-3</v>
      </c>
      <c r="BE43" s="142">
        <v>8.16225109745909E-3</v>
      </c>
      <c r="BF43" s="142">
        <v>0.7477798799614378</v>
      </c>
      <c r="BG43" s="142">
        <v>6.3251947273149617E-2</v>
      </c>
      <c r="BH43" s="142">
        <v>3.8216764105964973E-2</v>
      </c>
      <c r="BI43" s="142">
        <v>2.1218264120229272E-2</v>
      </c>
      <c r="BJ43" s="142">
        <v>1.6189404532380922E-2</v>
      </c>
      <c r="BK43" s="142">
        <v>1.5781579505506583E-3</v>
      </c>
      <c r="BL43" s="142">
        <v>5.4874280183257384E-3</v>
      </c>
      <c r="BM43" s="142">
        <v>8.0186931211259464E-4</v>
      </c>
      <c r="BN43" s="142"/>
      <c r="BO43" s="142">
        <v>1.9452535098003776E-3</v>
      </c>
      <c r="BP43" s="142">
        <v>3.7547286091236468E-4</v>
      </c>
      <c r="BQ43" s="142">
        <v>1.9323687191796089E-2</v>
      </c>
      <c r="BR43" s="142">
        <v>0</v>
      </c>
      <c r="BS43" s="142">
        <v>2.4665286067826796E-3</v>
      </c>
      <c r="BT43" s="142">
        <v>0</v>
      </c>
      <c r="BU43" s="142">
        <v>1.2412576903705349E-4</v>
      </c>
      <c r="BV43" s="142">
        <v>1.7620251218874001E-3</v>
      </c>
      <c r="BW43" s="142">
        <v>9.942384800755088E-4</v>
      </c>
      <c r="BX43" s="142">
        <v>1.7124163383610183E-3</v>
      </c>
      <c r="BY43" s="142">
        <v>3.4581082057265442E-4</v>
      </c>
      <c r="BZ43" s="142">
        <v>2.978125465745132E-5</v>
      </c>
      <c r="CA43" s="142">
        <v>1.4928021332885754E-3</v>
      </c>
      <c r="CB43" s="142">
        <v>0</v>
      </c>
      <c r="CC43" s="142">
        <v>6.5609072905746836E-3</v>
      </c>
      <c r="CD43" s="142">
        <v>1.8089004595218377E-3</v>
      </c>
      <c r="CE43" s="142">
        <v>5.5502570174070794E-2</v>
      </c>
      <c r="CF43" s="142">
        <v>4.7444012254787464E-3</v>
      </c>
      <c r="CG43" s="142">
        <v>8.7982617755928937E-3</v>
      </c>
      <c r="CH43" s="142">
        <v>0.76867500101135777</v>
      </c>
      <c r="CI43" s="142">
        <v>5.6481029947124117E-2</v>
      </c>
      <c r="CJ43" s="142">
        <v>3.6581421511774438E-2</v>
      </c>
      <c r="CK43" s="142">
        <v>1.3666444522022762E-2</v>
      </c>
      <c r="CL43" s="142">
        <v>1.0345466715365367E-2</v>
      </c>
      <c r="CM43" s="142">
        <v>1.2028331744287971E-3</v>
      </c>
      <c r="CN43" s="142">
        <v>4.3924176036223509E-3</v>
      </c>
      <c r="CO43" s="142">
        <v>6.6820250189437351E-4</v>
      </c>
      <c r="CP43" s="142"/>
      <c r="CQ43" s="142">
        <v>1.9269273286696012E-3</v>
      </c>
      <c r="CR43" s="142">
        <v>5.8005962551704105E-5</v>
      </c>
      <c r="CS43" s="142">
        <v>2.2055350617906731E-2</v>
      </c>
      <c r="CT43" s="142">
        <v>0</v>
      </c>
      <c r="CU43" s="142">
        <v>2.4556897172564886E-3</v>
      </c>
      <c r="CV43" s="142">
        <v>0</v>
      </c>
      <c r="CW43" s="142">
        <v>7.8643116167009569E-4</v>
      </c>
      <c r="CX43" s="142">
        <v>4.8388463585736087E-4</v>
      </c>
      <c r="CY43" s="142">
        <v>7.9559622201234555E-4</v>
      </c>
      <c r="CZ43" s="142">
        <v>2.1642082771985444E-3</v>
      </c>
      <c r="DA43" s="142">
        <v>8.5915049528729987E-5</v>
      </c>
      <c r="DB43" s="142">
        <v>8.7119811492984033E-5</v>
      </c>
      <c r="DC43" s="142">
        <v>2.4136230757769946E-3</v>
      </c>
      <c r="DD43" s="142">
        <v>3.9419614374271871E-5</v>
      </c>
      <c r="DE43" s="142">
        <v>1.0794614969261663E-2</v>
      </c>
      <c r="DF43" s="142">
        <v>1.4062735547592552E-3</v>
      </c>
      <c r="DG43" s="142">
        <v>4.9499014149938333E-2</v>
      </c>
      <c r="DH43" s="142">
        <v>4.3730878468966686E-3</v>
      </c>
      <c r="DI43" s="142">
        <v>9.6581780370523455E-3</v>
      </c>
      <c r="DJ43" s="142">
        <v>0.77386298286033994</v>
      </c>
      <c r="DK43" s="142">
        <v>5.0036829252965889E-2</v>
      </c>
      <c r="DL43" s="142">
        <v>3.6480529809866831E-2</v>
      </c>
      <c r="DM43" s="142">
        <v>1.2628666237249146E-2</v>
      </c>
      <c r="DN43" s="142">
        <v>1.0098414812148626E-2</v>
      </c>
      <c r="DO43" s="142">
        <v>1.1941231031392429E-3</v>
      </c>
      <c r="DP43" s="142">
        <v>6.0823809628411047E-3</v>
      </c>
      <c r="DQ43" s="142">
        <v>5.3273292924489854E-4</v>
      </c>
      <c r="DR43" s="142"/>
      <c r="DS43" s="142">
        <v>2.0756616965580156E-3</v>
      </c>
      <c r="DT43" s="142">
        <v>0</v>
      </c>
      <c r="DU43" s="142">
        <v>1.5015407914208391E-2</v>
      </c>
      <c r="DV43" s="142">
        <v>0</v>
      </c>
      <c r="DW43" s="142">
        <v>2.668218623132307E-3</v>
      </c>
      <c r="DX43" s="142">
        <v>0</v>
      </c>
      <c r="DY43" s="142">
        <v>8.8201337999223252E-4</v>
      </c>
      <c r="DZ43" s="142">
        <v>3.2960179666443473E-4</v>
      </c>
      <c r="EA43" s="142">
        <v>9.3118137201187909E-4</v>
      </c>
      <c r="EB43" s="142">
        <v>3.1699367815415896E-3</v>
      </c>
      <c r="EC43" s="142">
        <v>3.5113814632444293E-4</v>
      </c>
      <c r="ED43" s="142">
        <v>1.6289235114630096E-4</v>
      </c>
      <c r="EE43" s="142">
        <v>2.3569389965239647E-3</v>
      </c>
      <c r="EF43" s="142">
        <v>4.0766989347362738E-5</v>
      </c>
      <c r="EG43" s="142">
        <v>4.6186057525963416E-3</v>
      </c>
      <c r="EH43" s="142">
        <v>8.2646268638820878E-4</v>
      </c>
      <c r="EI43" s="142">
        <v>4.6866303430068819E-2</v>
      </c>
      <c r="EJ43" s="142">
        <v>4.3989732682269012E-3</v>
      </c>
      <c r="EK43" s="142">
        <v>9.6934353541912061E-3</v>
      </c>
      <c r="EL43" s="142">
        <v>0.78038409812697762</v>
      </c>
      <c r="EM43" s="142">
        <v>5.5720919857250119E-2</v>
      </c>
      <c r="EN43" s="142">
        <v>3.9066414391205458E-2</v>
      </c>
      <c r="EO43" s="142">
        <v>1.0284740208252076E-2</v>
      </c>
      <c r="EP43" s="142">
        <v>1.1614922378867753E-2</v>
      </c>
      <c r="EQ43" s="142">
        <v>1.6328254821853772E-3</v>
      </c>
      <c r="ER43" s="142">
        <v>6.5055164933510226E-3</v>
      </c>
      <c r="ES43" s="142">
        <v>4.0302452298813759E-4</v>
      </c>
      <c r="ET43" s="142"/>
      <c r="EU43" s="142">
        <v>1.8638281648305026E-3</v>
      </c>
      <c r="EV43" s="142">
        <v>0</v>
      </c>
      <c r="EW43" s="142">
        <v>9.3469923404464906E-3</v>
      </c>
      <c r="EX43" s="142">
        <v>0</v>
      </c>
      <c r="EY43" s="142">
        <v>1.8781269660226158E-3</v>
      </c>
      <c r="EZ43" s="142">
        <v>0</v>
      </c>
      <c r="FA43" s="142">
        <v>7.0724576467588122E-4</v>
      </c>
      <c r="FB43" s="142">
        <v>2.9954357038790871E-4</v>
      </c>
      <c r="FC43" s="142">
        <v>0</v>
      </c>
      <c r="FD43" s="142">
        <v>3.1291211765203998E-3</v>
      </c>
      <c r="FE43" s="142">
        <v>3.5338299986096444E-4</v>
      </c>
      <c r="FF43" s="142">
        <v>0</v>
      </c>
      <c r="FG43" s="142">
        <v>5.278059337864748E-4</v>
      </c>
      <c r="FH43" s="142">
        <v>1.6959433180921546E-4</v>
      </c>
      <c r="FI43" s="142">
        <v>4.9645355198964106E-4</v>
      </c>
      <c r="FJ43" s="142">
        <v>1.3066212158157047E-2</v>
      </c>
      <c r="FK43" s="142">
        <v>3.8216006271120206E-2</v>
      </c>
      <c r="FL43" s="142">
        <v>5.4709977168438152E-3</v>
      </c>
      <c r="FM43" s="142">
        <v>9.5834126425964634E-3</v>
      </c>
      <c r="FN43" s="142">
        <v>0.79763001400524025</v>
      </c>
      <c r="FO43" s="142">
        <v>5.0231635710728223E-2</v>
      </c>
      <c r="FP43" s="142">
        <v>3.6332754074113294E-2</v>
      </c>
      <c r="FQ43" s="142">
        <v>1.3557367015756088E-2</v>
      </c>
      <c r="FR43" s="142">
        <v>9.269893983389968E-3</v>
      </c>
      <c r="FS43" s="142">
        <v>1.9066987745922142E-3</v>
      </c>
      <c r="FT43" s="142">
        <v>5.2971390226150593E-3</v>
      </c>
      <c r="FU43" s="142">
        <v>6.6577382451741499E-4</v>
      </c>
      <c r="FV43" s="142"/>
      <c r="FW43" s="142">
        <v>1.8079943245003704E-3</v>
      </c>
      <c r="FX43" s="142">
        <v>3.4056498769502032E-5</v>
      </c>
      <c r="FY43" s="142">
        <v>9.5818536774316503E-3</v>
      </c>
      <c r="FZ43" s="142">
        <v>0</v>
      </c>
      <c r="GA43" s="142">
        <v>1.5351380938861459E-3</v>
      </c>
      <c r="GB43" s="142">
        <v>0</v>
      </c>
      <c r="GC43" s="142">
        <v>6.1651684918775831E-4</v>
      </c>
      <c r="GD43" s="142">
        <v>6.3067590313866485E-5</v>
      </c>
      <c r="GE43" s="142">
        <v>0</v>
      </c>
      <c r="GF43" s="142">
        <v>2.5905415442177781E-3</v>
      </c>
      <c r="GG43" s="142">
        <v>3.1441397337869859E-4</v>
      </c>
      <c r="GH43" s="142">
        <v>0</v>
      </c>
      <c r="GI43" s="142">
        <v>7.9094888653785656E-4</v>
      </c>
      <c r="GJ43" s="142">
        <v>2.6998703518027386E-4</v>
      </c>
      <c r="GK43" s="142">
        <v>4.5523782374564569E-4</v>
      </c>
      <c r="GL43" s="142">
        <v>1.8792194416737185E-2</v>
      </c>
      <c r="GM43" s="142">
        <v>4.2117798163404573E-2</v>
      </c>
      <c r="GN43" s="142">
        <v>7.4177159105797506E-3</v>
      </c>
      <c r="GO43" s="142">
        <v>1.201757492533701E-2</v>
      </c>
      <c r="GP43" s="142">
        <v>0.78495580062562509</v>
      </c>
      <c r="GQ43" s="142">
        <v>5.1058629813486113E-2</v>
      </c>
      <c r="GR43" s="142">
        <v>3.6761436564180024E-2</v>
      </c>
      <c r="GS43" s="142">
        <v>9.8614490220041619E-3</v>
      </c>
      <c r="GT43" s="142">
        <v>9.3898394596939154E-3</v>
      </c>
      <c r="GU43" s="142">
        <v>1.6433126885831621E-3</v>
      </c>
      <c r="GV43" s="142">
        <v>6.0568601634974307E-3</v>
      </c>
      <c r="GW43" s="142">
        <v>1.8676319497219888E-3</v>
      </c>
      <c r="GX43" s="142"/>
      <c r="GY43" s="142">
        <v>1.4660923184201843E-3</v>
      </c>
      <c r="GZ43" s="142">
        <v>2.649527999603575E-4</v>
      </c>
      <c r="HA43" s="142">
        <v>6.3012890854832635E-3</v>
      </c>
      <c r="HB43" s="142">
        <v>0</v>
      </c>
      <c r="HC43" s="142">
        <v>1.3326112378672602E-3</v>
      </c>
      <c r="HD43" s="142">
        <v>0</v>
      </c>
      <c r="HE43" s="142">
        <v>3.3019607355811478E-4</v>
      </c>
      <c r="HF43" s="142">
        <v>0</v>
      </c>
      <c r="HG43" s="142">
        <v>0</v>
      </c>
      <c r="HH43" s="142">
        <v>2.4177670495669859E-3</v>
      </c>
      <c r="HI43" s="142">
        <v>0</v>
      </c>
      <c r="HJ43" s="142">
        <v>0</v>
      </c>
      <c r="HK43" s="142">
        <v>7.6960482703953312E-4</v>
      </c>
      <c r="HL43" s="142">
        <v>2.3759557556364124E-4</v>
      </c>
      <c r="HM43" s="142">
        <v>4.7977805442141999E-4</v>
      </c>
      <c r="HN43" s="142">
        <v>8.0685969948914166E-3</v>
      </c>
      <c r="HO43" s="142">
        <v>5.3740254098544646E-2</v>
      </c>
      <c r="HP43" s="142">
        <v>5.6246310298407815E-3</v>
      </c>
      <c r="HQ43" s="142">
        <v>1.1894498649129477E-2</v>
      </c>
      <c r="HR43" s="142">
        <v>0.79961778959732122</v>
      </c>
      <c r="HS43" s="142">
        <v>4.7778964850687569E-2</v>
      </c>
      <c r="HT43" s="142">
        <v>3.2749295446616609E-2</v>
      </c>
      <c r="HU43" s="142">
        <v>8.6275375382235345E-3</v>
      </c>
      <c r="HV43" s="142">
        <v>9.260197737849649E-3</v>
      </c>
      <c r="HW43" s="142">
        <v>1.475207599926731E-3</v>
      </c>
      <c r="HX43" s="142">
        <v>6.565663950260891E-3</v>
      </c>
      <c r="HY43" s="142">
        <v>9.9747548482664655E-4</v>
      </c>
      <c r="HZ43" s="126"/>
    </row>
    <row r="44" spans="1:234" s="96" customFormat="1" ht="24" x14ac:dyDescent="0.25">
      <c r="A44" s="94" t="s">
        <v>30</v>
      </c>
      <c r="B44" s="95">
        <v>3220</v>
      </c>
      <c r="C44" s="95">
        <v>3</v>
      </c>
      <c r="D44" s="95"/>
      <c r="E44" s="95"/>
      <c r="F44" s="95"/>
      <c r="G44" s="95" t="s">
        <v>828</v>
      </c>
      <c r="H44" s="95" t="s">
        <v>24</v>
      </c>
      <c r="I44" s="94" t="s">
        <v>22</v>
      </c>
      <c r="J44" s="94" t="s">
        <v>889</v>
      </c>
      <c r="K44" s="142">
        <v>0</v>
      </c>
      <c r="L44" s="142">
        <v>0</v>
      </c>
      <c r="M44" s="142">
        <v>0</v>
      </c>
      <c r="N44" s="142">
        <v>0</v>
      </c>
      <c r="O44" s="142">
        <v>0</v>
      </c>
      <c r="P44" s="142">
        <v>0</v>
      </c>
      <c r="Q44" s="142">
        <v>0</v>
      </c>
      <c r="R44" s="142">
        <v>0</v>
      </c>
      <c r="S44" s="142">
        <v>0</v>
      </c>
      <c r="T44" s="142">
        <v>8.5886801229903293E-4</v>
      </c>
      <c r="U44" s="142">
        <v>0</v>
      </c>
      <c r="V44" s="142">
        <v>8.1852119155666567E-3</v>
      </c>
      <c r="W44" s="142">
        <v>0</v>
      </c>
      <c r="X44" s="142">
        <v>0</v>
      </c>
      <c r="Y44" s="142">
        <v>0</v>
      </c>
      <c r="Z44" s="142">
        <v>3.0798654701456769E-3</v>
      </c>
      <c r="AA44" s="142">
        <v>1.5685012697315367E-2</v>
      </c>
      <c r="AB44" s="142">
        <v>1.963860203150394E-2</v>
      </c>
      <c r="AC44" s="142">
        <v>2.7635540708551877E-2</v>
      </c>
      <c r="AD44" s="142">
        <v>0.83705030422078042</v>
      </c>
      <c r="AE44" s="142">
        <v>4.0522463603110875E-2</v>
      </c>
      <c r="AF44" s="142">
        <v>2.1365128445934797E-2</v>
      </c>
      <c r="AG44" s="142">
        <v>2.5020504269586782E-2</v>
      </c>
      <c r="AH44" s="142">
        <v>0</v>
      </c>
      <c r="AI44" s="142">
        <v>0</v>
      </c>
      <c r="AJ44" s="142">
        <v>9.5849862520433059E-4</v>
      </c>
      <c r="AK44" s="142">
        <v>0</v>
      </c>
      <c r="AL44" s="142"/>
      <c r="AM44" s="142">
        <v>0</v>
      </c>
      <c r="AN44" s="142">
        <v>0</v>
      </c>
      <c r="AO44" s="142">
        <v>0</v>
      </c>
      <c r="AP44" s="142">
        <v>0</v>
      </c>
      <c r="AQ44" s="142">
        <v>0</v>
      </c>
      <c r="AR44" s="142">
        <v>0</v>
      </c>
      <c r="AS44" s="142">
        <v>0</v>
      </c>
      <c r="AT44" s="142">
        <v>0</v>
      </c>
      <c r="AU44" s="142">
        <v>0</v>
      </c>
      <c r="AV44" s="142">
        <v>1.9509774666131646E-3</v>
      </c>
      <c r="AW44" s="142">
        <v>0</v>
      </c>
      <c r="AX44" s="142">
        <v>8.0815722330430939E-3</v>
      </c>
      <c r="AY44" s="142">
        <v>0</v>
      </c>
      <c r="AZ44" s="142">
        <v>0</v>
      </c>
      <c r="BA44" s="142">
        <v>0</v>
      </c>
      <c r="BB44" s="142">
        <v>4.6801822215990479E-3</v>
      </c>
      <c r="BC44" s="142">
        <v>1.7736999242295257E-2</v>
      </c>
      <c r="BD44" s="142">
        <v>1.0495595824004094E-2</v>
      </c>
      <c r="BE44" s="142">
        <v>3.6853689810563965E-2</v>
      </c>
      <c r="BF44" s="142">
        <v>0.79375487555334523</v>
      </c>
      <c r="BG44" s="142">
        <v>5.9516087350736685E-2</v>
      </c>
      <c r="BH44" s="142">
        <v>2.8882016796505212E-2</v>
      </c>
      <c r="BI44" s="142">
        <v>3.0640884918059795E-2</v>
      </c>
      <c r="BJ44" s="142">
        <v>0</v>
      </c>
      <c r="BK44" s="142">
        <v>0</v>
      </c>
      <c r="BL44" s="142">
        <v>7.4071185832344953E-3</v>
      </c>
      <c r="BM44" s="142">
        <v>0</v>
      </c>
      <c r="BN44" s="142"/>
      <c r="BO44" s="142">
        <v>0</v>
      </c>
      <c r="BP44" s="142">
        <v>0</v>
      </c>
      <c r="BQ44" s="142">
        <v>0</v>
      </c>
      <c r="BR44" s="142">
        <v>0</v>
      </c>
      <c r="BS44" s="142">
        <v>0</v>
      </c>
      <c r="BT44" s="142">
        <v>0</v>
      </c>
      <c r="BU44" s="142">
        <v>0</v>
      </c>
      <c r="BV44" s="142">
        <v>8.2019727194875545E-4</v>
      </c>
      <c r="BW44" s="142">
        <v>0</v>
      </c>
      <c r="BX44" s="142">
        <v>3.1463130140184153E-3</v>
      </c>
      <c r="BY44" s="142">
        <v>2.0004811510951137E-4</v>
      </c>
      <c r="BZ44" s="142">
        <v>7.6008892415304358E-3</v>
      </c>
      <c r="CA44" s="142">
        <v>0</v>
      </c>
      <c r="CB44" s="142">
        <v>0</v>
      </c>
      <c r="CC44" s="142">
        <v>0</v>
      </c>
      <c r="CD44" s="142">
        <v>5.6682057474534003E-3</v>
      </c>
      <c r="CE44" s="142">
        <v>1.8588422612861189E-2</v>
      </c>
      <c r="CF44" s="142">
        <v>1.3129299307772966E-2</v>
      </c>
      <c r="CG44" s="142">
        <v>3.4736531599036953E-2</v>
      </c>
      <c r="CH44" s="142">
        <v>0.80650403957769878</v>
      </c>
      <c r="CI44" s="142">
        <v>5.4302169956961979E-2</v>
      </c>
      <c r="CJ44" s="142">
        <v>2.7793350387144151E-2</v>
      </c>
      <c r="CK44" s="142">
        <v>2.3416394114780636E-2</v>
      </c>
      <c r="CL44" s="142">
        <v>0</v>
      </c>
      <c r="CM44" s="142">
        <v>0</v>
      </c>
      <c r="CN44" s="142">
        <v>4.0941390536827936E-3</v>
      </c>
      <c r="CO44" s="142">
        <v>0</v>
      </c>
      <c r="CP44" s="142"/>
      <c r="CQ44" s="142">
        <v>0</v>
      </c>
      <c r="CR44" s="142">
        <v>0</v>
      </c>
      <c r="CS44" s="142">
        <v>0</v>
      </c>
      <c r="CT44" s="142">
        <v>0</v>
      </c>
      <c r="CU44" s="142">
        <v>0</v>
      </c>
      <c r="CV44" s="142">
        <v>0</v>
      </c>
      <c r="CW44" s="142">
        <v>0</v>
      </c>
      <c r="CX44" s="142">
        <v>0</v>
      </c>
      <c r="CY44" s="142">
        <v>0</v>
      </c>
      <c r="CZ44" s="142">
        <v>6.2660218838169238E-4</v>
      </c>
      <c r="DA44" s="142">
        <v>5.030063438843861E-4</v>
      </c>
      <c r="DB44" s="142">
        <v>6.6888288962322403E-3</v>
      </c>
      <c r="DC44" s="142">
        <v>0</v>
      </c>
      <c r="DD44" s="142">
        <v>0</v>
      </c>
      <c r="DE44" s="142">
        <v>0</v>
      </c>
      <c r="DF44" s="142">
        <v>1.9014818270835898E-3</v>
      </c>
      <c r="DG44" s="142">
        <v>1.5068834104333018E-2</v>
      </c>
      <c r="DH44" s="142">
        <v>1.1019552555048487E-2</v>
      </c>
      <c r="DI44" s="142">
        <v>0.18136562583472693</v>
      </c>
      <c r="DJ44" s="142">
        <v>0.69149088053666419</v>
      </c>
      <c r="DK44" s="142">
        <v>4.3304804911762494E-2</v>
      </c>
      <c r="DL44" s="142">
        <v>2.3804680371703184E-2</v>
      </c>
      <c r="DM44" s="142">
        <v>2.375575078889354E-2</v>
      </c>
      <c r="DN44" s="142">
        <v>0</v>
      </c>
      <c r="DO44" s="142">
        <v>0</v>
      </c>
      <c r="DP44" s="142">
        <v>4.6995164128626929E-4</v>
      </c>
      <c r="DQ44" s="142">
        <v>0</v>
      </c>
      <c r="DR44" s="142"/>
      <c r="DS44" s="142">
        <v>0</v>
      </c>
      <c r="DT44" s="142">
        <v>0</v>
      </c>
      <c r="DU44" s="142">
        <v>0</v>
      </c>
      <c r="DV44" s="142">
        <v>0</v>
      </c>
      <c r="DW44" s="142">
        <v>0</v>
      </c>
      <c r="DX44" s="142">
        <v>0</v>
      </c>
      <c r="DY44" s="142">
        <v>0</v>
      </c>
      <c r="DZ44" s="142">
        <v>0</v>
      </c>
      <c r="EA44" s="142">
        <v>0</v>
      </c>
      <c r="EB44" s="142">
        <v>7.0797025521274876E-4</v>
      </c>
      <c r="EC44" s="142">
        <v>7.600268916254509E-4</v>
      </c>
      <c r="ED44" s="142">
        <v>6.59514549862859E-3</v>
      </c>
      <c r="EE44" s="142">
        <v>0</v>
      </c>
      <c r="EF44" s="142">
        <v>0</v>
      </c>
      <c r="EG44" s="142">
        <v>0</v>
      </c>
      <c r="EH44" s="142">
        <v>3.4480893078378079E-3</v>
      </c>
      <c r="EI44" s="142">
        <v>1.1061802718056419E-2</v>
      </c>
      <c r="EJ44" s="142">
        <v>1.4869450684040348E-2</v>
      </c>
      <c r="EK44" s="142">
        <v>3.8354208755978655E-2</v>
      </c>
      <c r="EL44" s="142">
        <v>0.82059073461488485</v>
      </c>
      <c r="EM44" s="142">
        <v>4.6661229802148999E-2</v>
      </c>
      <c r="EN44" s="142">
        <v>3.0351975845558606E-2</v>
      </c>
      <c r="EO44" s="142">
        <v>2.2187131884747913E-2</v>
      </c>
      <c r="EP44" s="142">
        <v>0</v>
      </c>
      <c r="EQ44" s="142">
        <v>4.0582486136732567E-3</v>
      </c>
      <c r="ER44" s="142">
        <v>3.5398512760637438E-4</v>
      </c>
      <c r="ES44" s="142">
        <v>0</v>
      </c>
      <c r="ET44" s="142"/>
      <c r="EU44" s="142">
        <v>0</v>
      </c>
      <c r="EV44" s="142">
        <v>0</v>
      </c>
      <c r="EW44" s="142">
        <v>0</v>
      </c>
      <c r="EX44" s="142">
        <v>0</v>
      </c>
      <c r="EY44" s="142">
        <v>0</v>
      </c>
      <c r="EZ44" s="142">
        <v>0</v>
      </c>
      <c r="FA44" s="142">
        <v>0</v>
      </c>
      <c r="FB44" s="142">
        <v>0</v>
      </c>
      <c r="FC44" s="142">
        <v>0</v>
      </c>
      <c r="FD44" s="142">
        <v>1.4825723796120076E-3</v>
      </c>
      <c r="FE44" s="142">
        <v>7.7231260371789787E-4</v>
      </c>
      <c r="FF44" s="142">
        <v>5.128775818426177E-3</v>
      </c>
      <c r="FG44" s="142">
        <v>0</v>
      </c>
      <c r="FH44" s="142">
        <v>0</v>
      </c>
      <c r="FI44" s="142">
        <v>0</v>
      </c>
      <c r="FJ44" s="142">
        <v>3.3966968693894387E-3</v>
      </c>
      <c r="FK44" s="142">
        <v>1.1981787299750383E-2</v>
      </c>
      <c r="FL44" s="142">
        <v>1.4709588959716977E-2</v>
      </c>
      <c r="FM44" s="142">
        <v>3.1340233036542771E-2</v>
      </c>
      <c r="FN44" s="142">
        <v>0.8216081313547311</v>
      </c>
      <c r="FO44" s="142">
        <v>3.3535468394054961E-2</v>
      </c>
      <c r="FP44" s="142">
        <v>4.188293674648353E-2</v>
      </c>
      <c r="FQ44" s="142">
        <v>3.1417809034850801E-2</v>
      </c>
      <c r="FR44" s="142">
        <v>0</v>
      </c>
      <c r="FS44" s="142">
        <v>2.7436875027239405E-3</v>
      </c>
      <c r="FT44" s="142">
        <v>0</v>
      </c>
      <c r="FU44" s="142">
        <v>0</v>
      </c>
      <c r="FV44" s="142"/>
      <c r="FW44" s="142">
        <v>0</v>
      </c>
      <c r="FX44" s="142">
        <v>1.9973515884443737E-4</v>
      </c>
      <c r="FY44" s="142">
        <v>0</v>
      </c>
      <c r="FZ44" s="142">
        <v>0</v>
      </c>
      <c r="GA44" s="142">
        <v>0</v>
      </c>
      <c r="GB44" s="142">
        <v>0</v>
      </c>
      <c r="GC44" s="142">
        <v>0</v>
      </c>
      <c r="GD44" s="142">
        <v>0</v>
      </c>
      <c r="GE44" s="142">
        <v>0</v>
      </c>
      <c r="GF44" s="142">
        <v>5.60613185689866E-4</v>
      </c>
      <c r="GG44" s="142">
        <v>7.967347249884097E-4</v>
      </c>
      <c r="GH44" s="142">
        <v>4.2604061973196185E-3</v>
      </c>
      <c r="GI44" s="142">
        <v>0</v>
      </c>
      <c r="GJ44" s="142">
        <v>0</v>
      </c>
      <c r="GK44" s="142">
        <v>3.8097632149937545E-4</v>
      </c>
      <c r="GL44" s="142">
        <v>4.8904320299112403E-3</v>
      </c>
      <c r="GM44" s="142">
        <v>1.2194816308449241E-2</v>
      </c>
      <c r="GN44" s="142">
        <v>4.3352774697469579E-2</v>
      </c>
      <c r="GO44" s="142">
        <v>1.9301537646996617E-2</v>
      </c>
      <c r="GP44" s="142">
        <v>0.82836967250582649</v>
      </c>
      <c r="GQ44" s="142">
        <v>2.3496818239419442E-2</v>
      </c>
      <c r="GR44" s="142">
        <v>3.699796576736894E-2</v>
      </c>
      <c r="GS44" s="142">
        <v>2.2340840980741714E-2</v>
      </c>
      <c r="GT44" s="142">
        <v>0</v>
      </c>
      <c r="GU44" s="142">
        <v>2.6865314705334605E-3</v>
      </c>
      <c r="GV44" s="142">
        <v>1.7014476494140428E-4</v>
      </c>
      <c r="GW44" s="142">
        <v>0</v>
      </c>
      <c r="GX44" s="142"/>
      <c r="GY44" s="142">
        <v>0</v>
      </c>
      <c r="GZ44" s="142">
        <v>0</v>
      </c>
      <c r="HA44" s="142">
        <v>0</v>
      </c>
      <c r="HB44" s="142">
        <v>0</v>
      </c>
      <c r="HC44" s="142">
        <v>5.4344809200908891E-3</v>
      </c>
      <c r="HD44" s="142">
        <v>0</v>
      </c>
      <c r="HE44" s="142">
        <v>0</v>
      </c>
      <c r="HF44" s="142">
        <v>0</v>
      </c>
      <c r="HG44" s="142">
        <v>0</v>
      </c>
      <c r="HH44" s="142">
        <v>1.4885723946098377E-3</v>
      </c>
      <c r="HI44" s="142">
        <v>1.2547822892243243E-3</v>
      </c>
      <c r="HJ44" s="142">
        <v>3.1694007455962316E-3</v>
      </c>
      <c r="HK44" s="142">
        <v>0</v>
      </c>
      <c r="HL44" s="142">
        <v>0</v>
      </c>
      <c r="HM44" s="142">
        <v>1.1021188656901817E-3</v>
      </c>
      <c r="HN44" s="142">
        <v>4.6328091782970749E-3</v>
      </c>
      <c r="HO44" s="142">
        <v>1.5517190943695823E-2</v>
      </c>
      <c r="HP44" s="142">
        <v>3.672555165591132E-2</v>
      </c>
      <c r="HQ44" s="142">
        <v>2.5217032750775067E-2</v>
      </c>
      <c r="HR44" s="142">
        <v>0.81219137709255484</v>
      </c>
      <c r="HS44" s="142">
        <v>2.3427324934471958E-2</v>
      </c>
      <c r="HT44" s="142">
        <v>4.4629855661640828E-2</v>
      </c>
      <c r="HU44" s="142">
        <v>2.3390870834114192E-2</v>
      </c>
      <c r="HV44" s="142">
        <v>0</v>
      </c>
      <c r="HW44" s="142">
        <v>1.8186317333274034E-3</v>
      </c>
      <c r="HX44" s="142">
        <v>0</v>
      </c>
      <c r="HY44" s="142">
        <v>0</v>
      </c>
      <c r="HZ44" s="126"/>
    </row>
    <row r="45" spans="1:234" s="97" customFormat="1" ht="48" x14ac:dyDescent="0.25">
      <c r="A45" s="87" t="s">
        <v>841</v>
      </c>
      <c r="B45" s="88">
        <v>9493</v>
      </c>
      <c r="C45" s="88"/>
      <c r="D45" s="88"/>
      <c r="E45" s="88"/>
      <c r="F45" s="88" t="s">
        <v>83</v>
      </c>
      <c r="G45" s="88" t="s">
        <v>783</v>
      </c>
      <c r="H45" s="88" t="s">
        <v>782</v>
      </c>
      <c r="I45" s="87" t="s">
        <v>841</v>
      </c>
      <c r="J45" s="87" t="s">
        <v>841</v>
      </c>
      <c r="K45" s="143">
        <v>1.2128904164747173E-7</v>
      </c>
      <c r="L45" s="143">
        <v>1.1640060712414595E-6</v>
      </c>
      <c r="M45" s="143">
        <v>5.7621745769690461E-7</v>
      </c>
      <c r="N45" s="143">
        <v>1.8127438289703656E-8</v>
      </c>
      <c r="O45" s="143">
        <v>5.6324593252224753E-6</v>
      </c>
      <c r="P45" s="143">
        <v>6.3673418008068813E-7</v>
      </c>
      <c r="Q45" s="143">
        <v>8.8116735949231018E-8</v>
      </c>
      <c r="R45" s="143">
        <v>5.2903964598373725E-7</v>
      </c>
      <c r="S45" s="143">
        <v>5.4663119599886894E-6</v>
      </c>
      <c r="T45" s="143">
        <v>2.3551249234661801E-5</v>
      </c>
      <c r="U45" s="143">
        <v>8.230315937303614E-7</v>
      </c>
      <c r="V45" s="143">
        <v>6.8487645390839035E-7</v>
      </c>
      <c r="W45" s="143">
        <v>3.2924867813536202E-6</v>
      </c>
      <c r="X45" s="143">
        <v>6.0139993017408055E-7</v>
      </c>
      <c r="Y45" s="143">
        <v>4.9750054007790591E-7</v>
      </c>
      <c r="Z45" s="143">
        <v>7.445343477044923E-6</v>
      </c>
      <c r="AA45" s="143">
        <v>2.2666476904474336E-5</v>
      </c>
      <c r="AB45" s="143">
        <v>9.5337833950911523E-7</v>
      </c>
      <c r="AC45" s="143">
        <v>2.8093315296420852E-5</v>
      </c>
      <c r="AD45" s="143">
        <v>1.6694772517031472E-4</v>
      </c>
      <c r="AE45" s="143">
        <v>1.3128076615645117E-5</v>
      </c>
      <c r="AF45" s="143">
        <v>7.7553853762560866E-6</v>
      </c>
      <c r="AG45" s="143">
        <v>9.7645933102433951E-6</v>
      </c>
      <c r="AH45" s="143">
        <v>1.4021813293655803E-6</v>
      </c>
      <c r="AI45" s="143">
        <v>1.4896996950564043E-6</v>
      </c>
      <c r="AJ45" s="143">
        <v>3.3436139026906392E-6</v>
      </c>
      <c r="AK45" s="143">
        <v>1.0717726682143417E-5</v>
      </c>
      <c r="AL45" s="143"/>
      <c r="AM45" s="143">
        <v>1.831326605839452E-8</v>
      </c>
      <c r="AN45" s="143">
        <v>7.9999494979475689E-7</v>
      </c>
      <c r="AO45" s="143">
        <v>6.7922967439059755E-7</v>
      </c>
      <c r="AP45" s="143">
        <v>7.4483942602732176E-8</v>
      </c>
      <c r="AQ45" s="143">
        <v>5.1165193645169556E-6</v>
      </c>
      <c r="AR45" s="143">
        <v>6.6301126949941312E-7</v>
      </c>
      <c r="AS45" s="143">
        <v>9.5481983885287773E-8</v>
      </c>
      <c r="AT45" s="143">
        <v>5.2259290644284775E-7</v>
      </c>
      <c r="AU45" s="143">
        <v>6.7227542318892083E-6</v>
      </c>
      <c r="AV45" s="143">
        <v>2.8068985984153918E-5</v>
      </c>
      <c r="AW45" s="143">
        <v>1.0242076694979527E-6</v>
      </c>
      <c r="AX45" s="143">
        <v>6.096471865123261E-7</v>
      </c>
      <c r="AY45" s="143">
        <v>3.6796711337905374E-6</v>
      </c>
      <c r="AZ45" s="143">
        <v>6.4715642885740205E-7</v>
      </c>
      <c r="BA45" s="143">
        <v>8.6466733951917207E-7</v>
      </c>
      <c r="BB45" s="143">
        <v>1.0402739680388101E-5</v>
      </c>
      <c r="BC45" s="143">
        <v>1.9934112012933267E-5</v>
      </c>
      <c r="BD45" s="143">
        <v>8.9576454379365033E-6</v>
      </c>
      <c r="BE45" s="143">
        <v>2.5080751117899229E-5</v>
      </c>
      <c r="BF45" s="143">
        <v>1.5261843563517088E-4</v>
      </c>
      <c r="BG45" s="143">
        <v>1.5429391778741414E-5</v>
      </c>
      <c r="BH45" s="143">
        <v>7.466393031550286E-6</v>
      </c>
      <c r="BI45" s="143">
        <v>7.9092647074190228E-6</v>
      </c>
      <c r="BJ45" s="143">
        <v>1.2081836046635971E-6</v>
      </c>
      <c r="BK45" s="143">
        <v>1.29630985005114E-6</v>
      </c>
      <c r="BL45" s="143">
        <v>1.8970212611627777E-6</v>
      </c>
      <c r="BM45" s="143">
        <v>9.2806427418798551E-6</v>
      </c>
      <c r="BN45" s="143"/>
      <c r="BO45" s="143">
        <v>4.0799715396767305E-8</v>
      </c>
      <c r="BP45" s="143">
        <v>3.854241013446266E-7</v>
      </c>
      <c r="BQ45" s="143">
        <v>5.9657200660875403E-7</v>
      </c>
      <c r="BR45" s="143">
        <v>9.9809152508952742E-8</v>
      </c>
      <c r="BS45" s="143">
        <v>4.2398949283137885E-6</v>
      </c>
      <c r="BT45" s="143">
        <v>5.5058439462765578E-8</v>
      </c>
      <c r="BU45" s="143">
        <v>1.448281998178274E-7</v>
      </c>
      <c r="BV45" s="143">
        <v>2.9454076892549755E-7</v>
      </c>
      <c r="BW45" s="143">
        <v>7.3719504248286113E-6</v>
      </c>
      <c r="BX45" s="143">
        <v>2.5157192748327265E-5</v>
      </c>
      <c r="BY45" s="143">
        <v>1.1813714902961417E-6</v>
      </c>
      <c r="BZ45" s="143">
        <v>6.6130425422100697E-6</v>
      </c>
      <c r="CA45" s="143">
        <v>4.3322368051804038E-6</v>
      </c>
      <c r="CB45" s="143">
        <v>3.9024655509997883E-7</v>
      </c>
      <c r="CC45" s="143">
        <v>2.0125473057762754E-7</v>
      </c>
      <c r="CD45" s="143">
        <v>6.4741462337866453E-6</v>
      </c>
      <c r="CE45" s="143">
        <v>1.966594281789377E-5</v>
      </c>
      <c r="CF45" s="143">
        <v>5.5537132258043161E-6</v>
      </c>
      <c r="CG45" s="143">
        <v>2.7220178626630499E-5</v>
      </c>
      <c r="CH45" s="143">
        <v>1.6562222259859476E-4</v>
      </c>
      <c r="CI45" s="143">
        <v>2.1804789746853844E-5</v>
      </c>
      <c r="CJ45" s="143">
        <v>7.335465032278001E-6</v>
      </c>
      <c r="CK45" s="143">
        <v>8.9853417922755764E-6</v>
      </c>
      <c r="CL45" s="143">
        <v>1.5918917527139434E-6</v>
      </c>
      <c r="CM45" s="143">
        <v>1.2166842187580306E-6</v>
      </c>
      <c r="CN45" s="143">
        <v>4.1782719296007933E-6</v>
      </c>
      <c r="CO45" s="143">
        <v>6.9946876783184807E-6</v>
      </c>
      <c r="CP45" s="143"/>
      <c r="CQ45" s="143">
        <v>2.4098185044159067E-6</v>
      </c>
      <c r="CR45" s="143">
        <v>6.1560888907220751E-9</v>
      </c>
      <c r="CS45" s="143">
        <v>1.4037191941054603E-5</v>
      </c>
      <c r="CT45" s="143">
        <v>2.677433289735003E-7</v>
      </c>
      <c r="CU45" s="143">
        <v>9.4162941525192921E-6</v>
      </c>
      <c r="CV45" s="143">
        <v>3.0868391807928441E-7</v>
      </c>
      <c r="CW45" s="143">
        <v>1.3218546090950771E-7</v>
      </c>
      <c r="CX45" s="143">
        <v>4.2762091091709086E-7</v>
      </c>
      <c r="CY45" s="143">
        <v>1.1746489916178154E-5</v>
      </c>
      <c r="CZ45" s="143">
        <v>2.4782404616997978E-5</v>
      </c>
      <c r="DA45" s="143">
        <v>6.558257706270582E-7</v>
      </c>
      <c r="DB45" s="143">
        <v>2.1318651043444069E-6</v>
      </c>
      <c r="DC45" s="143">
        <v>3.9862616147376168E-6</v>
      </c>
      <c r="DD45" s="143">
        <v>1.7002405894889304E-7</v>
      </c>
      <c r="DE45" s="143">
        <v>2.3974950310583805E-7</v>
      </c>
      <c r="DF45" s="143">
        <v>1.0109680762972899E-5</v>
      </c>
      <c r="DG45" s="143">
        <v>1.923275091334345E-5</v>
      </c>
      <c r="DH45" s="143">
        <v>5.9817252974063044E-6</v>
      </c>
      <c r="DI45" s="143">
        <v>2.8258245812283061E-5</v>
      </c>
      <c r="DJ45" s="143">
        <v>1.4946131157531401E-4</v>
      </c>
      <c r="DK45" s="143">
        <v>1.8924475443290048E-5</v>
      </c>
      <c r="DL45" s="143">
        <v>8.2423005528088607E-6</v>
      </c>
      <c r="DM45" s="143">
        <v>9.6032092768709769E-6</v>
      </c>
      <c r="DN45" s="143">
        <v>1.4077518163785107E-6</v>
      </c>
      <c r="DO45" s="143">
        <v>5.433566019849223E-6</v>
      </c>
      <c r="DP45" s="143">
        <v>2.0422246561481806E-6</v>
      </c>
      <c r="DQ45" s="143">
        <v>5.3696610730215732E-6</v>
      </c>
      <c r="DR45" s="143"/>
      <c r="DS45" s="143">
        <v>2.0489537827269366E-7</v>
      </c>
      <c r="DT45" s="143">
        <v>0</v>
      </c>
      <c r="DU45" s="143">
        <v>1.0736409457230761E-5</v>
      </c>
      <c r="DV45" s="143">
        <v>1.8916206087991108E-7</v>
      </c>
      <c r="DW45" s="143">
        <v>1.0060259820941985E-5</v>
      </c>
      <c r="DX45" s="143">
        <v>0</v>
      </c>
      <c r="DY45" s="143">
        <v>1.049892928902512E-7</v>
      </c>
      <c r="DZ45" s="143">
        <v>9.4779802043948214E-8</v>
      </c>
      <c r="EA45" s="143">
        <v>6.2536665727744314E-6</v>
      </c>
      <c r="EB45" s="143">
        <v>2.1876134024299483E-5</v>
      </c>
      <c r="EC45" s="143">
        <v>9.3647673202477564E-7</v>
      </c>
      <c r="ED45" s="143">
        <v>6.5789495559245243E-7</v>
      </c>
      <c r="EE45" s="143">
        <v>1.9975355390111062E-5</v>
      </c>
      <c r="EF45" s="143">
        <v>6.4498012093722952E-7</v>
      </c>
      <c r="EG45" s="143">
        <v>4.1289948215382216E-7</v>
      </c>
      <c r="EH45" s="143">
        <v>7.5706279649074029E-6</v>
      </c>
      <c r="EI45" s="143">
        <v>2.0169024584136494E-5</v>
      </c>
      <c r="EJ45" s="143">
        <v>3.2089891453796986E-6</v>
      </c>
      <c r="EK45" s="143">
        <v>3.3343477270610351E-5</v>
      </c>
      <c r="EL45" s="143">
        <v>1.341394386021141E-4</v>
      </c>
      <c r="EM45" s="143">
        <v>2.3630010193149939E-5</v>
      </c>
      <c r="EN45" s="143">
        <v>9.2364003069846845E-6</v>
      </c>
      <c r="EO45" s="143">
        <v>8.7368862281290554E-6</v>
      </c>
      <c r="EP45" s="143">
        <v>1.7977908104654269E-6</v>
      </c>
      <c r="EQ45" s="143">
        <v>4.4527125431800157E-6</v>
      </c>
      <c r="ER45" s="143">
        <v>2.7554513796694441E-6</v>
      </c>
      <c r="ES45" s="143">
        <v>6.2745535500129328E-6</v>
      </c>
      <c r="ET45" s="143"/>
      <c r="EU45" s="143">
        <v>8.5474203130033543E-8</v>
      </c>
      <c r="EV45" s="143">
        <v>0</v>
      </c>
      <c r="EW45" s="143">
        <v>1.1053668439806171E-5</v>
      </c>
      <c r="EX45" s="143">
        <v>2.3969449573463612E-7</v>
      </c>
      <c r="EY45" s="143">
        <v>1.2588350750922629E-5</v>
      </c>
      <c r="EZ45" s="143">
        <v>3.5030411118866203E-8</v>
      </c>
      <c r="FA45" s="143">
        <v>5.2257433162827646E-7</v>
      </c>
      <c r="FB45" s="143">
        <v>1.9721744788834374E-7</v>
      </c>
      <c r="FC45" s="143">
        <v>6.7715142215364447E-6</v>
      </c>
      <c r="FD45" s="143">
        <v>1.0642532852027886E-5</v>
      </c>
      <c r="FE45" s="143">
        <v>1.0164526544786161E-6</v>
      </c>
      <c r="FF45" s="143">
        <v>8.2092661044068543E-7</v>
      </c>
      <c r="FG45" s="143">
        <v>3.236855097512622E-5</v>
      </c>
      <c r="FH45" s="143">
        <v>9.651903863283989E-6</v>
      </c>
      <c r="FI45" s="143">
        <v>1.648739069694048E-7</v>
      </c>
      <c r="FJ45" s="143">
        <v>8.9957783869591001E-6</v>
      </c>
      <c r="FK45" s="143">
        <v>2.8242726106215161E-5</v>
      </c>
      <c r="FL45" s="143">
        <v>3.2161239646105542E-6</v>
      </c>
      <c r="FM45" s="143">
        <v>2.6962141289199599E-5</v>
      </c>
      <c r="FN45" s="143">
        <v>1.1478827989367834E-4</v>
      </c>
      <c r="FO45" s="143">
        <v>1.8857262796559097E-5</v>
      </c>
      <c r="FP45" s="143">
        <v>1.8087592985004275E-5</v>
      </c>
      <c r="FQ45" s="143">
        <v>1.1611628308052766E-5</v>
      </c>
      <c r="FR45" s="143">
        <v>1.9345581454160721E-6</v>
      </c>
      <c r="FS45" s="143">
        <v>5.0445517164747617E-6</v>
      </c>
      <c r="FT45" s="143">
        <v>2.1732874591564982E-6</v>
      </c>
      <c r="FU45" s="143">
        <v>5.9372867523295815E-6</v>
      </c>
      <c r="FV45" s="143"/>
      <c r="FW45" s="143">
        <v>9.9183639084396481E-8</v>
      </c>
      <c r="FX45" s="143">
        <v>0</v>
      </c>
      <c r="FY45" s="143">
        <v>1.2200754636542347E-5</v>
      </c>
      <c r="FZ45" s="143">
        <v>0</v>
      </c>
      <c r="GA45" s="143">
        <v>1.5739123857656214E-5</v>
      </c>
      <c r="GB45" s="143">
        <v>1.2189925559691877E-6</v>
      </c>
      <c r="GC45" s="143">
        <v>4.7584842860585861E-7</v>
      </c>
      <c r="GD45" s="143">
        <v>5.1830851443623726E-7</v>
      </c>
      <c r="GE45" s="143">
        <v>7.802779981505479E-6</v>
      </c>
      <c r="GF45" s="143">
        <v>7.3443095992201192E-6</v>
      </c>
      <c r="GG45" s="143">
        <v>7.6049816279688835E-7</v>
      </c>
      <c r="GH45" s="143">
        <v>2.7869853576428763E-7</v>
      </c>
      <c r="GI45" s="143">
        <v>2.3434889149276494E-5</v>
      </c>
      <c r="GJ45" s="143">
        <v>2.1844754974801377E-7</v>
      </c>
      <c r="GK45" s="143">
        <v>1.1667740454175035E-7</v>
      </c>
      <c r="GL45" s="143">
        <v>6.3670569877040465E-6</v>
      </c>
      <c r="GM45" s="143">
        <v>2.2567836005039669E-5</v>
      </c>
      <c r="GN45" s="143">
        <v>2.3031651477593359E-6</v>
      </c>
      <c r="GO45" s="143">
        <v>2.5234564501789357E-5</v>
      </c>
      <c r="GP45" s="143">
        <v>7.8115580950618267E-5</v>
      </c>
      <c r="GQ45" s="143">
        <v>1.8481257044835817E-5</v>
      </c>
      <c r="GR45" s="143">
        <v>1.413777643213688E-5</v>
      </c>
      <c r="GS45" s="143">
        <v>1.6167121923008032E-5</v>
      </c>
      <c r="GT45" s="143">
        <v>2.036317318744142E-6</v>
      </c>
      <c r="GU45" s="143">
        <v>5.9414094881592516E-6</v>
      </c>
      <c r="GV45" s="143">
        <v>2.9294227757719498E-6</v>
      </c>
      <c r="GW45" s="143">
        <v>7.7315193367596736E-6</v>
      </c>
      <c r="GX45" s="143"/>
      <c r="GY45" s="143">
        <v>6.7231619284193103E-7</v>
      </c>
      <c r="GZ45" s="143">
        <v>1.6550872769637465E-8</v>
      </c>
      <c r="HA45" s="143">
        <v>6.0616875725128595E-7</v>
      </c>
      <c r="HB45" s="143">
        <v>0</v>
      </c>
      <c r="HC45" s="143">
        <v>1.0798241445176188E-5</v>
      </c>
      <c r="HD45" s="143">
        <v>2.8033035853595796E-8</v>
      </c>
      <c r="HE45" s="143">
        <v>2.7509367838514224E-7</v>
      </c>
      <c r="HF45" s="143">
        <v>1.6897760200013139E-6</v>
      </c>
      <c r="HG45" s="143">
        <v>7.9995661615250317E-6</v>
      </c>
      <c r="HH45" s="143">
        <v>7.4639557795603917E-6</v>
      </c>
      <c r="HI45" s="143">
        <v>8.959017378727113E-7</v>
      </c>
      <c r="HJ45" s="143">
        <v>5.9423913025588572E-7</v>
      </c>
      <c r="HK45" s="143">
        <v>4.7276377181328733E-6</v>
      </c>
      <c r="HL45" s="143">
        <v>1.3062575043270452E-7</v>
      </c>
      <c r="HM45" s="143">
        <v>3.1881637087762747E-7</v>
      </c>
      <c r="HN45" s="143">
        <v>3.0509490865479747E-6</v>
      </c>
      <c r="HO45" s="143">
        <v>1.6953390567701294E-5</v>
      </c>
      <c r="HP45" s="143">
        <v>2.5685698581941518E-6</v>
      </c>
      <c r="HQ45" s="143">
        <v>2.866502894289186E-5</v>
      </c>
      <c r="HR45" s="143">
        <v>5.0594121970081886E-5</v>
      </c>
      <c r="HS45" s="143">
        <v>1.9160603231726712E-5</v>
      </c>
      <c r="HT45" s="143">
        <v>1.6886177685846042E-5</v>
      </c>
      <c r="HU45" s="143">
        <v>1.6696303244786565E-5</v>
      </c>
      <c r="HV45" s="143">
        <v>3.8463456867665409E-6</v>
      </c>
      <c r="HW45" s="143">
        <v>6.3555606233039829E-6</v>
      </c>
      <c r="HX45" s="143">
        <v>5.2392320475392937E-6</v>
      </c>
      <c r="HY45" s="143">
        <v>1.0167603095510257E-5</v>
      </c>
      <c r="HZ45" s="124"/>
    </row>
    <row r="46" spans="1:234" s="97" customFormat="1" x14ac:dyDescent="0.25">
      <c r="A46" s="87" t="s">
        <v>841</v>
      </c>
      <c r="B46" s="88">
        <v>9101</v>
      </c>
      <c r="C46" s="88"/>
      <c r="D46" s="88"/>
      <c r="E46" s="88"/>
      <c r="F46" s="88" t="s">
        <v>80</v>
      </c>
      <c r="G46" s="88" t="s">
        <v>831</v>
      </c>
      <c r="H46" s="88" t="s">
        <v>35</v>
      </c>
      <c r="I46" s="87" t="s">
        <v>841</v>
      </c>
      <c r="J46" s="87" t="s">
        <v>841</v>
      </c>
      <c r="K46" s="143">
        <v>1.2126811269599922E-7</v>
      </c>
      <c r="L46" s="143">
        <v>0</v>
      </c>
      <c r="M46" s="143">
        <v>0</v>
      </c>
      <c r="N46" s="143">
        <v>0</v>
      </c>
      <c r="O46" s="143">
        <v>1.980241358768208E-8</v>
      </c>
      <c r="P46" s="143">
        <v>0</v>
      </c>
      <c r="Q46" s="143">
        <v>0</v>
      </c>
      <c r="R46" s="143">
        <v>7.2369677499287957E-9</v>
      </c>
      <c r="S46" s="143">
        <v>2.3861394213082183E-8</v>
      </c>
      <c r="T46" s="143">
        <v>2.366866658507898E-8</v>
      </c>
      <c r="U46" s="143">
        <v>9.3279249099754886E-7</v>
      </c>
      <c r="V46" s="143">
        <v>2.2659297862129572E-8</v>
      </c>
      <c r="W46" s="143">
        <v>2.3553417276278614E-7</v>
      </c>
      <c r="X46" s="143">
        <v>0</v>
      </c>
      <c r="Y46" s="143">
        <v>9.4039052435916549E-8</v>
      </c>
      <c r="Z46" s="143">
        <v>2.5767085657904252E-6</v>
      </c>
      <c r="AA46" s="143">
        <v>1.8102715759774866E-6</v>
      </c>
      <c r="AB46" s="143">
        <v>5.9655751462479308E-9</v>
      </c>
      <c r="AC46" s="143">
        <v>2.1158908911098698E-5</v>
      </c>
      <c r="AD46" s="143">
        <v>2.9702354756726911E-6</v>
      </c>
      <c r="AE46" s="143">
        <v>9.937903815114508E-6</v>
      </c>
      <c r="AF46" s="143">
        <v>1.3148465451859235E-7</v>
      </c>
      <c r="AG46" s="143">
        <v>1.6112228278499063E-6</v>
      </c>
      <c r="AH46" s="143">
        <v>1.0647826538522122E-7</v>
      </c>
      <c r="AI46" s="143">
        <v>1.3797452461867624E-8</v>
      </c>
      <c r="AJ46" s="143">
        <v>2.970889381809997E-7</v>
      </c>
      <c r="AK46" s="143">
        <v>3.0823968577565341E-6</v>
      </c>
      <c r="AL46" s="143"/>
      <c r="AM46" s="143">
        <v>9.3159962589089514E-8</v>
      </c>
      <c r="AN46" s="143">
        <v>0</v>
      </c>
      <c r="AO46" s="143">
        <v>0</v>
      </c>
      <c r="AP46" s="143">
        <v>0</v>
      </c>
      <c r="AQ46" s="143">
        <v>2.0556866239867416E-8</v>
      </c>
      <c r="AR46" s="143">
        <v>0</v>
      </c>
      <c r="AS46" s="143">
        <v>0</v>
      </c>
      <c r="AT46" s="143">
        <v>1.3808058550872845E-7</v>
      </c>
      <c r="AU46" s="143">
        <v>1.6688902768303175E-6</v>
      </c>
      <c r="AV46" s="143">
        <v>3.6992977509404637E-8</v>
      </c>
      <c r="AW46" s="143">
        <v>9.1867751885434291E-7</v>
      </c>
      <c r="AX46" s="143">
        <v>0</v>
      </c>
      <c r="AY46" s="143">
        <v>2.518977141331135E-7</v>
      </c>
      <c r="AZ46" s="143">
        <v>6.1044220194648396E-9</v>
      </c>
      <c r="BA46" s="143">
        <v>7.9342630358744412E-8</v>
      </c>
      <c r="BB46" s="143">
        <v>2.8626696964210977E-6</v>
      </c>
      <c r="BC46" s="143">
        <v>1.8777896307298185E-6</v>
      </c>
      <c r="BD46" s="143">
        <v>0</v>
      </c>
      <c r="BE46" s="143">
        <v>2.5735592725966612E-5</v>
      </c>
      <c r="BF46" s="143">
        <v>3.4840842818226018E-6</v>
      </c>
      <c r="BG46" s="143">
        <v>1.1167598369353701E-5</v>
      </c>
      <c r="BH46" s="143">
        <v>1.4987067339999507E-7</v>
      </c>
      <c r="BI46" s="143">
        <v>1.5467068487530746E-6</v>
      </c>
      <c r="BJ46" s="143">
        <v>1.3264764991137141E-7</v>
      </c>
      <c r="BK46" s="143">
        <v>0</v>
      </c>
      <c r="BL46" s="143">
        <v>3.1703351772382091E-7</v>
      </c>
      <c r="BM46" s="143">
        <v>3.2239047217445371E-6</v>
      </c>
      <c r="BN46" s="143"/>
      <c r="BO46" s="143">
        <v>7.85034523899021E-8</v>
      </c>
      <c r="BP46" s="143">
        <v>0</v>
      </c>
      <c r="BQ46" s="143">
        <v>0</v>
      </c>
      <c r="BR46" s="143">
        <v>0</v>
      </c>
      <c r="BS46" s="143">
        <v>2.1592084675985773E-8</v>
      </c>
      <c r="BT46" s="143">
        <v>0</v>
      </c>
      <c r="BU46" s="143">
        <v>0</v>
      </c>
      <c r="BV46" s="143">
        <v>1.893001921192201E-8</v>
      </c>
      <c r="BW46" s="143">
        <v>2.5088900619663141E-8</v>
      </c>
      <c r="BX46" s="143">
        <v>3.7633350929494711E-8</v>
      </c>
      <c r="BY46" s="143">
        <v>9.229342342321626E-7</v>
      </c>
      <c r="BZ46" s="143">
        <v>7.5725522187864568E-9</v>
      </c>
      <c r="CA46" s="143">
        <v>1.7099487443194066E-7</v>
      </c>
      <c r="CB46" s="143">
        <v>6.2722251549157851E-9</v>
      </c>
      <c r="CC46" s="143">
        <v>8.3263284733343464E-8</v>
      </c>
      <c r="CD46" s="143">
        <v>3.0160190286300223E-6</v>
      </c>
      <c r="CE46" s="143">
        <v>1.9885602798233977E-6</v>
      </c>
      <c r="CF46" s="143">
        <v>0</v>
      </c>
      <c r="CG46" s="143">
        <v>2.7983836257631725E-5</v>
      </c>
      <c r="CH46" s="143">
        <v>5.6289938435320642E-6</v>
      </c>
      <c r="CI46" s="143">
        <v>7.3558693269206893E-6</v>
      </c>
      <c r="CJ46" s="143">
        <v>1.5408679069561324E-7</v>
      </c>
      <c r="CK46" s="143">
        <v>1.2449607610073082E-6</v>
      </c>
      <c r="CL46" s="143">
        <v>1.0757319919026884E-7</v>
      </c>
      <c r="CM46" s="143">
        <v>1.1257030718951089E-8</v>
      </c>
      <c r="CN46" s="143">
        <v>6.2722251549157851E-9</v>
      </c>
      <c r="CO46" s="143">
        <v>7.4682416859104455E-7</v>
      </c>
      <c r="CP46" s="143"/>
      <c r="CQ46" s="143">
        <v>7.5392547564953271E-8</v>
      </c>
      <c r="CR46" s="143">
        <v>0</v>
      </c>
      <c r="CS46" s="143">
        <v>3.4054004023026463E-7</v>
      </c>
      <c r="CT46" s="143">
        <v>0</v>
      </c>
      <c r="CU46" s="143">
        <v>1.2947440972664351E-7</v>
      </c>
      <c r="CV46" s="143">
        <v>0</v>
      </c>
      <c r="CW46" s="143">
        <v>0</v>
      </c>
      <c r="CX46" s="143">
        <v>2.4064241838442198E-7</v>
      </c>
      <c r="CY46" s="143">
        <v>2.46243555628883E-8</v>
      </c>
      <c r="CZ46" s="143">
        <v>6.1560888907220751E-9</v>
      </c>
      <c r="DA46" s="143">
        <v>9.5430854111364543E-7</v>
      </c>
      <c r="DB46" s="143">
        <v>7.4987940034575293E-9</v>
      </c>
      <c r="DC46" s="143">
        <v>8.187688589267703E-7</v>
      </c>
      <c r="DD46" s="143">
        <v>6.1560888907220751E-9</v>
      </c>
      <c r="DE46" s="143">
        <v>9.4481619091137151E-8</v>
      </c>
      <c r="DF46" s="143">
        <v>3.1263962877565779E-6</v>
      </c>
      <c r="DG46" s="143">
        <v>1.8607476738801179E-6</v>
      </c>
      <c r="DH46" s="143">
        <v>0</v>
      </c>
      <c r="DI46" s="143">
        <v>3.1051290225473399E-5</v>
      </c>
      <c r="DJ46" s="143">
        <v>1.79456265856981E-5</v>
      </c>
      <c r="DK46" s="143">
        <v>1.2807387917195286E-5</v>
      </c>
      <c r="DL46" s="143">
        <v>1.7154704145374566E-7</v>
      </c>
      <c r="DM46" s="143">
        <v>1.7140171257362084E-6</v>
      </c>
      <c r="DN46" s="143">
        <v>8.9074426885651235E-8</v>
      </c>
      <c r="DO46" s="143">
        <v>0</v>
      </c>
      <c r="DP46" s="143">
        <v>1.2481611420638334E-8</v>
      </c>
      <c r="DQ46" s="143">
        <v>1.4107006394350236E-6</v>
      </c>
      <c r="DR46" s="143"/>
      <c r="DS46" s="143">
        <v>1.4012619604033413E-8</v>
      </c>
      <c r="DT46" s="143">
        <v>0</v>
      </c>
      <c r="DU46" s="143">
        <v>8.0442816245376986E-9</v>
      </c>
      <c r="DV46" s="143">
        <v>0</v>
      </c>
      <c r="DW46" s="143">
        <v>1.4605937272435489E-7</v>
      </c>
      <c r="DX46" s="143">
        <v>0</v>
      </c>
      <c r="DY46" s="143">
        <v>0</v>
      </c>
      <c r="DZ46" s="143">
        <v>0</v>
      </c>
      <c r="EA46" s="143">
        <v>2.6468281474285332E-8</v>
      </c>
      <c r="EB46" s="143">
        <v>6.6170703685713329E-9</v>
      </c>
      <c r="EC46" s="143">
        <v>1.0430629445639006E-6</v>
      </c>
      <c r="ED46" s="143">
        <v>8.0499904695668833E-9</v>
      </c>
      <c r="EE46" s="143">
        <v>2.1935263905621247E-7</v>
      </c>
      <c r="EF46" s="143">
        <v>6.6170703685713329E-9</v>
      </c>
      <c r="EG46" s="143">
        <v>2.9776816658571002E-8</v>
      </c>
      <c r="EH46" s="143">
        <v>6.7174707880351161E-7</v>
      </c>
      <c r="EI46" s="143">
        <v>1.9423691271453146E-6</v>
      </c>
      <c r="EJ46" s="143">
        <v>7.2787774054284666E-9</v>
      </c>
      <c r="EK46" s="143">
        <v>3.218554211419419E-5</v>
      </c>
      <c r="EL46" s="143">
        <v>1.7993167847402544E-5</v>
      </c>
      <c r="EM46" s="143">
        <v>1.483133454039767E-5</v>
      </c>
      <c r="EN46" s="143">
        <v>7.0802652943737397E-9</v>
      </c>
      <c r="EO46" s="143">
        <v>1.39109775107786E-6</v>
      </c>
      <c r="EP46" s="143">
        <v>9.6296797862549542E-8</v>
      </c>
      <c r="EQ46" s="143">
        <v>3.1337601913442199E-7</v>
      </c>
      <c r="ER46" s="143">
        <v>1.5876583453622343E-7</v>
      </c>
      <c r="ES46" s="143">
        <v>1.9338506221446868E-6</v>
      </c>
      <c r="ET46" s="143"/>
      <c r="EU46" s="143">
        <v>1.4012164447546482E-8</v>
      </c>
      <c r="EV46" s="143">
        <v>0</v>
      </c>
      <c r="EW46" s="143">
        <v>9.7934482697905511E-9</v>
      </c>
      <c r="EX46" s="143">
        <v>0</v>
      </c>
      <c r="EY46" s="143">
        <v>1.6267459982486916E-7</v>
      </c>
      <c r="EZ46" s="143">
        <v>0</v>
      </c>
      <c r="FA46" s="143">
        <v>0</v>
      </c>
      <c r="FB46" s="143">
        <v>2.6813361483103179E-7</v>
      </c>
      <c r="FC46" s="143">
        <v>2.8024328895092963E-8</v>
      </c>
      <c r="FD46" s="143">
        <v>1.4012164447546482E-8</v>
      </c>
      <c r="FE46" s="143">
        <v>1.0283907172510814E-6</v>
      </c>
      <c r="FF46" s="143">
        <v>9.3480723761736385E-9</v>
      </c>
      <c r="FG46" s="143">
        <v>2.4134371242330348E-7</v>
      </c>
      <c r="FH46" s="143">
        <v>7.0060822237732409E-9</v>
      </c>
      <c r="FI46" s="143">
        <v>3.1459569211265651E-8</v>
      </c>
      <c r="FJ46" s="143">
        <v>9.8666972361126194E-7</v>
      </c>
      <c r="FK46" s="143">
        <v>1.8014917010740287E-6</v>
      </c>
      <c r="FL46" s="143">
        <v>2.0822377705923913E-8</v>
      </c>
      <c r="FM46" s="143">
        <v>3.2238685331015447E-5</v>
      </c>
      <c r="FN46" s="143">
        <v>2.4315876383152867E-5</v>
      </c>
      <c r="FO46" s="143">
        <v>1.5963430366380279E-5</v>
      </c>
      <c r="FP46" s="143">
        <v>2.2315411494919627E-7</v>
      </c>
      <c r="FQ46" s="143">
        <v>1.8086962136269075E-7</v>
      </c>
      <c r="FR46" s="143">
        <v>1.0985762929532468E-7</v>
      </c>
      <c r="FS46" s="143">
        <v>7.5162154107249907E-8</v>
      </c>
      <c r="FT46" s="143">
        <v>2.427224792712581E-7</v>
      </c>
      <c r="FU46" s="143">
        <v>1.36200769659858E-6</v>
      </c>
      <c r="FV46" s="143"/>
      <c r="FW46" s="143">
        <v>0</v>
      </c>
      <c r="FX46" s="143">
        <v>0</v>
      </c>
      <c r="FY46" s="143">
        <v>0</v>
      </c>
      <c r="FZ46" s="143">
        <v>0</v>
      </c>
      <c r="GA46" s="143">
        <v>1.3347718866344681E-7</v>
      </c>
      <c r="GB46" s="143">
        <v>0</v>
      </c>
      <c r="GC46" s="143">
        <v>0</v>
      </c>
      <c r="GD46" s="143">
        <v>0</v>
      </c>
      <c r="GE46" s="143">
        <v>2.4219314994835287E-8</v>
      </c>
      <c r="GF46" s="143">
        <v>6.9198042842386539E-9</v>
      </c>
      <c r="GG46" s="143">
        <v>9.1621943750214888E-7</v>
      </c>
      <c r="GH46" s="143">
        <v>9.2328530801610145E-9</v>
      </c>
      <c r="GI46" s="143">
        <v>1.0404717767144385E-8</v>
      </c>
      <c r="GJ46" s="143">
        <v>2.0759246110447723E-8</v>
      </c>
      <c r="GK46" s="143">
        <v>6.9198042842386539E-9</v>
      </c>
      <c r="GL46" s="143">
        <v>1.0763472102271646E-6</v>
      </c>
      <c r="GM46" s="143">
        <v>4.0817877877623774E-6</v>
      </c>
      <c r="GN46" s="143">
        <v>8.0036290516495273E-9</v>
      </c>
      <c r="GO46" s="143">
        <v>3.8549996228313027E-6</v>
      </c>
      <c r="GP46" s="143">
        <v>2.3320242999093297E-5</v>
      </c>
      <c r="GQ46" s="143">
        <v>1.4848769981599086E-5</v>
      </c>
      <c r="GR46" s="143">
        <v>1.4001798776365913E-7</v>
      </c>
      <c r="GS46" s="143">
        <v>1.3288675427861325E-7</v>
      </c>
      <c r="GT46" s="143">
        <v>1.1049193322302457E-7</v>
      </c>
      <c r="GU46" s="143">
        <v>8.9880254023194796E-8</v>
      </c>
      <c r="GV46" s="143">
        <v>9.1663729363552195E-8</v>
      </c>
      <c r="GW46" s="143">
        <v>1.5782494523035756E-6</v>
      </c>
      <c r="GX46" s="143"/>
      <c r="GY46" s="143">
        <v>0</v>
      </c>
      <c r="GZ46" s="143">
        <v>0</v>
      </c>
      <c r="HA46" s="143">
        <v>0</v>
      </c>
      <c r="HB46" s="143">
        <v>0</v>
      </c>
      <c r="HC46" s="143">
        <v>1.0466304366186011E-7</v>
      </c>
      <c r="HD46" s="143">
        <v>0</v>
      </c>
      <c r="HE46" s="143">
        <v>0</v>
      </c>
      <c r="HF46" s="143">
        <v>3.2194313030746942E-7</v>
      </c>
      <c r="HG46" s="143">
        <v>3.3515693756887782E-8</v>
      </c>
      <c r="HH46" s="143">
        <v>0</v>
      </c>
      <c r="HI46" s="143">
        <v>1.4939195176018757E-6</v>
      </c>
      <c r="HJ46" s="143">
        <v>1.7385433143997218E-8</v>
      </c>
      <c r="HK46" s="143">
        <v>1.2132289143575168E-8</v>
      </c>
      <c r="HL46" s="143">
        <v>7.4479319459750638E-9</v>
      </c>
      <c r="HM46" s="143">
        <v>7.4479319459750638E-9</v>
      </c>
      <c r="HN46" s="143">
        <v>7.9020460765961934E-7</v>
      </c>
      <c r="HO46" s="143">
        <v>1.6592034353522666E-6</v>
      </c>
      <c r="HP46" s="143">
        <v>1.8980662567902161E-8</v>
      </c>
      <c r="HQ46" s="143">
        <v>5.7691600494256137E-6</v>
      </c>
      <c r="HR46" s="143">
        <v>2.1592747556482126E-5</v>
      </c>
      <c r="HS46" s="143">
        <v>1.4364669937632262E-5</v>
      </c>
      <c r="HT46" s="143">
        <v>2.6543743461720319E-7</v>
      </c>
      <c r="HU46" s="143">
        <v>1.6320143677868702E-6</v>
      </c>
      <c r="HV46" s="143">
        <v>0</v>
      </c>
      <c r="HW46" s="143">
        <v>3.714166062532302E-8</v>
      </c>
      <c r="HX46" s="143">
        <v>7.4479319459750638E-9</v>
      </c>
      <c r="HY46" s="143">
        <v>2.0145728842330934E-6</v>
      </c>
      <c r="HZ46" s="124"/>
    </row>
    <row r="47" spans="1:234" s="97" customFormat="1" ht="24" x14ac:dyDescent="0.25">
      <c r="A47" s="87" t="s">
        <v>841</v>
      </c>
      <c r="B47" s="88">
        <v>9102</v>
      </c>
      <c r="C47" s="88"/>
      <c r="D47" s="88"/>
      <c r="E47" s="88"/>
      <c r="F47" s="88" t="s">
        <v>81</v>
      </c>
      <c r="G47" s="88" t="s">
        <v>832</v>
      </c>
      <c r="H47" s="88" t="s">
        <v>35</v>
      </c>
      <c r="I47" s="87" t="s">
        <v>841</v>
      </c>
      <c r="J47" s="87" t="s">
        <v>841</v>
      </c>
      <c r="K47" s="143">
        <v>0</v>
      </c>
      <c r="L47" s="143">
        <v>0</v>
      </c>
      <c r="M47" s="143">
        <v>4.6135566408992768E-8</v>
      </c>
      <c r="N47" s="143">
        <v>0</v>
      </c>
      <c r="O47" s="143">
        <v>2.7095202064701076E-5</v>
      </c>
      <c r="P47" s="143">
        <v>0</v>
      </c>
      <c r="Q47" s="143">
        <v>0</v>
      </c>
      <c r="R47" s="143">
        <v>7.646178189830639E-7</v>
      </c>
      <c r="S47" s="143">
        <v>2.2319925850163762E-6</v>
      </c>
      <c r="T47" s="143">
        <v>8.6332666431725549E-8</v>
      </c>
      <c r="U47" s="143">
        <v>4.6558759695628699E-8</v>
      </c>
      <c r="V47" s="143">
        <v>0</v>
      </c>
      <c r="W47" s="143">
        <v>5.8524970101715644E-7</v>
      </c>
      <c r="X47" s="143">
        <v>3.5974725260384623E-8</v>
      </c>
      <c r="Y47" s="143">
        <v>0</v>
      </c>
      <c r="Z47" s="143">
        <v>6.533640447754184E-7</v>
      </c>
      <c r="AA47" s="143">
        <v>8.5430949149014247E-6</v>
      </c>
      <c r="AB47" s="143">
        <v>2.7806551005513292E-7</v>
      </c>
      <c r="AC47" s="143">
        <v>6.4672943532032278E-6</v>
      </c>
      <c r="AD47" s="143">
        <v>1.6256625189710865E-5</v>
      </c>
      <c r="AE47" s="143">
        <v>1.9669817968378753E-6</v>
      </c>
      <c r="AF47" s="143">
        <v>5.0045902040432289E-8</v>
      </c>
      <c r="AG47" s="143">
        <v>7.8499067009478631E-7</v>
      </c>
      <c r="AH47" s="143">
        <v>1.1319133368908646E-6</v>
      </c>
      <c r="AI47" s="143">
        <v>1.8222524943276592E-7</v>
      </c>
      <c r="AJ47" s="143">
        <v>3.6629422413449401E-7</v>
      </c>
      <c r="AK47" s="143">
        <v>1.5054837499595837E-8</v>
      </c>
      <c r="AL47" s="143"/>
      <c r="AM47" s="143">
        <v>0</v>
      </c>
      <c r="AN47" s="143">
        <v>0</v>
      </c>
      <c r="AO47" s="143">
        <v>1.8089707358182511E-7</v>
      </c>
      <c r="AP47" s="143">
        <v>0</v>
      </c>
      <c r="AQ47" s="143">
        <v>2.9204115143387945E-5</v>
      </c>
      <c r="AR47" s="143">
        <v>0</v>
      </c>
      <c r="AS47" s="143">
        <v>0</v>
      </c>
      <c r="AT47" s="143">
        <v>8.3890037609638442E-7</v>
      </c>
      <c r="AU47" s="143">
        <v>2.222530021564048E-6</v>
      </c>
      <c r="AV47" s="143">
        <v>2.8833490112451345E-8</v>
      </c>
      <c r="AW47" s="143">
        <v>0</v>
      </c>
      <c r="AX47" s="143">
        <v>0</v>
      </c>
      <c r="AY47" s="143">
        <v>7.3766483940423947E-7</v>
      </c>
      <c r="AZ47" s="143">
        <v>3.9323462163551669E-8</v>
      </c>
      <c r="BA47" s="143">
        <v>0</v>
      </c>
      <c r="BB47" s="143">
        <v>5.4716482571425727E-7</v>
      </c>
      <c r="BC47" s="143">
        <v>9.444426995697792E-6</v>
      </c>
      <c r="BD47" s="143">
        <v>2.8311309929751986E-7</v>
      </c>
      <c r="BE47" s="143">
        <v>1.4974640879616104E-5</v>
      </c>
      <c r="BF47" s="143">
        <v>1.3400229048502891E-5</v>
      </c>
      <c r="BG47" s="143">
        <v>1.8414680496068425E-6</v>
      </c>
      <c r="BH47" s="143">
        <v>7.4951318040823093E-8</v>
      </c>
      <c r="BI47" s="143">
        <v>9.3810623748497828E-7</v>
      </c>
      <c r="BJ47" s="143">
        <v>1.0122443528755836E-6</v>
      </c>
      <c r="BK47" s="143">
        <v>1.5431717761611043E-7</v>
      </c>
      <c r="BL47" s="143">
        <v>3.9972376629943577E-7</v>
      </c>
      <c r="BM47" s="143">
        <v>1.1614608267123368E-8</v>
      </c>
      <c r="BN47" s="143"/>
      <c r="BO47" s="143">
        <v>0</v>
      </c>
      <c r="BP47" s="143">
        <v>0</v>
      </c>
      <c r="BQ47" s="143">
        <v>7.5187946105833234E-8</v>
      </c>
      <c r="BR47" s="143">
        <v>0</v>
      </c>
      <c r="BS47" s="143">
        <v>2.5633279141614103E-5</v>
      </c>
      <c r="BT47" s="143">
        <v>0</v>
      </c>
      <c r="BU47" s="143">
        <v>0</v>
      </c>
      <c r="BV47" s="143">
        <v>9.7590962940196344E-7</v>
      </c>
      <c r="BW47" s="143">
        <v>2.1069305801679006E-6</v>
      </c>
      <c r="BX47" s="143">
        <v>7.0012956994483327E-9</v>
      </c>
      <c r="BY47" s="143">
        <v>0</v>
      </c>
      <c r="BZ47" s="143">
        <v>0</v>
      </c>
      <c r="CA47" s="143">
        <v>1.1247380366101812E-7</v>
      </c>
      <c r="CB47" s="143">
        <v>3.1996415460687761E-8</v>
      </c>
      <c r="CC47" s="143">
        <v>0</v>
      </c>
      <c r="CD47" s="143">
        <v>4.9268984049483713E-7</v>
      </c>
      <c r="CE47" s="143">
        <v>1.0097817326188293E-5</v>
      </c>
      <c r="CF47" s="143">
        <v>2.7224744544361547E-7</v>
      </c>
      <c r="CG47" s="143">
        <v>1.4129613739732138E-5</v>
      </c>
      <c r="CH47" s="143">
        <v>1.4169274068118649E-5</v>
      </c>
      <c r="CI47" s="143">
        <v>1.6407704369649937E-6</v>
      </c>
      <c r="CJ47" s="143">
        <v>6.7977105649608491E-8</v>
      </c>
      <c r="CK47" s="143">
        <v>7.0926483395206497E-7</v>
      </c>
      <c r="CL47" s="143">
        <v>7.778769267688162E-8</v>
      </c>
      <c r="CM47" s="143">
        <v>1.8486929865767056E-7</v>
      </c>
      <c r="CN47" s="143">
        <v>2.7658274293331823E-7</v>
      </c>
      <c r="CO47" s="143">
        <v>1.0689001067862914E-8</v>
      </c>
      <c r="CP47" s="143"/>
      <c r="CQ47" s="143">
        <v>0</v>
      </c>
      <c r="CR47" s="143">
        <v>0</v>
      </c>
      <c r="CS47" s="143">
        <v>4.8665238150267042E-7</v>
      </c>
      <c r="CT47" s="143">
        <v>0</v>
      </c>
      <c r="CU47" s="143">
        <v>2.9359122132289973E-5</v>
      </c>
      <c r="CV47" s="143">
        <v>0</v>
      </c>
      <c r="CW47" s="143">
        <v>0</v>
      </c>
      <c r="CX47" s="143">
        <v>1.2386600942680834E-6</v>
      </c>
      <c r="CY47" s="143">
        <v>2.0088801159550025E-6</v>
      </c>
      <c r="CZ47" s="143">
        <v>1.3007872303973783E-8</v>
      </c>
      <c r="DA47" s="143">
        <v>0</v>
      </c>
      <c r="DB47" s="143">
        <v>0</v>
      </c>
      <c r="DC47" s="143">
        <v>3.3202588690503686E-7</v>
      </c>
      <c r="DD47" s="143">
        <v>3.4361593851619134E-8</v>
      </c>
      <c r="DE47" s="143">
        <v>0</v>
      </c>
      <c r="DF47" s="143">
        <v>5.2556914226620824E-7</v>
      </c>
      <c r="DG47" s="143">
        <v>9.5886038712606136E-6</v>
      </c>
      <c r="DH47" s="143">
        <v>2.1816015584394985E-7</v>
      </c>
      <c r="DI47" s="143">
        <v>2.869506764753804E-6</v>
      </c>
      <c r="DJ47" s="143">
        <v>1.3340502843060984E-5</v>
      </c>
      <c r="DK47" s="143">
        <v>1.4963206532847359E-6</v>
      </c>
      <c r="DL47" s="143">
        <v>7.9811602786664127E-8</v>
      </c>
      <c r="DM47" s="143">
        <v>7.0327464468169819E-7</v>
      </c>
      <c r="DN47" s="143">
        <v>7.3534199410276526E-9</v>
      </c>
      <c r="DO47" s="143">
        <v>1.5318851130188848E-6</v>
      </c>
      <c r="DP47" s="143">
        <v>6.6693576026060656E-7</v>
      </c>
      <c r="DQ47" s="143">
        <v>9.8158554973164824E-9</v>
      </c>
      <c r="DR47" s="143"/>
      <c r="DS47" s="143">
        <v>0</v>
      </c>
      <c r="DT47" s="143">
        <v>0</v>
      </c>
      <c r="DU47" s="143">
        <v>0</v>
      </c>
      <c r="DV47" s="143">
        <v>0</v>
      </c>
      <c r="DW47" s="143">
        <v>3.3511688389238548E-5</v>
      </c>
      <c r="DX47" s="143">
        <v>0</v>
      </c>
      <c r="DY47" s="143">
        <v>0</v>
      </c>
      <c r="DZ47" s="143">
        <v>1.3254062011347049E-6</v>
      </c>
      <c r="EA47" s="143">
        <v>7.45004275614443E-7</v>
      </c>
      <c r="EB47" s="143">
        <v>0</v>
      </c>
      <c r="EC47" s="143">
        <v>0</v>
      </c>
      <c r="ED47" s="143">
        <v>9.8484582971481785E-8</v>
      </c>
      <c r="EE47" s="143">
        <v>1.336662486563891E-7</v>
      </c>
      <c r="EF47" s="143">
        <v>4.0999886989579242E-8</v>
      </c>
      <c r="EG47" s="143">
        <v>0</v>
      </c>
      <c r="EH47" s="143">
        <v>8.4886010327452131E-7</v>
      </c>
      <c r="EI47" s="143">
        <v>1.0191904359981261E-5</v>
      </c>
      <c r="EJ47" s="143">
        <v>2.0366992278971553E-7</v>
      </c>
      <c r="EK47" s="143">
        <v>1.1406024282417379E-5</v>
      </c>
      <c r="EL47" s="143">
        <v>2.5069228707159619E-5</v>
      </c>
      <c r="EM47" s="143">
        <v>2.0736202748637123E-6</v>
      </c>
      <c r="EN47" s="143">
        <v>2.0432669946042347E-7</v>
      </c>
      <c r="EO47" s="143">
        <v>5.6638424580350934E-7</v>
      </c>
      <c r="EP47" s="143">
        <v>7.2787774054284666E-9</v>
      </c>
      <c r="EQ47" s="143">
        <v>0</v>
      </c>
      <c r="ER47" s="143">
        <v>3.1266098629525157E-7</v>
      </c>
      <c r="ES47" s="143">
        <v>1.1274968922134291E-8</v>
      </c>
      <c r="ET47" s="143"/>
      <c r="EU47" s="143">
        <v>0</v>
      </c>
      <c r="EV47" s="143">
        <v>0</v>
      </c>
      <c r="EW47" s="143">
        <v>0</v>
      </c>
      <c r="EX47" s="143">
        <v>0</v>
      </c>
      <c r="EY47" s="143">
        <v>3.4438289141689674E-5</v>
      </c>
      <c r="EZ47" s="143">
        <v>0</v>
      </c>
      <c r="FA47" s="143">
        <v>0</v>
      </c>
      <c r="FB47" s="143">
        <v>0</v>
      </c>
      <c r="FC47" s="143">
        <v>1.7105663139687002E-6</v>
      </c>
      <c r="FD47" s="143">
        <v>0</v>
      </c>
      <c r="FE47" s="143">
        <v>0</v>
      </c>
      <c r="FF47" s="143">
        <v>1.1476414687845327E-7</v>
      </c>
      <c r="FG47" s="143">
        <v>5.0714859592430445E-7</v>
      </c>
      <c r="FH47" s="143">
        <v>5.1271263055753056E-8</v>
      </c>
      <c r="FI47" s="143">
        <v>0</v>
      </c>
      <c r="FJ47" s="143">
        <v>1.2566255224942128E-6</v>
      </c>
      <c r="FK47" s="143">
        <v>9.8584493446469873E-6</v>
      </c>
      <c r="FL47" s="143">
        <v>2.2835097060647594E-7</v>
      </c>
      <c r="FM47" s="143">
        <v>3.0023225927594695E-6</v>
      </c>
      <c r="FN47" s="143">
        <v>2.5473394017178414E-5</v>
      </c>
      <c r="FO47" s="143">
        <v>1.1829248522059384E-6</v>
      </c>
      <c r="FP47" s="143">
        <v>5.7540576632776641E-8</v>
      </c>
      <c r="FQ47" s="143">
        <v>5.079161009317499E-7</v>
      </c>
      <c r="FR47" s="143">
        <v>0</v>
      </c>
      <c r="FS47" s="143">
        <v>0</v>
      </c>
      <c r="FT47" s="143">
        <v>1.77223746574479E-7</v>
      </c>
      <c r="FU47" s="143">
        <v>2.1048380358303695E-8</v>
      </c>
      <c r="FV47" s="143"/>
      <c r="FW47" s="143">
        <v>0</v>
      </c>
      <c r="FX47" s="143">
        <v>0</v>
      </c>
      <c r="FY47" s="143">
        <v>0</v>
      </c>
      <c r="FZ47" s="143">
        <v>0</v>
      </c>
      <c r="GA47" s="143">
        <v>1.1382594494985532E-7</v>
      </c>
      <c r="GB47" s="143">
        <v>0</v>
      </c>
      <c r="GC47" s="143">
        <v>0</v>
      </c>
      <c r="GD47" s="143">
        <v>0</v>
      </c>
      <c r="GE47" s="143">
        <v>5.7836224434482392E-7</v>
      </c>
      <c r="GF47" s="143">
        <v>0</v>
      </c>
      <c r="GG47" s="143">
        <v>0</v>
      </c>
      <c r="GH47" s="143">
        <v>2.2994359568479329E-7</v>
      </c>
      <c r="GI47" s="143">
        <v>2.2374878679882488E-7</v>
      </c>
      <c r="GJ47" s="143">
        <v>5.6828600885332942E-8</v>
      </c>
      <c r="GK47" s="143">
        <v>0</v>
      </c>
      <c r="GL47" s="143">
        <v>3.7837906681894732E-7</v>
      </c>
      <c r="GM47" s="143">
        <v>8.3139687676740894E-6</v>
      </c>
      <c r="GN47" s="143">
        <v>2.704469609542755E-7</v>
      </c>
      <c r="GO47" s="143">
        <v>2.8234245467769607E-6</v>
      </c>
      <c r="GP47" s="143">
        <v>2.3853579327524453E-5</v>
      </c>
      <c r="GQ47" s="143">
        <v>1.3495552564619773E-7</v>
      </c>
      <c r="GR47" s="143">
        <v>3.9253131714729306E-8</v>
      </c>
      <c r="GS47" s="143">
        <v>5.4674924352897695E-7</v>
      </c>
      <c r="GT47" s="143">
        <v>0</v>
      </c>
      <c r="GU47" s="143">
        <v>0</v>
      </c>
      <c r="GV47" s="143">
        <v>1.8487549397950862E-7</v>
      </c>
      <c r="GW47" s="143">
        <v>8.4790356132346425E-5</v>
      </c>
      <c r="GX47" s="143"/>
      <c r="GY47" s="143">
        <v>0</v>
      </c>
      <c r="GZ47" s="143">
        <v>0</v>
      </c>
      <c r="HA47" s="143">
        <v>4.9007588202727958E-8</v>
      </c>
      <c r="HB47" s="143">
        <v>0</v>
      </c>
      <c r="HC47" s="143">
        <v>0</v>
      </c>
      <c r="HD47" s="143">
        <v>0</v>
      </c>
      <c r="HE47" s="143">
        <v>0</v>
      </c>
      <c r="HF47" s="143">
        <v>0</v>
      </c>
      <c r="HG47" s="143">
        <v>6.5470183378973735E-7</v>
      </c>
      <c r="HH47" s="143">
        <v>0</v>
      </c>
      <c r="HI47" s="143">
        <v>0</v>
      </c>
      <c r="HJ47" s="143">
        <v>1.0347451052183801E-7</v>
      </c>
      <c r="HK47" s="143">
        <v>2.5394096366401238E-7</v>
      </c>
      <c r="HL47" s="143">
        <v>6.4130614019027387E-8</v>
      </c>
      <c r="HM47" s="143">
        <v>0</v>
      </c>
      <c r="HN47" s="143">
        <v>2.0925072601232149E-6</v>
      </c>
      <c r="HO47" s="143">
        <v>6.8482426935187947E-6</v>
      </c>
      <c r="HP47" s="143">
        <v>2.0149909484134858E-7</v>
      </c>
      <c r="HQ47" s="143">
        <v>1.4369818418587784E-6</v>
      </c>
      <c r="HR47" s="143">
        <v>2.3291143773717881E-5</v>
      </c>
      <c r="HS47" s="143">
        <v>1.4085136899809575E-7</v>
      </c>
      <c r="HT47" s="143">
        <v>1.1450607372304231E-8</v>
      </c>
      <c r="HU47" s="143">
        <v>5.5782070302217639E-7</v>
      </c>
      <c r="HV47" s="143">
        <v>9.2511154697374468E-9</v>
      </c>
      <c r="HW47" s="143">
        <v>0</v>
      </c>
      <c r="HX47" s="143">
        <v>1.2066825741734408E-7</v>
      </c>
      <c r="HY47" s="143">
        <v>8.4501007964527322E-5</v>
      </c>
      <c r="HZ47" s="124"/>
    </row>
    <row r="48" spans="1:234" s="97" customFormat="1" ht="36" x14ac:dyDescent="0.25">
      <c r="A48" s="87" t="s">
        <v>841</v>
      </c>
      <c r="B48" s="88">
        <v>9103</v>
      </c>
      <c r="C48" s="88"/>
      <c r="D48" s="88"/>
      <c r="E48" s="88"/>
      <c r="F48" s="88" t="s">
        <v>82</v>
      </c>
      <c r="G48" s="88" t="s">
        <v>833</v>
      </c>
      <c r="H48" s="88" t="s">
        <v>35</v>
      </c>
      <c r="I48" s="87" t="s">
        <v>841</v>
      </c>
      <c r="J48" s="87" t="s">
        <v>841</v>
      </c>
      <c r="K48" s="143">
        <v>3.2318396238117609E-7</v>
      </c>
      <c r="L48" s="143">
        <v>3.6357486943843793E-6</v>
      </c>
      <c r="M48" s="143">
        <v>0</v>
      </c>
      <c r="N48" s="143">
        <v>1.3033957720084344E-7</v>
      </c>
      <c r="O48" s="143">
        <v>2.957755228795677E-8</v>
      </c>
      <c r="P48" s="143">
        <v>5.5076595755597141E-8</v>
      </c>
      <c r="Q48" s="143">
        <v>5.0460196402793269E-8</v>
      </c>
      <c r="R48" s="143">
        <v>0</v>
      </c>
      <c r="S48" s="143">
        <v>0</v>
      </c>
      <c r="T48" s="143">
        <v>5.9655751462479308E-9</v>
      </c>
      <c r="U48" s="143">
        <v>1.53983524551891E-8</v>
      </c>
      <c r="V48" s="143">
        <v>0</v>
      </c>
      <c r="W48" s="143">
        <v>1.2414479707690416E-6</v>
      </c>
      <c r="X48" s="143">
        <v>0</v>
      </c>
      <c r="Y48" s="143">
        <v>1.786475522938974E-8</v>
      </c>
      <c r="Z48" s="143">
        <v>7.5180583998459343E-8</v>
      </c>
      <c r="AA48" s="143">
        <v>7.6964650220062082E-6</v>
      </c>
      <c r="AB48" s="143">
        <v>1.0893601642751217E-8</v>
      </c>
      <c r="AC48" s="143">
        <v>1.9045807602028456E-5</v>
      </c>
      <c r="AD48" s="143">
        <v>2.472227894666314E-5</v>
      </c>
      <c r="AE48" s="143">
        <v>9.0646121683801828E-6</v>
      </c>
      <c r="AF48" s="143">
        <v>1.8221437296980531E-7</v>
      </c>
      <c r="AG48" s="143">
        <v>9.4813265437586057E-6</v>
      </c>
      <c r="AH48" s="143">
        <v>1.6622152293614206E-7</v>
      </c>
      <c r="AI48" s="143">
        <v>2.6400059548105276E-8</v>
      </c>
      <c r="AJ48" s="143">
        <v>1.4289521774241218E-7</v>
      </c>
      <c r="AK48" s="143">
        <v>3.722934091993031E-6</v>
      </c>
      <c r="AL48" s="143"/>
      <c r="AM48" s="143">
        <v>3.3466278239455471E-7</v>
      </c>
      <c r="AN48" s="143">
        <v>4.1396931743192166E-6</v>
      </c>
      <c r="AO48" s="143">
        <v>0</v>
      </c>
      <c r="AP48" s="143">
        <v>1.3214876197024745E-7</v>
      </c>
      <c r="AQ48" s="143">
        <v>3.0221570853956369E-8</v>
      </c>
      <c r="AR48" s="143">
        <v>6.4209876215375442E-8</v>
      </c>
      <c r="AS48" s="143">
        <v>3.0605123033937114E-8</v>
      </c>
      <c r="AT48" s="143">
        <v>0</v>
      </c>
      <c r="AU48" s="143">
        <v>0</v>
      </c>
      <c r="AV48" s="143">
        <v>6.1044220194648396E-9</v>
      </c>
      <c r="AW48" s="143">
        <v>8.3306813206770632E-8</v>
      </c>
      <c r="AX48" s="143">
        <v>0</v>
      </c>
      <c r="AY48" s="143">
        <v>1.2139996422622898E-6</v>
      </c>
      <c r="AZ48" s="143">
        <v>0</v>
      </c>
      <c r="BA48" s="143">
        <v>6.1044220194648396E-9</v>
      </c>
      <c r="BB48" s="143">
        <v>3.1808630543281802E-8</v>
      </c>
      <c r="BC48" s="143">
        <v>6.9868182031648917E-6</v>
      </c>
      <c r="BD48" s="143">
        <v>6.9181738875202503E-8</v>
      </c>
      <c r="BE48" s="143">
        <v>2.096585612262361E-5</v>
      </c>
      <c r="BF48" s="143">
        <v>2.6162344045844654E-5</v>
      </c>
      <c r="BG48" s="143">
        <v>7.1501902734425996E-6</v>
      </c>
      <c r="BH48" s="143">
        <v>1.2809436332778688E-7</v>
      </c>
      <c r="BI48" s="143">
        <v>9.4104413013724331E-6</v>
      </c>
      <c r="BJ48" s="143">
        <v>1.8144278009895374E-7</v>
      </c>
      <c r="BK48" s="143">
        <v>2.8647206201550303E-8</v>
      </c>
      <c r="BL48" s="143">
        <v>1.2474674511089191E-7</v>
      </c>
      <c r="BM48" s="143">
        <v>3.7881523853270394E-6</v>
      </c>
      <c r="BN48" s="143"/>
      <c r="BO48" s="143">
        <v>2.5885533718117075E-8</v>
      </c>
      <c r="BP48" s="143">
        <v>3.6651678113401399E-6</v>
      </c>
      <c r="BQ48" s="143">
        <v>0</v>
      </c>
      <c r="BR48" s="143">
        <v>1.5037992579700675E-7</v>
      </c>
      <c r="BS48" s="143">
        <v>4.9357672506467647E-8</v>
      </c>
      <c r="BT48" s="143">
        <v>6.5585189561590453E-8</v>
      </c>
      <c r="BU48" s="143">
        <v>0</v>
      </c>
      <c r="BV48" s="143">
        <v>0</v>
      </c>
      <c r="BW48" s="143">
        <v>1.4157884433282576E-8</v>
      </c>
      <c r="BX48" s="143">
        <v>7.7957415862717187E-7</v>
      </c>
      <c r="BY48" s="143">
        <v>2.9698582750003648E-8</v>
      </c>
      <c r="BZ48" s="143">
        <v>0</v>
      </c>
      <c r="CA48" s="143">
        <v>1.1451976922104425E-6</v>
      </c>
      <c r="CB48" s="143">
        <v>0</v>
      </c>
      <c r="CC48" s="143">
        <v>0</v>
      </c>
      <c r="CD48" s="143">
        <v>1.5728612972276976E-7</v>
      </c>
      <c r="CE48" s="143">
        <v>1.0007649450964041E-5</v>
      </c>
      <c r="CF48" s="143">
        <v>9.3778236595131943E-8</v>
      </c>
      <c r="CG48" s="143">
        <v>2.2692840930298698E-5</v>
      </c>
      <c r="CH48" s="143">
        <v>2.6381747298736141E-5</v>
      </c>
      <c r="CI48" s="143">
        <v>6.4338645315826754E-6</v>
      </c>
      <c r="CJ48" s="143">
        <v>1.6130942938886531E-7</v>
      </c>
      <c r="CK48" s="143">
        <v>7.1612506508924677E-6</v>
      </c>
      <c r="CL48" s="143">
        <v>1.841109846196002E-7</v>
      </c>
      <c r="CM48" s="143">
        <v>1.7568079132458682E-8</v>
      </c>
      <c r="CN48" s="143">
        <v>1.5677951140802226E-7</v>
      </c>
      <c r="CO48" s="143">
        <v>4.4759444749996623E-6</v>
      </c>
      <c r="CP48" s="143"/>
      <c r="CQ48" s="143">
        <v>1.0382012354896638E-7</v>
      </c>
      <c r="CR48" s="143">
        <v>3.8464936596067114E-6</v>
      </c>
      <c r="CS48" s="143">
        <v>0</v>
      </c>
      <c r="CT48" s="143">
        <v>1.4150645722462219E-7</v>
      </c>
      <c r="CU48" s="143">
        <v>1.40629920531174E-8</v>
      </c>
      <c r="CV48" s="143">
        <v>5.8995437698290101E-8</v>
      </c>
      <c r="CW48" s="143">
        <v>0</v>
      </c>
      <c r="CX48" s="143">
        <v>1.6886886039687161E-8</v>
      </c>
      <c r="CY48" s="143">
        <v>2.2545969588772955E-8</v>
      </c>
      <c r="CZ48" s="143">
        <v>7.1822930949991988E-7</v>
      </c>
      <c r="DA48" s="143">
        <v>4.6660262124232547E-7</v>
      </c>
      <c r="DB48" s="143">
        <v>0</v>
      </c>
      <c r="DC48" s="143">
        <v>4.4789884181166356E-7</v>
      </c>
      <c r="DD48" s="143">
        <v>0</v>
      </c>
      <c r="DE48" s="143">
        <v>0</v>
      </c>
      <c r="DF48" s="143">
        <v>9.064021962332568E-8</v>
      </c>
      <c r="DG48" s="143">
        <v>9.2584044789858545E-6</v>
      </c>
      <c r="DH48" s="143">
        <v>7.7697522792556842E-8</v>
      </c>
      <c r="DI48" s="143">
        <v>2.4845301207759598E-5</v>
      </c>
      <c r="DJ48" s="143">
        <v>9.5648524378073383E-6</v>
      </c>
      <c r="DK48" s="143">
        <v>1.0591783625352094E-6</v>
      </c>
      <c r="DL48" s="143">
        <v>1.6058705706880459E-7</v>
      </c>
      <c r="DM48" s="143">
        <v>7.3434898872578355E-6</v>
      </c>
      <c r="DN48" s="143">
        <v>1.5128853894982542E-7</v>
      </c>
      <c r="DO48" s="143">
        <v>2.8124515681363027E-8</v>
      </c>
      <c r="DP48" s="143">
        <v>1.0144906920208125E-7</v>
      </c>
      <c r="DQ48" s="143">
        <v>5.2555555368838329E-6</v>
      </c>
      <c r="DR48" s="143"/>
      <c r="DS48" s="143">
        <v>1.3630036164899824E-7</v>
      </c>
      <c r="DT48" s="143">
        <v>8.1897374166474397E-6</v>
      </c>
      <c r="DU48" s="143">
        <v>4.0682418117802601E-6</v>
      </c>
      <c r="DV48" s="143">
        <v>1.4631730872222543E-7</v>
      </c>
      <c r="DW48" s="143">
        <v>2.7301253861848697E-8</v>
      </c>
      <c r="DX48" s="143">
        <v>0</v>
      </c>
      <c r="DY48" s="143">
        <v>0</v>
      </c>
      <c r="DZ48" s="143">
        <v>1.9461971672268626E-8</v>
      </c>
      <c r="EA48" s="143">
        <v>2.2575887139831604E-8</v>
      </c>
      <c r="EB48" s="143">
        <v>6.2261027120409435E-7</v>
      </c>
      <c r="EC48" s="143">
        <v>3.8226296533319104E-8</v>
      </c>
      <c r="ED48" s="143">
        <v>0</v>
      </c>
      <c r="EE48" s="143">
        <v>1.9377714309578602E-7</v>
      </c>
      <c r="EF48" s="143">
        <v>0</v>
      </c>
      <c r="EG48" s="143">
        <v>0</v>
      </c>
      <c r="EH48" s="143">
        <v>1.5713492131007307E-7</v>
      </c>
      <c r="EI48" s="143">
        <v>8.7955538227487963E-6</v>
      </c>
      <c r="EJ48" s="143">
        <v>7.5540215834662493E-8</v>
      </c>
      <c r="EK48" s="143">
        <v>2.8439131380521639E-5</v>
      </c>
      <c r="EL48" s="143">
        <v>8.7097109580968709E-6</v>
      </c>
      <c r="EM48" s="143">
        <v>1.0821223432312313E-6</v>
      </c>
      <c r="EN48" s="143">
        <v>1.9590239040240681E-7</v>
      </c>
      <c r="EO48" s="143">
        <v>8.2379867583382535E-6</v>
      </c>
      <c r="EP48" s="143">
        <v>1.8728527807827511E-7</v>
      </c>
      <c r="EQ48" s="143">
        <v>5.2393703685394127E-8</v>
      </c>
      <c r="ER48" s="143">
        <v>2.2736357583591793E-7</v>
      </c>
      <c r="ES48" s="143">
        <v>2.2077462152909823E-5</v>
      </c>
      <c r="ET48" s="143"/>
      <c r="EU48" s="143">
        <v>1.6660794998693656E-7</v>
      </c>
      <c r="EV48" s="143">
        <v>8.6728793573977683E-6</v>
      </c>
      <c r="EW48" s="143">
        <v>4.8361582867576973E-6</v>
      </c>
      <c r="EX48" s="143">
        <v>7.8565211645724606E-7</v>
      </c>
      <c r="EY48" s="143">
        <v>3.5763363334167778E-6</v>
      </c>
      <c r="EZ48" s="143">
        <v>0</v>
      </c>
      <c r="FA48" s="143">
        <v>0</v>
      </c>
      <c r="FB48" s="143">
        <v>1.2053474793588372E-8</v>
      </c>
      <c r="FC48" s="143">
        <v>2.3504275847497325E-8</v>
      </c>
      <c r="FD48" s="143">
        <v>1.8159991126671565E-7</v>
      </c>
      <c r="FE48" s="143">
        <v>1.5400107003183938E-7</v>
      </c>
      <c r="FF48" s="143">
        <v>0</v>
      </c>
      <c r="FG48" s="143">
        <v>8.240550898233011E-7</v>
      </c>
      <c r="FH48" s="143">
        <v>0</v>
      </c>
      <c r="FI48" s="143">
        <v>9.6712998629164653E-7</v>
      </c>
      <c r="FJ48" s="143">
        <v>2.6962688968960983E-6</v>
      </c>
      <c r="FK48" s="143">
        <v>1.0525683454010231E-5</v>
      </c>
      <c r="FL48" s="143">
        <v>3.6052456886986802E-6</v>
      </c>
      <c r="FM48" s="143">
        <v>2.926630372031344E-5</v>
      </c>
      <c r="FN48" s="143">
        <v>9.7295201048591352E-6</v>
      </c>
      <c r="FO48" s="143">
        <v>1.1540938445100043E-6</v>
      </c>
      <c r="FP48" s="143">
        <v>6.3229003125783547E-7</v>
      </c>
      <c r="FQ48" s="143">
        <v>5.4878819847564634E-6</v>
      </c>
      <c r="FR48" s="143">
        <v>2.0428545483890218E-7</v>
      </c>
      <c r="FS48" s="143">
        <v>7.0248705776087557E-8</v>
      </c>
      <c r="FT48" s="143">
        <v>1.0762427108448688E-7</v>
      </c>
      <c r="FU48" s="143">
        <v>4.6653409620358449E-6</v>
      </c>
      <c r="FV48" s="143"/>
      <c r="FW48" s="143">
        <v>7.5099385329832641E-8</v>
      </c>
      <c r="FX48" s="143">
        <v>8.7996464864660501E-6</v>
      </c>
      <c r="FY48" s="143">
        <v>3.9673740763041228E-6</v>
      </c>
      <c r="FZ48" s="143">
        <v>1.0589401507510831E-7</v>
      </c>
      <c r="GA48" s="143">
        <v>5.0623095482614216E-6</v>
      </c>
      <c r="GB48" s="143">
        <v>0</v>
      </c>
      <c r="GC48" s="143">
        <v>0</v>
      </c>
      <c r="GD48" s="143">
        <v>0</v>
      </c>
      <c r="GE48" s="143">
        <v>2.2835354137987559E-8</v>
      </c>
      <c r="GF48" s="143">
        <v>1.8365343986865319E-7</v>
      </c>
      <c r="GG48" s="143">
        <v>2.7218541588126091E-7</v>
      </c>
      <c r="GH48" s="143">
        <v>0</v>
      </c>
      <c r="GI48" s="143">
        <v>6.0492834009714322E-6</v>
      </c>
      <c r="GJ48" s="143">
        <v>0</v>
      </c>
      <c r="GK48" s="143">
        <v>8.0407108654997849E-7</v>
      </c>
      <c r="GL48" s="143">
        <v>2.5040122169959718E-6</v>
      </c>
      <c r="GM48" s="143">
        <v>3.1215002019594836E-6</v>
      </c>
      <c r="GN48" s="143">
        <v>3.1413245241516319E-6</v>
      </c>
      <c r="GO48" s="143">
        <v>2.6892896765702718E-5</v>
      </c>
      <c r="GP48" s="143">
        <v>2.8458845974092852E-5</v>
      </c>
      <c r="GQ48" s="143">
        <v>1.0891418449775944E-6</v>
      </c>
      <c r="GR48" s="143">
        <v>6.0028318386370889E-7</v>
      </c>
      <c r="GS48" s="143">
        <v>1.6547292969023061E-6</v>
      </c>
      <c r="GT48" s="143">
        <v>2.4605806906895669E-7</v>
      </c>
      <c r="GU48" s="143">
        <v>3.5911950070211277E-8</v>
      </c>
      <c r="GV48" s="143">
        <v>7.7702732421120533E-8</v>
      </c>
      <c r="GW48" s="143">
        <v>5.1023680451493705E-6</v>
      </c>
      <c r="GX48" s="143"/>
      <c r="GY48" s="143">
        <v>7.4479319459750638E-9</v>
      </c>
      <c r="GZ48" s="143">
        <v>8.7827940169331494E-6</v>
      </c>
      <c r="HA48" s="143">
        <v>4.3123631806229125E-6</v>
      </c>
      <c r="HB48" s="143">
        <v>1.0344275881197012E-7</v>
      </c>
      <c r="HC48" s="143">
        <v>1.9478086422788272E-6</v>
      </c>
      <c r="HD48" s="143">
        <v>0</v>
      </c>
      <c r="HE48" s="143">
        <v>0</v>
      </c>
      <c r="HF48" s="143">
        <v>0</v>
      </c>
      <c r="HG48" s="143">
        <v>8.5686693054553133E-8</v>
      </c>
      <c r="HH48" s="143">
        <v>1.3538458694970596E-7</v>
      </c>
      <c r="HI48" s="143">
        <v>2.2495772849264907E-7</v>
      </c>
      <c r="HJ48" s="143">
        <v>0</v>
      </c>
      <c r="HK48" s="143">
        <v>6.317980710684297E-7</v>
      </c>
      <c r="HL48" s="143">
        <v>0</v>
      </c>
      <c r="HM48" s="143">
        <v>4.7416455141392133E-7</v>
      </c>
      <c r="HN48" s="143">
        <v>2.7666887679211332E-6</v>
      </c>
      <c r="HO48" s="143">
        <v>3.0612832881210285E-6</v>
      </c>
      <c r="HP48" s="143">
        <v>3.0416082038984487E-6</v>
      </c>
      <c r="HQ48" s="143">
        <v>2.2358681509910268E-5</v>
      </c>
      <c r="HR48" s="143">
        <v>3.6781300082047948E-5</v>
      </c>
      <c r="HS48" s="143">
        <v>9.6374788994171339E-7</v>
      </c>
      <c r="HT48" s="143">
        <v>5.8663635972481212E-7</v>
      </c>
      <c r="HU48" s="143">
        <v>9.0206868432339824E-6</v>
      </c>
      <c r="HV48" s="143">
        <v>3.1784088779091387E-7</v>
      </c>
      <c r="HW48" s="143">
        <v>7.2638112283432154E-8</v>
      </c>
      <c r="HX48" s="143">
        <v>2.2011304475999942E-7</v>
      </c>
      <c r="HY48" s="143">
        <v>6.2066055123531074E-6</v>
      </c>
      <c r="HZ48" s="124"/>
    </row>
    <row r="49" spans="1:234" s="11" customFormat="1" x14ac:dyDescent="0.25">
      <c r="B49" s="1"/>
      <c r="C49" s="1"/>
      <c r="D49" s="1"/>
      <c r="E49" s="1"/>
      <c r="F49" s="1"/>
      <c r="G49" s="3"/>
      <c r="H49" s="3"/>
      <c r="I49" s="3"/>
      <c r="J49" s="85"/>
      <c r="K49" s="123"/>
      <c r="L49" s="123"/>
      <c r="M49" s="123"/>
      <c r="N49" s="123"/>
      <c r="O49" s="123"/>
      <c r="P49" s="123"/>
      <c r="Q49" s="123"/>
      <c r="R49" s="123"/>
      <c r="S49" s="123"/>
      <c r="T49" s="123"/>
      <c r="U49" s="123"/>
      <c r="V49" s="123"/>
      <c r="W49" s="123"/>
      <c r="X49" s="123"/>
      <c r="Y49" s="123"/>
      <c r="Z49" s="123"/>
      <c r="AA49" s="123"/>
      <c r="AB49" s="123"/>
      <c r="AC49" s="123"/>
      <c r="AD49" s="123"/>
      <c r="AE49" s="123"/>
      <c r="AF49" s="123"/>
      <c r="AG49" s="123"/>
      <c r="AH49" s="123"/>
      <c r="AI49" s="123"/>
      <c r="AJ49" s="123"/>
      <c r="AK49" s="123"/>
      <c r="AL49" s="122"/>
      <c r="AM49" s="123"/>
      <c r="AN49" s="123"/>
      <c r="AO49" s="123"/>
      <c r="AP49" s="123"/>
      <c r="AQ49" s="123"/>
      <c r="AR49" s="123"/>
      <c r="AS49" s="123"/>
      <c r="AT49" s="123"/>
      <c r="AU49" s="123"/>
      <c r="AV49" s="123"/>
      <c r="AW49" s="123"/>
      <c r="AX49" s="123"/>
      <c r="AY49" s="123"/>
      <c r="AZ49" s="123"/>
      <c r="BA49" s="123"/>
      <c r="BB49" s="123"/>
      <c r="BC49" s="123"/>
      <c r="BD49" s="123"/>
      <c r="BE49" s="123"/>
      <c r="BF49" s="123"/>
      <c r="BG49" s="123"/>
      <c r="BH49" s="123"/>
      <c r="BI49" s="123"/>
      <c r="BJ49" s="123"/>
      <c r="BK49" s="123"/>
      <c r="BL49" s="123"/>
      <c r="BM49" s="123"/>
      <c r="BN49" s="122"/>
      <c r="BO49" s="123"/>
      <c r="BP49" s="123"/>
      <c r="BQ49" s="123"/>
      <c r="BR49" s="123"/>
      <c r="BS49" s="123"/>
      <c r="BT49" s="123"/>
      <c r="BU49" s="123"/>
      <c r="BV49" s="123"/>
      <c r="BW49" s="123"/>
      <c r="BX49" s="123"/>
      <c r="BY49" s="123"/>
      <c r="BZ49" s="123"/>
      <c r="CA49" s="123"/>
      <c r="CB49" s="123"/>
      <c r="CC49" s="123"/>
      <c r="CD49" s="123"/>
      <c r="CE49" s="123"/>
      <c r="CF49" s="123"/>
      <c r="CG49" s="123"/>
      <c r="CH49" s="123"/>
      <c r="CI49" s="123"/>
      <c r="CJ49" s="123"/>
      <c r="CK49" s="123"/>
      <c r="CL49" s="123"/>
      <c r="CM49" s="123"/>
      <c r="CN49" s="123"/>
      <c r="CO49" s="123"/>
      <c r="CP49" s="122"/>
      <c r="CQ49" s="123"/>
      <c r="CR49" s="123"/>
      <c r="CS49" s="123"/>
      <c r="CT49" s="123"/>
      <c r="CU49" s="123"/>
      <c r="CV49" s="123"/>
      <c r="CW49" s="123"/>
      <c r="CX49" s="123"/>
      <c r="CY49" s="123"/>
      <c r="CZ49" s="123"/>
      <c r="DA49" s="123"/>
      <c r="DB49" s="123"/>
      <c r="DC49" s="123"/>
      <c r="DD49" s="123"/>
      <c r="DE49" s="123"/>
      <c r="DF49" s="123"/>
      <c r="DG49" s="123"/>
      <c r="DH49" s="123"/>
      <c r="DI49" s="123"/>
      <c r="DJ49" s="123"/>
      <c r="DK49" s="123"/>
      <c r="DL49" s="123"/>
      <c r="DM49" s="123"/>
      <c r="DN49" s="123"/>
      <c r="DO49" s="123"/>
      <c r="DP49" s="123"/>
      <c r="DQ49" s="123"/>
      <c r="DR49" s="122"/>
      <c r="DS49" s="123"/>
      <c r="DT49" s="123"/>
      <c r="DU49" s="123"/>
      <c r="DV49" s="123"/>
      <c r="DW49" s="123"/>
      <c r="DX49" s="123"/>
      <c r="DY49" s="123"/>
      <c r="DZ49" s="123"/>
      <c r="EA49" s="123"/>
      <c r="EB49" s="123"/>
      <c r="EC49" s="123"/>
      <c r="ED49" s="123"/>
      <c r="EE49" s="123"/>
      <c r="EF49" s="123"/>
      <c r="EG49" s="123"/>
      <c r="EH49" s="123"/>
      <c r="EI49" s="123"/>
      <c r="EJ49" s="123"/>
      <c r="EK49" s="123"/>
      <c r="EL49" s="123"/>
      <c r="EM49" s="123"/>
      <c r="EN49" s="123"/>
      <c r="EO49" s="123"/>
      <c r="EP49" s="123"/>
      <c r="EQ49" s="123"/>
      <c r="ER49" s="123"/>
      <c r="ES49" s="123"/>
      <c r="ET49" s="122"/>
      <c r="EU49" s="123"/>
      <c r="EV49" s="123"/>
      <c r="EW49" s="123"/>
      <c r="EX49" s="123"/>
      <c r="EY49" s="123"/>
      <c r="EZ49" s="123"/>
      <c r="FA49" s="123"/>
      <c r="FB49" s="123"/>
      <c r="FC49" s="123"/>
      <c r="FD49" s="123"/>
      <c r="FE49" s="123"/>
      <c r="FF49" s="123"/>
      <c r="FG49" s="123"/>
      <c r="FH49" s="123"/>
      <c r="FI49" s="123"/>
      <c r="FJ49" s="123"/>
      <c r="FK49" s="123"/>
      <c r="FL49" s="123"/>
      <c r="FM49" s="123"/>
      <c r="FN49" s="123"/>
      <c r="FO49" s="123"/>
      <c r="FP49" s="123"/>
      <c r="FQ49" s="123"/>
      <c r="FR49" s="123"/>
      <c r="FS49" s="123"/>
      <c r="FT49" s="123"/>
      <c r="FU49" s="123"/>
      <c r="FV49" s="122"/>
      <c r="FW49" s="123"/>
      <c r="FX49" s="123"/>
      <c r="FY49" s="123"/>
      <c r="FZ49" s="123"/>
      <c r="GA49" s="123"/>
      <c r="GB49" s="123"/>
      <c r="GC49" s="123"/>
      <c r="GD49" s="123"/>
      <c r="GE49" s="123"/>
      <c r="GF49" s="123"/>
      <c r="GG49" s="123"/>
      <c r="GH49" s="123"/>
      <c r="GI49" s="123"/>
      <c r="GJ49" s="123"/>
      <c r="GK49" s="123"/>
      <c r="GL49" s="123"/>
      <c r="GM49" s="123"/>
      <c r="GN49" s="123"/>
      <c r="GO49" s="123"/>
      <c r="GP49" s="123"/>
      <c r="GQ49" s="123"/>
      <c r="GR49" s="123"/>
      <c r="GS49" s="123"/>
      <c r="GT49" s="123"/>
      <c r="GU49" s="123"/>
      <c r="GV49" s="123"/>
      <c r="GW49" s="123"/>
      <c r="GX49" s="122"/>
      <c r="GY49" s="123"/>
      <c r="GZ49" s="123"/>
      <c r="HA49" s="123"/>
      <c r="HB49" s="123"/>
      <c r="HC49" s="123"/>
      <c r="HD49" s="123"/>
      <c r="HE49" s="123"/>
      <c r="HF49" s="123"/>
      <c r="HG49" s="123"/>
      <c r="HH49" s="123"/>
      <c r="HI49" s="123"/>
      <c r="HJ49" s="123"/>
      <c r="HK49" s="123"/>
      <c r="HL49" s="123"/>
      <c r="HM49" s="123"/>
      <c r="HN49" s="123"/>
      <c r="HO49" s="123"/>
      <c r="HP49" s="123"/>
      <c r="HQ49" s="123"/>
      <c r="HR49" s="123"/>
      <c r="HS49" s="123"/>
      <c r="HT49" s="123"/>
      <c r="HU49" s="123"/>
      <c r="HV49" s="123"/>
      <c r="HW49" s="123"/>
      <c r="HX49" s="123"/>
      <c r="HY49" s="123"/>
      <c r="HZ49" s="122"/>
    </row>
    <row r="50" spans="1:234" s="11" customFormat="1" x14ac:dyDescent="0.25">
      <c r="B50" s="1"/>
      <c r="C50" s="1"/>
      <c r="D50" s="1"/>
      <c r="E50" s="1"/>
      <c r="F50" s="1"/>
      <c r="G50" s="3"/>
      <c r="H50" s="3"/>
      <c r="I50" s="3"/>
      <c r="J50" s="85"/>
      <c r="K50" s="123"/>
      <c r="L50" s="123"/>
      <c r="M50" s="123"/>
      <c r="N50" s="123"/>
      <c r="O50" s="123"/>
      <c r="P50" s="123"/>
      <c r="Q50" s="123"/>
      <c r="R50" s="123"/>
      <c r="S50" s="123"/>
      <c r="T50" s="123"/>
      <c r="U50" s="123"/>
      <c r="V50" s="123"/>
      <c r="W50" s="123"/>
      <c r="X50" s="123"/>
      <c r="Y50" s="123"/>
      <c r="Z50" s="123"/>
      <c r="AA50" s="123"/>
      <c r="AB50" s="123"/>
      <c r="AC50" s="123"/>
      <c r="AD50" s="123"/>
      <c r="AE50" s="123"/>
      <c r="AF50" s="123"/>
      <c r="AG50" s="123"/>
      <c r="AH50" s="123"/>
      <c r="AI50" s="123"/>
      <c r="AJ50" s="123"/>
      <c r="AK50" s="123"/>
      <c r="AL50" s="122"/>
      <c r="AM50" s="123"/>
      <c r="AN50" s="123"/>
      <c r="AO50" s="123"/>
      <c r="AP50" s="123"/>
      <c r="AQ50" s="123"/>
      <c r="AR50" s="123"/>
      <c r="AS50" s="123"/>
      <c r="AT50" s="123"/>
      <c r="AU50" s="123"/>
      <c r="AV50" s="123"/>
      <c r="AW50" s="123"/>
      <c r="AX50" s="123"/>
      <c r="AY50" s="123"/>
      <c r="AZ50" s="123"/>
      <c r="BA50" s="123"/>
      <c r="BB50" s="123"/>
      <c r="BC50" s="123"/>
      <c r="BD50" s="123"/>
      <c r="BE50" s="123"/>
      <c r="BF50" s="123"/>
      <c r="BG50" s="123"/>
      <c r="BH50" s="123"/>
      <c r="BI50" s="123"/>
      <c r="BJ50" s="123"/>
      <c r="BK50" s="123"/>
      <c r="BL50" s="123"/>
      <c r="BM50" s="123"/>
      <c r="BN50" s="122"/>
      <c r="BO50" s="123"/>
      <c r="BP50" s="123"/>
      <c r="BQ50" s="123"/>
      <c r="BR50" s="123"/>
      <c r="BS50" s="123"/>
      <c r="BT50" s="123"/>
      <c r="BU50" s="123"/>
      <c r="BV50" s="123"/>
      <c r="BW50" s="123"/>
      <c r="BX50" s="123"/>
      <c r="BY50" s="123"/>
      <c r="BZ50" s="123"/>
      <c r="CA50" s="123"/>
      <c r="CB50" s="123"/>
      <c r="CC50" s="123"/>
      <c r="CD50" s="123"/>
      <c r="CE50" s="123"/>
      <c r="CF50" s="123"/>
      <c r="CG50" s="123"/>
      <c r="CH50" s="123"/>
      <c r="CI50" s="123"/>
      <c r="CJ50" s="123"/>
      <c r="CK50" s="123"/>
      <c r="CL50" s="123"/>
      <c r="CM50" s="123"/>
      <c r="CN50" s="123"/>
      <c r="CO50" s="123"/>
      <c r="CP50" s="122"/>
      <c r="CQ50" s="123"/>
      <c r="CR50" s="123"/>
      <c r="CS50" s="123"/>
      <c r="CT50" s="123"/>
      <c r="CU50" s="123"/>
      <c r="CV50" s="123"/>
      <c r="CW50" s="123"/>
      <c r="CX50" s="123"/>
      <c r="CY50" s="123"/>
      <c r="CZ50" s="123"/>
      <c r="DA50" s="123"/>
      <c r="DB50" s="123"/>
      <c r="DC50" s="123"/>
      <c r="DD50" s="123"/>
      <c r="DE50" s="123"/>
      <c r="DF50" s="123"/>
      <c r="DG50" s="123"/>
      <c r="DH50" s="123"/>
      <c r="DI50" s="123"/>
      <c r="DJ50" s="123"/>
      <c r="DK50" s="123"/>
      <c r="DL50" s="123"/>
      <c r="DM50" s="123"/>
      <c r="DN50" s="123"/>
      <c r="DO50" s="123"/>
      <c r="DP50" s="123"/>
      <c r="DQ50" s="123"/>
      <c r="DR50" s="122"/>
      <c r="DS50" s="123"/>
      <c r="DT50" s="123"/>
      <c r="DU50" s="123"/>
      <c r="DV50" s="123"/>
      <c r="DW50" s="123"/>
      <c r="DX50" s="123"/>
      <c r="DY50" s="123"/>
      <c r="DZ50" s="123"/>
      <c r="EA50" s="123"/>
      <c r="EB50" s="123"/>
      <c r="EC50" s="123"/>
      <c r="ED50" s="123"/>
      <c r="EE50" s="123"/>
      <c r="EF50" s="123"/>
      <c r="EG50" s="123"/>
      <c r="EH50" s="123"/>
      <c r="EI50" s="123"/>
      <c r="EJ50" s="123"/>
      <c r="EK50" s="123"/>
      <c r="EL50" s="123"/>
      <c r="EM50" s="123"/>
      <c r="EN50" s="123"/>
      <c r="EO50" s="123"/>
      <c r="EP50" s="123"/>
      <c r="EQ50" s="123"/>
      <c r="ER50" s="123"/>
      <c r="ES50" s="123"/>
      <c r="ET50" s="122"/>
      <c r="EU50" s="123"/>
      <c r="EV50" s="123"/>
      <c r="EW50" s="123"/>
      <c r="EX50" s="123"/>
      <c r="EY50" s="123"/>
      <c r="EZ50" s="123"/>
      <c r="FA50" s="123"/>
      <c r="FB50" s="123"/>
      <c r="FC50" s="123"/>
      <c r="FD50" s="123"/>
      <c r="FE50" s="123"/>
      <c r="FF50" s="123"/>
      <c r="FG50" s="123"/>
      <c r="FH50" s="123"/>
      <c r="FI50" s="123"/>
      <c r="FJ50" s="123"/>
      <c r="FK50" s="123"/>
      <c r="FL50" s="123"/>
      <c r="FM50" s="123"/>
      <c r="FN50" s="123"/>
      <c r="FO50" s="123"/>
      <c r="FP50" s="123"/>
      <c r="FQ50" s="123"/>
      <c r="FR50" s="123"/>
      <c r="FS50" s="123"/>
      <c r="FT50" s="123"/>
      <c r="FU50" s="123"/>
      <c r="FV50" s="122"/>
      <c r="FW50" s="123"/>
      <c r="FX50" s="123"/>
      <c r="FY50" s="123"/>
      <c r="FZ50" s="123"/>
      <c r="GA50" s="123"/>
      <c r="GB50" s="123"/>
      <c r="GC50" s="123"/>
      <c r="GD50" s="123"/>
      <c r="GE50" s="123"/>
      <c r="GF50" s="123"/>
      <c r="GG50" s="123"/>
      <c r="GH50" s="123"/>
      <c r="GI50" s="123"/>
      <c r="GJ50" s="123"/>
      <c r="GK50" s="123"/>
      <c r="GL50" s="123"/>
      <c r="GM50" s="123"/>
      <c r="GN50" s="123"/>
      <c r="GO50" s="123"/>
      <c r="GP50" s="123"/>
      <c r="GQ50" s="123"/>
      <c r="GR50" s="123"/>
      <c r="GS50" s="123"/>
      <c r="GT50" s="123"/>
      <c r="GU50" s="123"/>
      <c r="GV50" s="123"/>
      <c r="GW50" s="123"/>
      <c r="GX50" s="122"/>
      <c r="GY50" s="123"/>
      <c r="GZ50" s="123"/>
      <c r="HA50" s="123"/>
      <c r="HB50" s="123"/>
      <c r="HC50" s="123"/>
      <c r="HD50" s="123"/>
      <c r="HE50" s="123"/>
      <c r="HF50" s="123"/>
      <c r="HG50" s="123"/>
      <c r="HH50" s="123"/>
      <c r="HI50" s="123"/>
      <c r="HJ50" s="123"/>
      <c r="HK50" s="123"/>
      <c r="HL50" s="123"/>
      <c r="HM50" s="123"/>
      <c r="HN50" s="123"/>
      <c r="HO50" s="123"/>
      <c r="HP50" s="123"/>
      <c r="HQ50" s="123"/>
      <c r="HR50" s="123"/>
      <c r="HS50" s="123"/>
      <c r="HT50" s="123"/>
      <c r="HU50" s="123"/>
      <c r="HV50" s="123"/>
      <c r="HW50" s="123"/>
      <c r="HX50" s="123"/>
      <c r="HY50" s="123"/>
      <c r="HZ50" s="122"/>
    </row>
    <row r="51" spans="1:234" s="11" customFormat="1" x14ac:dyDescent="0.25">
      <c r="B51" s="1"/>
      <c r="C51" s="1"/>
      <c r="D51" s="1"/>
      <c r="E51" s="1"/>
      <c r="F51" s="1"/>
      <c r="G51" s="3"/>
      <c r="H51" s="3"/>
      <c r="I51" s="3"/>
      <c r="J51" s="85"/>
      <c r="K51" s="123"/>
      <c r="L51" s="123"/>
      <c r="M51" s="123"/>
      <c r="N51" s="123"/>
      <c r="O51" s="123"/>
      <c r="P51" s="123"/>
      <c r="Q51" s="123"/>
      <c r="R51" s="123"/>
      <c r="S51" s="123"/>
      <c r="T51" s="123"/>
      <c r="U51" s="123"/>
      <c r="V51" s="123"/>
      <c r="W51" s="123"/>
      <c r="X51" s="123"/>
      <c r="Y51" s="123"/>
      <c r="Z51" s="123"/>
      <c r="AA51" s="123"/>
      <c r="AB51" s="123"/>
      <c r="AC51" s="123"/>
      <c r="AD51" s="123"/>
      <c r="AE51" s="123"/>
      <c r="AF51" s="123"/>
      <c r="AG51" s="123"/>
      <c r="AH51" s="123"/>
      <c r="AI51" s="123"/>
      <c r="AJ51" s="123"/>
      <c r="AK51" s="123"/>
      <c r="AL51" s="122"/>
      <c r="AM51" s="123"/>
      <c r="AN51" s="123"/>
      <c r="AO51" s="123"/>
      <c r="AP51" s="123"/>
      <c r="AQ51" s="123"/>
      <c r="AR51" s="123"/>
      <c r="AS51" s="123"/>
      <c r="AT51" s="123"/>
      <c r="AU51" s="123"/>
      <c r="AV51" s="123"/>
      <c r="AW51" s="123"/>
      <c r="AX51" s="123"/>
      <c r="AY51" s="123"/>
      <c r="AZ51" s="123"/>
      <c r="BA51" s="123"/>
      <c r="BB51" s="123"/>
      <c r="BC51" s="123"/>
      <c r="BD51" s="123"/>
      <c r="BE51" s="123"/>
      <c r="BF51" s="123"/>
      <c r="BG51" s="123"/>
      <c r="BH51" s="123"/>
      <c r="BI51" s="123"/>
      <c r="BJ51" s="123"/>
      <c r="BK51" s="123"/>
      <c r="BL51" s="123"/>
      <c r="BM51" s="123"/>
      <c r="BN51" s="122"/>
      <c r="BO51" s="123"/>
      <c r="BP51" s="123"/>
      <c r="BQ51" s="123"/>
      <c r="BR51" s="123"/>
      <c r="BS51" s="123"/>
      <c r="BT51" s="123"/>
      <c r="BU51" s="123"/>
      <c r="BV51" s="123"/>
      <c r="BW51" s="123"/>
      <c r="BX51" s="123"/>
      <c r="BY51" s="123"/>
      <c r="BZ51" s="123"/>
      <c r="CA51" s="123"/>
      <c r="CB51" s="123"/>
      <c r="CC51" s="123"/>
      <c r="CD51" s="123"/>
      <c r="CE51" s="123"/>
      <c r="CF51" s="123"/>
      <c r="CG51" s="123"/>
      <c r="CH51" s="123"/>
      <c r="CI51" s="123"/>
      <c r="CJ51" s="123"/>
      <c r="CK51" s="123"/>
      <c r="CL51" s="123"/>
      <c r="CM51" s="123"/>
      <c r="CN51" s="123"/>
      <c r="CO51" s="123"/>
      <c r="CP51" s="122"/>
      <c r="CQ51" s="123"/>
      <c r="CR51" s="123"/>
      <c r="CS51" s="123"/>
      <c r="CT51" s="123"/>
      <c r="CU51" s="123"/>
      <c r="CV51" s="123"/>
      <c r="CW51" s="123"/>
      <c r="CX51" s="123"/>
      <c r="CY51" s="123"/>
      <c r="CZ51" s="123"/>
      <c r="DA51" s="123"/>
      <c r="DB51" s="123"/>
      <c r="DC51" s="123"/>
      <c r="DD51" s="123"/>
      <c r="DE51" s="123"/>
      <c r="DF51" s="123"/>
      <c r="DG51" s="123"/>
      <c r="DH51" s="123"/>
      <c r="DI51" s="123"/>
      <c r="DJ51" s="123"/>
      <c r="DK51" s="123"/>
      <c r="DL51" s="123"/>
      <c r="DM51" s="123"/>
      <c r="DN51" s="123"/>
      <c r="DO51" s="123"/>
      <c r="DP51" s="123"/>
      <c r="DQ51" s="123"/>
      <c r="DR51" s="122"/>
      <c r="DS51" s="123"/>
      <c r="DT51" s="123"/>
      <c r="DU51" s="123"/>
      <c r="DV51" s="123"/>
      <c r="DW51" s="123"/>
      <c r="DX51" s="123"/>
      <c r="DY51" s="123"/>
      <c r="DZ51" s="123"/>
      <c r="EA51" s="123"/>
      <c r="EB51" s="123"/>
      <c r="EC51" s="123"/>
      <c r="ED51" s="123"/>
      <c r="EE51" s="123"/>
      <c r="EF51" s="123"/>
      <c r="EG51" s="123"/>
      <c r="EH51" s="123"/>
      <c r="EI51" s="123"/>
      <c r="EJ51" s="123"/>
      <c r="EK51" s="123"/>
      <c r="EL51" s="123"/>
      <c r="EM51" s="123"/>
      <c r="EN51" s="123"/>
      <c r="EO51" s="123"/>
      <c r="EP51" s="123"/>
      <c r="EQ51" s="123"/>
      <c r="ER51" s="123"/>
      <c r="ES51" s="123"/>
      <c r="ET51" s="122"/>
      <c r="EU51" s="123"/>
      <c r="EV51" s="123"/>
      <c r="EW51" s="123"/>
      <c r="EX51" s="123"/>
      <c r="EY51" s="123"/>
      <c r="EZ51" s="123"/>
      <c r="FA51" s="123"/>
      <c r="FB51" s="123"/>
      <c r="FC51" s="123"/>
      <c r="FD51" s="123"/>
      <c r="FE51" s="123"/>
      <c r="FF51" s="123"/>
      <c r="FG51" s="123"/>
      <c r="FH51" s="123"/>
      <c r="FI51" s="123"/>
      <c r="FJ51" s="123"/>
      <c r="FK51" s="123"/>
      <c r="FL51" s="123"/>
      <c r="FM51" s="123"/>
      <c r="FN51" s="123"/>
      <c r="FO51" s="123"/>
      <c r="FP51" s="123"/>
      <c r="FQ51" s="123"/>
      <c r="FR51" s="123"/>
      <c r="FS51" s="123"/>
      <c r="FT51" s="123"/>
      <c r="FU51" s="123"/>
      <c r="FV51" s="122"/>
      <c r="FW51" s="123"/>
      <c r="FX51" s="123"/>
      <c r="FY51" s="123"/>
      <c r="FZ51" s="123"/>
      <c r="GA51" s="123"/>
      <c r="GB51" s="123"/>
      <c r="GC51" s="123"/>
      <c r="GD51" s="123"/>
      <c r="GE51" s="123"/>
      <c r="GF51" s="123"/>
      <c r="GG51" s="123"/>
      <c r="GH51" s="123"/>
      <c r="GI51" s="123"/>
      <c r="GJ51" s="123"/>
      <c r="GK51" s="123"/>
      <c r="GL51" s="123"/>
      <c r="GM51" s="123"/>
      <c r="GN51" s="123"/>
      <c r="GO51" s="123"/>
      <c r="GP51" s="123"/>
      <c r="GQ51" s="123"/>
      <c r="GR51" s="123"/>
      <c r="GS51" s="123"/>
      <c r="GT51" s="123"/>
      <c r="GU51" s="123"/>
      <c r="GV51" s="123"/>
      <c r="GW51" s="123"/>
      <c r="GX51" s="122"/>
      <c r="GY51" s="123"/>
      <c r="GZ51" s="123"/>
      <c r="HA51" s="123"/>
      <c r="HB51" s="123"/>
      <c r="HC51" s="123"/>
      <c r="HD51" s="123"/>
      <c r="HE51" s="123"/>
      <c r="HF51" s="123"/>
      <c r="HG51" s="123"/>
      <c r="HH51" s="123"/>
      <c r="HI51" s="123"/>
      <c r="HJ51" s="123"/>
      <c r="HK51" s="123"/>
      <c r="HL51" s="123"/>
      <c r="HM51" s="123"/>
      <c r="HN51" s="123"/>
      <c r="HO51" s="123"/>
      <c r="HP51" s="123"/>
      <c r="HQ51" s="123"/>
      <c r="HR51" s="123"/>
      <c r="HS51" s="123"/>
      <c r="HT51" s="123"/>
      <c r="HU51" s="123"/>
      <c r="HV51" s="123"/>
      <c r="HW51" s="123"/>
      <c r="HX51" s="123"/>
      <c r="HY51" s="123"/>
      <c r="HZ51" s="122"/>
    </row>
    <row r="52" spans="1:234" s="11" customFormat="1" x14ac:dyDescent="0.25">
      <c r="B52" s="1"/>
      <c r="C52" s="1"/>
      <c r="D52" s="1"/>
      <c r="E52" s="1"/>
      <c r="F52" s="1"/>
      <c r="G52" s="3"/>
      <c r="H52" s="3"/>
      <c r="I52" s="3"/>
      <c r="J52" s="85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2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2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2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2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2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2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2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2"/>
    </row>
    <row r="53" spans="1:234" s="6" customFormat="1" x14ac:dyDescent="0.25">
      <c r="A53" s="8"/>
      <c r="J53" s="86"/>
    </row>
  </sheetData>
  <autoFilter ref="A2:HZ48" xr:uid="{00000000-0009-0000-0000-000001000000}"/>
  <sortState xmlns:xlrd2="http://schemas.microsoft.com/office/spreadsheetml/2017/richdata2" ref="A37:J41">
    <sortCondition ref="B5"/>
  </sortState>
  <mergeCells count="1">
    <mergeCell ref="A1:Y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S81"/>
  <sheetViews>
    <sheetView zoomScale="85" zoomScaleNormal="85" workbookViewId="0">
      <selection activeCell="N28" sqref="N28"/>
    </sheetView>
  </sheetViews>
  <sheetFormatPr defaultRowHeight="15" x14ac:dyDescent="0.25"/>
  <cols>
    <col min="1" max="1" width="9.140625" style="123"/>
    <col min="2" max="2" width="13.85546875" style="123" bestFit="1" customWidth="1"/>
    <col min="3" max="3" width="10.7109375" bestFit="1" customWidth="1"/>
    <col min="4" max="4" width="29.42578125" bestFit="1" customWidth="1"/>
    <col min="5" max="30" width="15" bestFit="1" customWidth="1"/>
    <col min="31" max="31" width="23.28515625" bestFit="1" customWidth="1"/>
    <col min="32" max="58" width="15" bestFit="1" customWidth="1"/>
    <col min="59" max="59" width="23.28515625" bestFit="1" customWidth="1"/>
    <col min="60" max="86" width="15" bestFit="1" customWidth="1"/>
    <col min="87" max="87" width="23.28515625" bestFit="1" customWidth="1"/>
    <col min="88" max="114" width="15" bestFit="1" customWidth="1"/>
    <col min="115" max="115" width="23.28515625" bestFit="1" customWidth="1"/>
    <col min="116" max="142" width="15" bestFit="1" customWidth="1"/>
    <col min="143" max="143" width="23.28515625" bestFit="1" customWidth="1"/>
    <col min="144" max="170" width="15" bestFit="1" customWidth="1"/>
    <col min="171" max="171" width="23.28515625" bestFit="1" customWidth="1"/>
    <col min="172" max="198" width="15" bestFit="1" customWidth="1"/>
    <col min="199" max="199" width="23.28515625" bestFit="1" customWidth="1"/>
    <col min="200" max="226" width="15" bestFit="1" customWidth="1"/>
  </cols>
  <sheetData>
    <row r="1" spans="1:227" x14ac:dyDescent="0.25">
      <c r="A1" s="123" t="s">
        <v>866</v>
      </c>
      <c r="B1" s="123" t="s">
        <v>800</v>
      </c>
      <c r="D1" t="s">
        <v>97</v>
      </c>
      <c r="E1" t="s">
        <v>98</v>
      </c>
      <c r="F1" t="s">
        <v>99</v>
      </c>
      <c r="G1" t="s">
        <v>100</v>
      </c>
      <c r="H1" t="s">
        <v>101</v>
      </c>
      <c r="I1" t="s">
        <v>102</v>
      </c>
      <c r="J1" t="s">
        <v>103</v>
      </c>
      <c r="K1" t="s">
        <v>104</v>
      </c>
      <c r="L1" t="s">
        <v>105</v>
      </c>
      <c r="M1" t="s">
        <v>106</v>
      </c>
      <c r="N1" t="s">
        <v>107</v>
      </c>
      <c r="O1" t="s">
        <v>108</v>
      </c>
      <c r="P1" t="s">
        <v>109</v>
      </c>
      <c r="Q1" t="s">
        <v>110</v>
      </c>
      <c r="R1" t="s">
        <v>111</v>
      </c>
      <c r="S1" t="s">
        <v>112</v>
      </c>
      <c r="T1" t="s">
        <v>113</v>
      </c>
      <c r="U1" t="s">
        <v>114</v>
      </c>
      <c r="V1" t="s">
        <v>115</v>
      </c>
      <c r="W1" t="s">
        <v>116</v>
      </c>
      <c r="X1" t="s">
        <v>117</v>
      </c>
      <c r="Y1" t="s">
        <v>118</v>
      </c>
      <c r="Z1" t="s">
        <v>119</v>
      </c>
      <c r="AA1" t="s">
        <v>120</v>
      </c>
      <c r="AB1" t="s">
        <v>121</v>
      </c>
      <c r="AC1" t="s">
        <v>122</v>
      </c>
      <c r="AD1" t="s">
        <v>123</v>
      </c>
      <c r="AE1" t="s">
        <v>0</v>
      </c>
      <c r="AF1" t="s">
        <v>124</v>
      </c>
      <c r="AG1" t="s">
        <v>125</v>
      </c>
      <c r="AH1" t="s">
        <v>126</v>
      </c>
      <c r="AI1" t="s">
        <v>127</v>
      </c>
      <c r="AJ1" t="s">
        <v>128</v>
      </c>
      <c r="AK1" t="s">
        <v>129</v>
      </c>
      <c r="AL1" t="s">
        <v>130</v>
      </c>
      <c r="AM1" t="s">
        <v>131</v>
      </c>
      <c r="AN1" t="s">
        <v>132</v>
      </c>
      <c r="AO1" t="s">
        <v>133</v>
      </c>
      <c r="AP1" t="s">
        <v>134</v>
      </c>
      <c r="AQ1" t="s">
        <v>135</v>
      </c>
      <c r="AR1" t="s">
        <v>136</v>
      </c>
      <c r="AS1" t="s">
        <v>137</v>
      </c>
      <c r="AT1" t="s">
        <v>138</v>
      </c>
      <c r="AU1" t="s">
        <v>139</v>
      </c>
      <c r="AV1" t="s">
        <v>140</v>
      </c>
      <c r="AW1" t="s">
        <v>141</v>
      </c>
      <c r="AX1" t="s">
        <v>142</v>
      </c>
      <c r="AY1" t="s">
        <v>143</v>
      </c>
      <c r="AZ1" t="s">
        <v>144</v>
      </c>
      <c r="BA1" t="s">
        <v>145</v>
      </c>
      <c r="BB1" t="s">
        <v>146</v>
      </c>
      <c r="BC1" t="s">
        <v>147</v>
      </c>
      <c r="BD1" t="s">
        <v>148</v>
      </c>
      <c r="BE1" t="s">
        <v>149</v>
      </c>
      <c r="BF1" t="s">
        <v>150</v>
      </c>
      <c r="BG1" t="s">
        <v>1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  <c r="BS1" t="s">
        <v>162</v>
      </c>
      <c r="BT1" t="s">
        <v>163</v>
      </c>
      <c r="BU1" t="s">
        <v>164</v>
      </c>
      <c r="BV1" t="s">
        <v>165</v>
      </c>
      <c r="BW1" t="s">
        <v>166</v>
      </c>
      <c r="BX1" t="s">
        <v>167</v>
      </c>
      <c r="BY1" t="s">
        <v>168</v>
      </c>
      <c r="BZ1" t="s">
        <v>169</v>
      </c>
      <c r="CA1" t="s">
        <v>170</v>
      </c>
      <c r="CB1" t="s">
        <v>171</v>
      </c>
      <c r="CC1" t="s">
        <v>172</v>
      </c>
      <c r="CD1" t="s">
        <v>173</v>
      </c>
      <c r="CE1" t="s">
        <v>174</v>
      </c>
      <c r="CF1" t="s">
        <v>175</v>
      </c>
      <c r="CG1" t="s">
        <v>176</v>
      </c>
      <c r="CH1" t="s">
        <v>177</v>
      </c>
      <c r="CI1" t="s">
        <v>2</v>
      </c>
      <c r="CJ1" t="s">
        <v>178</v>
      </c>
      <c r="CK1" t="s">
        <v>179</v>
      </c>
      <c r="CL1" t="s">
        <v>180</v>
      </c>
      <c r="CM1" t="s">
        <v>181</v>
      </c>
      <c r="CN1" t="s">
        <v>182</v>
      </c>
      <c r="CO1" t="s">
        <v>183</v>
      </c>
      <c r="CP1" t="s">
        <v>184</v>
      </c>
      <c r="CQ1" t="s">
        <v>185</v>
      </c>
      <c r="CR1" t="s">
        <v>186</v>
      </c>
      <c r="CS1" t="s">
        <v>187</v>
      </c>
      <c r="CT1" t="s">
        <v>188</v>
      </c>
      <c r="CU1" t="s">
        <v>189</v>
      </c>
      <c r="CV1" t="s">
        <v>190</v>
      </c>
      <c r="CW1" t="s">
        <v>191</v>
      </c>
      <c r="CX1" t="s">
        <v>192</v>
      </c>
      <c r="CY1" t="s">
        <v>193</v>
      </c>
      <c r="CZ1" t="s">
        <v>194</v>
      </c>
      <c r="DA1" t="s">
        <v>195</v>
      </c>
      <c r="DB1" t="s">
        <v>196</v>
      </c>
      <c r="DC1" t="s">
        <v>197</v>
      </c>
      <c r="DD1" t="s">
        <v>198</v>
      </c>
      <c r="DE1" t="s">
        <v>199</v>
      </c>
      <c r="DF1" t="s">
        <v>200</v>
      </c>
      <c r="DG1" t="s">
        <v>201</v>
      </c>
      <c r="DH1" t="s">
        <v>202</v>
      </c>
      <c r="DI1" t="s">
        <v>203</v>
      </c>
      <c r="DJ1" t="s">
        <v>204</v>
      </c>
      <c r="DK1" t="s">
        <v>3</v>
      </c>
      <c r="DL1" t="s">
        <v>205</v>
      </c>
      <c r="DM1" t="s">
        <v>206</v>
      </c>
      <c r="DN1" t="s">
        <v>207</v>
      </c>
      <c r="DO1" t="s">
        <v>208</v>
      </c>
      <c r="DP1" t="s">
        <v>209</v>
      </c>
      <c r="DQ1" t="s">
        <v>210</v>
      </c>
      <c r="DR1" t="s">
        <v>211</v>
      </c>
      <c r="DS1" t="s">
        <v>212</v>
      </c>
      <c r="DT1" t="s">
        <v>213</v>
      </c>
      <c r="DU1" t="s">
        <v>214</v>
      </c>
      <c r="DV1" t="s">
        <v>215</v>
      </c>
      <c r="DW1" t="s">
        <v>216</v>
      </c>
      <c r="DX1" t="s">
        <v>217</v>
      </c>
      <c r="DY1" t="s">
        <v>218</v>
      </c>
      <c r="DZ1" t="s">
        <v>219</v>
      </c>
      <c r="EA1" t="s">
        <v>220</v>
      </c>
      <c r="EB1" t="s">
        <v>221</v>
      </c>
      <c r="EC1" t="s">
        <v>222</v>
      </c>
      <c r="ED1" t="s">
        <v>223</v>
      </c>
      <c r="EE1" t="s">
        <v>224</v>
      </c>
      <c r="EF1" t="s">
        <v>225</v>
      </c>
      <c r="EG1" t="s">
        <v>226</v>
      </c>
      <c r="EH1" t="s">
        <v>227</v>
      </c>
      <c r="EI1" t="s">
        <v>228</v>
      </c>
      <c r="EJ1" t="s">
        <v>229</v>
      </c>
      <c r="EK1" t="s">
        <v>230</v>
      </c>
      <c r="EL1" t="s">
        <v>231</v>
      </c>
      <c r="EM1" t="s">
        <v>4</v>
      </c>
      <c r="EN1" t="s">
        <v>232</v>
      </c>
      <c r="EO1" t="s">
        <v>233</v>
      </c>
      <c r="EP1" t="s">
        <v>234</v>
      </c>
      <c r="EQ1" t="s">
        <v>235</v>
      </c>
      <c r="ER1" t="s">
        <v>236</v>
      </c>
      <c r="ES1" t="s">
        <v>237</v>
      </c>
      <c r="ET1" t="s">
        <v>238</v>
      </c>
      <c r="EU1" t="s">
        <v>239</v>
      </c>
      <c r="EV1" t="s">
        <v>240</v>
      </c>
      <c r="EW1" t="s">
        <v>241</v>
      </c>
      <c r="EX1" t="s">
        <v>242</v>
      </c>
      <c r="EY1" t="s">
        <v>243</v>
      </c>
      <c r="EZ1" t="s">
        <v>244</v>
      </c>
      <c r="FA1" t="s">
        <v>245</v>
      </c>
      <c r="FB1" t="s">
        <v>246</v>
      </c>
      <c r="FC1" t="s">
        <v>247</v>
      </c>
      <c r="FD1" t="s">
        <v>248</v>
      </c>
      <c r="FE1" t="s">
        <v>249</v>
      </c>
      <c r="FF1" t="s">
        <v>250</v>
      </c>
      <c r="FG1" t="s">
        <v>251</v>
      </c>
      <c r="FH1" t="s">
        <v>252</v>
      </c>
      <c r="FI1" t="s">
        <v>253</v>
      </c>
      <c r="FJ1" t="s">
        <v>254</v>
      </c>
      <c r="FK1" t="s">
        <v>255</v>
      </c>
      <c r="FL1" t="s">
        <v>256</v>
      </c>
      <c r="FM1" t="s">
        <v>257</v>
      </c>
      <c r="FN1" t="s">
        <v>258</v>
      </c>
      <c r="FO1" t="s">
        <v>5</v>
      </c>
      <c r="FP1" t="s">
        <v>259</v>
      </c>
      <c r="FQ1" t="s">
        <v>260</v>
      </c>
      <c r="FR1" t="s">
        <v>261</v>
      </c>
      <c r="FS1" t="s">
        <v>262</v>
      </c>
      <c r="FT1" t="s">
        <v>263</v>
      </c>
      <c r="FU1" t="s">
        <v>264</v>
      </c>
      <c r="FV1" t="s">
        <v>265</v>
      </c>
      <c r="FW1" t="s">
        <v>266</v>
      </c>
      <c r="FX1" t="s">
        <v>267</v>
      </c>
      <c r="FY1" t="s">
        <v>268</v>
      </c>
      <c r="FZ1" t="s">
        <v>269</v>
      </c>
      <c r="GA1" t="s">
        <v>270</v>
      </c>
      <c r="GB1" t="s">
        <v>271</v>
      </c>
      <c r="GC1" t="s">
        <v>272</v>
      </c>
      <c r="GD1" t="s">
        <v>273</v>
      </c>
      <c r="GE1" t="s">
        <v>274</v>
      </c>
      <c r="GF1" t="s">
        <v>275</v>
      </c>
      <c r="GG1" t="s">
        <v>276</v>
      </c>
      <c r="GH1" t="s">
        <v>277</v>
      </c>
      <c r="GI1" t="s">
        <v>278</v>
      </c>
      <c r="GJ1" t="s">
        <v>279</v>
      </c>
      <c r="GK1" t="s">
        <v>280</v>
      </c>
      <c r="GL1" t="s">
        <v>281</v>
      </c>
      <c r="GM1" t="s">
        <v>282</v>
      </c>
      <c r="GN1" t="s">
        <v>283</v>
      </c>
      <c r="GO1" t="s">
        <v>284</v>
      </c>
      <c r="GP1" t="s">
        <v>285</v>
      </c>
      <c r="GQ1" t="s">
        <v>6</v>
      </c>
      <c r="GR1" t="s">
        <v>286</v>
      </c>
      <c r="GS1" t="s">
        <v>287</v>
      </c>
      <c r="GT1" t="s">
        <v>288</v>
      </c>
      <c r="GU1" t="s">
        <v>289</v>
      </c>
      <c r="GV1" t="s">
        <v>290</v>
      </c>
      <c r="GW1" t="s">
        <v>291</v>
      </c>
      <c r="GX1" t="s">
        <v>292</v>
      </c>
      <c r="GY1" t="s">
        <v>293</v>
      </c>
      <c r="GZ1" t="s">
        <v>294</v>
      </c>
      <c r="HA1" t="s">
        <v>295</v>
      </c>
      <c r="HB1" t="s">
        <v>296</v>
      </c>
      <c r="HC1" t="s">
        <v>297</v>
      </c>
      <c r="HD1" t="s">
        <v>298</v>
      </c>
      <c r="HE1" t="s">
        <v>299</v>
      </c>
      <c r="HF1" t="s">
        <v>300</v>
      </c>
      <c r="HG1" t="s">
        <v>301</v>
      </c>
      <c r="HH1" t="s">
        <v>302</v>
      </c>
      <c r="HI1" t="s">
        <v>303</v>
      </c>
      <c r="HJ1" t="s">
        <v>304</v>
      </c>
      <c r="HK1" t="s">
        <v>305</v>
      </c>
      <c r="HL1" t="s">
        <v>306</v>
      </c>
      <c r="HM1" t="s">
        <v>307</v>
      </c>
      <c r="HN1" t="s">
        <v>308</v>
      </c>
      <c r="HO1" t="s">
        <v>309</v>
      </c>
      <c r="HP1" t="s">
        <v>310</v>
      </c>
      <c r="HQ1" t="s">
        <v>311</v>
      </c>
      <c r="HR1" t="s">
        <v>312</v>
      </c>
      <c r="HS1" t="s">
        <v>7</v>
      </c>
    </row>
    <row r="2" spans="1:227" x14ac:dyDescent="0.25">
      <c r="A2" s="123" t="s">
        <v>28</v>
      </c>
      <c r="B2" s="123">
        <v>7111</v>
      </c>
      <c r="C2" s="9" t="s">
        <v>892</v>
      </c>
      <c r="D2" s="134">
        <v>8.7789633197240113E-6</v>
      </c>
      <c r="E2" s="134">
        <v>1.0499195688727713E-5</v>
      </c>
      <c r="F2" s="134">
        <v>8.4312883441261391E-5</v>
      </c>
      <c r="G2" s="134">
        <v>9.4875567574373713E-7</v>
      </c>
      <c r="H2" s="134">
        <v>1.0004644388252799E-4</v>
      </c>
      <c r="I2" s="134">
        <v>7.8024103055407175E-6</v>
      </c>
      <c r="J2" s="134">
        <v>2.9970812144115975E-5</v>
      </c>
      <c r="K2" s="134">
        <v>1.0259118402669141E-4</v>
      </c>
      <c r="L2" s="134">
        <v>5.3382234275389552E-5</v>
      </c>
      <c r="M2" s="134">
        <v>1.6272990065385013E-4</v>
      </c>
      <c r="N2" s="134">
        <v>7.4782298133032926E-5</v>
      </c>
      <c r="O2" s="134">
        <v>1.5623051455090164E-5</v>
      </c>
      <c r="P2" s="134">
        <v>2.4922960578470014E-4</v>
      </c>
      <c r="Q2" s="134">
        <v>4.3833388051657361E-5</v>
      </c>
      <c r="R2" s="134">
        <v>3.5708288048259484E-5</v>
      </c>
      <c r="S2" s="134">
        <v>3.1746700460668899E-4</v>
      </c>
      <c r="T2" s="134">
        <v>5.0541123381918948E-4</v>
      </c>
      <c r="U2" s="134">
        <v>8.8459193834094854E-5</v>
      </c>
      <c r="V2" s="134">
        <v>1.4419442375426467E-3</v>
      </c>
      <c r="W2" s="134">
        <v>4.1476400528656478E-3</v>
      </c>
      <c r="X2" s="134">
        <v>2.5825535458930392E-4</v>
      </c>
      <c r="Y2" s="134">
        <v>3.0889895147799177E-4</v>
      </c>
      <c r="Z2" s="134">
        <v>4.3386120418562963E-4</v>
      </c>
      <c r="AA2" s="134">
        <v>7.7156183317886998E-5</v>
      </c>
      <c r="AB2" s="134">
        <v>4.9733573298832797E-5</v>
      </c>
      <c r="AC2" s="134">
        <v>1.4302028710809841E-4</v>
      </c>
      <c r="AD2" s="134">
        <v>1.1837408051488896E-4</v>
      </c>
      <c r="AE2" s="134"/>
      <c r="AF2" s="134">
        <v>3.421507453188478E-6</v>
      </c>
      <c r="AG2" s="134">
        <v>7.2973562824551576E-6</v>
      </c>
      <c r="AH2" s="134">
        <v>9.8656175899554591E-5</v>
      </c>
      <c r="AI2" s="134">
        <v>6.3034727881572862E-7</v>
      </c>
      <c r="AJ2" s="134">
        <v>6.6816208370446513E-5</v>
      </c>
      <c r="AK2" s="134">
        <v>6.9075835591954511E-6</v>
      </c>
      <c r="AL2" s="134">
        <v>6.6553967125151178E-6</v>
      </c>
      <c r="AM2" s="134">
        <v>7.1371605919808351E-5</v>
      </c>
      <c r="AN2" s="134">
        <v>6.0694825255019139E-5</v>
      </c>
      <c r="AO2" s="134">
        <v>1.49704518722959E-4</v>
      </c>
      <c r="AP2" s="134">
        <v>8.6525430129681197E-5</v>
      </c>
      <c r="AQ2" s="134">
        <v>5.4135047191507564E-6</v>
      </c>
      <c r="AR2" s="134">
        <v>1.83991919413464E-4</v>
      </c>
      <c r="AS2" s="134">
        <v>2.7670148377009587E-5</v>
      </c>
      <c r="AT2" s="134">
        <v>5.3477668480268654E-5</v>
      </c>
      <c r="AU2" s="134">
        <v>3.6593831796661084E-4</v>
      </c>
      <c r="AV2" s="134">
        <v>5.4652731678293744E-4</v>
      </c>
      <c r="AW2" s="134">
        <v>9.529867785571326E-5</v>
      </c>
      <c r="AX2" s="134">
        <v>1.5836654810295748E-3</v>
      </c>
      <c r="AY2" s="134">
        <v>3.843362843658449E-3</v>
      </c>
      <c r="AZ2" s="134">
        <v>3.0107068160693302E-4</v>
      </c>
      <c r="BA2" s="134">
        <v>2.1960839815377795E-4</v>
      </c>
      <c r="BB2" s="134">
        <v>3.9415141185779296E-4</v>
      </c>
      <c r="BC2" s="134">
        <v>6.2067568235784083E-5</v>
      </c>
      <c r="BD2" s="134">
        <v>3.476539007603046E-5</v>
      </c>
      <c r="BE2" s="134">
        <v>1.2815796646765355E-4</v>
      </c>
      <c r="BF2" s="134">
        <v>1.4146995028235164E-4</v>
      </c>
      <c r="BG2" s="134"/>
      <c r="BH2" s="134">
        <v>2.0043016179310695E-6</v>
      </c>
      <c r="BI2" s="134">
        <v>2.1249568446390507E-5</v>
      </c>
      <c r="BJ2" s="134">
        <v>1.1072027454596215E-4</v>
      </c>
      <c r="BK2" s="134">
        <v>9.350966251900222E-7</v>
      </c>
      <c r="BL2" s="134">
        <v>5.0669069937719812E-5</v>
      </c>
      <c r="BM2" s="134">
        <v>1.1704131180512249E-5</v>
      </c>
      <c r="BN2" s="134">
        <v>1.4803513792048415E-5</v>
      </c>
      <c r="BO2" s="134">
        <v>2.5127782549160707E-5</v>
      </c>
      <c r="BP2" s="134">
        <v>4.6503073458873097E-5</v>
      </c>
      <c r="BQ2" s="134">
        <v>1.1854229171552721E-4</v>
      </c>
      <c r="BR2" s="134">
        <v>9.0214081476538231E-5</v>
      </c>
      <c r="BS2" s="134">
        <v>7.5264526038606346E-6</v>
      </c>
      <c r="BT2" s="134">
        <v>2.3041768336684054E-3</v>
      </c>
      <c r="BU2" s="134">
        <v>1.9303487830403539E-5</v>
      </c>
      <c r="BV2" s="134">
        <v>4.4951685582885571E-5</v>
      </c>
      <c r="BW2" s="134">
        <v>3.2571259208565413E-4</v>
      </c>
      <c r="BX2" s="134">
        <v>6.872099527277406E-4</v>
      </c>
      <c r="BY2" s="134">
        <v>9.499532482399414E-5</v>
      </c>
      <c r="BZ2" s="134">
        <v>1.7067438862683982E-3</v>
      </c>
      <c r="CA2" s="134">
        <v>4.8068978731998328E-3</v>
      </c>
      <c r="CB2" s="134">
        <v>2.6668036958495855E-4</v>
      </c>
      <c r="CC2" s="134">
        <v>2.3194141538556443E-4</v>
      </c>
      <c r="CD2" s="134">
        <v>3.4054019717480384E-4</v>
      </c>
      <c r="CE2" s="134">
        <v>4.1677551832003725E-5</v>
      </c>
      <c r="CF2" s="134">
        <v>4.7825239274760023E-5</v>
      </c>
      <c r="CG2" s="134">
        <v>9.8735658444649643E-5</v>
      </c>
      <c r="CH2" s="134">
        <v>1.3750972203540777E-4</v>
      </c>
      <c r="CI2" s="134"/>
      <c r="CJ2" s="134">
        <v>4.8201590336911323E-6</v>
      </c>
      <c r="CK2" s="134">
        <v>2.3099154024605455E-5</v>
      </c>
      <c r="CL2" s="134">
        <v>9.3574697658453884E-5</v>
      </c>
      <c r="CM2" s="134">
        <v>0</v>
      </c>
      <c r="CN2" s="134">
        <v>4.669412184736172E-5</v>
      </c>
      <c r="CO2" s="134">
        <v>5.084450367572243E-6</v>
      </c>
      <c r="CP2" s="134">
        <v>1.4627878695347509E-5</v>
      </c>
      <c r="CQ2" s="134">
        <v>2.6292767259654145E-5</v>
      </c>
      <c r="CR2" s="134">
        <v>2.6830438992907986E-5</v>
      </c>
      <c r="CS2" s="134">
        <v>1.0792036313124851E-4</v>
      </c>
      <c r="CT2" s="134">
        <v>9.3760031190114209E-5</v>
      </c>
      <c r="CU2" s="134">
        <v>6.8330679932947151E-6</v>
      </c>
      <c r="CV2" s="134">
        <v>2.2897392949126783E-3</v>
      </c>
      <c r="CW2" s="134">
        <v>3.1508805590311057E-5</v>
      </c>
      <c r="CX2" s="134">
        <v>3.64798511501445E-5</v>
      </c>
      <c r="CY2" s="134">
        <v>3.6744998634800961E-4</v>
      </c>
      <c r="CZ2" s="134">
        <v>7.1471315823905105E-4</v>
      </c>
      <c r="DA2" s="134">
        <v>9.9444083540392274E-5</v>
      </c>
      <c r="DB2" s="134">
        <v>1.5701193727632602E-3</v>
      </c>
      <c r="DC2" s="134">
        <v>3.6317206317532181E-3</v>
      </c>
      <c r="DD2" s="134">
        <v>2.2184481018575734E-4</v>
      </c>
      <c r="DE2" s="134">
        <v>2.4868842304806398E-4</v>
      </c>
      <c r="DF2" s="134">
        <v>4.117037770127731E-4</v>
      </c>
      <c r="DG2" s="134">
        <v>3.6231361425422081E-5</v>
      </c>
      <c r="DH2" s="134">
        <v>4.2102520906100058E-5</v>
      </c>
      <c r="DI2" s="134">
        <v>9.4538937473648971E-5</v>
      </c>
      <c r="DJ2" s="134">
        <v>1.04382480815221E-4</v>
      </c>
      <c r="DK2" s="134"/>
      <c r="DL2" s="134">
        <v>5.4163474162398384E-6</v>
      </c>
      <c r="DM2" s="134">
        <v>1.6942358273979042E-5</v>
      </c>
      <c r="DN2" s="134">
        <v>2.8390725614052146E-4</v>
      </c>
      <c r="DO2" s="134">
        <v>6.4174956057180349E-7</v>
      </c>
      <c r="DP2" s="134">
        <v>7.9505113601761765E-5</v>
      </c>
      <c r="DQ2" s="134">
        <v>3.4654476270865687E-7</v>
      </c>
      <c r="DR2" s="134">
        <v>2.0551123677932123E-5</v>
      </c>
      <c r="DS2" s="134">
        <v>1.9281315214081156E-5</v>
      </c>
      <c r="DT2" s="134">
        <v>2.4138755388022348E-5</v>
      </c>
      <c r="DU2" s="134">
        <v>3.0213491924274E-4</v>
      </c>
      <c r="DV2" s="134">
        <v>1.3090926598688041E-4</v>
      </c>
      <c r="DW2" s="134">
        <v>1.0447569596185878E-5</v>
      </c>
      <c r="DX2" s="134">
        <v>2.6672773868725219E-3</v>
      </c>
      <c r="DY2" s="134">
        <v>1.9103858877257895E-5</v>
      </c>
      <c r="DZ2" s="134">
        <v>2.8227933254683734E-5</v>
      </c>
      <c r="EA2" s="134">
        <v>5.9524432929055943E-4</v>
      </c>
      <c r="EB2" s="134">
        <v>3.0920218502020077E-3</v>
      </c>
      <c r="EC2" s="134">
        <v>1.1580088324877728E-4</v>
      </c>
      <c r="ED2" s="134">
        <v>1.7148744618076385E-3</v>
      </c>
      <c r="EE2" s="134">
        <v>6.2246250673248594E-3</v>
      </c>
      <c r="EF2" s="134">
        <v>2.5604223226234147E-4</v>
      </c>
      <c r="EG2" s="134">
        <v>2.6629389207599556E-4</v>
      </c>
      <c r="EH2" s="134">
        <v>2.7793585197933971E-4</v>
      </c>
      <c r="EI2" s="134">
        <v>3.9537548677269496E-5</v>
      </c>
      <c r="EJ2" s="134">
        <v>2.9577155080830828E-5</v>
      </c>
      <c r="EK2" s="134">
        <v>9.3248312566307647E-5</v>
      </c>
      <c r="EL2" s="134">
        <v>2.5697490199868683E-4</v>
      </c>
      <c r="EM2" s="134"/>
      <c r="EN2" s="134">
        <v>7.1409140629350177E-6</v>
      </c>
      <c r="EO2" s="134">
        <v>4.2381108292955467E-5</v>
      </c>
      <c r="EP2" s="134">
        <v>1.1752246266658287E-4</v>
      </c>
      <c r="EQ2" s="134">
        <v>2.6823372912060467E-6</v>
      </c>
      <c r="ER2" s="134">
        <v>6.4331758266121744E-5</v>
      </c>
      <c r="ES2" s="134">
        <v>0</v>
      </c>
      <c r="ET2" s="134">
        <v>5.5872995770679512E-5</v>
      </c>
      <c r="EU2" s="134">
        <v>3.3284373036258908E-5</v>
      </c>
      <c r="EV2" s="134">
        <v>2.5719631129228376E-5</v>
      </c>
      <c r="EW2" s="134">
        <v>1.025398801227199E-4</v>
      </c>
      <c r="EX2" s="134">
        <v>4.0325056869201403E-5</v>
      </c>
      <c r="EY2" s="134">
        <v>8.5902878850529977E-6</v>
      </c>
      <c r="EZ2" s="134">
        <v>2.9118963640991278E-3</v>
      </c>
      <c r="FA2" s="134">
        <v>1.1526751975026441E-5</v>
      </c>
      <c r="FB2" s="134">
        <v>1.2872956623326787E-5</v>
      </c>
      <c r="FC2" s="134">
        <v>3.3525986363276634E-4</v>
      </c>
      <c r="FD2" s="134">
        <v>6.6720037390048692E-4</v>
      </c>
      <c r="FE2" s="134">
        <v>1.6860676326984437E-4</v>
      </c>
      <c r="FF2" s="134">
        <v>1.963110830623842E-3</v>
      </c>
      <c r="FG2" s="134">
        <v>2.8523114822789973E-3</v>
      </c>
      <c r="FH2" s="134">
        <v>2.7929256909423397E-4</v>
      </c>
      <c r="FI2" s="134">
        <v>2.9772349708438506E-4</v>
      </c>
      <c r="FJ2" s="134">
        <v>2.8361919188037122E-4</v>
      </c>
      <c r="FK2" s="134">
        <v>3.086062453405182E-5</v>
      </c>
      <c r="FL2" s="134">
        <v>2.2166761839709859E-5</v>
      </c>
      <c r="FM2" s="134">
        <v>7.3660570589399564E-5</v>
      </c>
      <c r="FN2" s="134">
        <v>1.0902939718620643E-4</v>
      </c>
      <c r="FO2" s="134"/>
      <c r="FP2" s="134">
        <v>7.4298548128251886E-6</v>
      </c>
      <c r="FQ2" s="134">
        <v>5.197351821488974E-5</v>
      </c>
      <c r="FR2" s="134">
        <v>1.3401774644576119E-4</v>
      </c>
      <c r="FS2" s="134">
        <v>2.2425078323824144E-6</v>
      </c>
      <c r="FT2" s="134">
        <v>4.7742617728275763E-5</v>
      </c>
      <c r="FU2" s="134">
        <v>4.4990461661961699E-6</v>
      </c>
      <c r="FV2" s="134">
        <v>7.3410419241108968E-5</v>
      </c>
      <c r="FW2" s="134">
        <v>2.7033013784481606E-5</v>
      </c>
      <c r="FX2" s="134">
        <v>2.7470053710157971E-5</v>
      </c>
      <c r="FY2" s="134">
        <v>2.3180413241175065E-4</v>
      </c>
      <c r="FZ2" s="134">
        <v>5.1619447297993141E-5</v>
      </c>
      <c r="GA2" s="134">
        <v>9.7981089291663581E-6</v>
      </c>
      <c r="GB2" s="134">
        <v>3.4141176074302172E-3</v>
      </c>
      <c r="GC2" s="134">
        <v>2.3503749575500599E-5</v>
      </c>
      <c r="GD2" s="134">
        <v>2.9305361917133528E-5</v>
      </c>
      <c r="GE2" s="134">
        <v>4.1447811020142765E-4</v>
      </c>
      <c r="GF2" s="134">
        <v>3.1109998651001466E-3</v>
      </c>
      <c r="GG2" s="134">
        <v>1.6694425660204222E-4</v>
      </c>
      <c r="GH2" s="134">
        <v>6.8524875296825357E-3</v>
      </c>
      <c r="GI2" s="134">
        <v>5.5829208526674582E-3</v>
      </c>
      <c r="GJ2" s="134">
        <v>2.5873640274772988E-4</v>
      </c>
      <c r="GK2" s="134">
        <v>2.3070243223271064E-4</v>
      </c>
      <c r="GL2" s="134">
        <v>2.6942677372362805E-4</v>
      </c>
      <c r="GM2" s="134">
        <v>3.1214835317601577E-5</v>
      </c>
      <c r="GN2" s="134">
        <v>2.9836324651267024E-5</v>
      </c>
      <c r="GO2" s="134">
        <v>7.0782165291121272E-5</v>
      </c>
      <c r="GP2" s="134">
        <v>2.1284877670399503E-4</v>
      </c>
      <c r="GQ2" s="134"/>
      <c r="GR2" s="134">
        <v>3.0703935608341304E-5</v>
      </c>
      <c r="GS2" s="134">
        <v>1.9552185730356732E-5</v>
      </c>
      <c r="GT2" s="134">
        <v>2.4555109435509873E-5</v>
      </c>
      <c r="GU2" s="134">
        <v>3.7821500049249963E-6</v>
      </c>
      <c r="GV2" s="134">
        <v>3.8348963807197307E-5</v>
      </c>
      <c r="GW2" s="134">
        <v>8.386591078578512E-6</v>
      </c>
      <c r="GX2" s="134">
        <v>1.6941105639768728E-4</v>
      </c>
      <c r="GY2" s="134">
        <v>1.7516852609676708E-5</v>
      </c>
      <c r="GZ2" s="134">
        <v>2.0719827636782661E-5</v>
      </c>
      <c r="HA2" s="134">
        <v>2.3097314139416242E-4</v>
      </c>
      <c r="HB2" s="134">
        <v>4.3339288651760507E-5</v>
      </c>
      <c r="HC2" s="134">
        <v>2.1418063011630555E-5</v>
      </c>
      <c r="HD2" s="134">
        <v>3.8730696591215614E-3</v>
      </c>
      <c r="HE2" s="134">
        <v>1.0841459270647417E-5</v>
      </c>
      <c r="HF2" s="134">
        <v>1.9567008604237779E-5</v>
      </c>
      <c r="HG2" s="134">
        <v>4.3388747912630654E-4</v>
      </c>
      <c r="HH2" s="134">
        <v>2.1138927337193574E-3</v>
      </c>
      <c r="HI2" s="134">
        <v>1.4905149562487535E-4</v>
      </c>
      <c r="HJ2" s="134">
        <v>5.2320730392154818E-3</v>
      </c>
      <c r="HK2" s="134">
        <v>4.8900203666418446E-3</v>
      </c>
      <c r="HL2" s="134">
        <v>2.934148760428049E-4</v>
      </c>
      <c r="HM2" s="134">
        <v>1.8659116312160095E-4</v>
      </c>
      <c r="HN2" s="134">
        <v>3.4047826911714693E-4</v>
      </c>
      <c r="HO2" s="134">
        <v>2.6362894558272644E-5</v>
      </c>
      <c r="HP2" s="134">
        <v>1.7451261683861954E-5</v>
      </c>
      <c r="HQ2" s="134">
        <v>6.5200407712966171E-5</v>
      </c>
      <c r="HR2" s="134">
        <v>2.4366385024465062E-4</v>
      </c>
    </row>
    <row r="3" spans="1:227" x14ac:dyDescent="0.25">
      <c r="A3" s="123" t="s">
        <v>28</v>
      </c>
      <c r="B3" s="123">
        <v>7420</v>
      </c>
      <c r="C3" s="9" t="s">
        <v>893</v>
      </c>
      <c r="D3" s="134">
        <v>3.603159421177128E-5</v>
      </c>
      <c r="E3" s="134">
        <v>5.8904195290809285E-6</v>
      </c>
      <c r="F3" s="134">
        <v>7.7255137332010277E-6</v>
      </c>
      <c r="G3" s="134">
        <v>1.6392573501154398E-5</v>
      </c>
      <c r="H3" s="134">
        <v>1.0461380407531029E-4</v>
      </c>
      <c r="I3" s="134">
        <v>5.5495478533939879E-6</v>
      </c>
      <c r="J3" s="134">
        <v>3.2658053586492351E-5</v>
      </c>
      <c r="K3" s="134">
        <v>3.3414757657698579E-5</v>
      </c>
      <c r="L3" s="134">
        <v>2.6474594853885656E-5</v>
      </c>
      <c r="M3" s="134">
        <v>1.2362952538561332E-4</v>
      </c>
      <c r="N3" s="134">
        <v>4.9331645210937161E-5</v>
      </c>
      <c r="O3" s="134">
        <v>3.2155036408311932E-5</v>
      </c>
      <c r="P3" s="134">
        <v>1.0733759366124726E-4</v>
      </c>
      <c r="Q3" s="134">
        <v>5.5994398470890215E-5</v>
      </c>
      <c r="R3" s="134">
        <v>5.1122692192362005E-5</v>
      </c>
      <c r="S3" s="134">
        <v>2.1752563428756969E-4</v>
      </c>
      <c r="T3" s="134">
        <v>7.4902719435834743E-4</v>
      </c>
      <c r="U3" s="134">
        <v>1.6416296903772016E-4</v>
      </c>
      <c r="V3" s="134">
        <v>8.2241374283314507E-4</v>
      </c>
      <c r="W3" s="134">
        <v>4.4858978953894423E-3</v>
      </c>
      <c r="X3" s="134">
        <v>7.4719272789669944E-4</v>
      </c>
      <c r="Y3" s="134">
        <v>6.8958842561402057E-4</v>
      </c>
      <c r="Z3" s="134">
        <v>8.2099624772488493E-4</v>
      </c>
      <c r="AA3" s="134">
        <v>6.1870594182710862E-5</v>
      </c>
      <c r="AB3" s="134">
        <v>9.9722724235955636E-5</v>
      </c>
      <c r="AC3" s="134">
        <v>1.7721761784080482E-4</v>
      </c>
      <c r="AD3" s="134">
        <v>2.3473155528021776E-4</v>
      </c>
      <c r="AE3" s="134"/>
      <c r="AF3" s="134">
        <v>3.3494273616939728E-5</v>
      </c>
      <c r="AG3" s="134">
        <v>7.3182839718978052E-6</v>
      </c>
      <c r="AH3" s="134">
        <v>9.6904669302632976E-6</v>
      </c>
      <c r="AI3" s="134">
        <v>9.0827370550758388E-6</v>
      </c>
      <c r="AJ3" s="134">
        <v>1.1428091506509096E-4</v>
      </c>
      <c r="AK3" s="134">
        <v>2.9941375905864077E-6</v>
      </c>
      <c r="AL3" s="134">
        <v>3.1992153654760303E-5</v>
      </c>
      <c r="AM3" s="134">
        <v>2.5137818062783313E-5</v>
      </c>
      <c r="AN3" s="134">
        <v>3.4929360260444676E-5</v>
      </c>
      <c r="AO3" s="134">
        <v>1.2536059469621215E-4</v>
      </c>
      <c r="AP3" s="134">
        <v>5.0130144943122279E-5</v>
      </c>
      <c r="AQ3" s="134">
        <v>3.2914434012350991E-5</v>
      </c>
      <c r="AR3" s="134">
        <v>2.0651997191483836E-4</v>
      </c>
      <c r="AS3" s="134">
        <v>5.9045927850430726E-5</v>
      </c>
      <c r="AT3" s="134">
        <v>4.2231306333925622E-5</v>
      </c>
      <c r="AU3" s="134">
        <v>2.0747356191740571E-4</v>
      </c>
      <c r="AV3" s="134">
        <v>8.1738614438140139E-4</v>
      </c>
      <c r="AW3" s="134">
        <v>1.7437866802755725E-4</v>
      </c>
      <c r="AX3" s="134">
        <v>8.1218783255361342E-4</v>
      </c>
      <c r="AY3" s="134">
        <v>4.4291626693771955E-3</v>
      </c>
      <c r="AZ3" s="134">
        <v>6.8926889483272435E-4</v>
      </c>
      <c r="BA3" s="134">
        <v>6.5057854636185243E-4</v>
      </c>
      <c r="BB3" s="134">
        <v>7.7632725602390883E-4</v>
      </c>
      <c r="BC3" s="134">
        <v>5.8542468919598731E-5</v>
      </c>
      <c r="BD3" s="134">
        <v>8.2046261459406812E-5</v>
      </c>
      <c r="BE3" s="134">
        <v>1.9473678397570563E-4</v>
      </c>
      <c r="BF3" s="134">
        <v>2.4662172706303107E-4</v>
      </c>
      <c r="BG3" s="134"/>
      <c r="BH3" s="134">
        <v>3.7459979618465057E-5</v>
      </c>
      <c r="BI3" s="134">
        <v>6.6903607660314365E-6</v>
      </c>
      <c r="BJ3" s="134">
        <v>1.1378028350835326E-5</v>
      </c>
      <c r="BK3" s="134">
        <v>1.30349473011888E-5</v>
      </c>
      <c r="BL3" s="134">
        <v>1.0379723247925164E-4</v>
      </c>
      <c r="BM3" s="134">
        <v>4.8072207018698028E-6</v>
      </c>
      <c r="BN3" s="134">
        <v>2.7531205616367656E-5</v>
      </c>
      <c r="BO3" s="134">
        <v>2.68626600027924E-5</v>
      </c>
      <c r="BP3" s="134">
        <v>3.0468501875088858E-5</v>
      </c>
      <c r="BQ3" s="134">
        <v>1.389886685663355E-4</v>
      </c>
      <c r="BR3" s="134">
        <v>4.5215605808985543E-5</v>
      </c>
      <c r="BS3" s="134">
        <v>2.4845574618085942E-5</v>
      </c>
      <c r="BT3" s="134">
        <v>8.4420051807836512E-5</v>
      </c>
      <c r="BU3" s="134">
        <v>6.1245528349701908E-5</v>
      </c>
      <c r="BV3" s="134">
        <v>4.8548793423550578E-5</v>
      </c>
      <c r="BW3" s="134">
        <v>1.8753415257628973E-4</v>
      </c>
      <c r="BX3" s="134">
        <v>8.2775054237784493E-4</v>
      </c>
      <c r="BY3" s="134">
        <v>1.6036563401289103E-4</v>
      </c>
      <c r="BZ3" s="134">
        <v>8.0405782908772008E-4</v>
      </c>
      <c r="CA3" s="134">
        <v>4.9787701576196634E-3</v>
      </c>
      <c r="CB3" s="134">
        <v>7.5456270201544314E-4</v>
      </c>
      <c r="CC3" s="134">
        <v>6.5056312379238883E-4</v>
      </c>
      <c r="CD3" s="134">
        <v>7.7069925729949889E-4</v>
      </c>
      <c r="CE3" s="134">
        <v>5.6965579638847649E-5</v>
      </c>
      <c r="CF3" s="134">
        <v>9.8058198125731508E-5</v>
      </c>
      <c r="CG3" s="134">
        <v>1.9678538693931161E-4</v>
      </c>
      <c r="CH3" s="134">
        <v>2.3167872902871546E-4</v>
      </c>
      <c r="CI3" s="134"/>
      <c r="CJ3" s="134">
        <v>4.9721941283015413E-5</v>
      </c>
      <c r="CK3" s="134">
        <v>7.6437181771972887E-6</v>
      </c>
      <c r="CL3" s="134">
        <v>1.496642503139036E-5</v>
      </c>
      <c r="CM3" s="134">
        <v>1.2558953156882947E-5</v>
      </c>
      <c r="CN3" s="134">
        <v>1.0235134850540471E-4</v>
      </c>
      <c r="CO3" s="134">
        <v>1.3529895467032372E-6</v>
      </c>
      <c r="CP3" s="134">
        <v>1.6696944915872192E-5</v>
      </c>
      <c r="CQ3" s="134">
        <v>1.8756520122179621E-5</v>
      </c>
      <c r="CR3" s="134">
        <v>4.1597185947587591E-5</v>
      </c>
      <c r="CS3" s="134">
        <v>9.5547708182966776E-5</v>
      </c>
      <c r="CT3" s="134">
        <v>4.6545174723806504E-5</v>
      </c>
      <c r="CU3" s="134">
        <v>3.1578181939847521E-5</v>
      </c>
      <c r="CV3" s="134">
        <v>8.7185240372944598E-5</v>
      </c>
      <c r="CW3" s="134">
        <v>3.7852244771430158E-5</v>
      </c>
      <c r="CX3" s="134">
        <v>4.559352595234483E-5</v>
      </c>
      <c r="CY3" s="134">
        <v>1.9878203754492477E-4</v>
      </c>
      <c r="CZ3" s="134">
        <v>8.0447598523466439E-4</v>
      </c>
      <c r="DA3" s="134">
        <v>1.593111452672522E-4</v>
      </c>
      <c r="DB3" s="134">
        <v>8.0226696549325896E-4</v>
      </c>
      <c r="DC3" s="134">
        <v>5.1597409554425327E-3</v>
      </c>
      <c r="DD3" s="134">
        <v>7.6744109816643917E-4</v>
      </c>
      <c r="DE3" s="134">
        <v>6.2639598504379672E-4</v>
      </c>
      <c r="DF3" s="134">
        <v>8.3619706496978054E-4</v>
      </c>
      <c r="DG3" s="134">
        <v>5.0386819738281956E-5</v>
      </c>
      <c r="DH3" s="134">
        <v>8.0522141421393624E-5</v>
      </c>
      <c r="DI3" s="134">
        <v>1.7075477613279634E-4</v>
      </c>
      <c r="DJ3" s="134">
        <v>3.0645432294888362E-4</v>
      </c>
      <c r="DK3" s="134"/>
      <c r="DL3" s="134">
        <v>4.8753808491574286E-5</v>
      </c>
      <c r="DM3" s="134">
        <v>7.5521843287552097E-6</v>
      </c>
      <c r="DN3" s="134">
        <v>2.510512955964631E-5</v>
      </c>
      <c r="DO3" s="134">
        <v>1.4333199602228461E-5</v>
      </c>
      <c r="DP3" s="134">
        <v>7.9464702254427783E-5</v>
      </c>
      <c r="DQ3" s="134">
        <v>1.6245953042496655E-6</v>
      </c>
      <c r="DR3" s="134">
        <v>2.1883571932225667E-5</v>
      </c>
      <c r="DS3" s="134">
        <v>2.0685897377313933E-5</v>
      </c>
      <c r="DT3" s="134">
        <v>1.6343656267264354E-5</v>
      </c>
      <c r="DU3" s="134">
        <v>1.1015613590560276E-4</v>
      </c>
      <c r="DV3" s="134">
        <v>5.957817945475364E-5</v>
      </c>
      <c r="DW3" s="134">
        <v>3.2251866582694479E-5</v>
      </c>
      <c r="DX3" s="134">
        <v>1.1118950369802564E-4</v>
      </c>
      <c r="DY3" s="134">
        <v>4.6207635651695119E-5</v>
      </c>
      <c r="DZ3" s="134">
        <v>4.2204125059704872E-5</v>
      </c>
      <c r="EA3" s="134">
        <v>2.8983587070598638E-4</v>
      </c>
      <c r="EB3" s="134">
        <v>7.789119524852805E-4</v>
      </c>
      <c r="EC3" s="134">
        <v>1.575377328367846E-4</v>
      </c>
      <c r="ED3" s="134">
        <v>8.8336906916821332E-4</v>
      </c>
      <c r="EE3" s="134">
        <v>6.2082673240255988E-3</v>
      </c>
      <c r="EF3" s="134">
        <v>8.8798056196890383E-4</v>
      </c>
      <c r="EG3" s="134">
        <v>6.8734404856001484E-4</v>
      </c>
      <c r="EH3" s="134">
        <v>8.1413506290845482E-4</v>
      </c>
      <c r="EI3" s="134">
        <v>4.7047704701470374E-5</v>
      </c>
      <c r="EJ3" s="134">
        <v>7.9572428097329575E-5</v>
      </c>
      <c r="EK3" s="134">
        <v>1.4831271502846943E-4</v>
      </c>
      <c r="EL3" s="134">
        <v>3.168526526649915E-4</v>
      </c>
      <c r="EM3" s="134"/>
      <c r="EN3" s="134">
        <v>4.8414071148306967E-5</v>
      </c>
      <c r="EO3" s="134">
        <v>1.1079412580342851E-5</v>
      </c>
      <c r="EP3" s="134">
        <v>2.8029304220775733E-5</v>
      </c>
      <c r="EQ3" s="134">
        <v>1.3917230714727053E-5</v>
      </c>
      <c r="ER3" s="134">
        <v>7.6184350330609033E-5</v>
      </c>
      <c r="ES3" s="134">
        <v>3.4139276588507745E-6</v>
      </c>
      <c r="ET3" s="134">
        <v>2.3045406547538588E-5</v>
      </c>
      <c r="EU3" s="134">
        <v>2.2348961049784208E-5</v>
      </c>
      <c r="EV3" s="134">
        <v>1.9071143226774524E-5</v>
      </c>
      <c r="EW3" s="134">
        <v>1.5164735067596153E-4</v>
      </c>
      <c r="EX3" s="134">
        <v>5.5639365043684727E-5</v>
      </c>
      <c r="EY3" s="134">
        <v>3.5782360484017559E-5</v>
      </c>
      <c r="EZ3" s="134">
        <v>9.4074627459676238E-5</v>
      </c>
      <c r="FA3" s="134">
        <v>3.4064662621486087E-5</v>
      </c>
      <c r="FB3" s="134">
        <v>4.3659036071847227E-5</v>
      </c>
      <c r="FC3" s="134">
        <v>2.9181349535266311E-4</v>
      </c>
      <c r="FD3" s="134">
        <v>8.770316256520921E-4</v>
      </c>
      <c r="FE3" s="134">
        <v>1.6854655318893227E-4</v>
      </c>
      <c r="FF3" s="134">
        <v>8.7738292128105655E-4</v>
      </c>
      <c r="FG3" s="134">
        <v>5.5702117770192773E-3</v>
      </c>
      <c r="FH3" s="134">
        <v>8.9170398889905356E-4</v>
      </c>
      <c r="FI3" s="134">
        <v>7.6120383912145961E-4</v>
      </c>
      <c r="FJ3" s="134">
        <v>8.4649198123529874E-4</v>
      </c>
      <c r="FK3" s="134">
        <v>3.503374873339267E-5</v>
      </c>
      <c r="FL3" s="134">
        <v>9.4814468299827821E-5</v>
      </c>
      <c r="FM3" s="134">
        <v>1.609916307218163E-4</v>
      </c>
      <c r="FN3" s="134">
        <v>1.8198982563756878E-4</v>
      </c>
      <c r="FO3" s="134"/>
      <c r="FP3" s="134">
        <v>5.3039502705363608E-5</v>
      </c>
      <c r="FQ3" s="134">
        <v>8.4274012233365904E-6</v>
      </c>
      <c r="FR3" s="134">
        <v>2.7773961414201759E-5</v>
      </c>
      <c r="FS3" s="134">
        <v>1.3870253458035336E-5</v>
      </c>
      <c r="FT3" s="134">
        <v>1.0535596196116479E-4</v>
      </c>
      <c r="FU3" s="134">
        <v>7.1926614943827319E-6</v>
      </c>
      <c r="FV3" s="134">
        <v>2.4688177816829269E-5</v>
      </c>
      <c r="FW3" s="134">
        <v>2.3313021867478313E-5</v>
      </c>
      <c r="FX3" s="134">
        <v>1.4347790934079893E-5</v>
      </c>
      <c r="FY3" s="134">
        <v>2.260780660725482E-4</v>
      </c>
      <c r="FZ3" s="134">
        <v>7.6121864612067284E-5</v>
      </c>
      <c r="GA3" s="134">
        <v>3.5912124869931606E-5</v>
      </c>
      <c r="GB3" s="134">
        <v>9.1401154807585521E-5</v>
      </c>
      <c r="GC3" s="134">
        <v>3.8768240094146535E-5</v>
      </c>
      <c r="GD3" s="134">
        <v>3.9392356461294894E-5</v>
      </c>
      <c r="GE3" s="134">
        <v>3.6491348266086502E-4</v>
      </c>
      <c r="GF3" s="134">
        <v>9.3323975718762487E-4</v>
      </c>
      <c r="GG3" s="134">
        <v>1.7754576464649207E-4</v>
      </c>
      <c r="GH3" s="134">
        <v>9.6618343941730865E-4</v>
      </c>
      <c r="GI3" s="134">
        <v>5.9809022254912478E-3</v>
      </c>
      <c r="GJ3" s="134">
        <v>8.5426454823636655E-4</v>
      </c>
      <c r="GK3" s="134">
        <v>7.2346765444895888E-4</v>
      </c>
      <c r="GL3" s="134">
        <v>9.3522593498725345E-4</v>
      </c>
      <c r="GM3" s="134">
        <v>9.7045707084325854E-5</v>
      </c>
      <c r="GN3" s="134">
        <v>9.6460281168615444E-5</v>
      </c>
      <c r="GO3" s="134">
        <v>1.6776564330206405E-4</v>
      </c>
      <c r="GP3" s="134">
        <v>2.1039909192973713E-4</v>
      </c>
      <c r="GQ3" s="134"/>
      <c r="GR3" s="134">
        <v>6.6421763615627063E-5</v>
      </c>
      <c r="GS3" s="134">
        <v>1.094562692950463E-5</v>
      </c>
      <c r="GT3" s="134">
        <v>2.3974611693770653E-4</v>
      </c>
      <c r="GU3" s="134">
        <v>3.0977687191141439E-5</v>
      </c>
      <c r="GV3" s="134">
        <v>9.1219569956299315E-5</v>
      </c>
      <c r="GW3" s="134">
        <v>5.7681589356980313E-6</v>
      </c>
      <c r="GX3" s="134">
        <v>2.7860493870137773E-5</v>
      </c>
      <c r="GY3" s="134">
        <v>2.4858157444609767E-5</v>
      </c>
      <c r="GZ3" s="134">
        <v>2.709122979877199E-5</v>
      </c>
      <c r="HA3" s="134">
        <v>1.3451315571727006E-4</v>
      </c>
      <c r="HB3" s="134">
        <v>7.7284706155961519E-5</v>
      </c>
      <c r="HC3" s="134">
        <v>2.5804376122689172E-5</v>
      </c>
      <c r="HD3" s="134">
        <v>9.2003132919354092E-5</v>
      </c>
      <c r="HE3" s="134">
        <v>3.4560747252950287E-5</v>
      </c>
      <c r="HF3" s="134">
        <v>2.9022383616549162E-5</v>
      </c>
      <c r="HG3" s="134">
        <v>4.0589784111304391E-4</v>
      </c>
      <c r="HH3" s="134">
        <v>1.1561597799569468E-3</v>
      </c>
      <c r="HI3" s="134">
        <v>1.6992051845648946E-4</v>
      </c>
      <c r="HJ3" s="134">
        <v>1.2021346990114304E-3</v>
      </c>
      <c r="HK3" s="134">
        <v>5.8220652916153356E-3</v>
      </c>
      <c r="HL3" s="134">
        <v>9.7248670856924381E-4</v>
      </c>
      <c r="HM3" s="134">
        <v>7.8407757178234607E-4</v>
      </c>
      <c r="HN3" s="134">
        <v>1.0159593797977981E-3</v>
      </c>
      <c r="HO3" s="134">
        <v>7.913797293258584E-5</v>
      </c>
      <c r="HP3" s="134">
        <v>1.0764134637048359E-4</v>
      </c>
      <c r="HQ3" s="134">
        <v>2.0183898655500322E-4</v>
      </c>
      <c r="HR3" s="134">
        <v>1.697776925562429E-4</v>
      </c>
    </row>
    <row r="4" spans="1:227" x14ac:dyDescent="0.25">
      <c r="A4" s="123" t="s">
        <v>28</v>
      </c>
      <c r="B4" s="123">
        <v>74102</v>
      </c>
      <c r="C4" s="138" t="s">
        <v>894</v>
      </c>
      <c r="D4" s="135">
        <v>5.1963844540156799E-6</v>
      </c>
      <c r="E4" s="134">
        <v>4.5099048421355814E-6</v>
      </c>
      <c r="F4" s="134">
        <v>1.266694077351444E-6</v>
      </c>
      <c r="G4" s="134">
        <v>8.3899471801110189E-7</v>
      </c>
      <c r="H4" s="134">
        <v>3.3439739552391708E-5</v>
      </c>
      <c r="I4" s="134">
        <v>1.6893301486755803E-6</v>
      </c>
      <c r="J4" s="134">
        <v>3.6876035629365729E-6</v>
      </c>
      <c r="K4" s="134">
        <v>2.0698950704371321E-5</v>
      </c>
      <c r="L4" s="134">
        <v>2.3247746741463563E-6</v>
      </c>
      <c r="M4" s="134">
        <v>5.6997824125031886E-5</v>
      </c>
      <c r="N4" s="134">
        <v>5.0455195211863729E-6</v>
      </c>
      <c r="O4" s="134">
        <v>3.1985170049411906E-6</v>
      </c>
      <c r="P4" s="134">
        <v>7.5782404645891407E-5</v>
      </c>
      <c r="Q4" s="134">
        <v>5.1687825802955614E-6</v>
      </c>
      <c r="R4" s="134">
        <v>7.9012853819862736E-7</v>
      </c>
      <c r="S4" s="134">
        <v>6.1924828124429652E-5</v>
      </c>
      <c r="T4" s="134">
        <v>9.6427061265542949E-5</v>
      </c>
      <c r="U4" s="134">
        <v>2.651819100415028E-5</v>
      </c>
      <c r="V4" s="134">
        <v>2.7507864211720473E-4</v>
      </c>
      <c r="W4" s="134">
        <v>1.9038600079793345E-3</v>
      </c>
      <c r="X4" s="134">
        <v>2.3923168688637112E-4</v>
      </c>
      <c r="Y4" s="134">
        <v>1.1659584023150585E-4</v>
      </c>
      <c r="Z4" s="134">
        <v>1.4932052097470989E-4</v>
      </c>
      <c r="AA4" s="134">
        <v>7.1559520949280134E-6</v>
      </c>
      <c r="AB4" s="134">
        <v>3.1182061902065485E-5</v>
      </c>
      <c r="AC4" s="134">
        <v>7.6308971563792473E-5</v>
      </c>
      <c r="AD4" s="134">
        <v>8.9586423834279799E-5</v>
      </c>
      <c r="AE4" s="134"/>
      <c r="AF4" s="134">
        <v>4.9353235930090797E-6</v>
      </c>
      <c r="AG4" s="134">
        <v>5.9149343951209947E-6</v>
      </c>
      <c r="AH4" s="134">
        <v>3.2256324290026138E-6</v>
      </c>
      <c r="AI4" s="134">
        <v>0</v>
      </c>
      <c r="AJ4" s="134">
        <v>2.3927339573858635E-5</v>
      </c>
      <c r="AK4" s="134">
        <v>2.7083362169649174E-7</v>
      </c>
      <c r="AL4" s="134">
        <v>3.1279126224003446E-6</v>
      </c>
      <c r="AM4" s="134">
        <v>1.9129486014139052E-5</v>
      </c>
      <c r="AN4" s="134">
        <v>1.8903068307486182E-6</v>
      </c>
      <c r="AO4" s="134">
        <v>6.4763680988406944E-5</v>
      </c>
      <c r="AP4" s="134">
        <v>1.1536673419070323E-5</v>
      </c>
      <c r="AQ4" s="134">
        <v>4.0663631053671634E-6</v>
      </c>
      <c r="AR4" s="134">
        <v>1.6208493474391793E-5</v>
      </c>
      <c r="AS4" s="134">
        <v>1.8541677190151152E-6</v>
      </c>
      <c r="AT4" s="134">
        <v>6.171930735614746E-7</v>
      </c>
      <c r="AU4" s="134">
        <v>8.0774913313746039E-5</v>
      </c>
      <c r="AV4" s="134">
        <v>1.0756642229653861E-4</v>
      </c>
      <c r="AW4" s="134">
        <v>2.5918677731451585E-5</v>
      </c>
      <c r="AX4" s="134">
        <v>3.1957838076191949E-4</v>
      </c>
      <c r="AY4" s="134">
        <v>1.483034001281529E-3</v>
      </c>
      <c r="AZ4" s="134">
        <v>2.4560013704955802E-4</v>
      </c>
      <c r="BA4" s="134">
        <v>1.7843269581988019E-4</v>
      </c>
      <c r="BB4" s="134">
        <v>7.6783396957180966E-5</v>
      </c>
      <c r="BC4" s="134">
        <v>5.302514864005428E-6</v>
      </c>
      <c r="BD4" s="134">
        <v>2.1029723411017428E-5</v>
      </c>
      <c r="BE4" s="134">
        <v>5.6562032015008745E-5</v>
      </c>
      <c r="BF4" s="134">
        <v>4.0592555203658357E-5</v>
      </c>
      <c r="BG4" s="134"/>
      <c r="BH4" s="134">
        <v>2.1976092694734406E-6</v>
      </c>
      <c r="BI4" s="134">
        <v>7.0387349356885838E-6</v>
      </c>
      <c r="BJ4" s="134">
        <v>2.8662342032154969E-6</v>
      </c>
      <c r="BK4" s="134">
        <v>0</v>
      </c>
      <c r="BL4" s="134">
        <v>1.7661273957514791E-5</v>
      </c>
      <c r="BM4" s="134">
        <v>6.6175933269603527E-7</v>
      </c>
      <c r="BN4" s="134">
        <v>2.8092558838767165E-6</v>
      </c>
      <c r="BO4" s="134">
        <v>1.732953498936649E-5</v>
      </c>
      <c r="BP4" s="134">
        <v>1.5797712754359793E-6</v>
      </c>
      <c r="BQ4" s="134">
        <v>1.1075197176568098E-5</v>
      </c>
      <c r="BR4" s="134">
        <v>4.0298346003315051E-6</v>
      </c>
      <c r="BS4" s="134">
        <v>4.2713909462614921E-6</v>
      </c>
      <c r="BT4" s="134">
        <v>2.296765646486043E-5</v>
      </c>
      <c r="BU4" s="134">
        <v>1.3678321982044436E-6</v>
      </c>
      <c r="BV4" s="134">
        <v>6.2662931245061813E-7</v>
      </c>
      <c r="BW4" s="134">
        <v>6.5849372145604913E-5</v>
      </c>
      <c r="BX4" s="134">
        <v>9.138783485491927E-5</v>
      </c>
      <c r="BY4" s="134">
        <v>1.8940523156851615E-5</v>
      </c>
      <c r="BZ4" s="134">
        <v>1.7087533128504101E-4</v>
      </c>
      <c r="CA4" s="134">
        <v>1.3454613995496883E-3</v>
      </c>
      <c r="CB4" s="134">
        <v>1.3510118722415281E-4</v>
      </c>
      <c r="CC4" s="134">
        <v>2.5191251902092804E-4</v>
      </c>
      <c r="CD4" s="134">
        <v>8.3688622929219752E-5</v>
      </c>
      <c r="CE4" s="134">
        <v>8.2218480936713385E-6</v>
      </c>
      <c r="CF4" s="134">
        <v>2.54100830204248E-5</v>
      </c>
      <c r="CG4" s="134">
        <v>5.7035033257647103E-5</v>
      </c>
      <c r="CH4" s="134">
        <v>2.3443595088358249E-5</v>
      </c>
      <c r="CI4" s="134"/>
      <c r="CJ4" s="134">
        <v>3.0146154201188449E-7</v>
      </c>
      <c r="CK4" s="134">
        <v>2.7901923751681326E-6</v>
      </c>
      <c r="CL4" s="134">
        <v>2.2839781538215351E-6</v>
      </c>
      <c r="CM4" s="134">
        <v>0</v>
      </c>
      <c r="CN4" s="134">
        <v>1.8308427686133706E-5</v>
      </c>
      <c r="CO4" s="134">
        <v>5.4765513465492349E-7</v>
      </c>
      <c r="CP4" s="134">
        <v>1.9694834244769316E-6</v>
      </c>
      <c r="CQ4" s="134">
        <v>1.3649103409462292E-5</v>
      </c>
      <c r="CR4" s="134">
        <v>1.751516680883654E-6</v>
      </c>
      <c r="CS4" s="134">
        <v>8.771485805867769E-6</v>
      </c>
      <c r="CT4" s="134">
        <v>8.0897656991192167E-6</v>
      </c>
      <c r="CU4" s="134">
        <v>6.229195305413307E-6</v>
      </c>
      <c r="CV4" s="134">
        <v>9.1040380815776891E-6</v>
      </c>
      <c r="CW4" s="134">
        <v>2.7633974684422745E-7</v>
      </c>
      <c r="CX4" s="134">
        <v>1.1406701826646991E-6</v>
      </c>
      <c r="CY4" s="134">
        <v>1.0032073872891834E-4</v>
      </c>
      <c r="CZ4" s="134">
        <v>1.3253872254810069E-4</v>
      </c>
      <c r="DA4" s="134">
        <v>2.2962752725563393E-5</v>
      </c>
      <c r="DB4" s="134">
        <v>1.4892094663847239E-4</v>
      </c>
      <c r="DC4" s="134">
        <v>1.143483788552873E-3</v>
      </c>
      <c r="DD4" s="134">
        <v>1.3700394578658557E-4</v>
      </c>
      <c r="DE4" s="134">
        <v>1.8044632758923849E-4</v>
      </c>
      <c r="DF4" s="134">
        <v>8.5138944547553559E-5</v>
      </c>
      <c r="DG4" s="134">
        <v>6.2660791250780588E-6</v>
      </c>
      <c r="DH4" s="134">
        <v>2.4185038596367089E-5</v>
      </c>
      <c r="DI4" s="134">
        <v>5.8259925027157234E-5</v>
      </c>
      <c r="DJ4" s="134">
        <v>6.4785381662986653E-5</v>
      </c>
      <c r="DK4" s="134"/>
      <c r="DL4" s="134">
        <v>3.7749974151282556E-7</v>
      </c>
      <c r="DM4" s="134">
        <v>2.8248305657397692E-6</v>
      </c>
      <c r="DN4" s="134">
        <v>1.7425583109763132E-5</v>
      </c>
      <c r="DO4" s="134">
        <v>0</v>
      </c>
      <c r="DP4" s="134">
        <v>1.5589134950578394E-5</v>
      </c>
      <c r="DQ4" s="134">
        <v>8.3112859756407105E-7</v>
      </c>
      <c r="DR4" s="134">
        <v>3.7435391033355205E-7</v>
      </c>
      <c r="DS4" s="134">
        <v>3.9032265273252761E-5</v>
      </c>
      <c r="DT4" s="134">
        <v>1.3457865784932232E-6</v>
      </c>
      <c r="DU4" s="134">
        <v>6.3688610556865922E-6</v>
      </c>
      <c r="DV4" s="134">
        <v>5.1618433821732186E-6</v>
      </c>
      <c r="DW4" s="134">
        <v>8.2640985079516068E-6</v>
      </c>
      <c r="DX4" s="134">
        <v>9.6241608683366262E-6</v>
      </c>
      <c r="DY4" s="134">
        <v>4.2531637543778349E-6</v>
      </c>
      <c r="DZ4" s="134">
        <v>8.5252024958313111E-7</v>
      </c>
      <c r="EA4" s="134">
        <v>7.8008729793048695E-5</v>
      </c>
      <c r="EB4" s="134">
        <v>1.0437368294838358E-4</v>
      </c>
      <c r="EC4" s="134">
        <v>2.298664505191234E-5</v>
      </c>
      <c r="ED4" s="134">
        <v>2.2024697064759375E-4</v>
      </c>
      <c r="EE4" s="134">
        <v>9.6699077970118636E-4</v>
      </c>
      <c r="EF4" s="134">
        <v>1.5660500647544589E-4</v>
      </c>
      <c r="EG4" s="134">
        <v>1.9299800118090124E-4</v>
      </c>
      <c r="EH4" s="134">
        <v>8.0631899996870494E-5</v>
      </c>
      <c r="EI4" s="134">
        <v>7.0725331571911537E-6</v>
      </c>
      <c r="EJ4" s="134">
        <v>1.8234980305543106E-5</v>
      </c>
      <c r="EK4" s="134">
        <v>3.5190821611955134E-5</v>
      </c>
      <c r="EL4" s="134">
        <v>5.3941642730952747E-5</v>
      </c>
      <c r="EM4" s="134"/>
      <c r="EN4" s="134">
        <v>0</v>
      </c>
      <c r="EO4" s="134">
        <v>2.3061524817579572E-6</v>
      </c>
      <c r="EP4" s="134">
        <v>1.8680508610194126E-6</v>
      </c>
      <c r="EQ4" s="134">
        <v>0</v>
      </c>
      <c r="ER4" s="134">
        <v>1.0826548608999698E-5</v>
      </c>
      <c r="ES4" s="134">
        <v>1.6443543764287566E-6</v>
      </c>
      <c r="ET4" s="134">
        <v>1.8683723080008015E-7</v>
      </c>
      <c r="EU4" s="134">
        <v>3.4428310998686096E-5</v>
      </c>
      <c r="EV4" s="134">
        <v>0</v>
      </c>
      <c r="EW4" s="134">
        <v>6.8169261203579347E-6</v>
      </c>
      <c r="EX4" s="134">
        <v>5.0080521177913797E-6</v>
      </c>
      <c r="EY4" s="134">
        <v>4.9969621969559921E-6</v>
      </c>
      <c r="EZ4" s="134">
        <v>1.1007263040166801E-5</v>
      </c>
      <c r="FA4" s="134">
        <v>3.6354122820742809E-7</v>
      </c>
      <c r="FB4" s="134">
        <v>2.5616262964426571E-6</v>
      </c>
      <c r="FC4" s="134">
        <v>6.3565344475558096E-5</v>
      </c>
      <c r="FD4" s="134">
        <v>1.2154676456734735E-4</v>
      </c>
      <c r="FE4" s="134">
        <v>2.5124655728397469E-5</v>
      </c>
      <c r="FF4" s="134">
        <v>3.1945100927843143E-4</v>
      </c>
      <c r="FG4" s="134">
        <v>1.2966355263093136E-3</v>
      </c>
      <c r="FH4" s="134">
        <v>7.7421132895969623E-5</v>
      </c>
      <c r="FI4" s="134">
        <v>4.5284111282931379E-5</v>
      </c>
      <c r="FJ4" s="134">
        <v>1.0125247731139128E-4</v>
      </c>
      <c r="FK4" s="134">
        <v>2.6251503426346915E-6</v>
      </c>
      <c r="FL4" s="134">
        <v>1.6680901745558316E-5</v>
      </c>
      <c r="FM4" s="134">
        <v>2.203157042381226E-5</v>
      </c>
      <c r="FN4" s="134">
        <v>3.2949670194321832E-5</v>
      </c>
      <c r="FO4" s="134"/>
      <c r="FP4" s="134">
        <v>1.0657250096039144E-6</v>
      </c>
      <c r="FQ4" s="134">
        <v>0</v>
      </c>
      <c r="FR4" s="134">
        <v>8.5060239275236667E-6</v>
      </c>
      <c r="FS4" s="134">
        <v>0</v>
      </c>
      <c r="FT4" s="134">
        <v>1.4248029806006601E-5</v>
      </c>
      <c r="FU4" s="134">
        <v>8.1666970844647792E-7</v>
      </c>
      <c r="FV4" s="134">
        <v>2.3001125859447085E-7</v>
      </c>
      <c r="FW4" s="134">
        <v>2.5599493173301181E-5</v>
      </c>
      <c r="FX4" s="134">
        <v>0</v>
      </c>
      <c r="FY4" s="134">
        <v>7.6491254167571382E-6</v>
      </c>
      <c r="FZ4" s="134">
        <v>5.5746499832796908E-6</v>
      </c>
      <c r="GA4" s="134">
        <v>6.3603580634043974E-6</v>
      </c>
      <c r="GB4" s="134">
        <v>5.8764169701302954E-6</v>
      </c>
      <c r="GC4" s="134">
        <v>1.5985967815796641E-6</v>
      </c>
      <c r="GD4" s="134">
        <v>9.9900135682871282E-7</v>
      </c>
      <c r="GE4" s="134">
        <v>9.8068654818758905E-5</v>
      </c>
      <c r="GF4" s="134">
        <v>1.0728679619769889E-4</v>
      </c>
      <c r="GG4" s="134">
        <v>2.0649219038038157E-5</v>
      </c>
      <c r="GH4" s="134">
        <v>1.6537177471679762E-4</v>
      </c>
      <c r="GI4" s="134">
        <v>1.1370085660770029E-3</v>
      </c>
      <c r="GJ4" s="134">
        <v>4.618972664885088E-5</v>
      </c>
      <c r="GK4" s="134">
        <v>2.7497577216927462E-5</v>
      </c>
      <c r="GL4" s="134">
        <v>1.1734847282249768E-4</v>
      </c>
      <c r="GM4" s="134">
        <v>3.1896593507002217E-6</v>
      </c>
      <c r="GN4" s="134">
        <v>1.8915599531329303E-5</v>
      </c>
      <c r="GO4" s="134">
        <v>1.6933110066941925E-5</v>
      </c>
      <c r="GP4" s="134">
        <v>5.2737476237646493E-5</v>
      </c>
      <c r="GQ4" s="134"/>
      <c r="GR4" s="134">
        <v>4.0008951020964757E-6</v>
      </c>
      <c r="GS4" s="134">
        <v>0</v>
      </c>
      <c r="GT4" s="134">
        <v>0</v>
      </c>
      <c r="GU4" s="134">
        <v>0</v>
      </c>
      <c r="GV4" s="134">
        <v>2.206792900855391E-5</v>
      </c>
      <c r="GW4" s="134">
        <v>0</v>
      </c>
      <c r="GX4" s="134">
        <v>1.347798626506598E-6</v>
      </c>
      <c r="GY4" s="134">
        <v>4.2256683232317602E-5</v>
      </c>
      <c r="GZ4" s="134">
        <v>3.4513588856096364E-5</v>
      </c>
      <c r="HA4" s="134">
        <v>7.2324096923448013E-6</v>
      </c>
      <c r="HB4" s="134">
        <v>2.0097627899355405E-6</v>
      </c>
      <c r="HC4" s="134">
        <v>5.0099683545636374E-6</v>
      </c>
      <c r="HD4" s="134">
        <v>6.9937998482466265E-6</v>
      </c>
      <c r="HE4" s="134">
        <v>0</v>
      </c>
      <c r="HF4" s="134">
        <v>4.2850098881592057E-6</v>
      </c>
      <c r="HG4" s="134">
        <v>6.3643365532953881E-5</v>
      </c>
      <c r="HH4" s="134">
        <v>8.5901930905335648E-5</v>
      </c>
      <c r="HI4" s="134">
        <v>1.7245057227043601E-5</v>
      </c>
      <c r="HJ4" s="134">
        <v>2.0391347861115107E-4</v>
      </c>
      <c r="HK4" s="134">
        <v>5.5231837559872258E-4</v>
      </c>
      <c r="HL4" s="134">
        <v>3.742284275702238E-5</v>
      </c>
      <c r="HM4" s="134">
        <v>5.9799339053718188E-5</v>
      </c>
      <c r="HN4" s="134">
        <v>8.6479720241370244E-5</v>
      </c>
      <c r="HO4" s="134">
        <v>2.4252224443090164E-6</v>
      </c>
      <c r="HP4" s="134">
        <v>1.6802408719166543E-5</v>
      </c>
      <c r="HQ4" s="134">
        <v>1.3464723693698438E-5</v>
      </c>
      <c r="HR4" s="134">
        <v>3.3423752482461251E-5</v>
      </c>
    </row>
    <row r="5" spans="1:227" x14ac:dyDescent="0.25">
      <c r="A5" s="123" t="s">
        <v>28</v>
      </c>
      <c r="B5" s="123">
        <v>7311</v>
      </c>
      <c r="C5" s="138" t="s">
        <v>895</v>
      </c>
      <c r="D5" s="135">
        <v>5.0504023802310867E-5</v>
      </c>
      <c r="E5" s="134">
        <v>1.3906390076152503E-5</v>
      </c>
      <c r="F5" s="134">
        <v>2.0320356593231447E-4</v>
      </c>
      <c r="G5" s="134">
        <v>1.5632599154837237E-5</v>
      </c>
      <c r="H5" s="134">
        <v>3.2628547811227069E-4</v>
      </c>
      <c r="I5" s="134">
        <v>2.5005166273303393E-5</v>
      </c>
      <c r="J5" s="134">
        <v>2.5572622906906288E-5</v>
      </c>
      <c r="K5" s="134">
        <v>1.6535592029079795E-4</v>
      </c>
      <c r="L5" s="134">
        <v>7.5174212413002425E-5</v>
      </c>
      <c r="M5" s="134">
        <v>3.3502341639455745E-4</v>
      </c>
      <c r="N5" s="134">
        <v>1.526664221369086E-4</v>
      </c>
      <c r="O5" s="134">
        <v>9.6540269168418952E-5</v>
      </c>
      <c r="P5" s="134">
        <v>8.1560417677433426E-4</v>
      </c>
      <c r="Q5" s="134">
        <v>8.1957650101346902E-5</v>
      </c>
      <c r="R5" s="134">
        <v>1.360302507293787E-4</v>
      </c>
      <c r="S5" s="134">
        <v>1.0762216548349077E-3</v>
      </c>
      <c r="T5" s="134">
        <v>1.3606765891771037E-3</v>
      </c>
      <c r="U5" s="134">
        <v>4.629670060093793E-4</v>
      </c>
      <c r="V5" s="134">
        <v>4.4605128359163672E-3</v>
      </c>
      <c r="W5" s="134">
        <v>3.4323536904095946E-2</v>
      </c>
      <c r="X5" s="134">
        <v>1.1500300161738466E-3</v>
      </c>
      <c r="Y5" s="134">
        <v>1.0112922558143042E-3</v>
      </c>
      <c r="Z5" s="134">
        <v>1.4557563083738856E-3</v>
      </c>
      <c r="AA5" s="134">
        <v>2.1191934904047776E-4</v>
      </c>
      <c r="AB5" s="134">
        <v>1.842150029411802E-4</v>
      </c>
      <c r="AC5" s="134">
        <v>2.9176800248197776E-4</v>
      </c>
      <c r="AD5" s="134">
        <v>1.8151136313654091E-3</v>
      </c>
      <c r="AE5" s="134"/>
      <c r="AF5" s="134">
        <v>3.8330511251451554E-5</v>
      </c>
      <c r="AG5" s="134">
        <v>1.4028071106139309E-5</v>
      </c>
      <c r="AH5" s="134">
        <v>2.7158162581149444E-4</v>
      </c>
      <c r="AI5" s="134">
        <v>1.1269239198732705E-5</v>
      </c>
      <c r="AJ5" s="134">
        <v>3.2104482099091044E-4</v>
      </c>
      <c r="AK5" s="134">
        <v>4.7608532130475503E-5</v>
      </c>
      <c r="AL5" s="134">
        <v>2.6016353597493011E-5</v>
      </c>
      <c r="AM5" s="134">
        <v>2.0855915734562257E-4</v>
      </c>
      <c r="AN5" s="134">
        <v>9.2862880953020445E-5</v>
      </c>
      <c r="AO5" s="134">
        <v>3.5739098862269133E-4</v>
      </c>
      <c r="AP5" s="134">
        <v>1.7098890563029353E-4</v>
      </c>
      <c r="AQ5" s="134">
        <v>1.0179380737448161E-4</v>
      </c>
      <c r="AR5" s="134">
        <v>8.1923346536257079E-4</v>
      </c>
      <c r="AS5" s="134">
        <v>7.4213249800824302E-5</v>
      </c>
      <c r="AT5" s="134">
        <v>1.2669676714885731E-4</v>
      </c>
      <c r="AU5" s="134">
        <v>8.7880590495843704E-4</v>
      </c>
      <c r="AV5" s="134">
        <v>1.3893610361941475E-3</v>
      </c>
      <c r="AW5" s="134">
        <v>4.2653662179387272E-4</v>
      </c>
      <c r="AX5" s="134">
        <v>4.4844212846284386E-3</v>
      </c>
      <c r="AY5" s="134">
        <v>3.3997306288407102E-2</v>
      </c>
      <c r="AZ5" s="134">
        <v>1.2312321617709758E-3</v>
      </c>
      <c r="BA5" s="134">
        <v>9.5901351371042011E-4</v>
      </c>
      <c r="BB5" s="134">
        <v>1.3936249520540935E-3</v>
      </c>
      <c r="BC5" s="134">
        <v>1.8499112370988749E-4</v>
      </c>
      <c r="BD5" s="134">
        <v>1.7756137452589463E-4</v>
      </c>
      <c r="BE5" s="134">
        <v>3.5509206256386728E-4</v>
      </c>
      <c r="BF5" s="134">
        <v>1.7115342347384594E-3</v>
      </c>
      <c r="BG5" s="134"/>
      <c r="BH5" s="134">
        <v>4.5292140955952971E-5</v>
      </c>
      <c r="BI5" s="134">
        <v>2.0592290703079693E-5</v>
      </c>
      <c r="BJ5" s="134">
        <v>3.2574231952123809E-4</v>
      </c>
      <c r="BK5" s="134">
        <v>2.4082673260217305E-5</v>
      </c>
      <c r="BL5" s="134">
        <v>3.3573279579923114E-4</v>
      </c>
      <c r="BM5" s="134">
        <v>4.4029266964247686E-5</v>
      </c>
      <c r="BN5" s="134">
        <v>5.476999744028958E-5</v>
      </c>
      <c r="BO5" s="134">
        <v>2.4048244782775749E-4</v>
      </c>
      <c r="BP5" s="134">
        <v>9.2111111383130556E-5</v>
      </c>
      <c r="BQ5" s="134">
        <v>4.0351155166585141E-4</v>
      </c>
      <c r="BR5" s="134">
        <v>1.9307790949413964E-4</v>
      </c>
      <c r="BS5" s="134">
        <v>9.6380224077945308E-5</v>
      </c>
      <c r="BT5" s="134">
        <v>9.0584833187060565E-4</v>
      </c>
      <c r="BU5" s="134">
        <v>9.2398250384537287E-5</v>
      </c>
      <c r="BV5" s="134">
        <v>1.3599921048505656E-4</v>
      </c>
      <c r="BW5" s="134">
        <v>9.6199961068394564E-4</v>
      </c>
      <c r="BX5" s="134">
        <v>1.485075066958408E-3</v>
      </c>
      <c r="BY5" s="134">
        <v>3.9966749811463361E-4</v>
      </c>
      <c r="BZ5" s="134">
        <v>4.6686339706181563E-3</v>
      </c>
      <c r="CA5" s="134">
        <v>3.5226962210209593E-2</v>
      </c>
      <c r="CB5" s="134">
        <v>1.2247168451149178E-3</v>
      </c>
      <c r="CC5" s="134">
        <v>8.9183239682144816E-4</v>
      </c>
      <c r="CD5" s="134">
        <v>1.4832823430702712E-3</v>
      </c>
      <c r="CE5" s="134">
        <v>1.8420051548078374E-4</v>
      </c>
      <c r="CF5" s="134">
        <v>2.0935516553288147E-4</v>
      </c>
      <c r="CG5" s="134">
        <v>3.7020273565516361E-4</v>
      </c>
      <c r="CH5" s="134">
        <v>1.9155251748060116E-3</v>
      </c>
      <c r="CI5" s="134"/>
      <c r="CJ5" s="134">
        <v>4.8162063704386348E-5</v>
      </c>
      <c r="CK5" s="134">
        <v>2.0526697272514121E-5</v>
      </c>
      <c r="CL5" s="134">
        <v>3.9167598854359694E-4</v>
      </c>
      <c r="CM5" s="134">
        <v>2.2912710109588668E-5</v>
      </c>
      <c r="CN5" s="134">
        <v>3.3476742517079975E-4</v>
      </c>
      <c r="CO5" s="134">
        <v>4.3206457999875099E-5</v>
      </c>
      <c r="CP5" s="134">
        <v>8.1305639969083012E-5</v>
      </c>
      <c r="CQ5" s="134">
        <v>2.680180215616017E-4</v>
      </c>
      <c r="CR5" s="134">
        <v>7.0592450419838665E-5</v>
      </c>
      <c r="CS5" s="134">
        <v>4.3343094438918876E-4</v>
      </c>
      <c r="CT5" s="134">
        <v>1.8638425577712083E-4</v>
      </c>
      <c r="CU5" s="134">
        <v>8.7293098288320441E-5</v>
      </c>
      <c r="CV5" s="134">
        <v>8.2919898195273783E-4</v>
      </c>
      <c r="CW5" s="134">
        <v>7.6086451365308359E-5</v>
      </c>
      <c r="CX5" s="134">
        <v>1.0101890858714278E-4</v>
      </c>
      <c r="CY5" s="134">
        <v>9.5313150503408993E-4</v>
      </c>
      <c r="CZ5" s="134">
        <v>1.6150321081153094E-3</v>
      </c>
      <c r="DA5" s="134">
        <v>3.8614286793867451E-4</v>
      </c>
      <c r="DB5" s="134">
        <v>4.6978733045747768E-3</v>
      </c>
      <c r="DC5" s="134">
        <v>3.5018769557957116E-2</v>
      </c>
      <c r="DD5" s="134">
        <v>1.2230292448217048E-3</v>
      </c>
      <c r="DE5" s="134">
        <v>8.4278667262174616E-4</v>
      </c>
      <c r="DF5" s="134">
        <v>1.6724398817529104E-3</v>
      </c>
      <c r="DG5" s="134">
        <v>2.004364434144059E-4</v>
      </c>
      <c r="DH5" s="134">
        <v>2.0264510140196199E-4</v>
      </c>
      <c r="DI5" s="134">
        <v>4.9277264406243266E-4</v>
      </c>
      <c r="DJ5" s="134">
        <v>1.7322056875721536E-3</v>
      </c>
      <c r="DK5" s="134"/>
      <c r="DL5" s="134">
        <v>3.3597244203134152E-5</v>
      </c>
      <c r="DM5" s="134">
        <v>3.6777975233511003E-5</v>
      </c>
      <c r="DN5" s="134">
        <v>4.1620870342411572E-4</v>
      </c>
      <c r="DO5" s="134">
        <v>2.4014935472806891E-5</v>
      </c>
      <c r="DP5" s="134">
        <v>3.8394399555855766E-4</v>
      </c>
      <c r="DQ5" s="134">
        <v>4.4504004484895541E-5</v>
      </c>
      <c r="DR5" s="134">
        <v>7.6064926999042329E-5</v>
      </c>
      <c r="DS5" s="134">
        <v>1.8900297174976992E-4</v>
      </c>
      <c r="DT5" s="134">
        <v>8.8054085997979253E-5</v>
      </c>
      <c r="DU5" s="134">
        <v>4.9210120741621322E-4</v>
      </c>
      <c r="DV5" s="134">
        <v>2.2919677856100753E-4</v>
      </c>
      <c r="DW5" s="134">
        <v>1.1253227657024408E-4</v>
      </c>
      <c r="DX5" s="134">
        <v>9.4916236032556531E-4</v>
      </c>
      <c r="DY5" s="134">
        <v>4.9594525582573224E-5</v>
      </c>
      <c r="DZ5" s="134">
        <v>9.8442413301395173E-5</v>
      </c>
      <c r="EA5" s="134">
        <v>1.2197860234368302E-3</v>
      </c>
      <c r="EB5" s="134">
        <v>1.6598727746358565E-3</v>
      </c>
      <c r="EC5" s="134">
        <v>5.2051808558320489E-4</v>
      </c>
      <c r="ED5" s="134">
        <v>4.4520814233803482E-3</v>
      </c>
      <c r="EE5" s="134">
        <v>3.6958731301865728E-2</v>
      </c>
      <c r="EF5" s="134">
        <v>1.3652144642735899E-3</v>
      </c>
      <c r="EG5" s="134">
        <v>9.4217687231711099E-4</v>
      </c>
      <c r="EH5" s="134">
        <v>1.8078298031161666E-3</v>
      </c>
      <c r="EI5" s="134">
        <v>2.3905366172832982E-4</v>
      </c>
      <c r="EJ5" s="134">
        <v>2.2666337779572122E-4</v>
      </c>
      <c r="EK5" s="134">
        <v>4.0910644216228173E-4</v>
      </c>
      <c r="EL5" s="134">
        <v>1.8137828607899141E-3</v>
      </c>
      <c r="EM5" s="134"/>
      <c r="EN5" s="134">
        <v>3.8574900515117262E-5</v>
      </c>
      <c r="EO5" s="134">
        <v>3.1069519150535241E-5</v>
      </c>
      <c r="EP5" s="134">
        <v>3.1120727185260052E-4</v>
      </c>
      <c r="EQ5" s="134">
        <v>2.3216753095265341E-5</v>
      </c>
      <c r="ER5" s="134">
        <v>4.2687546761083862E-4</v>
      </c>
      <c r="ES5" s="134">
        <v>7.0808524599365498E-5</v>
      </c>
      <c r="ET5" s="134">
        <v>1.0340895795612969E-4</v>
      </c>
      <c r="EU5" s="134">
        <v>1.0995637374364166E-4</v>
      </c>
      <c r="EV5" s="134">
        <v>9.5748639146829475E-5</v>
      </c>
      <c r="EW5" s="134">
        <v>5.0410835503208128E-4</v>
      </c>
      <c r="EX5" s="134">
        <v>2.2535264066318291E-4</v>
      </c>
      <c r="EY5" s="134">
        <v>9.9228953260692719E-5</v>
      </c>
      <c r="EZ5" s="134">
        <v>1.0185229431603664E-3</v>
      </c>
      <c r="FA5" s="134">
        <v>4.2721214505566873E-5</v>
      </c>
      <c r="FB5" s="134">
        <v>1.1427683546264437E-4</v>
      </c>
      <c r="FC5" s="134">
        <v>1.1843860110331778E-3</v>
      </c>
      <c r="FD5" s="134">
        <v>1.7624080531915293E-3</v>
      </c>
      <c r="FE5" s="134">
        <v>4.5513988733752688E-4</v>
      </c>
      <c r="FF5" s="134">
        <v>4.5219233715346318E-3</v>
      </c>
      <c r="FG5" s="134">
        <v>3.7167714856570333E-2</v>
      </c>
      <c r="FH5" s="134">
        <v>1.5781986284985105E-3</v>
      </c>
      <c r="FI5" s="134">
        <v>9.2687488834420956E-4</v>
      </c>
      <c r="FJ5" s="134">
        <v>2.1793087913853002E-3</v>
      </c>
      <c r="FK5" s="134">
        <v>2.3093641197695621E-4</v>
      </c>
      <c r="FL5" s="134">
        <v>2.5949428983653924E-4</v>
      </c>
      <c r="FM5" s="134">
        <v>4.0546987691451528E-4</v>
      </c>
      <c r="FN5" s="134">
        <v>1.9428744727058623E-3</v>
      </c>
      <c r="FO5" s="134"/>
      <c r="FP5" s="134">
        <v>5.1435151008731322E-5</v>
      </c>
      <c r="FQ5" s="134">
        <v>2.1068021165298195E-5</v>
      </c>
      <c r="FR5" s="134">
        <v>3.0572458910811516E-4</v>
      </c>
      <c r="FS5" s="134">
        <v>1.6168160456569393E-5</v>
      </c>
      <c r="FT5" s="134">
        <v>5.1438704043241701E-4</v>
      </c>
      <c r="FU5" s="134">
        <v>8.5209811463530231E-5</v>
      </c>
      <c r="FV5" s="134">
        <v>8.3576258901633219E-5</v>
      </c>
      <c r="FW5" s="134">
        <v>1.0610089447570764E-4</v>
      </c>
      <c r="FX5" s="134">
        <v>9.5609536061385465E-5</v>
      </c>
      <c r="FY5" s="134">
        <v>4.8665732050687493E-4</v>
      </c>
      <c r="FZ5" s="134">
        <v>2.4174280583609873E-4</v>
      </c>
      <c r="GA5" s="134">
        <v>1.2956431330997262E-4</v>
      </c>
      <c r="GB5" s="134">
        <v>9.7864997549574847E-4</v>
      </c>
      <c r="GC5" s="134">
        <v>5.0811748213982835E-5</v>
      </c>
      <c r="GD5" s="134">
        <v>1.3315538956951357E-4</v>
      </c>
      <c r="GE5" s="134">
        <v>1.371663188538306E-3</v>
      </c>
      <c r="GF5" s="134">
        <v>1.9886725136105099E-3</v>
      </c>
      <c r="GG5" s="134">
        <v>5.191838501663092E-4</v>
      </c>
      <c r="GH5" s="134">
        <v>5.5175436183350695E-3</v>
      </c>
      <c r="GI5" s="134">
        <v>4.5455862550386174E-2</v>
      </c>
      <c r="GJ5" s="134">
        <v>2.2549563160060297E-3</v>
      </c>
      <c r="GK5" s="134">
        <v>9.9997279761006633E-4</v>
      </c>
      <c r="GL5" s="134">
        <v>2.8164075614271391E-3</v>
      </c>
      <c r="GM5" s="134">
        <v>2.1351725503305054E-4</v>
      </c>
      <c r="GN5" s="134">
        <v>2.2430459771765799E-4</v>
      </c>
      <c r="GO5" s="134">
        <v>4.0503550860111238E-4</v>
      </c>
      <c r="GP5" s="134">
        <v>1.8568084954702722E-3</v>
      </c>
      <c r="GQ5" s="134"/>
      <c r="GR5" s="134">
        <v>5.4520311667945277E-5</v>
      </c>
      <c r="GS5" s="134">
        <v>1.4978927418881E-5</v>
      </c>
      <c r="GT5" s="134">
        <v>2.8549841342680806E-4</v>
      </c>
      <c r="GU5" s="134">
        <v>5.6187553123993997E-5</v>
      </c>
      <c r="GV5" s="134">
        <v>6.0668245906650572E-4</v>
      </c>
      <c r="GW5" s="134">
        <v>9.0967383151523419E-5</v>
      </c>
      <c r="GX5" s="134">
        <v>9.3938280645802002E-5</v>
      </c>
      <c r="GY5" s="134">
        <v>1.3484037677128144E-4</v>
      </c>
      <c r="GZ5" s="134">
        <v>8.2613756374556226E-5</v>
      </c>
      <c r="HA5" s="134">
        <v>4.2843625954970012E-4</v>
      </c>
      <c r="HB5" s="134">
        <v>2.5713048356233199E-4</v>
      </c>
      <c r="HC5" s="134">
        <v>1.4788188587423659E-4</v>
      </c>
      <c r="HD5" s="134">
        <v>9.285844185232049E-4</v>
      </c>
      <c r="HE5" s="134">
        <v>4.4927315645119937E-5</v>
      </c>
      <c r="HF5" s="134">
        <v>1.0110717205298505E-4</v>
      </c>
      <c r="HG5" s="134">
        <v>1.2393414980905598E-3</v>
      </c>
      <c r="HH5" s="134">
        <v>1.8181677832289514E-3</v>
      </c>
      <c r="HI5" s="134">
        <v>4.1533347946295907E-4</v>
      </c>
      <c r="HJ5" s="134">
        <v>6.1846232618741242E-3</v>
      </c>
      <c r="HK5" s="134">
        <v>4.3350642146422702E-2</v>
      </c>
      <c r="HL5" s="134">
        <v>7.9483182295094195E-3</v>
      </c>
      <c r="HM5" s="134">
        <v>1.0100819531099691E-3</v>
      </c>
      <c r="HN5" s="134">
        <v>2.0072326895454319E-3</v>
      </c>
      <c r="HO5" s="134">
        <v>2.373656891484234E-4</v>
      </c>
      <c r="HP5" s="134">
        <v>2.3462311980331865E-4</v>
      </c>
      <c r="HQ5" s="134">
        <v>4.492084504730807E-4</v>
      </c>
      <c r="HR5" s="134">
        <v>2.1303112265118438E-3</v>
      </c>
    </row>
    <row r="6" spans="1:227" x14ac:dyDescent="0.25">
      <c r="A6" s="123" t="s">
        <v>28</v>
      </c>
      <c r="B6" s="123">
        <v>7312</v>
      </c>
      <c r="C6" s="138" t="s">
        <v>896</v>
      </c>
      <c r="D6" s="135">
        <v>1.4305953792729629E-5</v>
      </c>
      <c r="E6" s="134">
        <v>6.7660864355734029E-7</v>
      </c>
      <c r="F6" s="134">
        <v>3.3559815033004318E-5</v>
      </c>
      <c r="G6" s="134">
        <v>1.6961616406134582E-5</v>
      </c>
      <c r="H6" s="134">
        <v>1.9264938827343317E-5</v>
      </c>
      <c r="I6" s="134">
        <v>1.2349348194101577E-6</v>
      </c>
      <c r="J6" s="134">
        <v>4.8851068886096533E-6</v>
      </c>
      <c r="K6" s="134">
        <v>2.25900605863043E-5</v>
      </c>
      <c r="L6" s="134">
        <v>1.6702667001433371E-5</v>
      </c>
      <c r="M6" s="134">
        <v>1.3037110355254344E-4</v>
      </c>
      <c r="N6" s="134">
        <v>3.1181610829637798E-5</v>
      </c>
      <c r="O6" s="134">
        <v>1.3773571799420504E-5</v>
      </c>
      <c r="P6" s="134">
        <v>5.7437905422553344E-5</v>
      </c>
      <c r="Q6" s="134">
        <v>8.432968213031293E-6</v>
      </c>
      <c r="R6" s="134">
        <v>6.4740828191669019E-5</v>
      </c>
      <c r="S6" s="134">
        <v>2.1045355535188889E-4</v>
      </c>
      <c r="T6" s="134">
        <v>2.3906369623699671E-4</v>
      </c>
      <c r="U6" s="134">
        <v>9.2022688577125813E-5</v>
      </c>
      <c r="V6" s="134">
        <v>4.9873248628267731E-4</v>
      </c>
      <c r="W6" s="134">
        <v>2.2238198944366039E-3</v>
      </c>
      <c r="X6" s="134">
        <v>5.9542351513370022E-4</v>
      </c>
      <c r="Y6" s="134">
        <v>2.6028085022466698E-4</v>
      </c>
      <c r="Z6" s="134">
        <v>3.061110005979366E-4</v>
      </c>
      <c r="AA6" s="134">
        <v>6.3242696368855363E-5</v>
      </c>
      <c r="AB6" s="134">
        <v>7.9017120213256307E-5</v>
      </c>
      <c r="AC6" s="134">
        <v>1.7425397424967307E-4</v>
      </c>
      <c r="AD6" s="134">
        <v>2.5125672152187528E-4</v>
      </c>
      <c r="AE6" s="134"/>
      <c r="AF6" s="134">
        <v>1.586309672021021E-5</v>
      </c>
      <c r="AG6" s="134">
        <v>0</v>
      </c>
      <c r="AH6" s="134">
        <v>1.8769105529646778E-5</v>
      </c>
      <c r="AI6" s="134">
        <v>9.0184200618162083E-6</v>
      </c>
      <c r="AJ6" s="134">
        <v>2.4278121043705905E-5</v>
      </c>
      <c r="AK6" s="134">
        <v>7.6008377388122294E-7</v>
      </c>
      <c r="AL6" s="134">
        <v>5.9817879569598128E-6</v>
      </c>
      <c r="AM6" s="134">
        <v>1.4363549277979835E-5</v>
      </c>
      <c r="AN6" s="134">
        <v>1.5322975385541365E-5</v>
      </c>
      <c r="AO6" s="134">
        <v>1.2760754306941722E-4</v>
      </c>
      <c r="AP6" s="134">
        <v>3.2028963858654761E-5</v>
      </c>
      <c r="AQ6" s="134">
        <v>1.3222401000533465E-5</v>
      </c>
      <c r="AR6" s="134">
        <v>7.4517881700888181E-5</v>
      </c>
      <c r="AS6" s="134">
        <v>8.2254008423473262E-6</v>
      </c>
      <c r="AT6" s="134">
        <v>4.0798764248189572E-5</v>
      </c>
      <c r="AU6" s="134">
        <v>2.1589471395145617E-4</v>
      </c>
      <c r="AV6" s="134">
        <v>2.4887502684417615E-4</v>
      </c>
      <c r="AW6" s="134">
        <v>8.717936150439036E-5</v>
      </c>
      <c r="AX6" s="134">
        <v>5.108607018658529E-4</v>
      </c>
      <c r="AY6" s="134">
        <v>2.3359783272664629E-3</v>
      </c>
      <c r="AZ6" s="134">
        <v>4.6016032831659043E-4</v>
      </c>
      <c r="BA6" s="134">
        <v>2.3513445481504201E-4</v>
      </c>
      <c r="BB6" s="134">
        <v>3.105691163145588E-4</v>
      </c>
      <c r="BC6" s="134">
        <v>8.5356719138509796E-5</v>
      </c>
      <c r="BD6" s="134">
        <v>6.1150692566840922E-5</v>
      </c>
      <c r="BE6" s="134">
        <v>1.6516599075302175E-4</v>
      </c>
      <c r="BF6" s="134">
        <v>2.0390993472095938E-4</v>
      </c>
      <c r="BG6" s="134"/>
      <c r="BH6" s="134">
        <v>1.3965297936437476E-5</v>
      </c>
      <c r="BI6" s="134">
        <v>1.3810301925134631E-6</v>
      </c>
      <c r="BJ6" s="134">
        <v>1.5781121619610132E-5</v>
      </c>
      <c r="BK6" s="134">
        <v>0</v>
      </c>
      <c r="BL6" s="134">
        <v>2.6216306409029342E-5</v>
      </c>
      <c r="BM6" s="134">
        <v>1.6203347270611272E-6</v>
      </c>
      <c r="BN6" s="134">
        <v>4.5110700482601853E-6</v>
      </c>
      <c r="BO6" s="134">
        <v>1.6190739770871449E-5</v>
      </c>
      <c r="BP6" s="134">
        <v>1.3946225843158695E-5</v>
      </c>
      <c r="BQ6" s="134">
        <v>1.4320601603940198E-4</v>
      </c>
      <c r="BR6" s="134">
        <v>3.8244301827864793E-5</v>
      </c>
      <c r="BS6" s="134">
        <v>8.4217745724109491E-6</v>
      </c>
      <c r="BT6" s="134">
        <v>6.6973052465781418E-5</v>
      </c>
      <c r="BU6" s="134">
        <v>2.2482111287904228E-6</v>
      </c>
      <c r="BV6" s="134">
        <v>5.1848781141910415E-5</v>
      </c>
      <c r="BW6" s="134">
        <v>1.9620204881086779E-4</v>
      </c>
      <c r="BX6" s="134">
        <v>2.6932020200064671E-4</v>
      </c>
      <c r="BY6" s="134">
        <v>8.6000378324430489E-5</v>
      </c>
      <c r="BZ6" s="134">
        <v>4.1808992838637148E-4</v>
      </c>
      <c r="CA6" s="134">
        <v>1.9173354020107466E-3</v>
      </c>
      <c r="CB6" s="134">
        <v>3.7608284092415347E-4</v>
      </c>
      <c r="CC6" s="134">
        <v>2.4381761844647501E-4</v>
      </c>
      <c r="CD6" s="134">
        <v>2.8758912571751484E-4</v>
      </c>
      <c r="CE6" s="134">
        <v>6.3436131004500265E-5</v>
      </c>
      <c r="CF6" s="134">
        <v>4.4107115300628369E-5</v>
      </c>
      <c r="CG6" s="134">
        <v>1.3673411182425492E-4</v>
      </c>
      <c r="CH6" s="134">
        <v>1.9922962904534523E-4</v>
      </c>
      <c r="CI6" s="134"/>
      <c r="CJ6" s="134">
        <v>1.1585046474899114E-5</v>
      </c>
      <c r="CK6" s="134">
        <v>8.9936026700212213E-7</v>
      </c>
      <c r="CL6" s="134">
        <v>1.4223674035460949E-5</v>
      </c>
      <c r="CM6" s="134">
        <v>0</v>
      </c>
      <c r="CN6" s="134">
        <v>2.1592172897885722E-5</v>
      </c>
      <c r="CO6" s="134">
        <v>8.0322920561353058E-7</v>
      </c>
      <c r="CP6" s="134">
        <v>2.7336733603998276E-6</v>
      </c>
      <c r="CQ6" s="134">
        <v>1.4080921946600203E-5</v>
      </c>
      <c r="CR6" s="134">
        <v>1.1857366734517671E-5</v>
      </c>
      <c r="CS6" s="134">
        <v>1.637004956599712E-4</v>
      </c>
      <c r="CT6" s="134">
        <v>3.4021753834010898E-5</v>
      </c>
      <c r="CU6" s="134">
        <v>8.6218905400028032E-6</v>
      </c>
      <c r="CV6" s="134">
        <v>5.1449119968740002E-5</v>
      </c>
      <c r="CW6" s="134">
        <v>3.4559852637788926E-6</v>
      </c>
      <c r="CX6" s="134">
        <v>5.1124219791838694E-5</v>
      </c>
      <c r="CY6" s="134">
        <v>2.9888126735712328E-4</v>
      </c>
      <c r="CZ6" s="134">
        <v>3.2754596417549389E-4</v>
      </c>
      <c r="DA6" s="134">
        <v>7.0141880974783648E-5</v>
      </c>
      <c r="DB6" s="134">
        <v>5.2876255489006554E-4</v>
      </c>
      <c r="DC6" s="134">
        <v>2.0119694496836694E-3</v>
      </c>
      <c r="DD6" s="134">
        <v>3.5487824117305184E-4</v>
      </c>
      <c r="DE6" s="134">
        <v>2.431271509594908E-4</v>
      </c>
      <c r="DF6" s="134">
        <v>2.9087145428329409E-4</v>
      </c>
      <c r="DG6" s="134">
        <v>5.8561969394811985E-5</v>
      </c>
      <c r="DH6" s="134">
        <v>2.5050755755280235E-5</v>
      </c>
      <c r="DI6" s="134">
        <v>1.0860109343926406E-4</v>
      </c>
      <c r="DJ6" s="134">
        <v>1.9308936841890473E-4</v>
      </c>
      <c r="DK6" s="134"/>
      <c r="DL6" s="134">
        <v>7.0359911822132774E-6</v>
      </c>
      <c r="DM6" s="134">
        <v>0</v>
      </c>
      <c r="DN6" s="134">
        <v>2.4327945675143417E-5</v>
      </c>
      <c r="DO6" s="134">
        <v>1.1324992245384767E-6</v>
      </c>
      <c r="DP6" s="134">
        <v>1.6603243964514389E-5</v>
      </c>
      <c r="DQ6" s="134">
        <v>9.1984103681958501E-7</v>
      </c>
      <c r="DR6" s="134">
        <v>4.0327353636452002E-6</v>
      </c>
      <c r="DS6" s="134">
        <v>2.0227153399764684E-5</v>
      </c>
      <c r="DT6" s="134">
        <v>1.4398060349481465E-5</v>
      </c>
      <c r="DU6" s="134">
        <v>1.0972527028397041E-4</v>
      </c>
      <c r="DV6" s="134">
        <v>1.4973810371913369E-5</v>
      </c>
      <c r="DW6" s="134">
        <v>8.1643567845808055E-6</v>
      </c>
      <c r="DX6" s="134">
        <v>4.8107484892469586E-5</v>
      </c>
      <c r="DY6" s="134">
        <v>2.8681234944292589E-6</v>
      </c>
      <c r="DZ6" s="134">
        <v>4.3690083583883599E-5</v>
      </c>
      <c r="EA6" s="134">
        <v>1.8515897996521782E-4</v>
      </c>
      <c r="EB6" s="134">
        <v>3.1045177963124991E-4</v>
      </c>
      <c r="EC6" s="134">
        <v>8.0673928301426226E-5</v>
      </c>
      <c r="ED6" s="134">
        <v>6.7166145725673762E-4</v>
      </c>
      <c r="EE6" s="134">
        <v>2.7297105024975013E-3</v>
      </c>
      <c r="EF6" s="134">
        <v>3.1896622967610036E-4</v>
      </c>
      <c r="EG6" s="134">
        <v>2.4197148306372523E-4</v>
      </c>
      <c r="EH6" s="134">
        <v>3.3815292457995544E-4</v>
      </c>
      <c r="EI6" s="134">
        <v>3.2033029982539559E-5</v>
      </c>
      <c r="EJ6" s="134">
        <v>1.7561665474917905E-5</v>
      </c>
      <c r="EK6" s="134">
        <v>1.3989550262536146E-4</v>
      </c>
      <c r="EL6" s="134">
        <v>1.6317499310175435E-4</v>
      </c>
      <c r="EM6" s="134"/>
      <c r="EN6" s="134">
        <v>3.5492415307399239E-6</v>
      </c>
      <c r="EO6" s="134">
        <v>2.9913243746846095E-6</v>
      </c>
      <c r="EP6" s="134">
        <v>2.0263765099781811E-5</v>
      </c>
      <c r="EQ6" s="134">
        <v>0</v>
      </c>
      <c r="ER6" s="134">
        <v>1.7534733807874675E-5</v>
      </c>
      <c r="ES6" s="134">
        <v>6.761866844658163E-7</v>
      </c>
      <c r="ET6" s="134">
        <v>5.7240523068702217E-6</v>
      </c>
      <c r="EU6" s="134">
        <v>3.8891533444634484E-5</v>
      </c>
      <c r="EV6" s="134">
        <v>3.2609342030228479E-5</v>
      </c>
      <c r="EW6" s="134">
        <v>1.1387207248590721E-4</v>
      </c>
      <c r="EX6" s="134">
        <v>7.0055389630510914E-6</v>
      </c>
      <c r="EY6" s="134">
        <v>5.4748314013120592E-6</v>
      </c>
      <c r="EZ6" s="134">
        <v>5.805709024175747E-5</v>
      </c>
      <c r="FA6" s="134">
        <v>3.7612740820303209E-6</v>
      </c>
      <c r="FB6" s="134">
        <v>5.0090654411302223E-5</v>
      </c>
      <c r="FC6" s="134">
        <v>1.491010160716015E-4</v>
      </c>
      <c r="FD6" s="134">
        <v>3.6680908117402589E-4</v>
      </c>
      <c r="FE6" s="134">
        <v>5.5068283868413356E-5</v>
      </c>
      <c r="FF6" s="134">
        <v>7.1715016565277985E-4</v>
      </c>
      <c r="FG6" s="134">
        <v>2.9709035597739186E-3</v>
      </c>
      <c r="FH6" s="134">
        <v>2.6613948673419969E-4</v>
      </c>
      <c r="FI6" s="134">
        <v>1.9863962356099466E-4</v>
      </c>
      <c r="FJ6" s="134">
        <v>3.3715121174638827E-4</v>
      </c>
      <c r="FK6" s="134">
        <v>3.7160518492905975E-5</v>
      </c>
      <c r="FL6" s="134">
        <v>2.578973718502983E-5</v>
      </c>
      <c r="FM6" s="134">
        <v>1.3024187478212441E-4</v>
      </c>
      <c r="FN6" s="134">
        <v>1.5096165069154383E-4</v>
      </c>
      <c r="FO6" s="134"/>
      <c r="FP6" s="134">
        <v>2.9006254609219584E-6</v>
      </c>
      <c r="FQ6" s="134">
        <v>9.5451892164524519E-7</v>
      </c>
      <c r="FR6" s="134">
        <v>2.4938391514738402E-5</v>
      </c>
      <c r="FS6" s="134">
        <v>7.691754417141295E-7</v>
      </c>
      <c r="FT6" s="134">
        <v>1.9094066768158497E-5</v>
      </c>
      <c r="FU6" s="134">
        <v>1.1321150441153605E-6</v>
      </c>
      <c r="FV6" s="134">
        <v>1.5689381179213375E-5</v>
      </c>
      <c r="FW6" s="134">
        <v>4.6556845746726477E-5</v>
      </c>
      <c r="FX6" s="134">
        <v>4.2809710277089414E-6</v>
      </c>
      <c r="FY6" s="134">
        <v>6.1540420420012792E-5</v>
      </c>
      <c r="FZ6" s="134">
        <v>1.1656390460479009E-5</v>
      </c>
      <c r="GA6" s="134">
        <v>3.0991283279279234E-6</v>
      </c>
      <c r="GB6" s="134">
        <v>6.6821718010424801E-5</v>
      </c>
      <c r="GC6" s="134">
        <v>3.1548240436481783E-6</v>
      </c>
      <c r="GD6" s="134">
        <v>3.1215419149561507E-5</v>
      </c>
      <c r="GE6" s="134">
        <v>1.3354657551824966E-4</v>
      </c>
      <c r="GF6" s="134">
        <v>3.3800265656550927E-4</v>
      </c>
      <c r="GG6" s="134">
        <v>5.2638234071312375E-5</v>
      </c>
      <c r="GH6" s="134">
        <v>1.043948095963691E-3</v>
      </c>
      <c r="GI6" s="134">
        <v>3.6789583069566732E-3</v>
      </c>
      <c r="GJ6" s="134">
        <v>2.3752744640029468E-4</v>
      </c>
      <c r="GK6" s="134">
        <v>2.2141261853007293E-4</v>
      </c>
      <c r="GL6" s="134">
        <v>3.9801903461877806E-4</v>
      </c>
      <c r="GM6" s="134">
        <v>3.4107898764542632E-5</v>
      </c>
      <c r="GN6" s="134">
        <v>2.2526433405829293E-5</v>
      </c>
      <c r="GO6" s="134">
        <v>1.2834341873897966E-4</v>
      </c>
      <c r="GP6" s="134">
        <v>1.4085368661148807E-4</v>
      </c>
      <c r="GQ6" s="134"/>
      <c r="GR6" s="134">
        <v>0</v>
      </c>
      <c r="GS6" s="134">
        <v>5.3096861657624938E-7</v>
      </c>
      <c r="GT6" s="134">
        <v>2.8409126508458842E-5</v>
      </c>
      <c r="GU6" s="134">
        <v>4.657619443651311E-7</v>
      </c>
      <c r="GV6" s="134">
        <v>2.3302605702820268E-5</v>
      </c>
      <c r="GW6" s="134">
        <v>0</v>
      </c>
      <c r="GX6" s="134">
        <v>2.7759528324645342E-6</v>
      </c>
      <c r="GY6" s="134">
        <v>2.4396028443417789E-5</v>
      </c>
      <c r="GZ6" s="134">
        <v>3.0856728814189935E-6</v>
      </c>
      <c r="HA6" s="134">
        <v>2.2622639840242663E-5</v>
      </c>
      <c r="HB6" s="134">
        <v>4.7147567901755699E-6</v>
      </c>
      <c r="HC6" s="134">
        <v>1.3972858330953934E-6</v>
      </c>
      <c r="HD6" s="134">
        <v>6.4195316725114578E-5</v>
      </c>
      <c r="HE6" s="134">
        <v>5.0568007180719612E-6</v>
      </c>
      <c r="HF6" s="134">
        <v>4.2554456487412933E-5</v>
      </c>
      <c r="HG6" s="134">
        <v>9.3112589514873453E-5</v>
      </c>
      <c r="HH6" s="134">
        <v>3.4934844917854644E-4</v>
      </c>
      <c r="HI6" s="134">
        <v>5.2789214249324796E-5</v>
      </c>
      <c r="HJ6" s="134">
        <v>9.9040550209284297E-4</v>
      </c>
      <c r="HK6" s="134">
        <v>3.1980454026881797E-3</v>
      </c>
      <c r="HL6" s="134">
        <v>2.2161322429233265E-4</v>
      </c>
      <c r="HM6" s="134">
        <v>1.6905269915769159E-4</v>
      </c>
      <c r="HN6" s="134">
        <v>4.9102077352236909E-4</v>
      </c>
      <c r="HO6" s="134">
        <v>5.875107193363851E-5</v>
      </c>
      <c r="HP6" s="134">
        <v>1.8129329566516857E-5</v>
      </c>
      <c r="HQ6" s="134">
        <v>1.165717028750602E-4</v>
      </c>
      <c r="HR6" s="134">
        <v>1.3871477092928136E-4</v>
      </c>
    </row>
    <row r="7" spans="1:227" x14ac:dyDescent="0.25">
      <c r="A7" s="123" t="s">
        <v>28</v>
      </c>
      <c r="B7" s="123">
        <v>7319</v>
      </c>
      <c r="C7" s="138" t="s">
        <v>897</v>
      </c>
      <c r="D7" s="135">
        <v>6.0947545876487287E-5</v>
      </c>
      <c r="E7" s="134">
        <v>3.0428744633010049E-6</v>
      </c>
      <c r="F7" s="134">
        <v>1.205983600107798E-4</v>
      </c>
      <c r="G7" s="134">
        <v>7.6958857924862067E-6</v>
      </c>
      <c r="H7" s="134">
        <v>1.9118635740345637E-4</v>
      </c>
      <c r="I7" s="134">
        <v>9.1377538476562252E-6</v>
      </c>
      <c r="J7" s="134">
        <v>1.4567575801572139E-5</v>
      </c>
      <c r="K7" s="134">
        <v>5.4023204438118223E-5</v>
      </c>
      <c r="L7" s="134">
        <v>7.4118421008782941E-5</v>
      </c>
      <c r="M7" s="134">
        <v>4.4355353654901704E-4</v>
      </c>
      <c r="N7" s="134">
        <v>2.3978890793478481E-4</v>
      </c>
      <c r="O7" s="134">
        <v>1.8398764364226114E-4</v>
      </c>
      <c r="P7" s="134">
        <v>7.8409338832173699E-4</v>
      </c>
      <c r="Q7" s="134">
        <v>7.8988804141524185E-5</v>
      </c>
      <c r="R7" s="134">
        <v>9.0098530121879002E-5</v>
      </c>
      <c r="S7" s="134">
        <v>7.2365520470893711E-4</v>
      </c>
      <c r="T7" s="134">
        <v>1.7303681506700426E-3</v>
      </c>
      <c r="U7" s="134">
        <v>1.6492276671400928E-4</v>
      </c>
      <c r="V7" s="134">
        <v>2.3692242684843776E-3</v>
      </c>
      <c r="W7" s="134">
        <v>2.1467427747181918E-2</v>
      </c>
      <c r="X7" s="134">
        <v>1.4248763146418218E-3</v>
      </c>
      <c r="Y7" s="134">
        <v>7.8682428605739033E-4</v>
      </c>
      <c r="Z7" s="134">
        <v>1.6844853714210969E-3</v>
      </c>
      <c r="AA7" s="134">
        <v>3.3913493030843277E-4</v>
      </c>
      <c r="AB7" s="134">
        <v>1.5151060918048079E-4</v>
      </c>
      <c r="AC7" s="134">
        <v>4.5885522145204169E-4</v>
      </c>
      <c r="AD7" s="134">
        <v>4.0712976869062818E-4</v>
      </c>
      <c r="AE7" s="134"/>
      <c r="AF7" s="134">
        <v>2.5279230762513508E-5</v>
      </c>
      <c r="AG7" s="134">
        <v>4.2436992086360711E-6</v>
      </c>
      <c r="AH7" s="134">
        <v>9.5923880094637585E-5</v>
      </c>
      <c r="AI7" s="134">
        <v>4.5925073479637376E-7</v>
      </c>
      <c r="AJ7" s="134">
        <v>1.133634681688866E-4</v>
      </c>
      <c r="AK7" s="134">
        <v>4.4435248884550434E-6</v>
      </c>
      <c r="AL7" s="134">
        <v>1.9534210510939409E-5</v>
      </c>
      <c r="AM7" s="134">
        <v>4.7708329127097204E-5</v>
      </c>
      <c r="AN7" s="134">
        <v>2.8749109180428207E-4</v>
      </c>
      <c r="AO7" s="134">
        <v>3.3756441761118836E-4</v>
      </c>
      <c r="AP7" s="134">
        <v>1.6524566696862213E-4</v>
      </c>
      <c r="AQ7" s="134">
        <v>1.6871840511794819E-4</v>
      </c>
      <c r="AR7" s="134">
        <v>7.1475287661215453E-4</v>
      </c>
      <c r="AS7" s="134">
        <v>5.8514870254519742E-5</v>
      </c>
      <c r="AT7" s="134">
        <v>1.0521327358901135E-4</v>
      </c>
      <c r="AU7" s="134">
        <v>4.584281915165899E-4</v>
      </c>
      <c r="AV7" s="134">
        <v>1.5835914811351509E-3</v>
      </c>
      <c r="AW7" s="134">
        <v>1.3676320147794721E-4</v>
      </c>
      <c r="AX7" s="134">
        <v>2.4799522462301115E-3</v>
      </c>
      <c r="AY7" s="134">
        <v>2.0173433482895155E-2</v>
      </c>
      <c r="AZ7" s="134">
        <v>1.2542122707394252E-3</v>
      </c>
      <c r="BA7" s="134">
        <v>6.7794975114378396E-4</v>
      </c>
      <c r="BB7" s="134">
        <v>1.600517471993449E-3</v>
      </c>
      <c r="BC7" s="134">
        <v>2.515545380550213E-4</v>
      </c>
      <c r="BD7" s="134">
        <v>1.3134628137904716E-4</v>
      </c>
      <c r="BE7" s="134">
        <v>3.5422612598553089E-4</v>
      </c>
      <c r="BF7" s="134">
        <v>3.2837403018339618E-4</v>
      </c>
      <c r="BG7" s="134"/>
      <c r="BH7" s="134">
        <v>1.5132454521002323E-5</v>
      </c>
      <c r="BI7" s="134">
        <v>3.5329642663226514E-6</v>
      </c>
      <c r="BJ7" s="134">
        <v>6.8956783720626396E-5</v>
      </c>
      <c r="BK7" s="134">
        <v>0</v>
      </c>
      <c r="BL7" s="134">
        <v>9.9189678262239127E-5</v>
      </c>
      <c r="BM7" s="134">
        <v>9.790391158925457E-6</v>
      </c>
      <c r="BN7" s="134">
        <v>8.0478637159356218E-6</v>
      </c>
      <c r="BO7" s="134">
        <v>5.3367273182335334E-5</v>
      </c>
      <c r="BP7" s="134">
        <v>1.7760786834607778E-4</v>
      </c>
      <c r="BQ7" s="134">
        <v>2.5785811630708839E-4</v>
      </c>
      <c r="BR7" s="134">
        <v>1.5358810479095461E-4</v>
      </c>
      <c r="BS7" s="134">
        <v>1.178939286775632E-4</v>
      </c>
      <c r="BT7" s="134">
        <v>5.4622252173506906E-4</v>
      </c>
      <c r="BU7" s="134">
        <v>7.2007071556004425E-5</v>
      </c>
      <c r="BV7" s="134">
        <v>7.3909252866709383E-5</v>
      </c>
      <c r="BW7" s="134">
        <v>5.4585695712274613E-4</v>
      </c>
      <c r="BX7" s="134">
        <v>1.3334472587198686E-3</v>
      </c>
      <c r="BY7" s="134">
        <v>1.2054892887168061E-4</v>
      </c>
      <c r="BZ7" s="134">
        <v>2.1458989637149002E-3</v>
      </c>
      <c r="CA7" s="134">
        <v>1.9735004715163484E-2</v>
      </c>
      <c r="CB7" s="134">
        <v>1.7946992114407862E-3</v>
      </c>
      <c r="CC7" s="134">
        <v>6.0407694112222837E-4</v>
      </c>
      <c r="CD7" s="134">
        <v>1.4231469224789421E-3</v>
      </c>
      <c r="CE7" s="134">
        <v>1.8876509579445223E-4</v>
      </c>
      <c r="CF7" s="134">
        <v>1.0330243328291142E-4</v>
      </c>
      <c r="CG7" s="134">
        <v>3.4377546845095185E-4</v>
      </c>
      <c r="CH7" s="134">
        <v>2.2281510587754161E-4</v>
      </c>
      <c r="CI7" s="134"/>
      <c r="CJ7" s="134">
        <v>1.3129911268733681E-5</v>
      </c>
      <c r="CK7" s="134">
        <v>2.4607451533389205E-6</v>
      </c>
      <c r="CL7" s="134">
        <v>6.7319889431296352E-5</v>
      </c>
      <c r="CM7" s="134">
        <v>0</v>
      </c>
      <c r="CN7" s="134">
        <v>9.359230803686489E-5</v>
      </c>
      <c r="CO7" s="134">
        <v>1.683869213292668E-5</v>
      </c>
      <c r="CP7" s="134">
        <v>7.5658406121808187E-6</v>
      </c>
      <c r="CQ7" s="134">
        <v>7.437910884904443E-5</v>
      </c>
      <c r="CR7" s="134">
        <v>4.9823895576526391E-5</v>
      </c>
      <c r="CS7" s="134">
        <v>2.7045730265314987E-4</v>
      </c>
      <c r="CT7" s="134">
        <v>1.3925472800027479E-4</v>
      </c>
      <c r="CU7" s="134">
        <v>9.0137322620523064E-5</v>
      </c>
      <c r="CV7" s="134">
        <v>5.2932689592111604E-4</v>
      </c>
      <c r="CW7" s="134">
        <v>5.5940268899842405E-5</v>
      </c>
      <c r="CX7" s="134">
        <v>6.7827615984718338E-5</v>
      </c>
      <c r="CY7" s="134">
        <v>3.9159422212467417E-4</v>
      </c>
      <c r="CZ7" s="134">
        <v>1.156016157826079E-3</v>
      </c>
      <c r="DA7" s="134">
        <v>9.4219488726294528E-5</v>
      </c>
      <c r="DB7" s="134">
        <v>2.226012309553113E-3</v>
      </c>
      <c r="DC7" s="134">
        <v>1.5973407204547662E-2</v>
      </c>
      <c r="DD7" s="134">
        <v>1.7422814366908166E-3</v>
      </c>
      <c r="DE7" s="134">
        <v>5.0227340553326682E-4</v>
      </c>
      <c r="DF7" s="134">
        <v>1.3955983622207424E-3</v>
      </c>
      <c r="DG7" s="134">
        <v>1.4607095936644877E-4</v>
      </c>
      <c r="DH7" s="134">
        <v>7.5064044545576549E-5</v>
      </c>
      <c r="DI7" s="134">
        <v>3.3084319476690241E-4</v>
      </c>
      <c r="DJ7" s="134">
        <v>3.2611324357772566E-3</v>
      </c>
      <c r="DK7" s="134"/>
      <c r="DL7" s="134">
        <v>1.7154588628659187E-5</v>
      </c>
      <c r="DM7" s="134">
        <v>8.6833937625111901E-6</v>
      </c>
      <c r="DN7" s="134">
        <v>3.3844921783540519E-5</v>
      </c>
      <c r="DO7" s="134">
        <v>8.1162444425257499E-7</v>
      </c>
      <c r="DP7" s="134">
        <v>1.2622400973670526E-4</v>
      </c>
      <c r="DQ7" s="134">
        <v>2.6166709166092329E-6</v>
      </c>
      <c r="DR7" s="134">
        <v>9.4613389381597834E-6</v>
      </c>
      <c r="DS7" s="134">
        <v>1.1456014855668914E-4</v>
      </c>
      <c r="DT7" s="134">
        <v>2.0755061621621878E-5</v>
      </c>
      <c r="DU7" s="134">
        <v>2.4556693531014022E-4</v>
      </c>
      <c r="DV7" s="134">
        <v>1.3013305731004532E-4</v>
      </c>
      <c r="DW7" s="134">
        <v>5.7163294733304055E-5</v>
      </c>
      <c r="DX7" s="134">
        <v>4.3465721645846348E-4</v>
      </c>
      <c r="DY7" s="134">
        <v>5.8850422869743264E-5</v>
      </c>
      <c r="DZ7" s="134">
        <v>3.7471794591761692E-5</v>
      </c>
      <c r="EA7" s="134">
        <v>2.7865827323467657E-4</v>
      </c>
      <c r="EB7" s="134">
        <v>1.0106295736535419E-3</v>
      </c>
      <c r="EC7" s="134">
        <v>4.5221845410034817E-5</v>
      </c>
      <c r="ED7" s="134">
        <v>2.0857996804055888E-3</v>
      </c>
      <c r="EE7" s="134">
        <v>1.544024033228183E-2</v>
      </c>
      <c r="EF7" s="134">
        <v>1.592398993045836E-3</v>
      </c>
      <c r="EG7" s="134">
        <v>5.7180111088460188E-4</v>
      </c>
      <c r="EH7" s="134">
        <v>1.4704063842033589E-3</v>
      </c>
      <c r="EI7" s="134">
        <v>1.5223992663103547E-4</v>
      </c>
      <c r="EJ7" s="134">
        <v>6.1751716008124019E-5</v>
      </c>
      <c r="EK7" s="134">
        <v>2.7047674021184794E-4</v>
      </c>
      <c r="EL7" s="134">
        <v>3.2347642671278301E-4</v>
      </c>
      <c r="EM7" s="134"/>
      <c r="EN7" s="134">
        <v>9.3522014178789775E-6</v>
      </c>
      <c r="EO7" s="134">
        <v>4.6375921259983075E-6</v>
      </c>
      <c r="EP7" s="134">
        <v>2.4705075576549462E-5</v>
      </c>
      <c r="EQ7" s="134">
        <v>1.4585067431194404E-5</v>
      </c>
      <c r="ER7" s="134">
        <v>1.3254971868726479E-4</v>
      </c>
      <c r="ES7" s="134">
        <v>9.5592209269700575E-7</v>
      </c>
      <c r="ET7" s="134">
        <v>6.8416469238758938E-6</v>
      </c>
      <c r="EU7" s="134">
        <v>8.7266877885264701E-5</v>
      </c>
      <c r="EV7" s="134">
        <v>1.3203832715493253E-5</v>
      </c>
      <c r="EW7" s="134">
        <v>1.8198279207149194E-4</v>
      </c>
      <c r="EX7" s="134">
        <v>1.5350252835075626E-4</v>
      </c>
      <c r="EY7" s="134">
        <v>1.1079977408607845E-4</v>
      </c>
      <c r="EZ7" s="134">
        <v>4.5783453910949382E-4</v>
      </c>
      <c r="FA7" s="134">
        <v>5.0540289855846729E-5</v>
      </c>
      <c r="FB7" s="134">
        <v>6.6349871292638002E-6</v>
      </c>
      <c r="FC7" s="134">
        <v>2.9452331636072374E-4</v>
      </c>
      <c r="FD7" s="134">
        <v>1.1501341667734056E-3</v>
      </c>
      <c r="FE7" s="134">
        <v>3.8819827807435415E-5</v>
      </c>
      <c r="FF7" s="134">
        <v>2.4704616749250128E-3</v>
      </c>
      <c r="FG7" s="134">
        <v>1.5623514951661595E-2</v>
      </c>
      <c r="FH7" s="134">
        <v>1.1537181628455697E-3</v>
      </c>
      <c r="FI7" s="134">
        <v>4.3487603804923098E-4</v>
      </c>
      <c r="FJ7" s="134">
        <v>1.3304479831604402E-3</v>
      </c>
      <c r="FK7" s="134">
        <v>7.3807931069563862E-5</v>
      </c>
      <c r="FL7" s="134">
        <v>6.5372603589722105E-5</v>
      </c>
      <c r="FM7" s="134">
        <v>2.456648677220498E-4</v>
      </c>
      <c r="FN7" s="134">
        <v>3.0992922161771584E-4</v>
      </c>
      <c r="FO7" s="134"/>
      <c r="FP7" s="134">
        <v>1.8632876587041083E-5</v>
      </c>
      <c r="FQ7" s="134">
        <v>0</v>
      </c>
      <c r="FR7" s="134">
        <v>2.6541909165708588E-5</v>
      </c>
      <c r="FS7" s="134">
        <v>3.4683436605596871E-5</v>
      </c>
      <c r="FT7" s="134">
        <v>1.291362996117705E-4</v>
      </c>
      <c r="FU7" s="134">
        <v>6.9940288869402678E-6</v>
      </c>
      <c r="FV7" s="134">
        <v>3.5246584235023557E-6</v>
      </c>
      <c r="FW7" s="134">
        <v>2.0341054920980153E-4</v>
      </c>
      <c r="FX7" s="134">
        <v>1.6030913609682069E-5</v>
      </c>
      <c r="FY7" s="134">
        <v>1.6265879099494867E-4</v>
      </c>
      <c r="FZ7" s="134">
        <v>1.409332360330745E-4</v>
      </c>
      <c r="GA7" s="134">
        <v>4.0282839210623477E-5</v>
      </c>
      <c r="GB7" s="134">
        <v>4.6893490669629764E-4</v>
      </c>
      <c r="GC7" s="134">
        <v>4.8907047408126352E-5</v>
      </c>
      <c r="GD7" s="134">
        <v>2.3316061500550297E-5</v>
      </c>
      <c r="GE7" s="134">
        <v>4.3762441560871184E-4</v>
      </c>
      <c r="GF7" s="134">
        <v>9.1064546026661493E-4</v>
      </c>
      <c r="GG7" s="134">
        <v>4.6405308917535914E-5</v>
      </c>
      <c r="GH7" s="134">
        <v>2.3382108371608626E-3</v>
      </c>
      <c r="GI7" s="134">
        <v>1.7151093071185838E-2</v>
      </c>
      <c r="GJ7" s="134">
        <v>9.0576981468353478E-4</v>
      </c>
      <c r="GK7" s="134">
        <v>4.6330121554747809E-4</v>
      </c>
      <c r="GL7" s="134">
        <v>1.3300340050223082E-3</v>
      </c>
      <c r="GM7" s="134">
        <v>9.1233891584124033E-5</v>
      </c>
      <c r="GN7" s="134">
        <v>1.1913578633533879E-4</v>
      </c>
      <c r="GO7" s="134">
        <v>1.5660033892600153E-4</v>
      </c>
      <c r="GP7" s="134">
        <v>3.0451653884031201E-4</v>
      </c>
      <c r="GQ7" s="134"/>
      <c r="GR7" s="134">
        <v>2.239358976005471E-5</v>
      </c>
      <c r="GS7" s="134">
        <v>0</v>
      </c>
      <c r="GT7" s="134">
        <v>3.2317253475281619E-5</v>
      </c>
      <c r="GU7" s="134">
        <v>5.0440039086480959E-6</v>
      </c>
      <c r="GV7" s="134">
        <v>1.0191366214774932E-4</v>
      </c>
      <c r="GW7" s="134">
        <v>4.4014503742504887E-6</v>
      </c>
      <c r="GX7" s="134">
        <v>6.7857672757957767E-6</v>
      </c>
      <c r="GY7" s="134">
        <v>8.8524927515270786E-5</v>
      </c>
      <c r="GZ7" s="134">
        <v>1.5634487355572124E-5</v>
      </c>
      <c r="HA7" s="134">
        <v>1.2275348170545547E-4</v>
      </c>
      <c r="HB7" s="134">
        <v>1.1013893657690263E-4</v>
      </c>
      <c r="HC7" s="134">
        <v>3.5076834775402443E-5</v>
      </c>
      <c r="HD7" s="134">
        <v>4.3182275642694295E-4</v>
      </c>
      <c r="HE7" s="134">
        <v>3.571539440112855E-5</v>
      </c>
      <c r="HF7" s="134">
        <v>3.2827926515136235E-5</v>
      </c>
      <c r="HG7" s="134">
        <v>4.4436482899694253E-4</v>
      </c>
      <c r="HH7" s="134">
        <v>9.7837216965061553E-4</v>
      </c>
      <c r="HI7" s="134">
        <v>4.05227912420357E-5</v>
      </c>
      <c r="HJ7" s="134">
        <v>2.9410670951971318E-3</v>
      </c>
      <c r="HK7" s="134">
        <v>1.6275068981983373E-2</v>
      </c>
      <c r="HL7" s="134">
        <v>4.9745544944451996E-4</v>
      </c>
      <c r="HM7" s="134">
        <v>3.5931538217838028E-4</v>
      </c>
      <c r="HN7" s="134">
        <v>3.3757680508471859E-4</v>
      </c>
      <c r="HO7" s="134">
        <v>8.3883120689628128E-5</v>
      </c>
      <c r="HP7" s="134">
        <v>9.3542732314552931E-5</v>
      </c>
      <c r="HQ7" s="134">
        <v>1.0280131126132693E-4</v>
      </c>
      <c r="HR7" s="134">
        <v>7.2645427253264789E-4</v>
      </c>
    </row>
    <row r="8" spans="1:227" x14ac:dyDescent="0.25">
      <c r="A8" s="123" t="s">
        <v>28</v>
      </c>
      <c r="B8" s="123">
        <v>9001</v>
      </c>
      <c r="C8" s="138" t="s">
        <v>898</v>
      </c>
      <c r="D8" s="135">
        <v>2.010812317134847E-4</v>
      </c>
      <c r="E8" s="134">
        <v>2.4233613039156399E-5</v>
      </c>
      <c r="F8" s="134">
        <v>8.1095006383401431E-4</v>
      </c>
      <c r="G8" s="134">
        <v>8.5675047163368611E-6</v>
      </c>
      <c r="H8" s="134">
        <v>7.8396073310905458E-4</v>
      </c>
      <c r="I8" s="134">
        <v>5.8006511853184945E-5</v>
      </c>
      <c r="J8" s="134">
        <v>7.4889483504145488E-5</v>
      </c>
      <c r="K8" s="134">
        <v>3.1467226179913359E-4</v>
      </c>
      <c r="L8" s="134">
        <v>2.3645900370205817E-4</v>
      </c>
      <c r="M8" s="134">
        <v>1.3725787895945501E-3</v>
      </c>
      <c r="N8" s="134">
        <v>1.2631562424039991E-3</v>
      </c>
      <c r="O8" s="134">
        <v>1.2463393364083105E-3</v>
      </c>
      <c r="P8" s="134">
        <v>2.4770862179804834E-3</v>
      </c>
      <c r="Q8" s="134">
        <v>1.778138493747206E-4</v>
      </c>
      <c r="R8" s="134">
        <v>3.1544500279940131E-4</v>
      </c>
      <c r="S8" s="134">
        <v>7.1926476335322405E-3</v>
      </c>
      <c r="T8" s="134">
        <v>6.6162996156057833E-3</v>
      </c>
      <c r="U8" s="134">
        <v>5.8545205726291856E-4</v>
      </c>
      <c r="V8" s="134">
        <v>1.6647185833105899E-2</v>
      </c>
      <c r="W8" s="134">
        <v>2.0338457343137467E-2</v>
      </c>
      <c r="X8" s="134">
        <v>6.2990975848767391E-3</v>
      </c>
      <c r="Y8" s="134">
        <v>1.9504911654233902E-3</v>
      </c>
      <c r="Z8" s="134">
        <v>3.1158473574130459E-3</v>
      </c>
      <c r="AA8" s="134">
        <v>6.8990204562484347E-4</v>
      </c>
      <c r="AB8" s="134">
        <v>4.4211551038168638E-4</v>
      </c>
      <c r="AC8" s="134">
        <v>2.3362939599527685E-3</v>
      </c>
      <c r="AD8" s="134">
        <v>9.9145768702426826E-4</v>
      </c>
      <c r="AE8" s="134"/>
      <c r="AF8" s="134">
        <v>1.6664243983238776E-4</v>
      </c>
      <c r="AG8" s="134">
        <v>1.608066270467915E-5</v>
      </c>
      <c r="AH8" s="134">
        <v>7.8989902389054139E-4</v>
      </c>
      <c r="AI8" s="134">
        <v>5.727269426071925E-6</v>
      </c>
      <c r="AJ8" s="134">
        <v>7.4109007078173032E-4</v>
      </c>
      <c r="AK8" s="134">
        <v>6.9768225018236723E-5</v>
      </c>
      <c r="AL8" s="134">
        <v>4.8665571305544731E-5</v>
      </c>
      <c r="AM8" s="134">
        <v>2.2563411519145959E-4</v>
      </c>
      <c r="AN8" s="134">
        <v>1.8933453752032514E-4</v>
      </c>
      <c r="AO8" s="134">
        <v>1.3166385538721658E-3</v>
      </c>
      <c r="AP8" s="134">
        <v>1.1873968639600537E-3</v>
      </c>
      <c r="AQ8" s="134">
        <v>1.1584610555973329E-3</v>
      </c>
      <c r="AR8" s="134">
        <v>2.2733695750078975E-3</v>
      </c>
      <c r="AS8" s="134">
        <v>1.9334063844192925E-4</v>
      </c>
      <c r="AT8" s="134">
        <v>5.7649336250508029E-4</v>
      </c>
      <c r="AU8" s="134">
        <v>7.8446996994231636E-3</v>
      </c>
      <c r="AV8" s="134">
        <v>8.1257777573363367E-3</v>
      </c>
      <c r="AW8" s="134">
        <v>4.5791362351232636E-4</v>
      </c>
      <c r="AX8" s="134">
        <v>1.7315075542298962E-2</v>
      </c>
      <c r="AY8" s="134">
        <v>2.5534077587265076E-2</v>
      </c>
      <c r="AZ8" s="134">
        <v>8.0287680567210622E-3</v>
      </c>
      <c r="BA8" s="134">
        <v>2.1451948324420485E-3</v>
      </c>
      <c r="BB8" s="134">
        <v>3.124600798800599E-3</v>
      </c>
      <c r="BC8" s="134">
        <v>1.6610752300476013E-3</v>
      </c>
      <c r="BD8" s="134">
        <v>3.2182073756625878E-4</v>
      </c>
      <c r="BE8" s="134">
        <v>2.1592358723227065E-3</v>
      </c>
      <c r="BF8" s="134">
        <v>9.7452559655885457E-4</v>
      </c>
      <c r="BG8" s="134"/>
      <c r="BH8" s="134">
        <v>2.2489750921911666E-4</v>
      </c>
      <c r="BI8" s="134">
        <v>2.0810344319430334E-5</v>
      </c>
      <c r="BJ8" s="134">
        <v>8.6045001675563173E-4</v>
      </c>
      <c r="BK8" s="134">
        <v>1.1552230986482617E-5</v>
      </c>
      <c r="BL8" s="134">
        <v>7.6314981825748843E-4</v>
      </c>
      <c r="BM8" s="134">
        <v>8.2209302175334558E-5</v>
      </c>
      <c r="BN8" s="134">
        <v>5.0908051681821157E-5</v>
      </c>
      <c r="BO8" s="134">
        <v>3.1584533019160115E-4</v>
      </c>
      <c r="BP8" s="134">
        <v>1.9940498245506896E-4</v>
      </c>
      <c r="BQ8" s="134">
        <v>1.2557640306763383E-3</v>
      </c>
      <c r="BR8" s="134">
        <v>9.6869409501659451E-4</v>
      </c>
      <c r="BS8" s="134">
        <v>1.0925275359531632E-3</v>
      </c>
      <c r="BT8" s="134">
        <v>2.1686878440299682E-3</v>
      </c>
      <c r="BU8" s="134">
        <v>1.9985932998631284E-4</v>
      </c>
      <c r="BV8" s="134">
        <v>6.3785483831323565E-4</v>
      </c>
      <c r="BW8" s="134">
        <v>8.1766498203971021E-3</v>
      </c>
      <c r="BX8" s="134">
        <v>1.1316743097647901E-2</v>
      </c>
      <c r="BY8" s="134">
        <v>4.4855703514749931E-4</v>
      </c>
      <c r="BZ8" s="134">
        <v>1.6936716219469013E-2</v>
      </c>
      <c r="CA8" s="134">
        <v>2.3102901632219414E-2</v>
      </c>
      <c r="CB8" s="134">
        <v>8.5033173295750303E-3</v>
      </c>
      <c r="CC8" s="134">
        <v>2.2720496938128105E-3</v>
      </c>
      <c r="CD8" s="134">
        <v>2.9814663292101256E-3</v>
      </c>
      <c r="CE8" s="134">
        <v>1.6210051597964706E-3</v>
      </c>
      <c r="CF8" s="134">
        <v>2.4439940226165429E-4</v>
      </c>
      <c r="CG8" s="134">
        <v>1.7778642712397792E-3</v>
      </c>
      <c r="CH8" s="134">
        <v>1.3469328732051023E-3</v>
      </c>
      <c r="CI8" s="134"/>
      <c r="CJ8" s="134">
        <v>1.4486449680242781E-4</v>
      </c>
      <c r="CK8" s="134">
        <v>2.9371872186559477E-5</v>
      </c>
      <c r="CL8" s="134">
        <v>9.0133585759709573E-4</v>
      </c>
      <c r="CM8" s="134">
        <v>2.0648210483289533E-5</v>
      </c>
      <c r="CN8" s="134">
        <v>8.8366092248713245E-4</v>
      </c>
      <c r="CO8" s="134">
        <v>6.2272576661207598E-5</v>
      </c>
      <c r="CP8" s="134">
        <v>8.5197790517235335E-5</v>
      </c>
      <c r="CQ8" s="134">
        <v>1.5424557343041533E-4</v>
      </c>
      <c r="CR8" s="134">
        <v>9.8092064423779119E-5</v>
      </c>
      <c r="CS8" s="134">
        <v>1.1341221819295914E-3</v>
      </c>
      <c r="CT8" s="134">
        <v>1.2016995294221356E-3</v>
      </c>
      <c r="CU8" s="134">
        <v>1.07440800335913E-3</v>
      </c>
      <c r="CV8" s="134">
        <v>2.0541377633106228E-3</v>
      </c>
      <c r="CW8" s="134">
        <v>1.938484144186133E-4</v>
      </c>
      <c r="CX8" s="134">
        <v>5.9690396338187696E-4</v>
      </c>
      <c r="CY8" s="134">
        <v>5.2723019864927539E-3</v>
      </c>
      <c r="CZ8" s="134">
        <v>8.1414040566549079E-3</v>
      </c>
      <c r="DA8" s="134">
        <v>4.1512708810499915E-4</v>
      </c>
      <c r="DB8" s="134">
        <v>2.0141906436668931E-2</v>
      </c>
      <c r="DC8" s="134">
        <v>2.4678451570963118E-2</v>
      </c>
      <c r="DD8" s="134">
        <v>9.0778031426309823E-3</v>
      </c>
      <c r="DE8" s="134">
        <v>2.4549238959578447E-3</v>
      </c>
      <c r="DF8" s="134">
        <v>4.9251251816292158E-3</v>
      </c>
      <c r="DG8" s="134">
        <v>1.4489902500148446E-3</v>
      </c>
      <c r="DH8" s="134">
        <v>1.958136748461327E-4</v>
      </c>
      <c r="DI8" s="134">
        <v>1.5659555081705327E-3</v>
      </c>
      <c r="DJ8" s="134">
        <v>1.4744768400587541E-3</v>
      </c>
      <c r="DK8" s="134"/>
      <c r="DL8" s="134">
        <v>1.2089007617853079E-4</v>
      </c>
      <c r="DM8" s="134">
        <v>3.1333676708990303E-5</v>
      </c>
      <c r="DN8" s="134">
        <v>7.9470076038967469E-4</v>
      </c>
      <c r="DO8" s="134">
        <v>5.3286306073769063E-5</v>
      </c>
      <c r="DP8" s="134">
        <v>5.7767741631503092E-4</v>
      </c>
      <c r="DQ8" s="134">
        <v>5.5040925399446642E-5</v>
      </c>
      <c r="DR8" s="134">
        <v>1.093930591139608E-4</v>
      </c>
      <c r="DS8" s="134">
        <v>1.6112599535646847E-4</v>
      </c>
      <c r="DT8" s="134">
        <v>8.9305596915823451E-5</v>
      </c>
      <c r="DU8" s="134">
        <v>1.1142295379729485E-3</v>
      </c>
      <c r="DV8" s="134">
        <v>1.2658999691680479E-3</v>
      </c>
      <c r="DW8" s="134">
        <v>1.3017050709678787E-3</v>
      </c>
      <c r="DX8" s="134">
        <v>2.0551521813789646E-3</v>
      </c>
      <c r="DY8" s="134">
        <v>1.5893775555718865E-4</v>
      </c>
      <c r="DZ8" s="134">
        <v>6.3040341084416357E-4</v>
      </c>
      <c r="EA8" s="134">
        <v>5.9428609148570654E-3</v>
      </c>
      <c r="EB8" s="134">
        <v>7.2909815168298881E-3</v>
      </c>
      <c r="EC8" s="134">
        <v>6.1683207192857702E-4</v>
      </c>
      <c r="ED8" s="134">
        <v>2.0917912141517721E-2</v>
      </c>
      <c r="EE8" s="134">
        <v>2.3378735498034233E-2</v>
      </c>
      <c r="EF8" s="134">
        <v>8.1668290107686885E-3</v>
      </c>
      <c r="EG8" s="134">
        <v>2.5734575435227233E-3</v>
      </c>
      <c r="EH8" s="134">
        <v>4.9442905472460615E-3</v>
      </c>
      <c r="EI8" s="134">
        <v>1.50244056160569E-3</v>
      </c>
      <c r="EJ8" s="134">
        <v>1.5083755702121723E-4</v>
      </c>
      <c r="EK8" s="134">
        <v>1.2887341104282318E-3</v>
      </c>
      <c r="EL8" s="134">
        <v>1.5966781649443173E-3</v>
      </c>
      <c r="EM8" s="134"/>
      <c r="EN8" s="134">
        <v>7.6387964428905564E-5</v>
      </c>
      <c r="EO8" s="134">
        <v>2.9905122968458793E-5</v>
      </c>
      <c r="EP8" s="134">
        <v>6.9877288099255545E-4</v>
      </c>
      <c r="EQ8" s="134">
        <v>6.0268365535436283E-5</v>
      </c>
      <c r="ER8" s="134">
        <v>5.393502458207152E-4</v>
      </c>
      <c r="ES8" s="134">
        <v>1.9394612368219271E-5</v>
      </c>
      <c r="ET8" s="134">
        <v>1.2518109604348413E-4</v>
      </c>
      <c r="EU8" s="134">
        <v>2.7570494458374292E-4</v>
      </c>
      <c r="EV8" s="134">
        <v>7.5879819999799571E-5</v>
      </c>
      <c r="EW8" s="134">
        <v>8.5747971331938345E-4</v>
      </c>
      <c r="EX8" s="134">
        <v>1.3333214386258721E-3</v>
      </c>
      <c r="EY8" s="134">
        <v>1.3536002723736667E-3</v>
      </c>
      <c r="EZ8" s="134">
        <v>1.537909707063087E-3</v>
      </c>
      <c r="FA8" s="134">
        <v>1.5503908300700195E-4</v>
      </c>
      <c r="FB8" s="134">
        <v>5.8608354846370744E-4</v>
      </c>
      <c r="FC8" s="134">
        <v>5.687750389362191E-3</v>
      </c>
      <c r="FD8" s="134">
        <v>6.2880079608017047E-3</v>
      </c>
      <c r="FE8" s="134">
        <v>6.3125134834823588E-4</v>
      </c>
      <c r="FF8" s="134">
        <v>1.7955400111169102E-2</v>
      </c>
      <c r="FG8" s="134">
        <v>2.6936906579704569E-2</v>
      </c>
      <c r="FH8" s="134">
        <v>8.2633042611192052E-3</v>
      </c>
      <c r="FI8" s="134">
        <v>2.1211723654417174E-3</v>
      </c>
      <c r="FJ8" s="134">
        <v>4.333317268557956E-3</v>
      </c>
      <c r="FK8" s="134">
        <v>1.6686521294826096E-3</v>
      </c>
      <c r="FL8" s="134">
        <v>2.1841635454320415E-4</v>
      </c>
      <c r="FM8" s="134">
        <v>1.2172068736892455E-3</v>
      </c>
      <c r="FN8" s="134">
        <v>1.4843026364111296E-3</v>
      </c>
      <c r="FO8" s="134"/>
      <c r="FP8" s="134">
        <v>3.4781452773175897E-5</v>
      </c>
      <c r="FQ8" s="134">
        <v>1.4246034088973036E-4</v>
      </c>
      <c r="FR8" s="134">
        <v>9.4603088341880268E-4</v>
      </c>
      <c r="FS8" s="134">
        <v>8.4125390278562653E-5</v>
      </c>
      <c r="FT8" s="134">
        <v>6.3928549391793147E-4</v>
      </c>
      <c r="FU8" s="134">
        <v>4.7411415330011732E-6</v>
      </c>
      <c r="FV8" s="134">
        <v>1.155787261282222E-4</v>
      </c>
      <c r="FW8" s="134">
        <v>1.9224709553321585E-4</v>
      </c>
      <c r="FX8" s="134">
        <v>9.5033359268443184E-5</v>
      </c>
      <c r="FY8" s="134">
        <v>6.6963351346525154E-4</v>
      </c>
      <c r="FZ8" s="134">
        <v>1.2535681257718533E-3</v>
      </c>
      <c r="GA8" s="134">
        <v>1.2095780058694161E-3</v>
      </c>
      <c r="GB8" s="134">
        <v>1.1432654406011167E-3</v>
      </c>
      <c r="GC8" s="134">
        <v>8.0104134906193547E-5</v>
      </c>
      <c r="GD8" s="134">
        <v>7.4748607203572776E-4</v>
      </c>
      <c r="GE8" s="134">
        <v>4.7826564481580364E-3</v>
      </c>
      <c r="GF8" s="134">
        <v>1.0800399833148438E-2</v>
      </c>
      <c r="GG8" s="134">
        <v>5.8286355280719421E-4</v>
      </c>
      <c r="GH8" s="134">
        <v>1.7413641721294015E-2</v>
      </c>
      <c r="GI8" s="134">
        <v>3.0365492380390158E-2</v>
      </c>
      <c r="GJ8" s="134">
        <v>8.361779928117808E-3</v>
      </c>
      <c r="GK8" s="134">
        <v>2.1986083572591362E-3</v>
      </c>
      <c r="GL8" s="134">
        <v>4.3622047271639607E-3</v>
      </c>
      <c r="GM8" s="134">
        <v>1.8760209229209724E-3</v>
      </c>
      <c r="GN8" s="134">
        <v>1.8940811094544214E-4</v>
      </c>
      <c r="GO8" s="134">
        <v>1.1885451510005086E-3</v>
      </c>
      <c r="GP8" s="134">
        <v>9.0806086223465296E-4</v>
      </c>
      <c r="GQ8" s="134"/>
      <c r="GR8" s="134">
        <v>1.0182848909009612E-4</v>
      </c>
      <c r="GS8" s="134">
        <v>2.0471005886339038E-4</v>
      </c>
      <c r="GT8" s="134">
        <v>7.8493186290375073E-4</v>
      </c>
      <c r="GU8" s="134">
        <v>6.9473799460925619E-5</v>
      </c>
      <c r="GV8" s="134">
        <v>7.0786826300762442E-4</v>
      </c>
      <c r="GW8" s="134">
        <v>1.1619762738347966E-5</v>
      </c>
      <c r="GX8" s="134">
        <v>1.0752731600556467E-4</v>
      </c>
      <c r="GY8" s="134">
        <v>1.4367804877981003E-4</v>
      </c>
      <c r="GZ8" s="134">
        <v>6.2748369682327085E-5</v>
      </c>
      <c r="HA8" s="134">
        <v>6.3443485477971122E-4</v>
      </c>
      <c r="HB8" s="134">
        <v>1.3708189679867957E-3</v>
      </c>
      <c r="HC8" s="134">
        <v>2.589059656903856E-4</v>
      </c>
      <c r="HD8" s="134">
        <v>1.0586917586279988E-3</v>
      </c>
      <c r="HE8" s="134">
        <v>1.0475927263499302E-4</v>
      </c>
      <c r="HF8" s="134">
        <v>6.95420512804205E-4</v>
      </c>
      <c r="HG8" s="134">
        <v>4.4784509205274478E-3</v>
      </c>
      <c r="HH8" s="134">
        <v>6.3501144264580013E-3</v>
      </c>
      <c r="HI8" s="134">
        <v>5.4376686206793537E-4</v>
      </c>
      <c r="HJ8" s="134">
        <v>1.849298675555601E-2</v>
      </c>
      <c r="HK8" s="134">
        <v>2.2763798929041616E-2</v>
      </c>
      <c r="HL8" s="134">
        <v>8.4593611889824411E-3</v>
      </c>
      <c r="HM8" s="134">
        <v>1.8281898462884532E-3</v>
      </c>
      <c r="HN8" s="134">
        <v>3.7272020194753725E-3</v>
      </c>
      <c r="HO8" s="134">
        <v>2.2670404101843827E-3</v>
      </c>
      <c r="HP8" s="134">
        <v>3.2427322670685937E-4</v>
      </c>
      <c r="HQ8" s="134">
        <v>1.4737733676390191E-3</v>
      </c>
      <c r="HR8" s="134">
        <v>5.5357222742783926E-4</v>
      </c>
    </row>
    <row r="9" spans="1:227" x14ac:dyDescent="0.25">
      <c r="A9" s="123" t="s">
        <v>28</v>
      </c>
      <c r="B9" s="123">
        <v>9003</v>
      </c>
      <c r="C9" s="138" t="s">
        <v>899</v>
      </c>
      <c r="D9" s="135">
        <v>0</v>
      </c>
      <c r="E9" s="134">
        <v>0</v>
      </c>
      <c r="F9" s="134">
        <v>4.6111031602007581E-3</v>
      </c>
      <c r="G9" s="134">
        <v>0</v>
      </c>
      <c r="H9" s="134">
        <v>7.156695013056461E-5</v>
      </c>
      <c r="I9" s="134">
        <v>0</v>
      </c>
      <c r="J9" s="134">
        <v>6.3264246677773407E-6</v>
      </c>
      <c r="K9" s="134">
        <v>2.2561034863008879E-5</v>
      </c>
      <c r="L9" s="134">
        <v>3.8265595223913637E-4</v>
      </c>
      <c r="M9" s="134">
        <v>3.8609883704926824E-5</v>
      </c>
      <c r="N9" s="134">
        <v>1.9169817563956425E-4</v>
      </c>
      <c r="O9" s="134">
        <v>1.0642849197403876E-4</v>
      </c>
      <c r="P9" s="134">
        <v>9.8208411573965534E-5</v>
      </c>
      <c r="Q9" s="134">
        <v>1.6630488903839236E-5</v>
      </c>
      <c r="R9" s="134">
        <v>0</v>
      </c>
      <c r="S9" s="134">
        <v>1.1301119330463249E-4</v>
      </c>
      <c r="T9" s="134">
        <v>3.2452459948249576E-3</v>
      </c>
      <c r="U9" s="134">
        <v>3.6112456735852407E-6</v>
      </c>
      <c r="V9" s="134">
        <v>1.4450421342737769E-3</v>
      </c>
      <c r="W9" s="134">
        <v>4.9296381902321782E-3</v>
      </c>
      <c r="X9" s="134">
        <v>1.4230823179511965E-4</v>
      </c>
      <c r="Y9" s="134">
        <v>2.4227102492485324E-5</v>
      </c>
      <c r="Z9" s="134">
        <v>1.119400678612333E-4</v>
      </c>
      <c r="AA9" s="134">
        <v>4.0666441277568792E-4</v>
      </c>
      <c r="AB9" s="134">
        <v>6.9908704524812671E-5</v>
      </c>
      <c r="AC9" s="134">
        <v>3.2700672666689279E-5</v>
      </c>
      <c r="AD9" s="134">
        <v>1.4010139066467371E-4</v>
      </c>
      <c r="AE9" s="134"/>
      <c r="AF9" s="134">
        <v>0</v>
      </c>
      <c r="AG9" s="134">
        <v>0</v>
      </c>
      <c r="AH9" s="134">
        <v>4.6990301250289714E-3</v>
      </c>
      <c r="AI9" s="134">
        <v>0</v>
      </c>
      <c r="AJ9" s="134">
        <v>3.9473130484743663E-5</v>
      </c>
      <c r="AK9" s="134">
        <v>0</v>
      </c>
      <c r="AL9" s="134">
        <v>3.6172227954138468E-6</v>
      </c>
      <c r="AM9" s="134">
        <v>4.2609390691660269E-5</v>
      </c>
      <c r="AN9" s="134">
        <v>0</v>
      </c>
      <c r="AO9" s="134">
        <v>3.611620901704135E-5</v>
      </c>
      <c r="AP9" s="134">
        <v>1.6956369402357116E-4</v>
      </c>
      <c r="AQ9" s="134">
        <v>1.6266298791939897E-5</v>
      </c>
      <c r="AR9" s="134">
        <v>8.0662947958994052E-5</v>
      </c>
      <c r="AS9" s="134">
        <v>0</v>
      </c>
      <c r="AT9" s="134">
        <v>0</v>
      </c>
      <c r="AU9" s="134">
        <v>1.0473223120192584E-4</v>
      </c>
      <c r="AV9" s="134">
        <v>2.7382501936996511E-4</v>
      </c>
      <c r="AW9" s="134">
        <v>1.1322707620175486E-5</v>
      </c>
      <c r="AX9" s="134">
        <v>1.5883616626952766E-3</v>
      </c>
      <c r="AY9" s="134">
        <v>2.181203325045779E-3</v>
      </c>
      <c r="AZ9" s="134">
        <v>1.9411444669304329E-4</v>
      </c>
      <c r="BA9" s="134">
        <v>2.0506959005880878E-5</v>
      </c>
      <c r="BB9" s="134">
        <v>1.1037419178949056E-4</v>
      </c>
      <c r="BC9" s="134">
        <v>1.3155407160834891E-5</v>
      </c>
      <c r="BD9" s="134">
        <v>1.7763444899387465E-5</v>
      </c>
      <c r="BE9" s="134">
        <v>5.2542268482439541E-5</v>
      </c>
      <c r="BF9" s="134">
        <v>2.1392351644541885E-4</v>
      </c>
      <c r="BG9" s="134"/>
      <c r="BH9" s="134">
        <v>0</v>
      </c>
      <c r="BI9" s="134">
        <v>0</v>
      </c>
      <c r="BJ9" s="134">
        <v>5.3752279134886578E-3</v>
      </c>
      <c r="BK9" s="134">
        <v>0</v>
      </c>
      <c r="BL9" s="134">
        <v>5.0901304097361759E-5</v>
      </c>
      <c r="BM9" s="134">
        <v>0</v>
      </c>
      <c r="BN9" s="134">
        <v>3.7981878157494093E-6</v>
      </c>
      <c r="BO9" s="134">
        <v>3.0899051714588371E-5</v>
      </c>
      <c r="BP9" s="134">
        <v>0</v>
      </c>
      <c r="BQ9" s="134">
        <v>4.2802889862532932E-5</v>
      </c>
      <c r="BR9" s="134">
        <v>9.803812776923333E-5</v>
      </c>
      <c r="BS9" s="134">
        <v>5.3540495052293686E-5</v>
      </c>
      <c r="BT9" s="134">
        <v>1.8975611986437276E-5</v>
      </c>
      <c r="BU9" s="134">
        <v>0</v>
      </c>
      <c r="BV9" s="134">
        <v>0</v>
      </c>
      <c r="BW9" s="134">
        <v>9.1832120921935657E-5</v>
      </c>
      <c r="BX9" s="134">
        <v>3.694161435759239E-4</v>
      </c>
      <c r="BY9" s="134">
        <v>0</v>
      </c>
      <c r="BZ9" s="134">
        <v>1.0572672853028677E-3</v>
      </c>
      <c r="CA9" s="134">
        <v>2.0093545979285822E-3</v>
      </c>
      <c r="CB9" s="134">
        <v>1.3190544494258381E-4</v>
      </c>
      <c r="CC9" s="134">
        <v>1.3309228703886959E-5</v>
      </c>
      <c r="CD9" s="134">
        <v>2.8242335359289782E-5</v>
      </c>
      <c r="CE9" s="134">
        <v>1.5571348762316709E-5</v>
      </c>
      <c r="CF9" s="134">
        <v>5.7442644520070503E-5</v>
      </c>
      <c r="CG9" s="134">
        <v>3.5120871812833435E-5</v>
      </c>
      <c r="CH9" s="134">
        <v>7.2050737435129877E-5</v>
      </c>
      <c r="CI9" s="134"/>
      <c r="CJ9" s="134">
        <v>1.3025593805219232E-5</v>
      </c>
      <c r="CK9" s="134">
        <v>2.0867951501638827E-6</v>
      </c>
      <c r="CL9" s="134">
        <v>1.4890485271311352E-4</v>
      </c>
      <c r="CM9" s="134">
        <v>0</v>
      </c>
      <c r="CN9" s="134">
        <v>2.2050681474635776E-5</v>
      </c>
      <c r="CO9" s="134">
        <v>0</v>
      </c>
      <c r="CP9" s="134">
        <v>5.7966531949033473E-6</v>
      </c>
      <c r="CQ9" s="134">
        <v>8.7747502491656166E-6</v>
      </c>
      <c r="CR9" s="134">
        <v>0</v>
      </c>
      <c r="CS9" s="134">
        <v>3.8644354632688985E-6</v>
      </c>
      <c r="CT9" s="134">
        <v>3.9438372033016675E-5</v>
      </c>
      <c r="CU9" s="134">
        <v>6.1235348001449915E-5</v>
      </c>
      <c r="CV9" s="134">
        <v>2.0811225843475626E-5</v>
      </c>
      <c r="CW9" s="134">
        <v>0</v>
      </c>
      <c r="CX9" s="134">
        <v>0</v>
      </c>
      <c r="CY9" s="134">
        <v>1.4930221594865284E-4</v>
      </c>
      <c r="CZ9" s="134">
        <v>7.8759109232402375E-5</v>
      </c>
      <c r="DA9" s="134">
        <v>0</v>
      </c>
      <c r="DB9" s="134">
        <v>8.4915357010532824E-4</v>
      </c>
      <c r="DC9" s="134">
        <v>1.345011338599599E-3</v>
      </c>
      <c r="DD9" s="134">
        <v>1.435638838210926E-4</v>
      </c>
      <c r="DE9" s="134">
        <v>5.3253338825285294E-6</v>
      </c>
      <c r="DF9" s="134">
        <v>1.1764851870839581E-4</v>
      </c>
      <c r="DG9" s="134">
        <v>1.5794550448498114E-5</v>
      </c>
      <c r="DH9" s="134">
        <v>1.1621279229997071E-5</v>
      </c>
      <c r="DI9" s="134">
        <v>4.1965890093670308E-5</v>
      </c>
      <c r="DJ9" s="134">
        <v>8.766166948012478E-5</v>
      </c>
      <c r="DK9" s="134"/>
      <c r="DL9" s="134">
        <v>0</v>
      </c>
      <c r="DM9" s="134">
        <v>0</v>
      </c>
      <c r="DN9" s="134">
        <v>4.9274297339637115E-6</v>
      </c>
      <c r="DO9" s="134">
        <v>0</v>
      </c>
      <c r="DP9" s="134">
        <v>0</v>
      </c>
      <c r="DQ9" s="134">
        <v>0</v>
      </c>
      <c r="DR9" s="134">
        <v>7.0730647198623707E-6</v>
      </c>
      <c r="DS9" s="134">
        <v>2.121919415958711E-6</v>
      </c>
      <c r="DT9" s="134">
        <v>0</v>
      </c>
      <c r="DU9" s="134">
        <v>0</v>
      </c>
      <c r="DV9" s="134">
        <v>8.9869528205310118E-6</v>
      </c>
      <c r="DW9" s="134">
        <v>5.8481763354344394E-5</v>
      </c>
      <c r="DX9" s="134">
        <v>1.2368293819260464E-5</v>
      </c>
      <c r="DY9" s="134">
        <v>0</v>
      </c>
      <c r="DZ9" s="134">
        <v>0</v>
      </c>
      <c r="EA9" s="134">
        <v>4.7207423009674615E-5</v>
      </c>
      <c r="EB9" s="134">
        <v>3.8542353298726467E-3</v>
      </c>
      <c r="EC9" s="134">
        <v>0</v>
      </c>
      <c r="ED9" s="134">
        <v>8.4703370055174418E-4</v>
      </c>
      <c r="EE9" s="134">
        <v>9.1974684457881914E-4</v>
      </c>
      <c r="EF9" s="134">
        <v>1.3605393641891885E-4</v>
      </c>
      <c r="EG9" s="134">
        <v>0</v>
      </c>
      <c r="EH9" s="134">
        <v>1.7426616856796741E-5</v>
      </c>
      <c r="EI9" s="134">
        <v>3.2859836044219604E-5</v>
      </c>
      <c r="EJ9" s="134">
        <v>2.3120267531233592E-5</v>
      </c>
      <c r="EK9" s="134">
        <v>5.6967836260448285E-5</v>
      </c>
      <c r="EL9" s="134">
        <v>1.4864199451965291E-4</v>
      </c>
      <c r="EM9" s="134"/>
      <c r="EN9" s="134">
        <v>0</v>
      </c>
      <c r="EO9" s="134">
        <v>0</v>
      </c>
      <c r="EP9" s="134">
        <v>0</v>
      </c>
      <c r="EQ9" s="134">
        <v>2.2388398667453552E-6</v>
      </c>
      <c r="ER9" s="134">
        <v>0</v>
      </c>
      <c r="ES9" s="134">
        <v>0</v>
      </c>
      <c r="ET9" s="134">
        <v>6.6442989593733122E-6</v>
      </c>
      <c r="EU9" s="134">
        <v>0</v>
      </c>
      <c r="EV9" s="134">
        <v>0</v>
      </c>
      <c r="EW9" s="134">
        <v>1.3433039200472133E-5</v>
      </c>
      <c r="EX9" s="134">
        <v>3.1969670355245502E-6</v>
      </c>
      <c r="EY9" s="134">
        <v>2.6817931307035758E-6</v>
      </c>
      <c r="EZ9" s="134">
        <v>1.028527849492082E-5</v>
      </c>
      <c r="FA9" s="134">
        <v>0</v>
      </c>
      <c r="FB9" s="134">
        <v>0</v>
      </c>
      <c r="FC9" s="134">
        <v>2.909384443606914E-6</v>
      </c>
      <c r="FD9" s="134">
        <v>3.4870517356162473E-3</v>
      </c>
      <c r="FE9" s="134">
        <v>0</v>
      </c>
      <c r="FF9" s="134">
        <v>5.8421857078118085E-4</v>
      </c>
      <c r="FG9" s="134">
        <v>9.3377152800175323E-4</v>
      </c>
      <c r="FH9" s="134">
        <v>8.0945924626788933E-4</v>
      </c>
      <c r="FI9" s="134">
        <v>1.3701699984485185E-5</v>
      </c>
      <c r="FJ9" s="134">
        <v>3.1160895471772789E-5</v>
      </c>
      <c r="FK9" s="134">
        <v>1.5724840870516839E-5</v>
      </c>
      <c r="FL9" s="134">
        <v>7.7200061461864602E-5</v>
      </c>
      <c r="FM9" s="134">
        <v>5.56712810090626E-5</v>
      </c>
      <c r="FN9" s="134">
        <v>6.5671673149317946E-5</v>
      </c>
      <c r="FO9" s="134"/>
      <c r="FP9" s="134">
        <v>0</v>
      </c>
      <c r="FQ9" s="134">
        <v>0</v>
      </c>
      <c r="FR9" s="134">
        <v>4.3848707819664027E-6</v>
      </c>
      <c r="FS9" s="134">
        <v>2.3642127038659186E-6</v>
      </c>
      <c r="FT9" s="134">
        <v>0</v>
      </c>
      <c r="FU9" s="134">
        <v>0</v>
      </c>
      <c r="FV9" s="134">
        <v>0</v>
      </c>
      <c r="FW9" s="134">
        <v>0</v>
      </c>
      <c r="FX9" s="134">
        <v>0</v>
      </c>
      <c r="FY9" s="134">
        <v>0</v>
      </c>
      <c r="FZ9" s="134">
        <v>3.4311613868887101E-6</v>
      </c>
      <c r="GA9" s="134">
        <v>2.4264778689706584E-5</v>
      </c>
      <c r="GB9" s="134">
        <v>0</v>
      </c>
      <c r="GC9" s="134">
        <v>0</v>
      </c>
      <c r="GD9" s="134">
        <v>0</v>
      </c>
      <c r="GE9" s="134">
        <v>7.0446237765366866E-5</v>
      </c>
      <c r="GF9" s="134">
        <v>6.3117200307719114E-5</v>
      </c>
      <c r="GG9" s="134">
        <v>0</v>
      </c>
      <c r="GH9" s="134">
        <v>3.279523237397884E-4</v>
      </c>
      <c r="GI9" s="134">
        <v>1.5888465271814928E-3</v>
      </c>
      <c r="GJ9" s="134">
        <v>8.7946174839875855E-4</v>
      </c>
      <c r="GK9" s="134">
        <v>0</v>
      </c>
      <c r="GL9" s="134">
        <v>1.1035914038204183E-4</v>
      </c>
      <c r="GM9" s="134">
        <v>1.1140805628395543E-5</v>
      </c>
      <c r="GN9" s="134">
        <v>4.4942184970916897E-5</v>
      </c>
      <c r="GO9" s="134">
        <v>4.106869974389629E-5</v>
      </c>
      <c r="GP9" s="134">
        <v>3.5636392953884595E-6</v>
      </c>
      <c r="GQ9" s="134"/>
      <c r="GR9" s="134">
        <v>0</v>
      </c>
      <c r="GS9" s="134">
        <v>0</v>
      </c>
      <c r="GT9" s="134">
        <v>0</v>
      </c>
      <c r="GU9" s="134">
        <v>3.1300973986314664E-6</v>
      </c>
      <c r="GV9" s="134">
        <v>0</v>
      </c>
      <c r="GW9" s="134">
        <v>0</v>
      </c>
      <c r="GX9" s="134">
        <v>0</v>
      </c>
      <c r="GY9" s="134">
        <v>4.8256938148330349E-6</v>
      </c>
      <c r="GZ9" s="134">
        <v>0</v>
      </c>
      <c r="HA9" s="134">
        <v>0</v>
      </c>
      <c r="HB9" s="134">
        <v>2.7572046082856613E-5</v>
      </c>
      <c r="HC9" s="134">
        <v>0</v>
      </c>
      <c r="HD9" s="134">
        <v>0</v>
      </c>
      <c r="HE9" s="134">
        <v>0</v>
      </c>
      <c r="HF9" s="134">
        <v>0</v>
      </c>
      <c r="HG9" s="134">
        <v>1.0332381921298186E-4</v>
      </c>
      <c r="HH9" s="134">
        <v>4.342308256135274E-3</v>
      </c>
      <c r="HI9" s="134">
        <v>0</v>
      </c>
      <c r="HJ9" s="134">
        <v>2.7188289131821524E-4</v>
      </c>
      <c r="HK9" s="134">
        <v>2.3257207834768575E-3</v>
      </c>
      <c r="HL9" s="134">
        <v>9.2553689716306175E-4</v>
      </c>
      <c r="HM9" s="134">
        <v>1.2191226479578196E-6</v>
      </c>
      <c r="HN9" s="134">
        <v>8.6101108475761598E-5</v>
      </c>
      <c r="HO9" s="134">
        <v>2.4443409091551931E-5</v>
      </c>
      <c r="HP9" s="134">
        <v>1.3740464682054737E-5</v>
      </c>
      <c r="HQ9" s="134">
        <v>4.2524623457631605E-4</v>
      </c>
      <c r="HR9" s="134">
        <v>1.0233899669894813E-5</v>
      </c>
    </row>
    <row r="10" spans="1:227" x14ac:dyDescent="0.25">
      <c r="A10" s="123" t="s">
        <v>28</v>
      </c>
      <c r="B10" s="123">
        <v>9002</v>
      </c>
      <c r="C10" s="138" t="s">
        <v>900</v>
      </c>
      <c r="D10" s="135">
        <v>0</v>
      </c>
      <c r="E10" s="134">
        <v>0</v>
      </c>
      <c r="F10" s="134">
        <v>3.2756504117306042E-5</v>
      </c>
      <c r="G10" s="134">
        <v>0</v>
      </c>
      <c r="H10" s="134">
        <v>1.1363807932402117E-5</v>
      </c>
      <c r="I10" s="134">
        <v>0</v>
      </c>
      <c r="J10" s="134">
        <v>0</v>
      </c>
      <c r="K10" s="134">
        <v>0</v>
      </c>
      <c r="L10" s="134">
        <v>0</v>
      </c>
      <c r="M10" s="134">
        <v>2.4836096218139739E-5</v>
      </c>
      <c r="N10" s="134">
        <v>0</v>
      </c>
      <c r="O10" s="134">
        <v>1.6955524433694644E-6</v>
      </c>
      <c r="P10" s="134">
        <v>3.6420911448993977E-5</v>
      </c>
      <c r="Q10" s="134">
        <v>0</v>
      </c>
      <c r="R10" s="134">
        <v>0</v>
      </c>
      <c r="S10" s="134">
        <v>1.7272733255999824E-4</v>
      </c>
      <c r="T10" s="134">
        <v>3.1675158520781118E-4</v>
      </c>
      <c r="U10" s="134">
        <v>4.3781318657201816E-6</v>
      </c>
      <c r="V10" s="134">
        <v>2.7462790325632618E-4</v>
      </c>
      <c r="W10" s="134">
        <v>5.9779790387776578E-4</v>
      </c>
      <c r="X10" s="134">
        <v>8.8918845076776289E-5</v>
      </c>
      <c r="Y10" s="134">
        <v>2.0182132630347051E-5</v>
      </c>
      <c r="Z10" s="134">
        <v>5.3007582968556894E-5</v>
      </c>
      <c r="AA10" s="134">
        <v>2.1637216392936565E-5</v>
      </c>
      <c r="AB10" s="134">
        <v>0</v>
      </c>
      <c r="AC10" s="134">
        <v>4.5358018494906908E-5</v>
      </c>
      <c r="AD10" s="134">
        <v>5.335710798998536E-4</v>
      </c>
      <c r="AE10" s="134"/>
      <c r="AF10" s="134">
        <v>0</v>
      </c>
      <c r="AG10" s="134">
        <v>0</v>
      </c>
      <c r="AH10" s="134">
        <v>3.1783917827426038E-5</v>
      </c>
      <c r="AI10" s="134">
        <v>0</v>
      </c>
      <c r="AJ10" s="134">
        <v>2.3469907291683422E-5</v>
      </c>
      <c r="AK10" s="134">
        <v>0</v>
      </c>
      <c r="AL10" s="134">
        <v>0</v>
      </c>
      <c r="AM10" s="134">
        <v>0</v>
      </c>
      <c r="AN10" s="134">
        <v>0</v>
      </c>
      <c r="AO10" s="134">
        <v>3.0573001812859955E-5</v>
      </c>
      <c r="AP10" s="134">
        <v>0</v>
      </c>
      <c r="AQ10" s="134">
        <v>3.6172227954138468E-6</v>
      </c>
      <c r="AR10" s="134">
        <v>4.6302052322358236E-5</v>
      </c>
      <c r="AS10" s="134">
        <v>0</v>
      </c>
      <c r="AT10" s="134">
        <v>2.1450184528181714E-6</v>
      </c>
      <c r="AU10" s="134">
        <v>8.845969029985512E-5</v>
      </c>
      <c r="AV10" s="134">
        <v>2.5667266104727345E-4</v>
      </c>
      <c r="AW10" s="134">
        <v>5.9700181534927645E-6</v>
      </c>
      <c r="AX10" s="134">
        <v>1.2909649416221084E-4</v>
      </c>
      <c r="AY10" s="134">
        <v>3.2623665435869281E-3</v>
      </c>
      <c r="AZ10" s="134">
        <v>5.0487387166986635E-5</v>
      </c>
      <c r="BA10" s="134">
        <v>1.3477702778933184E-5</v>
      </c>
      <c r="BB10" s="134">
        <v>9.7520753375320775E-5</v>
      </c>
      <c r="BC10" s="134">
        <v>0</v>
      </c>
      <c r="BD10" s="134">
        <v>3.6503006439864651E-6</v>
      </c>
      <c r="BE10" s="134">
        <v>3.5953460666932592E-5</v>
      </c>
      <c r="BF10" s="134">
        <v>3.6454419348412815E-4</v>
      </c>
      <c r="BG10" s="134"/>
      <c r="BH10" s="134">
        <v>0</v>
      </c>
      <c r="BI10" s="134">
        <v>8.2040856820160067E-6</v>
      </c>
      <c r="BJ10" s="134">
        <v>4.041314580836541E-5</v>
      </c>
      <c r="BK10" s="134">
        <v>0</v>
      </c>
      <c r="BL10" s="134">
        <v>0</v>
      </c>
      <c r="BM10" s="134">
        <v>0</v>
      </c>
      <c r="BN10" s="134">
        <v>0</v>
      </c>
      <c r="BO10" s="134">
        <v>0</v>
      </c>
      <c r="BP10" s="134">
        <v>6.4789023673796187E-6</v>
      </c>
      <c r="BQ10" s="134">
        <v>6.633089252182952E-6</v>
      </c>
      <c r="BR10" s="134">
        <v>0</v>
      </c>
      <c r="BS10" s="134">
        <v>3.7981878157494093E-6</v>
      </c>
      <c r="BT10" s="134">
        <v>9.0621433289636414E-5</v>
      </c>
      <c r="BU10" s="134">
        <v>1.5943839850356442E-5</v>
      </c>
      <c r="BV10" s="134">
        <v>0</v>
      </c>
      <c r="BW10" s="134">
        <v>1.2171701985125065E-4</v>
      </c>
      <c r="BX10" s="134">
        <v>2.8731471115582368E-4</v>
      </c>
      <c r="BY10" s="134">
        <v>2.2837978184731174E-6</v>
      </c>
      <c r="BZ10" s="134">
        <v>1.3072919746992355E-4</v>
      </c>
      <c r="CA10" s="134">
        <v>2.8238901113581826E-3</v>
      </c>
      <c r="CB10" s="134">
        <v>3.7677534619329965E-5</v>
      </c>
      <c r="CC10" s="134">
        <v>1.1729805426486277E-5</v>
      </c>
      <c r="CD10" s="134">
        <v>6.0871974562483137E-5</v>
      </c>
      <c r="CE10" s="134">
        <v>1.2306708632099623E-5</v>
      </c>
      <c r="CF10" s="134">
        <v>1.7061539051691329E-4</v>
      </c>
      <c r="CG10" s="134">
        <v>1.7492792135471876E-5</v>
      </c>
      <c r="CH10" s="134">
        <v>4.3829130288928271E-4</v>
      </c>
      <c r="CI10" s="134"/>
      <c r="CJ10" s="134">
        <v>0</v>
      </c>
      <c r="CK10" s="134">
        <v>0</v>
      </c>
      <c r="CL10" s="134">
        <v>4.3027900775357997E-5</v>
      </c>
      <c r="CM10" s="134">
        <v>0</v>
      </c>
      <c r="CN10" s="134">
        <v>9.1824659173086653E-6</v>
      </c>
      <c r="CO10" s="134">
        <v>0</v>
      </c>
      <c r="CP10" s="134">
        <v>0</v>
      </c>
      <c r="CQ10" s="134">
        <v>0</v>
      </c>
      <c r="CR10" s="134">
        <v>0</v>
      </c>
      <c r="CS10" s="134">
        <v>1.5120933257653075E-5</v>
      </c>
      <c r="CT10" s="134">
        <v>0</v>
      </c>
      <c r="CU10" s="134">
        <v>4.6444132631947315E-6</v>
      </c>
      <c r="CV10" s="134">
        <v>4.7291649418648664E-5</v>
      </c>
      <c r="CW10" s="134">
        <v>3.5269177971191743E-5</v>
      </c>
      <c r="CX10" s="134">
        <v>0</v>
      </c>
      <c r="CY10" s="134">
        <v>3.842510996383746E-5</v>
      </c>
      <c r="CZ10" s="134">
        <v>2.4870272858531941E-4</v>
      </c>
      <c r="DA10" s="134">
        <v>9.6321585725017382E-6</v>
      </c>
      <c r="DB10" s="134">
        <v>1.7886805443261594E-4</v>
      </c>
      <c r="DC10" s="134">
        <v>2.9528808328863677E-3</v>
      </c>
      <c r="DD10" s="134">
        <v>3.1754668911799338E-5</v>
      </c>
      <c r="DE10" s="134">
        <v>5.5591145012895716E-6</v>
      </c>
      <c r="DF10" s="134">
        <v>6.082203067456017E-5</v>
      </c>
      <c r="DG10" s="134">
        <v>1.2782985255910297E-5</v>
      </c>
      <c r="DH10" s="134">
        <v>1.5897780510319251E-4</v>
      </c>
      <c r="DI10" s="134">
        <v>1.5883184289398775E-5</v>
      </c>
      <c r="DJ10" s="134">
        <v>6.9412213358779732E-4</v>
      </c>
      <c r="DK10" s="134"/>
      <c r="DL10" s="134">
        <v>0</v>
      </c>
      <c r="DM10" s="134">
        <v>0</v>
      </c>
      <c r="DN10" s="134">
        <v>4.6997394593756098E-5</v>
      </c>
      <c r="DO10" s="134">
        <v>0</v>
      </c>
      <c r="DP10" s="134">
        <v>0</v>
      </c>
      <c r="DQ10" s="134">
        <v>0</v>
      </c>
      <c r="DR10" s="134">
        <v>0</v>
      </c>
      <c r="DS10" s="134">
        <v>0</v>
      </c>
      <c r="DT10" s="134">
        <v>0</v>
      </c>
      <c r="DU10" s="134">
        <v>9.5486373718142008E-6</v>
      </c>
      <c r="DV10" s="134">
        <v>2.1718469316283276E-6</v>
      </c>
      <c r="DW10" s="134">
        <v>0</v>
      </c>
      <c r="DX10" s="134">
        <v>1.0972574279338806E-4</v>
      </c>
      <c r="DY10" s="134">
        <v>2.121919415958711E-6</v>
      </c>
      <c r="DZ10" s="134">
        <v>0</v>
      </c>
      <c r="EA10" s="134">
        <v>4.4416350064938052E-5</v>
      </c>
      <c r="EB10" s="134">
        <v>2.1586506731742963E-4</v>
      </c>
      <c r="EC10" s="134">
        <v>9.1159322360108546E-6</v>
      </c>
      <c r="ED10" s="134">
        <v>2.043137540795781E-4</v>
      </c>
      <c r="EE10" s="134">
        <v>4.2814830553632522E-3</v>
      </c>
      <c r="EF10" s="134">
        <v>2.4640643595903074E-5</v>
      </c>
      <c r="EG10" s="134">
        <v>5.6505049796459825E-5</v>
      </c>
      <c r="EH10" s="134">
        <v>2.9996867476940973E-5</v>
      </c>
      <c r="EI10" s="134">
        <v>2.121919415958711E-6</v>
      </c>
      <c r="EJ10" s="134">
        <v>1.7245483990573052E-4</v>
      </c>
      <c r="EK10" s="134">
        <v>1.1670556787772911E-5</v>
      </c>
      <c r="EL10" s="134">
        <v>3.7468828083244663E-4</v>
      </c>
      <c r="EM10" s="134"/>
      <c r="EN10" s="134">
        <v>1.1218272880681027E-5</v>
      </c>
      <c r="EO10" s="134">
        <v>0</v>
      </c>
      <c r="EP10" s="134">
        <v>4.0169120447863436E-5</v>
      </c>
      <c r="EQ10" s="134">
        <v>0</v>
      </c>
      <c r="ER10" s="134">
        <v>0</v>
      </c>
      <c r="ES10" s="134">
        <v>0</v>
      </c>
      <c r="ET10" s="134">
        <v>0</v>
      </c>
      <c r="EU10" s="134">
        <v>0</v>
      </c>
      <c r="EV10" s="134">
        <v>0</v>
      </c>
      <c r="EW10" s="134">
        <v>7.8359395336087431E-6</v>
      </c>
      <c r="EX10" s="134">
        <v>6.5335606433837568E-6</v>
      </c>
      <c r="EY10" s="134">
        <v>0</v>
      </c>
      <c r="EZ10" s="134">
        <v>1.6568994238596403E-4</v>
      </c>
      <c r="FA10" s="134">
        <v>2.2388398667453552E-6</v>
      </c>
      <c r="FB10" s="134">
        <v>0</v>
      </c>
      <c r="FC10" s="134">
        <v>6.6203746684102247E-5</v>
      </c>
      <c r="FD10" s="134">
        <v>1.6206730689318673E-4</v>
      </c>
      <c r="FE10" s="134">
        <v>2.454677511086369E-4</v>
      </c>
      <c r="FF10" s="134">
        <v>1.0042203076615991E-4</v>
      </c>
      <c r="FG10" s="134">
        <v>2.8579713878795119E-3</v>
      </c>
      <c r="FH10" s="134">
        <v>2.1152607208104361E-5</v>
      </c>
      <c r="FI10" s="134">
        <v>5.109908853022084E-5</v>
      </c>
      <c r="FJ10" s="134">
        <v>3.0220245698077381E-5</v>
      </c>
      <c r="FK10" s="134">
        <v>0</v>
      </c>
      <c r="FL10" s="134">
        <v>2.2808915385649688E-5</v>
      </c>
      <c r="FM10" s="134">
        <v>1.6025808354537831E-5</v>
      </c>
      <c r="FN10" s="134">
        <v>4.399629923967723E-4</v>
      </c>
      <c r="FO10" s="134"/>
      <c r="FP10" s="134">
        <v>0</v>
      </c>
      <c r="FQ10" s="134">
        <v>0</v>
      </c>
      <c r="FR10" s="134">
        <v>0</v>
      </c>
      <c r="FS10" s="134">
        <v>0</v>
      </c>
      <c r="FT10" s="134">
        <v>0</v>
      </c>
      <c r="FU10" s="134">
        <v>0</v>
      </c>
      <c r="FV10" s="134">
        <v>0</v>
      </c>
      <c r="FW10" s="134">
        <v>0</v>
      </c>
      <c r="FX10" s="134">
        <v>4.5493034362901426E-6</v>
      </c>
      <c r="FY10" s="134">
        <v>0</v>
      </c>
      <c r="FZ10" s="134">
        <v>2.2746517181450713E-6</v>
      </c>
      <c r="GA10" s="134">
        <v>0</v>
      </c>
      <c r="GB10" s="134">
        <v>5.5304182737551258E-5</v>
      </c>
      <c r="GC10" s="134">
        <v>8.6393464690589581E-6</v>
      </c>
      <c r="GD10" s="134">
        <v>0</v>
      </c>
      <c r="GE10" s="134">
        <v>8.2180700086766583E-5</v>
      </c>
      <c r="GF10" s="134">
        <v>2.0548847350971929E-4</v>
      </c>
      <c r="GG10" s="134">
        <v>3.9157224948266385E-5</v>
      </c>
      <c r="GH10" s="134">
        <v>2.0149215708991765E-4</v>
      </c>
      <c r="GI10" s="134">
        <v>2.5469812982849239E-3</v>
      </c>
      <c r="GJ10" s="134">
        <v>2.297836722404615E-5</v>
      </c>
      <c r="GK10" s="134">
        <v>7.5258085339739863E-5</v>
      </c>
      <c r="GL10" s="134">
        <v>1.1947347797855514E-5</v>
      </c>
      <c r="GM10" s="134">
        <v>0</v>
      </c>
      <c r="GN10" s="134">
        <v>0</v>
      </c>
      <c r="GO10" s="134">
        <v>1.9167914514516359E-5</v>
      </c>
      <c r="GP10" s="134">
        <v>4.3794445043735669E-4</v>
      </c>
      <c r="GQ10" s="134"/>
      <c r="GR10" s="134">
        <v>0</v>
      </c>
      <c r="GS10" s="134">
        <v>0</v>
      </c>
      <c r="GT10" s="134">
        <v>3.1017781954551807E-5</v>
      </c>
      <c r="GU10" s="134">
        <v>0</v>
      </c>
      <c r="GV10" s="134">
        <v>0</v>
      </c>
      <c r="GW10" s="134">
        <v>0</v>
      </c>
      <c r="GX10" s="134">
        <v>0</v>
      </c>
      <c r="GY10" s="134">
        <v>0</v>
      </c>
      <c r="GZ10" s="134">
        <v>2.9284913403247765E-5</v>
      </c>
      <c r="HA10" s="134">
        <v>0</v>
      </c>
      <c r="HB10" s="134">
        <v>2.4128469074165175E-6</v>
      </c>
      <c r="HC10" s="134">
        <v>0</v>
      </c>
      <c r="HD10" s="134">
        <v>1.8959731925068888E-4</v>
      </c>
      <c r="HE10" s="134">
        <v>1.1727642393493476E-5</v>
      </c>
      <c r="HF10" s="134">
        <v>0</v>
      </c>
      <c r="HG10" s="134">
        <v>9.6513876296660698E-6</v>
      </c>
      <c r="HH10" s="134">
        <v>5.450329082386313E-5</v>
      </c>
      <c r="HI10" s="134">
        <v>2.5508427017294124E-5</v>
      </c>
      <c r="HJ10" s="134">
        <v>2.8174426012478196E-4</v>
      </c>
      <c r="HK10" s="134">
        <v>2.2885621156550303E-3</v>
      </c>
      <c r="HL10" s="134">
        <v>3.2399962256672089E-5</v>
      </c>
      <c r="HM10" s="134">
        <v>6.1003119416610788E-5</v>
      </c>
      <c r="HN10" s="134">
        <v>1.7368814967066109E-5</v>
      </c>
      <c r="HO10" s="134">
        <v>0</v>
      </c>
      <c r="HP10" s="134">
        <v>2.4128469074165175E-6</v>
      </c>
      <c r="HQ10" s="134">
        <v>7.2385407222495532E-6</v>
      </c>
      <c r="HR10" s="134">
        <v>5.9178245202952481E-6</v>
      </c>
    </row>
    <row r="11" spans="1:227" x14ac:dyDescent="0.25">
      <c r="A11" s="123" t="s">
        <v>28</v>
      </c>
      <c r="B11" s="123">
        <v>93212</v>
      </c>
      <c r="C11" s="138" t="s">
        <v>901</v>
      </c>
      <c r="D11" s="135">
        <v>1.6573650426215185E-5</v>
      </c>
      <c r="E11" s="134">
        <v>5.49358991651655E-6</v>
      </c>
      <c r="F11" s="134">
        <v>1.764319741333787E-4</v>
      </c>
      <c r="G11" s="134">
        <v>7.3909857002692756E-5</v>
      </c>
      <c r="H11" s="134">
        <v>3.2037180044750115E-4</v>
      </c>
      <c r="I11" s="134">
        <v>6.5214670629984097E-5</v>
      </c>
      <c r="J11" s="134">
        <v>6.501858139508087E-6</v>
      </c>
      <c r="K11" s="134">
        <v>3.5296504909405148E-4</v>
      </c>
      <c r="L11" s="134">
        <v>9.775438291071438E-5</v>
      </c>
      <c r="M11" s="134">
        <v>7.3945873674763109E-3</v>
      </c>
      <c r="N11" s="134">
        <v>4.7432533935141589E-4</v>
      </c>
      <c r="O11" s="134">
        <v>3.1505287116805129E-4</v>
      </c>
      <c r="P11" s="134">
        <v>1.9887348191681992E-3</v>
      </c>
      <c r="Q11" s="134">
        <v>9.9715884159979132E-4</v>
      </c>
      <c r="R11" s="134">
        <v>4.7863302616531488E-4</v>
      </c>
      <c r="S11" s="134">
        <v>6.855805414636405E-4</v>
      </c>
      <c r="T11" s="134">
        <v>1.0182887505752313E-3</v>
      </c>
      <c r="U11" s="134">
        <v>5.1175917945068053E-4</v>
      </c>
      <c r="V11" s="134">
        <v>3.2906790719607211E-3</v>
      </c>
      <c r="W11" s="134">
        <v>1.0729842606849935E-2</v>
      </c>
      <c r="X11" s="134">
        <v>1.0993153376704532E-3</v>
      </c>
      <c r="Y11" s="134">
        <v>4.509608140356388E-3</v>
      </c>
      <c r="Z11" s="134">
        <v>3.3306049760246834E-3</v>
      </c>
      <c r="AA11" s="134">
        <v>2.4707648752860271E-4</v>
      </c>
      <c r="AB11" s="134">
        <v>6.9773294521681726E-5</v>
      </c>
      <c r="AC11" s="134">
        <v>1.9427351136987873E-3</v>
      </c>
      <c r="AD11" s="134">
        <v>6.6306772680058774E-4</v>
      </c>
      <c r="AE11" s="134"/>
      <c r="AF11" s="134">
        <v>2.2364893743915703E-5</v>
      </c>
      <c r="AG11" s="134">
        <v>0</v>
      </c>
      <c r="AH11" s="134">
        <v>1.907768650964643E-4</v>
      </c>
      <c r="AI11" s="134">
        <v>4.3075254842825353E-5</v>
      </c>
      <c r="AJ11" s="134">
        <v>3.1172300404630482E-4</v>
      </c>
      <c r="AK11" s="134">
        <v>5.9615059426221435E-5</v>
      </c>
      <c r="AL11" s="134">
        <v>5.6018937097117097E-6</v>
      </c>
      <c r="AM11" s="134">
        <v>4.5530058017791819E-4</v>
      </c>
      <c r="AN11" s="134">
        <v>9.5613948783576411E-5</v>
      </c>
      <c r="AO11" s="134">
        <v>6.8862444687547777E-3</v>
      </c>
      <c r="AP11" s="134">
        <v>5.3758063479673152E-4</v>
      </c>
      <c r="AQ11" s="134">
        <v>2.5077744151264002E-4</v>
      </c>
      <c r="AR11" s="134">
        <v>1.8588499007390737E-3</v>
      </c>
      <c r="AS11" s="134">
        <v>6.6908677020042009E-4</v>
      </c>
      <c r="AT11" s="134">
        <v>4.9483557157457456E-4</v>
      </c>
      <c r="AU11" s="134">
        <v>6.7304570851209442E-4</v>
      </c>
      <c r="AV11" s="134">
        <v>1.1585770948242169E-3</v>
      </c>
      <c r="AW11" s="134">
        <v>3.0146486963644672E-4</v>
      </c>
      <c r="AX11" s="134">
        <v>3.7704670793579785E-3</v>
      </c>
      <c r="AY11" s="134">
        <v>1.0433842447629573E-2</v>
      </c>
      <c r="AZ11" s="134">
        <v>1.1693917106849214E-3</v>
      </c>
      <c r="BA11" s="134">
        <v>6.2187848352717899E-3</v>
      </c>
      <c r="BB11" s="134">
        <v>3.2480559192404937E-3</v>
      </c>
      <c r="BC11" s="134">
        <v>1.8408681687149579E-4</v>
      </c>
      <c r="BD11" s="134">
        <v>1.3475904837809878E-4</v>
      </c>
      <c r="BE11" s="134">
        <v>1.0177228393060561E-3</v>
      </c>
      <c r="BF11" s="134">
        <v>7.6081177766796401E-4</v>
      </c>
      <c r="BG11" s="134"/>
      <c r="BH11" s="134">
        <v>1.8032415700227814E-5</v>
      </c>
      <c r="BI11" s="134">
        <v>0</v>
      </c>
      <c r="BJ11" s="134">
        <v>1.709054145206518E-4</v>
      </c>
      <c r="BK11" s="134">
        <v>3.9465766630428555E-5</v>
      </c>
      <c r="BL11" s="134">
        <v>3.0656361557907007E-4</v>
      </c>
      <c r="BM11" s="134">
        <v>1.7062106947941284E-5</v>
      </c>
      <c r="BN11" s="134">
        <v>5.6972817236241146E-6</v>
      </c>
      <c r="BO11" s="134">
        <v>3.1483068889343215E-4</v>
      </c>
      <c r="BP11" s="134">
        <v>1.397431764799022E-4</v>
      </c>
      <c r="BQ11" s="134">
        <v>6.7485145006404741E-3</v>
      </c>
      <c r="BR11" s="134">
        <v>6.4095671205078046E-4</v>
      </c>
      <c r="BS11" s="134">
        <v>2.6697202634421579E-4</v>
      </c>
      <c r="BT11" s="134">
        <v>1.9042759306146391E-3</v>
      </c>
      <c r="BU11" s="134">
        <v>5.7043288275609441E-4</v>
      </c>
      <c r="BV11" s="134">
        <v>5.1404716643229634E-4</v>
      </c>
      <c r="BW11" s="134">
        <v>7.4701841998466262E-4</v>
      </c>
      <c r="BX11" s="134">
        <v>1.21193407296864E-3</v>
      </c>
      <c r="BY11" s="134">
        <v>3.4981096058655451E-4</v>
      </c>
      <c r="BZ11" s="134">
        <v>3.1067190833202387E-3</v>
      </c>
      <c r="CA11" s="134">
        <v>1.2288267941741319E-2</v>
      </c>
      <c r="CB11" s="134">
        <v>1.1539055488183827E-3</v>
      </c>
      <c r="CC11" s="134">
        <v>6.0387049176774477E-3</v>
      </c>
      <c r="CD11" s="134">
        <v>2.1474699578218018E-3</v>
      </c>
      <c r="CE11" s="134">
        <v>1.3107198086709237E-4</v>
      </c>
      <c r="CF11" s="134">
        <v>8.0455357663559673E-5</v>
      </c>
      <c r="CG11" s="134">
        <v>1.1972122176114946E-3</v>
      </c>
      <c r="CH11" s="134">
        <v>6.7161376668645656E-4</v>
      </c>
      <c r="CI11" s="134"/>
      <c r="CJ11" s="134">
        <v>2.1423437509343622E-5</v>
      </c>
      <c r="CK11" s="134">
        <v>3.2036169990478032E-6</v>
      </c>
      <c r="CL11" s="134">
        <v>1.180557025734938E-4</v>
      </c>
      <c r="CM11" s="134">
        <v>8.5594621949714733E-5</v>
      </c>
      <c r="CN11" s="134">
        <v>1.5372263376910142E-4</v>
      </c>
      <c r="CO11" s="134">
        <v>1.287186727156325E-5</v>
      </c>
      <c r="CP11" s="134">
        <v>0</v>
      </c>
      <c r="CQ11" s="134">
        <v>2.1048410001724488E-4</v>
      </c>
      <c r="CR11" s="134">
        <v>1.2988434953765959E-4</v>
      </c>
      <c r="CS11" s="134">
        <v>5.9149620357265582E-3</v>
      </c>
      <c r="CT11" s="134">
        <v>2.6476388962725066E-4</v>
      </c>
      <c r="CU11" s="134">
        <v>2.6556641587628633E-4</v>
      </c>
      <c r="CV11" s="134">
        <v>1.5637245943950491E-3</v>
      </c>
      <c r="CW11" s="134">
        <v>2.4661249444210461E-4</v>
      </c>
      <c r="CX11" s="134">
        <v>3.8991568841033943E-4</v>
      </c>
      <c r="CY11" s="134">
        <v>5.5014954139965134E-4</v>
      </c>
      <c r="CZ11" s="134">
        <v>9.2302395575540172E-4</v>
      </c>
      <c r="DA11" s="134">
        <v>3.3495249643342314E-4</v>
      </c>
      <c r="DB11" s="134">
        <v>3.5497467546238438E-3</v>
      </c>
      <c r="DC11" s="134">
        <v>1.3390634548001105E-2</v>
      </c>
      <c r="DD11" s="134">
        <v>2.443334843992462E-3</v>
      </c>
      <c r="DE11" s="134">
        <v>6.0852570350781272E-3</v>
      </c>
      <c r="DF11" s="134">
        <v>1.7536409280030705E-3</v>
      </c>
      <c r="DG11" s="134">
        <v>8.2445887024957596E-5</v>
      </c>
      <c r="DH11" s="134">
        <v>2.8059453177572949E-5</v>
      </c>
      <c r="DI11" s="134">
        <v>6.6225982773966219E-4</v>
      </c>
      <c r="DJ11" s="134">
        <v>5.3653779427774656E-4</v>
      </c>
      <c r="DK11" s="134"/>
      <c r="DL11" s="134">
        <v>2.0969556581239026E-5</v>
      </c>
      <c r="DM11" s="134">
        <v>9.1666918769385112E-6</v>
      </c>
      <c r="DN11" s="134">
        <v>2.2275672873035284E-4</v>
      </c>
      <c r="DO11" s="134">
        <v>3.2500274718884181E-5</v>
      </c>
      <c r="DP11" s="134">
        <v>1.7233771827522679E-4</v>
      </c>
      <c r="DQ11" s="134">
        <v>1.3149076951803908E-5</v>
      </c>
      <c r="DR11" s="134">
        <v>9.1532114477145388E-6</v>
      </c>
      <c r="DS11" s="134">
        <v>3.4821820984986553E-4</v>
      </c>
      <c r="DT11" s="134">
        <v>1.5128790321256217E-4</v>
      </c>
      <c r="DU11" s="134">
        <v>5.5227531153512364E-3</v>
      </c>
      <c r="DV11" s="134">
        <v>2.7704720196302458E-4</v>
      </c>
      <c r="DW11" s="134">
        <v>2.7556439635391627E-4</v>
      </c>
      <c r="DX11" s="134">
        <v>1.7526666189384829E-3</v>
      </c>
      <c r="DY11" s="134">
        <v>2.9318119543912761E-4</v>
      </c>
      <c r="DZ11" s="134">
        <v>4.3636806799045893E-4</v>
      </c>
      <c r="EA11" s="134">
        <v>6.2150969765917058E-4</v>
      </c>
      <c r="EB11" s="134">
        <v>1.0216894285607462E-3</v>
      </c>
      <c r="EC11" s="134">
        <v>3.5757470949888574E-4</v>
      </c>
      <c r="ED11" s="134">
        <v>3.8220387392676543E-3</v>
      </c>
      <c r="EE11" s="134">
        <v>1.3135036502270813E-2</v>
      </c>
      <c r="EF11" s="134">
        <v>2.4721146722164974E-3</v>
      </c>
      <c r="EG11" s="134">
        <v>5.5501859968671808E-3</v>
      </c>
      <c r="EH11" s="134">
        <v>1.5037765803187584E-3</v>
      </c>
      <c r="EI11" s="134">
        <v>3.5391161088674586E-5</v>
      </c>
      <c r="EJ11" s="134">
        <v>3.3689797779702734E-5</v>
      </c>
      <c r="EK11" s="134">
        <v>8.4655227448191656E-4</v>
      </c>
      <c r="EL11" s="134">
        <v>5.5157809874253861E-4</v>
      </c>
      <c r="EM11" s="134"/>
      <c r="EN11" s="134">
        <v>4.6572828378981696E-5</v>
      </c>
      <c r="EO11" s="134">
        <v>4.835894112171749E-6</v>
      </c>
      <c r="EP11" s="134">
        <v>1.3792548735976803E-4</v>
      </c>
      <c r="EQ11" s="134">
        <v>5.2882360594403464E-5</v>
      </c>
      <c r="ER11" s="134">
        <v>1.6444066974031341E-4</v>
      </c>
      <c r="ES11" s="134">
        <v>1.0140259448067881E-5</v>
      </c>
      <c r="ET11" s="134">
        <v>0</v>
      </c>
      <c r="EU11" s="134">
        <v>1.9374689100763588E-4</v>
      </c>
      <c r="EV11" s="134">
        <v>1.4346875857564992E-4</v>
      </c>
      <c r="EW11" s="134">
        <v>4.6316499991600098E-3</v>
      </c>
      <c r="EX11" s="134">
        <v>2.2255897865017013E-4</v>
      </c>
      <c r="EY11" s="134">
        <v>2.6261928666579366E-4</v>
      </c>
      <c r="EZ11" s="134">
        <v>1.8089146286336193E-3</v>
      </c>
      <c r="FA11" s="134">
        <v>1.9145147830554375E-4</v>
      </c>
      <c r="FB11" s="134">
        <v>3.8101265355717514E-4</v>
      </c>
      <c r="FC11" s="134">
        <v>4.2236975540010469E-4</v>
      </c>
      <c r="FD11" s="134">
        <v>1.1289118922012645E-3</v>
      </c>
      <c r="FE11" s="134">
        <v>2.4022559181802988E-4</v>
      </c>
      <c r="FF11" s="134">
        <v>4.1254170578247026E-3</v>
      </c>
      <c r="FG11" s="134">
        <v>1.2999733988220616E-2</v>
      </c>
      <c r="FH11" s="134">
        <v>2.48881678578691E-3</v>
      </c>
      <c r="FI11" s="134">
        <v>5.3259160714272799E-3</v>
      </c>
      <c r="FJ11" s="134">
        <v>1.5400826335582234E-3</v>
      </c>
      <c r="FK11" s="134">
        <v>3.0327854452965579E-5</v>
      </c>
      <c r="FL11" s="134">
        <v>7.3543241532452219E-6</v>
      </c>
      <c r="FM11" s="134">
        <v>9.0956085812404102E-4</v>
      </c>
      <c r="FN11" s="134">
        <v>6.0406157703488204E-4</v>
      </c>
      <c r="FO11" s="134"/>
      <c r="FP11" s="134">
        <v>2.1919530551977553E-5</v>
      </c>
      <c r="FQ11" s="134">
        <v>7.4537322204971667E-6</v>
      </c>
      <c r="FR11" s="134">
        <v>9.0440152313439823E-5</v>
      </c>
      <c r="FS11" s="134">
        <v>3.7665382286468411E-5</v>
      </c>
      <c r="FT11" s="134">
        <v>1.1682649592011772E-4</v>
      </c>
      <c r="FU11" s="134">
        <v>2.0354186493696044E-5</v>
      </c>
      <c r="FV11" s="134">
        <v>3.1074263770563172E-5</v>
      </c>
      <c r="FW11" s="134">
        <v>9.000528275364434E-5</v>
      </c>
      <c r="FX11" s="134">
        <v>1.3909681613465509E-4</v>
      </c>
      <c r="FY11" s="134">
        <v>4.5041295108984979E-3</v>
      </c>
      <c r="FZ11" s="134">
        <v>5.267771091221489E-4</v>
      </c>
      <c r="GA11" s="134">
        <v>2.2860315540420138E-4</v>
      </c>
      <c r="GB11" s="134">
        <v>1.6155262734544222E-3</v>
      </c>
      <c r="GC11" s="134">
        <v>2.0448598242720753E-4</v>
      </c>
      <c r="GD11" s="134">
        <v>4.2705824136875296E-4</v>
      </c>
      <c r="GE11" s="134">
        <v>5.467764499478058E-4</v>
      </c>
      <c r="GF11" s="134">
        <v>1.391358195602618E-3</v>
      </c>
      <c r="GG11" s="134">
        <v>2.1660867024543158E-4</v>
      </c>
      <c r="GH11" s="134">
        <v>4.4313589079425838E-3</v>
      </c>
      <c r="GI11" s="134">
        <v>1.3019107615909416E-2</v>
      </c>
      <c r="GJ11" s="134">
        <v>2.7787333390195245E-3</v>
      </c>
      <c r="GK11" s="134">
        <v>5.6448310079317112E-3</v>
      </c>
      <c r="GL11" s="134">
        <v>9.7314105956971349E-4</v>
      </c>
      <c r="GM11" s="134">
        <v>5.3833058590209691E-6</v>
      </c>
      <c r="GN11" s="134">
        <v>2.2746517181450713E-6</v>
      </c>
      <c r="GO11" s="134">
        <v>8.866117735067615E-4</v>
      </c>
      <c r="GP11" s="134">
        <v>6.5307339122653814E-4</v>
      </c>
      <c r="GQ11" s="134"/>
      <c r="GR11" s="134">
        <v>0</v>
      </c>
      <c r="GS11" s="134">
        <v>0</v>
      </c>
      <c r="GT11" s="134">
        <v>1.6609860321935752E-4</v>
      </c>
      <c r="GU11" s="134">
        <v>4.1337655169516405E-5</v>
      </c>
      <c r="GV11" s="134">
        <v>1.4606270347600141E-4</v>
      </c>
      <c r="GW11" s="134">
        <v>0</v>
      </c>
      <c r="GX11" s="134">
        <v>9.5243956871704636E-6</v>
      </c>
      <c r="GY11" s="134">
        <v>9.0828002559335588E-5</v>
      </c>
      <c r="GZ11" s="134">
        <v>1.357508942493971E-4</v>
      </c>
      <c r="HA11" s="134">
        <v>2.8325486737835115E-3</v>
      </c>
      <c r="HB11" s="134">
        <v>4.8390901948468647E-4</v>
      </c>
      <c r="HC11" s="134">
        <v>2.1424385195426677E-4</v>
      </c>
      <c r="HD11" s="134">
        <v>1.4914252476459907E-3</v>
      </c>
      <c r="HE11" s="134">
        <v>1.7587126815409289E-4</v>
      </c>
      <c r="HF11" s="134">
        <v>2.9409130571780861E-4</v>
      </c>
      <c r="HG11" s="134">
        <v>5.2789991730878359E-4</v>
      </c>
      <c r="HH11" s="134">
        <v>1.2609958281488763E-3</v>
      </c>
      <c r="HI11" s="134">
        <v>2.0755258300818427E-4</v>
      </c>
      <c r="HJ11" s="134">
        <v>5.1400687815740991E-3</v>
      </c>
      <c r="HK11" s="134">
        <v>1.4483316685379921E-2</v>
      </c>
      <c r="HL11" s="134">
        <v>2.5034395304104101E-3</v>
      </c>
      <c r="HM11" s="134">
        <v>5.6139245474269494E-3</v>
      </c>
      <c r="HN11" s="134">
        <v>1.0059909914360021E-3</v>
      </c>
      <c r="HO11" s="134">
        <v>4.8256938148330349E-6</v>
      </c>
      <c r="HP11" s="134">
        <v>0</v>
      </c>
      <c r="HQ11" s="134">
        <v>7.0935667206972037E-4</v>
      </c>
      <c r="HR11" s="134">
        <v>6.3538621491691515E-4</v>
      </c>
    </row>
    <row r="12" spans="1:227" x14ac:dyDescent="0.25">
      <c r="A12" s="123" t="s">
        <v>28</v>
      </c>
      <c r="B12" s="123">
        <v>93298</v>
      </c>
      <c r="C12" s="138" t="s">
        <v>902</v>
      </c>
      <c r="D12" s="135">
        <v>2.4483245665673131E-4</v>
      </c>
      <c r="E12" s="134">
        <v>2.8082613104465004E-4</v>
      </c>
      <c r="F12" s="134">
        <v>5.959990023607629E-4</v>
      </c>
      <c r="G12" s="134">
        <v>4.4202600207452863E-4</v>
      </c>
      <c r="H12" s="134">
        <v>4.0464335641778454E-3</v>
      </c>
      <c r="I12" s="134">
        <v>1.1668353975619538E-4</v>
      </c>
      <c r="J12" s="134">
        <v>2.8591976730607679E-4</v>
      </c>
      <c r="K12" s="134">
        <v>1.3761721898128895E-4</v>
      </c>
      <c r="L12" s="134">
        <v>2.2398962063504863E-4</v>
      </c>
      <c r="M12" s="134">
        <v>1.2602332645585213E-3</v>
      </c>
      <c r="N12" s="134">
        <v>8.6422514127787225E-4</v>
      </c>
      <c r="O12" s="134">
        <v>4.7412533910462865E-4</v>
      </c>
      <c r="P12" s="134">
        <v>2.0811324507387361E-3</v>
      </c>
      <c r="Q12" s="134">
        <v>3.144961725889009E-4</v>
      </c>
      <c r="R12" s="134">
        <v>1.8026076105897396E-4</v>
      </c>
      <c r="S12" s="134">
        <v>2.9115098453350325E-3</v>
      </c>
      <c r="T12" s="134">
        <v>9.5080710290923152E-3</v>
      </c>
      <c r="U12" s="134">
        <v>3.4750320863123118E-3</v>
      </c>
      <c r="V12" s="134">
        <v>1.434552378942092E-2</v>
      </c>
      <c r="W12" s="134">
        <v>3.2289782112868204E-2</v>
      </c>
      <c r="X12" s="134">
        <v>7.1348295528250172E-3</v>
      </c>
      <c r="Y12" s="134">
        <v>5.3517058772828141E-3</v>
      </c>
      <c r="Z12" s="134">
        <v>5.2085671292404004E-3</v>
      </c>
      <c r="AA12" s="134">
        <v>1.5383536311404824E-3</v>
      </c>
      <c r="AB12" s="134">
        <v>1.0743707635667099E-3</v>
      </c>
      <c r="AC12" s="134">
        <v>2.1319293284033846E-3</v>
      </c>
      <c r="AD12" s="134">
        <v>2.3655935511396014E-3</v>
      </c>
      <c r="AE12" s="134"/>
      <c r="AF12" s="134">
        <v>2.7361604205895123E-4</v>
      </c>
      <c r="AG12" s="134">
        <v>2.8842806256815267E-4</v>
      </c>
      <c r="AH12" s="134">
        <v>5.0796120867173942E-4</v>
      </c>
      <c r="AI12" s="134">
        <v>3.7491708668800899E-4</v>
      </c>
      <c r="AJ12" s="134">
        <v>9.5205872167366059E-4</v>
      </c>
      <c r="AK12" s="134">
        <v>1.5231901115739162E-4</v>
      </c>
      <c r="AL12" s="134">
        <v>2.7710351432577176E-4</v>
      </c>
      <c r="AM12" s="134">
        <v>2.0502338777352022E-4</v>
      </c>
      <c r="AN12" s="134">
        <v>2.041404226221286E-4</v>
      </c>
      <c r="AO12" s="134">
        <v>1.2078716520906284E-3</v>
      </c>
      <c r="AP12" s="134">
        <v>9.3102075649546161E-4</v>
      </c>
      <c r="AQ12" s="134">
        <v>4.4739841553255856E-4</v>
      </c>
      <c r="AR12" s="134">
        <v>1.9915034373528102E-3</v>
      </c>
      <c r="AS12" s="134">
        <v>2.5410614010631965E-4</v>
      </c>
      <c r="AT12" s="134">
        <v>1.0795742814038999E-4</v>
      </c>
      <c r="AU12" s="134">
        <v>2.9529430902328047E-3</v>
      </c>
      <c r="AV12" s="134">
        <v>1.0584383764507668E-2</v>
      </c>
      <c r="AW12" s="134">
        <v>3.2634925242224465E-3</v>
      </c>
      <c r="AX12" s="134">
        <v>1.557843559440633E-2</v>
      </c>
      <c r="AY12" s="134">
        <v>3.7435956621922582E-2</v>
      </c>
      <c r="AZ12" s="134">
        <v>7.8998376987210357E-3</v>
      </c>
      <c r="BA12" s="134">
        <v>5.7458938820344968E-3</v>
      </c>
      <c r="BB12" s="134">
        <v>5.63532629153348E-3</v>
      </c>
      <c r="BC12" s="134">
        <v>1.7200535408887607E-3</v>
      </c>
      <c r="BD12" s="134">
        <v>9.6442818314705127E-4</v>
      </c>
      <c r="BE12" s="134">
        <v>2.9259475911214681E-3</v>
      </c>
      <c r="BF12" s="134">
        <v>3.1332844809699731E-3</v>
      </c>
      <c r="BG12" s="134"/>
      <c r="BH12" s="134">
        <v>3.2105800711610603E-4</v>
      </c>
      <c r="BI12" s="134">
        <v>3.1986469222387913E-4</v>
      </c>
      <c r="BJ12" s="134">
        <v>5.3543804727203118E-4</v>
      </c>
      <c r="BK12" s="134">
        <v>3.6113123954059872E-4</v>
      </c>
      <c r="BL12" s="134">
        <v>9.4811164196614351E-4</v>
      </c>
      <c r="BM12" s="134">
        <v>8.377764231625221E-5</v>
      </c>
      <c r="BN12" s="134">
        <v>2.7011081333798919E-4</v>
      </c>
      <c r="BO12" s="134">
        <v>2.3412838795775463E-4</v>
      </c>
      <c r="BP12" s="134">
        <v>1.5649962701127636E-4</v>
      </c>
      <c r="BQ12" s="134">
        <v>1.2676932714952114E-3</v>
      </c>
      <c r="BR12" s="134">
        <v>9.0309908611803499E-4</v>
      </c>
      <c r="BS12" s="134">
        <v>4.0572318577977099E-4</v>
      </c>
      <c r="BT12" s="134">
        <v>1.9710161053524662E-3</v>
      </c>
      <c r="BU12" s="134">
        <v>3.1372561164422219E-4</v>
      </c>
      <c r="BV12" s="134">
        <v>1.6898104007006016E-4</v>
      </c>
      <c r="BW12" s="134">
        <v>3.1217436029526129E-3</v>
      </c>
      <c r="BX12" s="134">
        <v>1.0618266433909888E-2</v>
      </c>
      <c r="BY12" s="134">
        <v>3.3079011535859138E-3</v>
      </c>
      <c r="BZ12" s="134">
        <v>1.4455293834345422E-2</v>
      </c>
      <c r="CA12" s="134">
        <v>3.3800283066517632E-2</v>
      </c>
      <c r="CB12" s="134">
        <v>8.2265309874260759E-3</v>
      </c>
      <c r="CC12" s="134">
        <v>6.114318318645221E-3</v>
      </c>
      <c r="CD12" s="134">
        <v>6.1689268555623587E-3</v>
      </c>
      <c r="CE12" s="134">
        <v>1.6029815678605403E-3</v>
      </c>
      <c r="CF12" s="134">
        <v>1.0196099018407912E-3</v>
      </c>
      <c r="CG12" s="134">
        <v>2.9089890894791466E-3</v>
      </c>
      <c r="CH12" s="134">
        <v>2.6634525818410677E-3</v>
      </c>
      <c r="CI12" s="134"/>
      <c r="CJ12" s="134">
        <v>2.3917221530157727E-4</v>
      </c>
      <c r="CK12" s="134">
        <v>3.3447670997546373E-4</v>
      </c>
      <c r="CL12" s="134">
        <v>7.6329598927637554E-4</v>
      </c>
      <c r="CM12" s="134">
        <v>3.4977367004118985E-4</v>
      </c>
      <c r="CN12" s="134">
        <v>1.2961293499005428E-3</v>
      </c>
      <c r="CO12" s="134">
        <v>1.1458802763561844E-4</v>
      </c>
      <c r="CP12" s="134">
        <v>2.7036930644702706E-4</v>
      </c>
      <c r="CQ12" s="134">
        <v>3.7098520176369966E-4</v>
      </c>
      <c r="CR12" s="134">
        <v>1.4791853533157521E-4</v>
      </c>
      <c r="CS12" s="134">
        <v>1.4227138260879757E-3</v>
      </c>
      <c r="CT12" s="134">
        <v>7.9253413072379671E-4</v>
      </c>
      <c r="CU12" s="134">
        <v>5.0680092793442338E-4</v>
      </c>
      <c r="CV12" s="134">
        <v>2.2788087731700725E-3</v>
      </c>
      <c r="CW12" s="134">
        <v>3.2069553040335141E-4</v>
      </c>
      <c r="CX12" s="134">
        <v>2.7283889342929004E-4</v>
      </c>
      <c r="CY12" s="134">
        <v>5.0425731751364538E-3</v>
      </c>
      <c r="CZ12" s="134">
        <v>1.2339924432869126E-2</v>
      </c>
      <c r="DA12" s="134">
        <v>3.0656895184395468E-3</v>
      </c>
      <c r="DB12" s="134">
        <v>1.7947979775728241E-2</v>
      </c>
      <c r="DC12" s="134">
        <v>4.083481517864699E-2</v>
      </c>
      <c r="DD12" s="134">
        <v>9.1875381129415852E-3</v>
      </c>
      <c r="DE12" s="134">
        <v>7.1709395820818223E-3</v>
      </c>
      <c r="DF12" s="134">
        <v>6.646241035375435E-3</v>
      </c>
      <c r="DG12" s="134">
        <v>1.5387963620953555E-3</v>
      </c>
      <c r="DH12" s="134">
        <v>1.2733515163951205E-3</v>
      </c>
      <c r="DI12" s="134">
        <v>3.3822052896271436E-3</v>
      </c>
      <c r="DJ12" s="134">
        <v>3.3138702291553197E-3</v>
      </c>
      <c r="DK12" s="134"/>
      <c r="DL12" s="134">
        <v>3.0911011164462809E-4</v>
      </c>
      <c r="DM12" s="134">
        <v>2.7112292777246746E-4</v>
      </c>
      <c r="DN12" s="134">
        <v>9.7816615693234682E-4</v>
      </c>
      <c r="DO12" s="134">
        <v>2.8515310055703743E-4</v>
      </c>
      <c r="DP12" s="134">
        <v>1.1128358945855822E-3</v>
      </c>
      <c r="DQ12" s="134">
        <v>1.2622021293262243E-4</v>
      </c>
      <c r="DR12" s="134">
        <v>3.2480166411936762E-4</v>
      </c>
      <c r="DS12" s="134">
        <v>3.5865264456217777E-4</v>
      </c>
      <c r="DT12" s="134">
        <v>2.4335340998205015E-4</v>
      </c>
      <c r="DU12" s="134">
        <v>1.4326517553838901E-3</v>
      </c>
      <c r="DV12" s="134">
        <v>1.2161883483974266E-3</v>
      </c>
      <c r="DW12" s="134">
        <v>5.272451750682408E-4</v>
      </c>
      <c r="DX12" s="134">
        <v>2.624752615452731E-3</v>
      </c>
      <c r="DY12" s="134">
        <v>2.710876456613834E-4</v>
      </c>
      <c r="DZ12" s="134">
        <v>5.12777554033846E-4</v>
      </c>
      <c r="EA12" s="134">
        <v>5.5817799623578204E-3</v>
      </c>
      <c r="EB12" s="134">
        <v>1.4034368734605484E-2</v>
      </c>
      <c r="EC12" s="134">
        <v>2.6447680156033945E-3</v>
      </c>
      <c r="ED12" s="134">
        <v>1.6668803585140082E-2</v>
      </c>
      <c r="EE12" s="134">
        <v>4.5140872626104576E-2</v>
      </c>
      <c r="EF12" s="134">
        <v>9.1401431701219754E-3</v>
      </c>
      <c r="EG12" s="134">
        <v>7.4313488577525521E-3</v>
      </c>
      <c r="EH12" s="134">
        <v>7.11712729187254E-3</v>
      </c>
      <c r="EI12" s="134">
        <v>1.8161152547642168E-3</v>
      </c>
      <c r="EJ12" s="134">
        <v>1.208749939081681E-3</v>
      </c>
      <c r="EK12" s="134">
        <v>3.2163416267026162E-3</v>
      </c>
      <c r="EL12" s="134">
        <v>3.0447184127830188E-3</v>
      </c>
      <c r="EM12" s="134"/>
      <c r="EN12" s="134">
        <v>3.9694582690299606E-4</v>
      </c>
      <c r="EO12" s="134">
        <v>3.0036039731496061E-4</v>
      </c>
      <c r="EP12" s="134">
        <v>8.2755075753941599E-4</v>
      </c>
      <c r="EQ12" s="134">
        <v>2.6619204176929766E-4</v>
      </c>
      <c r="ER12" s="134">
        <v>9.380437159383847E-4</v>
      </c>
      <c r="ES12" s="134">
        <v>1.1026002275866236E-4</v>
      </c>
      <c r="ET12" s="134">
        <v>3.7588479546751943E-4</v>
      </c>
      <c r="EU12" s="134">
        <v>5.8179422016155788E-4</v>
      </c>
      <c r="EV12" s="134">
        <v>2.2634887714717311E-4</v>
      </c>
      <c r="EW12" s="134">
        <v>1.7054236539546315E-3</v>
      </c>
      <c r="EX12" s="134">
        <v>9.028338906043931E-4</v>
      </c>
      <c r="EY12" s="134">
        <v>4.5662439053806043E-4</v>
      </c>
      <c r="EZ12" s="134">
        <v>2.4265637007464054E-3</v>
      </c>
      <c r="FA12" s="134">
        <v>3.4125085752375353E-4</v>
      </c>
      <c r="FB12" s="134">
        <v>3.77718044215182E-4</v>
      </c>
      <c r="FC12" s="134">
        <v>5.4278870423516146E-3</v>
      </c>
      <c r="FD12" s="134">
        <v>1.4650329705663519E-2</v>
      </c>
      <c r="FE12" s="134">
        <v>2.0917790460816214E-3</v>
      </c>
      <c r="FF12" s="134">
        <v>1.97162964875175E-2</v>
      </c>
      <c r="FG12" s="134">
        <v>4.7763490074644803E-2</v>
      </c>
      <c r="FH12" s="134">
        <v>9.7155895615521123E-3</v>
      </c>
      <c r="FI12" s="134">
        <v>8.2599313164555422E-3</v>
      </c>
      <c r="FJ12" s="134">
        <v>7.527538379022548E-3</v>
      </c>
      <c r="FK12" s="134">
        <v>2.0796746259375736E-3</v>
      </c>
      <c r="FL12" s="134">
        <v>1.2587741375970937E-3</v>
      </c>
      <c r="FM12" s="134">
        <v>2.6553745313933788E-3</v>
      </c>
      <c r="FN12" s="134">
        <v>3.051107966324676E-3</v>
      </c>
      <c r="FO12" s="134"/>
      <c r="FP12" s="134">
        <v>4.013789033648092E-4</v>
      </c>
      <c r="FQ12" s="134">
        <v>3.0422677453451882E-4</v>
      </c>
      <c r="FR12" s="134">
        <v>1.158739265914543E-3</v>
      </c>
      <c r="FS12" s="134">
        <v>2.2688329946172651E-4</v>
      </c>
      <c r="FT12" s="134">
        <v>1.4754039456655926E-3</v>
      </c>
      <c r="FU12" s="134">
        <v>2.1478544097429053E-4</v>
      </c>
      <c r="FV12" s="134">
        <v>4.9724138688722489E-4</v>
      </c>
      <c r="FW12" s="134">
        <v>3.4499116424612734E-4</v>
      </c>
      <c r="FX12" s="134">
        <v>1.3259777990517021E-4</v>
      </c>
      <c r="FY12" s="134">
        <v>1.873441906359822E-3</v>
      </c>
      <c r="FZ12" s="134">
        <v>1.0336986463694183E-3</v>
      </c>
      <c r="GA12" s="134">
        <v>4.0824802268827677E-4</v>
      </c>
      <c r="GB12" s="134">
        <v>2.6030246058037203E-3</v>
      </c>
      <c r="GC12" s="134">
        <v>3.8036364278982049E-4</v>
      </c>
      <c r="GD12" s="134">
        <v>3.8086039383855986E-4</v>
      </c>
      <c r="GE12" s="134">
        <v>5.3401652530211596E-3</v>
      </c>
      <c r="GF12" s="134">
        <v>1.3963994596162797E-2</v>
      </c>
      <c r="GG12" s="134">
        <v>1.6523377021559716E-3</v>
      </c>
      <c r="GH12" s="134">
        <v>2.0086067485723075E-2</v>
      </c>
      <c r="GI12" s="134">
        <v>4.9791230555150161E-2</v>
      </c>
      <c r="GJ12" s="134">
        <v>1.0037881985585138E-2</v>
      </c>
      <c r="GK12" s="134">
        <v>7.3277671605675434E-3</v>
      </c>
      <c r="GL12" s="134">
        <v>8.6148583908197476E-3</v>
      </c>
      <c r="GM12" s="134">
        <v>1.9589400352475264E-3</v>
      </c>
      <c r="GN12" s="134">
        <v>1.5460980382520462E-3</v>
      </c>
      <c r="GO12" s="134">
        <v>2.6710414059123817E-3</v>
      </c>
      <c r="GP12" s="134">
        <v>3.6249554100229978E-3</v>
      </c>
      <c r="GQ12" s="134"/>
      <c r="GR12" s="134">
        <v>4.0830455700783852E-4</v>
      </c>
      <c r="GS12" s="134">
        <v>3.3192023701209336E-4</v>
      </c>
      <c r="GT12" s="134">
        <v>1.1312295561814573E-3</v>
      </c>
      <c r="GU12" s="134">
        <v>2.535324286356278E-4</v>
      </c>
      <c r="GV12" s="134">
        <v>1.6916931283608683E-3</v>
      </c>
      <c r="GW12" s="134">
        <v>2.4113452276963484E-4</v>
      </c>
      <c r="GX12" s="134">
        <v>2.6109441783544031E-4</v>
      </c>
      <c r="GY12" s="134">
        <v>4.5507327658205149E-4</v>
      </c>
      <c r="GZ12" s="134">
        <v>7.9864629423762425E-4</v>
      </c>
      <c r="HA12" s="134">
        <v>2.0127189171141981E-3</v>
      </c>
      <c r="HB12" s="134">
        <v>1.1200710916742563E-3</v>
      </c>
      <c r="HC12" s="134">
        <v>8.9282072496963088E-4</v>
      </c>
      <c r="HD12" s="134">
        <v>3.525233272178541E-3</v>
      </c>
      <c r="HE12" s="134">
        <v>4.2309086383232776E-4</v>
      </c>
      <c r="HF12" s="134">
        <v>2.749359617541078E-3</v>
      </c>
      <c r="HG12" s="134">
        <v>5.9642143594087196E-3</v>
      </c>
      <c r="HH12" s="134">
        <v>1.5851372753169762E-2</v>
      </c>
      <c r="HI12" s="134">
        <v>1.6481120335351182E-3</v>
      </c>
      <c r="HJ12" s="134">
        <v>2.004446655630393E-2</v>
      </c>
      <c r="HK12" s="134">
        <v>5.1880006013007227E-2</v>
      </c>
      <c r="HL12" s="134">
        <v>1.0840188094034295E-2</v>
      </c>
      <c r="HM12" s="134">
        <v>7.1269466162773827E-3</v>
      </c>
      <c r="HN12" s="134">
        <v>1.0131941141054326E-2</v>
      </c>
      <c r="HO12" s="134">
        <v>1.8089791401874622E-3</v>
      </c>
      <c r="HP12" s="134">
        <v>1.2938505485515191E-3</v>
      </c>
      <c r="HQ12" s="134">
        <v>3.4644472454876548E-3</v>
      </c>
      <c r="HR12" s="134">
        <v>3.7707446357422422E-3</v>
      </c>
    </row>
    <row r="13" spans="1:227" x14ac:dyDescent="0.25">
      <c r="A13" s="123" t="s">
        <v>28</v>
      </c>
      <c r="B13" s="123">
        <v>5911</v>
      </c>
      <c r="C13" s="138" t="s">
        <v>903</v>
      </c>
      <c r="D13" s="135">
        <v>2.3326128426556022E-4</v>
      </c>
      <c r="E13" s="134">
        <v>7.2056544449909421E-5</v>
      </c>
      <c r="F13" s="134">
        <v>3.5797364937739895E-4</v>
      </c>
      <c r="G13" s="134">
        <v>4.8478599000409108E-5</v>
      </c>
      <c r="H13" s="134">
        <v>2.5537462877560531E-4</v>
      </c>
      <c r="I13" s="134">
        <v>1.0938704054799746E-4</v>
      </c>
      <c r="J13" s="134">
        <v>2.0905232622666254E-4</v>
      </c>
      <c r="K13" s="134">
        <v>4.1819214876030048E-4</v>
      </c>
      <c r="L13" s="134">
        <v>2.6490315194252175E-4</v>
      </c>
      <c r="M13" s="134">
        <v>6.7379740685333971E-4</v>
      </c>
      <c r="N13" s="134">
        <v>5.2450024729308858E-4</v>
      </c>
      <c r="O13" s="134">
        <v>7.2168536301704005E-4</v>
      </c>
      <c r="P13" s="134">
        <v>6.7407204091189958E-4</v>
      </c>
      <c r="Q13" s="134">
        <v>1.2692019286825198E-4</v>
      </c>
      <c r="R13" s="134">
        <v>1.3644418299088861E-4</v>
      </c>
      <c r="S13" s="134">
        <v>8.3900732647181498E-4</v>
      </c>
      <c r="T13" s="134">
        <v>2.1630231683795386E-3</v>
      </c>
      <c r="U13" s="134">
        <v>3.0525776587911427E-4</v>
      </c>
      <c r="V13" s="134">
        <v>1.0180541434353475E-2</v>
      </c>
      <c r="W13" s="134">
        <v>3.1130351372734958E-2</v>
      </c>
      <c r="X13" s="134">
        <v>2.0100837932908702E-3</v>
      </c>
      <c r="Y13" s="134">
        <v>1.8316736915720256E-3</v>
      </c>
      <c r="Z13" s="134">
        <v>2.0406077737670511E-3</v>
      </c>
      <c r="AA13" s="134">
        <v>6.5823225858980942E-4</v>
      </c>
      <c r="AB13" s="134">
        <v>5.3425788163531554E-4</v>
      </c>
      <c r="AC13" s="134">
        <v>7.8353558727273925E-4</v>
      </c>
      <c r="AD13" s="134">
        <v>1.368868069652567E-3</v>
      </c>
      <c r="AE13" s="134"/>
      <c r="AF13" s="134">
        <v>5.1540180120116452E-4</v>
      </c>
      <c r="AG13" s="134">
        <v>7.458620513898217E-5</v>
      </c>
      <c r="AH13" s="134">
        <v>1.1504884525119431E-4</v>
      </c>
      <c r="AI13" s="134">
        <v>7.3899191721574358E-5</v>
      </c>
      <c r="AJ13" s="134">
        <v>2.6117529755230001E-4</v>
      </c>
      <c r="AK13" s="134">
        <v>1.0616794526597398E-4</v>
      </c>
      <c r="AL13" s="134">
        <v>1.6193847011050942E-4</v>
      </c>
      <c r="AM13" s="134">
        <v>4.0161127625284434E-4</v>
      </c>
      <c r="AN13" s="134">
        <v>2.3570206676895499E-4</v>
      </c>
      <c r="AO13" s="134">
        <v>6.3392796195773185E-4</v>
      </c>
      <c r="AP13" s="134">
        <v>6.1262343792775902E-4</v>
      </c>
      <c r="AQ13" s="134">
        <v>5.7918582716583709E-4</v>
      </c>
      <c r="AR13" s="134">
        <v>7.8396428766564896E-4</v>
      </c>
      <c r="AS13" s="134">
        <v>5.9854993665069233E-5</v>
      </c>
      <c r="AT13" s="134">
        <v>1.0070808448067281E-4</v>
      </c>
      <c r="AU13" s="134">
        <v>8.2060258682360601E-4</v>
      </c>
      <c r="AV13" s="134">
        <v>2.1763039171379651E-3</v>
      </c>
      <c r="AW13" s="134">
        <v>3.6111229543981445E-4</v>
      </c>
      <c r="AX13" s="134">
        <v>1.0966718546453617E-2</v>
      </c>
      <c r="AY13" s="134">
        <v>2.9819196648428699E-2</v>
      </c>
      <c r="AZ13" s="134">
        <v>1.8848571453098746E-3</v>
      </c>
      <c r="BA13" s="134">
        <v>1.7123538168065777E-3</v>
      </c>
      <c r="BB13" s="134">
        <v>1.8853400247258664E-3</v>
      </c>
      <c r="BC13" s="134">
        <v>6.1680770245523865E-4</v>
      </c>
      <c r="BD13" s="134">
        <v>8.3604950298067919E-4</v>
      </c>
      <c r="BE13" s="134">
        <v>1.2093516086556077E-3</v>
      </c>
      <c r="BF13" s="134">
        <v>1.2233599602824829E-3</v>
      </c>
      <c r="BG13" s="134"/>
      <c r="BH13" s="134">
        <v>4.8709872506108842E-4</v>
      </c>
      <c r="BI13" s="134">
        <v>3.7549565112034549E-5</v>
      </c>
      <c r="BJ13" s="134">
        <v>8.5798406414433107E-5</v>
      </c>
      <c r="BK13" s="134">
        <v>6.209462110481491E-5</v>
      </c>
      <c r="BL13" s="134">
        <v>2.6730977947019046E-4</v>
      </c>
      <c r="BM13" s="134">
        <v>8.8453401827838407E-5</v>
      </c>
      <c r="BN13" s="134">
        <v>1.5543062312838379E-4</v>
      </c>
      <c r="BO13" s="134">
        <v>2.2822972468836746E-4</v>
      </c>
      <c r="BP13" s="134">
        <v>1.7195144630015357E-4</v>
      </c>
      <c r="BQ13" s="134">
        <v>6.343519100171619E-4</v>
      </c>
      <c r="BR13" s="134">
        <v>4.0073087466025771E-4</v>
      </c>
      <c r="BS13" s="134">
        <v>2.472557219761767E-4</v>
      </c>
      <c r="BT13" s="134">
        <v>7.4518634225081949E-4</v>
      </c>
      <c r="BU13" s="134">
        <v>9.0005580207021482E-5</v>
      </c>
      <c r="BV13" s="134">
        <v>1.1287368364981376E-4</v>
      </c>
      <c r="BW13" s="134">
        <v>6.9957716557196982E-4</v>
      </c>
      <c r="BX13" s="134">
        <v>1.8138374038484532E-3</v>
      </c>
      <c r="BY13" s="134">
        <v>3.1759843619778757E-4</v>
      </c>
      <c r="BZ13" s="134">
        <v>1.0558757888053343E-2</v>
      </c>
      <c r="CA13" s="134">
        <v>2.6344020428279446E-2</v>
      </c>
      <c r="CB13" s="134">
        <v>1.5079748410924156E-3</v>
      </c>
      <c r="CC13" s="134">
        <v>1.3996789107788416E-3</v>
      </c>
      <c r="CD13" s="134">
        <v>1.7597011803333162E-3</v>
      </c>
      <c r="CE13" s="134">
        <v>6.5826212261744165E-4</v>
      </c>
      <c r="CF13" s="134">
        <v>3.7364923950534339E-4</v>
      </c>
      <c r="CG13" s="134">
        <v>9.8826073230083382E-4</v>
      </c>
      <c r="CH13" s="134">
        <v>1.2819854626622163E-3</v>
      </c>
      <c r="CI13" s="134"/>
      <c r="CJ13" s="134">
        <v>3.2136177396770757E-4</v>
      </c>
      <c r="CK13" s="134">
        <v>3.715910919284729E-5</v>
      </c>
      <c r="CL13" s="134">
        <v>8.1856915938138049E-5</v>
      </c>
      <c r="CM13" s="134">
        <v>5.2827345080541352E-5</v>
      </c>
      <c r="CN13" s="134">
        <v>2.5854333817717194E-4</v>
      </c>
      <c r="CO13" s="134">
        <v>6.6334994280286663E-5</v>
      </c>
      <c r="CP13" s="134">
        <v>1.5520444910207458E-4</v>
      </c>
      <c r="CQ13" s="134">
        <v>1.492115463652107E-4</v>
      </c>
      <c r="CR13" s="134">
        <v>7.9173061718827391E-5</v>
      </c>
      <c r="CS13" s="134">
        <v>4.6120388086056036E-4</v>
      </c>
      <c r="CT13" s="134">
        <v>4.3712254841303283E-4</v>
      </c>
      <c r="CU13" s="134">
        <v>1.9905875232826059E-4</v>
      </c>
      <c r="CV13" s="134">
        <v>5.5108667935352775E-4</v>
      </c>
      <c r="CW13" s="134">
        <v>8.9522370025997731E-5</v>
      </c>
      <c r="CX13" s="134">
        <v>8.688123094507041E-5</v>
      </c>
      <c r="CY13" s="134">
        <v>5.522914900186255E-4</v>
      </c>
      <c r="CZ13" s="134">
        <v>1.8157000971405922E-3</v>
      </c>
      <c r="DA13" s="134">
        <v>3.160531354351143E-4</v>
      </c>
      <c r="DB13" s="134">
        <v>9.585122888520559E-3</v>
      </c>
      <c r="DC13" s="134">
        <v>2.477062385790792E-2</v>
      </c>
      <c r="DD13" s="134">
        <v>1.5108911620824214E-3</v>
      </c>
      <c r="DE13" s="134">
        <v>1.3345487851982331E-3</v>
      </c>
      <c r="DF13" s="134">
        <v>5.126341432987353E-3</v>
      </c>
      <c r="DG13" s="134">
        <v>7.8824622968861008E-4</v>
      </c>
      <c r="DH13" s="134">
        <v>4.3842551602854232E-4</v>
      </c>
      <c r="DI13" s="134">
        <v>7.6802969606938685E-4</v>
      </c>
      <c r="DJ13" s="134">
        <v>1.0832587439574574E-3</v>
      </c>
      <c r="DK13" s="134"/>
      <c r="DL13" s="134">
        <v>3.5057941485587779E-4</v>
      </c>
      <c r="DM13" s="134">
        <v>1.3681706668013325E-5</v>
      </c>
      <c r="DN13" s="134">
        <v>4.753236695131801E-5</v>
      </c>
      <c r="DO13" s="134">
        <v>3.1128733559176148E-5</v>
      </c>
      <c r="DP13" s="134">
        <v>3.5751652574873719E-4</v>
      </c>
      <c r="DQ13" s="134">
        <v>7.3882369176055796E-5</v>
      </c>
      <c r="DR13" s="134">
        <v>1.7311417448423791E-4</v>
      </c>
      <c r="DS13" s="134">
        <v>1.9240207513569578E-4</v>
      </c>
      <c r="DT13" s="134">
        <v>6.5036828053133784E-5</v>
      </c>
      <c r="DU13" s="134">
        <v>1.9506752862313002E-4</v>
      </c>
      <c r="DV13" s="134">
        <v>3.6729837583850372E-4</v>
      </c>
      <c r="DW13" s="134">
        <v>2.1276197427787583E-4</v>
      </c>
      <c r="DX13" s="134">
        <v>3.4563904770051087E-4</v>
      </c>
      <c r="DY13" s="134">
        <v>1.0105317129699789E-4</v>
      </c>
      <c r="DZ13" s="134">
        <v>4.3293670952897015E-5</v>
      </c>
      <c r="EA13" s="134">
        <v>4.2243976667917109E-4</v>
      </c>
      <c r="EB13" s="134">
        <v>1.3824791206901101E-3</v>
      </c>
      <c r="EC13" s="134">
        <v>2.4850821977257968E-4</v>
      </c>
      <c r="ED13" s="134">
        <v>7.7823103344538862E-3</v>
      </c>
      <c r="EE13" s="134">
        <v>2.1360927174986319E-2</v>
      </c>
      <c r="EF13" s="134">
        <v>1.2225177007709337E-3</v>
      </c>
      <c r="EG13" s="134">
        <v>1.1373526643985901E-3</v>
      </c>
      <c r="EH13" s="134">
        <v>4.373498575377846E-3</v>
      </c>
      <c r="EI13" s="134">
        <v>7.5136907874720591E-4</v>
      </c>
      <c r="EJ13" s="134">
        <v>3.5203477789383879E-4</v>
      </c>
      <c r="EK13" s="134">
        <v>4.4794174141206595E-4</v>
      </c>
      <c r="EL13" s="134">
        <v>1.1171105486321214E-3</v>
      </c>
      <c r="EM13" s="134"/>
      <c r="EN13" s="134">
        <v>2.0364844302935391E-4</v>
      </c>
      <c r="EO13" s="134">
        <v>8.0971425754316115E-6</v>
      </c>
      <c r="EP13" s="134">
        <v>7.386760625827957E-5</v>
      </c>
      <c r="EQ13" s="134">
        <v>3.4448303537026832E-5</v>
      </c>
      <c r="ER13" s="134">
        <v>3.7715583319181708E-4</v>
      </c>
      <c r="ES13" s="134">
        <v>2.2804059006512585E-4</v>
      </c>
      <c r="ET13" s="134">
        <v>1.1284809905892873E-4</v>
      </c>
      <c r="EU13" s="134">
        <v>1.5781181471421276E-4</v>
      </c>
      <c r="EV13" s="134">
        <v>5.6384056453655303E-5</v>
      </c>
      <c r="EW13" s="134">
        <v>1.6736060173633673E-4</v>
      </c>
      <c r="EX13" s="134">
        <v>3.4160949873815834E-4</v>
      </c>
      <c r="EY13" s="134">
        <v>1.1239143059501047E-4</v>
      </c>
      <c r="EZ13" s="134">
        <v>2.9679770646509141E-4</v>
      </c>
      <c r="FA13" s="134">
        <v>8.5253667277361694E-5</v>
      </c>
      <c r="FB13" s="134">
        <v>3.0133327340086997E-5</v>
      </c>
      <c r="FC13" s="134">
        <v>4.1986268891477772E-4</v>
      </c>
      <c r="FD13" s="134">
        <v>1.042835046215253E-3</v>
      </c>
      <c r="FE13" s="134">
        <v>2.3507186147488817E-4</v>
      </c>
      <c r="FF13" s="134">
        <v>7.1289242959760978E-3</v>
      </c>
      <c r="FG13" s="134">
        <v>2.0053987467254904E-2</v>
      </c>
      <c r="FH13" s="134">
        <v>1.1270288071521611E-3</v>
      </c>
      <c r="FI13" s="134">
        <v>1.0308275653821667E-3</v>
      </c>
      <c r="FJ13" s="134">
        <v>3.9815307114991908E-3</v>
      </c>
      <c r="FK13" s="134">
        <v>7.5437354246316697E-4</v>
      </c>
      <c r="FL13" s="134">
        <v>1.6199473830239914E-4</v>
      </c>
      <c r="FM13" s="134">
        <v>3.9308019203056758E-4</v>
      </c>
      <c r="FN13" s="134">
        <v>1.0882554303343751E-3</v>
      </c>
      <c r="FO13" s="134"/>
      <c r="FP13" s="134">
        <v>2.8774734920766548E-4</v>
      </c>
      <c r="FQ13" s="134">
        <v>3.9675918928142986E-5</v>
      </c>
      <c r="FR13" s="134">
        <v>2.5951525581818308E-5</v>
      </c>
      <c r="FS13" s="134">
        <v>6.9587431084246617E-6</v>
      </c>
      <c r="FT13" s="134">
        <v>3.0534761841651882E-4</v>
      </c>
      <c r="FU13" s="134">
        <v>8.9339142125423619E-5</v>
      </c>
      <c r="FV13" s="134">
        <v>1.5084494387738743E-3</v>
      </c>
      <c r="FW13" s="134">
        <v>1.4346964719664243E-4</v>
      </c>
      <c r="FX13" s="134">
        <v>5.6717423330485432E-5</v>
      </c>
      <c r="FY13" s="134">
        <v>8.6676992877635667E-5</v>
      </c>
      <c r="FZ13" s="134">
        <v>3.0115445688764326E-4</v>
      </c>
      <c r="GA13" s="134">
        <v>9.2539624594338343E-5</v>
      </c>
      <c r="GB13" s="134">
        <v>3.3946441950128325E-4</v>
      </c>
      <c r="GC13" s="134">
        <v>4.0205413535849782E-5</v>
      </c>
      <c r="GD13" s="134">
        <v>1.6341157342024834E-5</v>
      </c>
      <c r="GE13" s="134">
        <v>3.8919099294628675E-4</v>
      </c>
      <c r="GF13" s="134">
        <v>6.4960865063819879E-4</v>
      </c>
      <c r="GG13" s="134">
        <v>1.5913142349152418E-4</v>
      </c>
      <c r="GH13" s="134">
        <v>5.5384920962202617E-3</v>
      </c>
      <c r="GI13" s="134">
        <v>1.9736074300758414E-2</v>
      </c>
      <c r="GJ13" s="134">
        <v>6.2171669998041339E-4</v>
      </c>
      <c r="GK13" s="134">
        <v>6.7366328645381164E-4</v>
      </c>
      <c r="GL13" s="134">
        <v>3.7555558593754248E-3</v>
      </c>
      <c r="GM13" s="134">
        <v>1.8240353369703956E-4</v>
      </c>
      <c r="GN13" s="134">
        <v>2.4935323477241316E-4</v>
      </c>
      <c r="GO13" s="134">
        <v>2.9931853299898194E-4</v>
      </c>
      <c r="GP13" s="134">
        <v>5.380691315699578E-4</v>
      </c>
      <c r="GQ13" s="134"/>
      <c r="GR13" s="134">
        <v>5.1451428753986259E-5</v>
      </c>
      <c r="GS13" s="134">
        <v>4.2699447711900267E-5</v>
      </c>
      <c r="GT13" s="134">
        <v>2.1686815179951975E-5</v>
      </c>
      <c r="GU13" s="134">
        <v>4.6583516300807598E-6</v>
      </c>
      <c r="GV13" s="134">
        <v>1.9833454233784839E-4</v>
      </c>
      <c r="GW13" s="134">
        <v>0</v>
      </c>
      <c r="GX13" s="134">
        <v>6.8212524587041656E-5</v>
      </c>
      <c r="GY13" s="134">
        <v>1.3928484373992056E-4</v>
      </c>
      <c r="GZ13" s="134">
        <v>2.1916959417233198E-5</v>
      </c>
      <c r="HA13" s="134">
        <v>4.422712704555378E-5</v>
      </c>
      <c r="HB13" s="134">
        <v>1.9637868465577964E-4</v>
      </c>
      <c r="HC13" s="134">
        <v>5.3064648423613914E-5</v>
      </c>
      <c r="HD13" s="134">
        <v>2.7519561089400568E-4</v>
      </c>
      <c r="HE13" s="134">
        <v>1.6466731343541292E-6</v>
      </c>
      <c r="HF13" s="134">
        <v>1.0283040389006182E-5</v>
      </c>
      <c r="HG13" s="134">
        <v>2.7431754411191427E-4</v>
      </c>
      <c r="HH13" s="134">
        <v>7.4168874981983394E-4</v>
      </c>
      <c r="HI13" s="134">
        <v>4.9536954567784505E-5</v>
      </c>
      <c r="HJ13" s="134">
        <v>4.3666454776712191E-3</v>
      </c>
      <c r="HK13" s="134">
        <v>1.4715672089186839E-2</v>
      </c>
      <c r="HL13" s="134">
        <v>3.8035549393366814E-4</v>
      </c>
      <c r="HM13" s="134">
        <v>3.729420848158261E-4</v>
      </c>
      <c r="HN13" s="134">
        <v>3.2655461361834541E-3</v>
      </c>
      <c r="HO13" s="134">
        <v>1.5058344811778919E-4</v>
      </c>
      <c r="HP13" s="134">
        <v>6.318588151041673E-5</v>
      </c>
      <c r="HQ13" s="134">
        <v>2.3541844466008917E-4</v>
      </c>
      <c r="HR13" s="134">
        <v>4.2286882424792666E-4</v>
      </c>
    </row>
    <row r="14" spans="1:227" x14ac:dyDescent="0.25">
      <c r="A14" s="123" t="s">
        <v>28</v>
      </c>
      <c r="B14" s="123">
        <v>5912</v>
      </c>
      <c r="C14" s="138" t="s">
        <v>904</v>
      </c>
      <c r="D14" s="135">
        <v>2.3392646574503647E-6</v>
      </c>
      <c r="E14" s="134">
        <v>0</v>
      </c>
      <c r="F14" s="134">
        <v>1.1985986953259419E-4</v>
      </c>
      <c r="G14" s="134">
        <v>0</v>
      </c>
      <c r="H14" s="134">
        <v>7.4333159014610549E-6</v>
      </c>
      <c r="I14" s="134">
        <v>0</v>
      </c>
      <c r="J14" s="134">
        <v>0</v>
      </c>
      <c r="K14" s="134">
        <v>4.9214256488752797E-5</v>
      </c>
      <c r="L14" s="134">
        <v>1.3919867022548159E-5</v>
      </c>
      <c r="M14" s="134">
        <v>3.4512995271928428E-5</v>
      </c>
      <c r="N14" s="134">
        <v>3.5090810876440838E-4</v>
      </c>
      <c r="O14" s="134">
        <v>2.0313170002182412E-6</v>
      </c>
      <c r="P14" s="134">
        <v>6.9338642303618271E-5</v>
      </c>
      <c r="Q14" s="134">
        <v>0</v>
      </c>
      <c r="R14" s="134">
        <v>2.4806165236975313E-5</v>
      </c>
      <c r="S14" s="134">
        <v>3.9355997116993985E-5</v>
      </c>
      <c r="T14" s="134">
        <v>2.9972719530288195E-4</v>
      </c>
      <c r="U14" s="134">
        <v>6.414685263847078E-6</v>
      </c>
      <c r="V14" s="134">
        <v>9.5788350401921859E-4</v>
      </c>
      <c r="W14" s="134">
        <v>5.3519405790854874E-3</v>
      </c>
      <c r="X14" s="134">
        <v>2.3862393976385642E-4</v>
      </c>
      <c r="Y14" s="134">
        <v>1.0098363179408495E-4</v>
      </c>
      <c r="Z14" s="134">
        <v>5.0828982445656659E-4</v>
      </c>
      <c r="AA14" s="134">
        <v>1.3870238740892271E-5</v>
      </c>
      <c r="AB14" s="134">
        <v>3.3482133967745272E-5</v>
      </c>
      <c r="AC14" s="134">
        <v>2.0806159946996373E-5</v>
      </c>
      <c r="AD14" s="134">
        <v>1.183888325256112E-4</v>
      </c>
      <c r="AE14" s="134"/>
      <c r="AF14" s="134">
        <v>8.3950784788748306E-7</v>
      </c>
      <c r="AG14" s="134">
        <v>0</v>
      </c>
      <c r="AH14" s="134">
        <v>1.1526745433750735E-4</v>
      </c>
      <c r="AI14" s="134">
        <v>0</v>
      </c>
      <c r="AJ14" s="134">
        <v>4.7468251665764807E-5</v>
      </c>
      <c r="AK14" s="134">
        <v>0</v>
      </c>
      <c r="AL14" s="134">
        <v>0</v>
      </c>
      <c r="AM14" s="134">
        <v>4.8999244908493458E-5</v>
      </c>
      <c r="AN14" s="134">
        <v>1.7475546341235532E-5</v>
      </c>
      <c r="AO14" s="134">
        <v>3.8259014390044448E-5</v>
      </c>
      <c r="AP14" s="134">
        <v>3.0007752351760198E-4</v>
      </c>
      <c r="AQ14" s="134">
        <v>0</v>
      </c>
      <c r="AR14" s="134">
        <v>3.5747928450959176E-5</v>
      </c>
      <c r="AS14" s="134">
        <v>1.6664000120670015E-6</v>
      </c>
      <c r="AT14" s="134">
        <v>0</v>
      </c>
      <c r="AU14" s="134">
        <v>1.7736239088883305E-5</v>
      </c>
      <c r="AV14" s="134">
        <v>3.071852844504207E-4</v>
      </c>
      <c r="AW14" s="134">
        <v>3.0597740334563585E-6</v>
      </c>
      <c r="AX14" s="134">
        <v>9.3262997582696462E-4</v>
      </c>
      <c r="AY14" s="134">
        <v>6.2233853822975266E-3</v>
      </c>
      <c r="AZ14" s="134">
        <v>4.2724876982830633E-4</v>
      </c>
      <c r="BA14" s="134">
        <v>1.0576984512749775E-4</v>
      </c>
      <c r="BB14" s="134">
        <v>7.6614235136708835E-4</v>
      </c>
      <c r="BC14" s="134">
        <v>1.0341636108788188E-5</v>
      </c>
      <c r="BD14" s="134">
        <v>2.8246256916400528E-5</v>
      </c>
      <c r="BE14" s="134">
        <v>2.5426298557007503E-5</v>
      </c>
      <c r="BF14" s="134">
        <v>1.1963817678725075E-4</v>
      </c>
      <c r="BG14" s="134"/>
      <c r="BH14" s="134">
        <v>0</v>
      </c>
      <c r="BI14" s="134">
        <v>0</v>
      </c>
      <c r="BJ14" s="134">
        <v>1.4963591784761379E-4</v>
      </c>
      <c r="BK14" s="134">
        <v>0</v>
      </c>
      <c r="BL14" s="134">
        <v>4.3760688485347558E-5</v>
      </c>
      <c r="BM14" s="134">
        <v>0</v>
      </c>
      <c r="BN14" s="134">
        <v>0</v>
      </c>
      <c r="BO14" s="134">
        <v>7.0862294685909152E-5</v>
      </c>
      <c r="BP14" s="134">
        <v>9.0815702211856602E-6</v>
      </c>
      <c r="BQ14" s="134">
        <v>4.4287011420760921E-5</v>
      </c>
      <c r="BR14" s="134">
        <v>2.7458885386741046E-4</v>
      </c>
      <c r="BS14" s="134">
        <v>0</v>
      </c>
      <c r="BT14" s="134">
        <v>5.9966281904855228E-5</v>
      </c>
      <c r="BU14" s="134">
        <v>0</v>
      </c>
      <c r="BV14" s="134">
        <v>0</v>
      </c>
      <c r="BW14" s="134">
        <v>3.0426567384593772E-5</v>
      </c>
      <c r="BX14" s="134">
        <v>5.1601279979006799E-4</v>
      </c>
      <c r="BY14" s="134">
        <v>1.871484378236461E-6</v>
      </c>
      <c r="BZ14" s="134">
        <v>8.6444194145104351E-4</v>
      </c>
      <c r="CA14" s="134">
        <v>7.7440388201719963E-3</v>
      </c>
      <c r="CB14" s="134">
        <v>8.6940557948401271E-4</v>
      </c>
      <c r="CC14" s="134">
        <v>5.0821850317989354E-5</v>
      </c>
      <c r="CD14" s="134">
        <v>8.9496974844948079E-4</v>
      </c>
      <c r="CE14" s="134">
        <v>3.1780599150636823E-5</v>
      </c>
      <c r="CF14" s="134">
        <v>4.9266723709985615E-5</v>
      </c>
      <c r="CG14" s="134">
        <v>2.5647385928344702E-5</v>
      </c>
      <c r="CH14" s="134">
        <v>1.3310255829418322E-4</v>
      </c>
      <c r="CI14" s="134"/>
      <c r="CJ14" s="134">
        <v>0</v>
      </c>
      <c r="CK14" s="134">
        <v>0</v>
      </c>
      <c r="CL14" s="134">
        <v>9.9443846681654126E-5</v>
      </c>
      <c r="CM14" s="134">
        <v>0</v>
      </c>
      <c r="CN14" s="134">
        <v>5.6536532688054476E-5</v>
      </c>
      <c r="CO14" s="134">
        <v>0</v>
      </c>
      <c r="CP14" s="134">
        <v>0</v>
      </c>
      <c r="CQ14" s="134">
        <v>2.5756945002861037E-5</v>
      </c>
      <c r="CR14" s="134">
        <v>4.9744570584073596E-6</v>
      </c>
      <c r="CS14" s="134">
        <v>5.5771940214270174E-5</v>
      </c>
      <c r="CT14" s="134">
        <v>1.9436507573491869E-4</v>
      </c>
      <c r="CU14" s="134">
        <v>0</v>
      </c>
      <c r="CV14" s="134">
        <v>4.0306339047437088E-5</v>
      </c>
      <c r="CW14" s="134">
        <v>1.5447744141492942E-6</v>
      </c>
      <c r="CX14" s="134">
        <v>0</v>
      </c>
      <c r="CY14" s="134">
        <v>6.4608106552167794E-5</v>
      </c>
      <c r="CZ14" s="134">
        <v>3.7243170431015474E-4</v>
      </c>
      <c r="DA14" s="134">
        <v>0</v>
      </c>
      <c r="DB14" s="134">
        <v>6.0515962281258804E-4</v>
      </c>
      <c r="DC14" s="134">
        <v>5.2991831809821458E-3</v>
      </c>
      <c r="DD14" s="134">
        <v>1.1825497288333207E-3</v>
      </c>
      <c r="DE14" s="134">
        <v>7.1499472763873027E-5</v>
      </c>
      <c r="DF14" s="134">
        <v>9.358138526322235E-5</v>
      </c>
      <c r="DG14" s="134">
        <v>1.3540160323653537E-5</v>
      </c>
      <c r="DH14" s="134">
        <v>2.671342963782429E-5</v>
      </c>
      <c r="DI14" s="134">
        <v>5.1750027907450816E-5</v>
      </c>
      <c r="DJ14" s="134">
        <v>1.2088440852654306E-4</v>
      </c>
      <c r="DK14" s="134"/>
      <c r="DL14" s="134">
        <v>0</v>
      </c>
      <c r="DM14" s="134">
        <v>0</v>
      </c>
      <c r="DN14" s="134">
        <v>7.207407243317071E-5</v>
      </c>
      <c r="DO14" s="134">
        <v>0</v>
      </c>
      <c r="DP14" s="134">
        <v>6.7756160147548631E-5</v>
      </c>
      <c r="DQ14" s="134">
        <v>0</v>
      </c>
      <c r="DR14" s="134">
        <v>0</v>
      </c>
      <c r="DS14" s="134">
        <v>2.8342902066357382E-5</v>
      </c>
      <c r="DT14" s="134">
        <v>5.1316009744722713E-6</v>
      </c>
      <c r="DU14" s="134">
        <v>5.4446158209293898E-5</v>
      </c>
      <c r="DV14" s="134">
        <v>2.7579952802875316E-5</v>
      </c>
      <c r="DW14" s="134">
        <v>0</v>
      </c>
      <c r="DX14" s="134">
        <v>3.8758770745919274E-5</v>
      </c>
      <c r="DY14" s="134">
        <v>1.6336557409368655E-6</v>
      </c>
      <c r="DZ14" s="134">
        <v>2.2903212838624681E-6</v>
      </c>
      <c r="EA14" s="134">
        <v>6.3051616003243291E-5</v>
      </c>
      <c r="EB14" s="134">
        <v>3.4121975266155263E-4</v>
      </c>
      <c r="EC14" s="134">
        <v>0</v>
      </c>
      <c r="ED14" s="134">
        <v>9.326940710502672E-4</v>
      </c>
      <c r="EE14" s="134">
        <v>8.9530289118354579E-3</v>
      </c>
      <c r="EF14" s="134">
        <v>1.1336502239051392E-3</v>
      </c>
      <c r="EG14" s="134">
        <v>8.3236073331813712E-5</v>
      </c>
      <c r="EH14" s="134">
        <v>9.9014593159560827E-5</v>
      </c>
      <c r="EI14" s="134">
        <v>6.824439898682091E-5</v>
      </c>
      <c r="EJ14" s="134">
        <v>1.9699998320232887E-5</v>
      </c>
      <c r="EK14" s="134">
        <v>2.3104665014209974E-5</v>
      </c>
      <c r="EL14" s="134">
        <v>1.2700123014453547E-4</v>
      </c>
      <c r="EM14" s="134"/>
      <c r="EN14" s="134">
        <v>0</v>
      </c>
      <c r="EO14" s="134">
        <v>0</v>
      </c>
      <c r="EP14" s="134">
        <v>2.1942005203409959E-5</v>
      </c>
      <c r="EQ14" s="134">
        <v>0</v>
      </c>
      <c r="ER14" s="134">
        <v>1.2125268166713744E-5</v>
      </c>
      <c r="ES14" s="134">
        <v>0</v>
      </c>
      <c r="ET14" s="134">
        <v>0</v>
      </c>
      <c r="EU14" s="134">
        <v>3.5877597855078692E-5</v>
      </c>
      <c r="EV14" s="134">
        <v>3.4854702177884761E-6</v>
      </c>
      <c r="EW14" s="134">
        <v>4.1574113834858415E-5</v>
      </c>
      <c r="EX14" s="134">
        <v>1.0074769630859062E-5</v>
      </c>
      <c r="EY14" s="134">
        <v>0</v>
      </c>
      <c r="EZ14" s="134">
        <v>4.6979215758259531E-5</v>
      </c>
      <c r="FA14" s="134">
        <v>0</v>
      </c>
      <c r="FB14" s="134">
        <v>1.8568213763321597E-6</v>
      </c>
      <c r="FC14" s="134">
        <v>1.1263566503903318E-4</v>
      </c>
      <c r="FD14" s="134">
        <v>1.9700844260104062E-4</v>
      </c>
      <c r="FE14" s="134">
        <v>0</v>
      </c>
      <c r="FF14" s="134">
        <v>1.3743606484210439E-3</v>
      </c>
      <c r="FG14" s="134">
        <v>9.960879771464079E-3</v>
      </c>
      <c r="FH14" s="134">
        <v>7.6449811479213181E-4</v>
      </c>
      <c r="FI14" s="134">
        <v>9.4427604553987054E-5</v>
      </c>
      <c r="FJ14" s="134">
        <v>8.3126524329391635E-5</v>
      </c>
      <c r="FK14" s="134">
        <v>6.1450420977641286E-5</v>
      </c>
      <c r="FL14" s="134">
        <v>7.3983956284701202E-6</v>
      </c>
      <c r="FM14" s="134">
        <v>2.2749951572968366E-5</v>
      </c>
      <c r="FN14" s="134">
        <v>1.4667573736838757E-4</v>
      </c>
      <c r="FO14" s="134"/>
      <c r="FP14" s="134">
        <v>0</v>
      </c>
      <c r="FQ14" s="134">
        <v>0</v>
      </c>
      <c r="FR14" s="134">
        <v>1.9732718299803572E-6</v>
      </c>
      <c r="FS14" s="134">
        <v>0</v>
      </c>
      <c r="FT14" s="134">
        <v>3.1477508902363701E-5</v>
      </c>
      <c r="FU14" s="134">
        <v>0</v>
      </c>
      <c r="FV14" s="134">
        <v>0</v>
      </c>
      <c r="FW14" s="134">
        <v>3.7468937715774056E-5</v>
      </c>
      <c r="FX14" s="134">
        <v>3.5190014301316374E-6</v>
      </c>
      <c r="FY14" s="134">
        <v>5.2862513481140938E-5</v>
      </c>
      <c r="FZ14" s="134">
        <v>3.8439746346307626E-6</v>
      </c>
      <c r="GA14" s="134">
        <v>0</v>
      </c>
      <c r="GB14" s="134">
        <v>8.3641484155672863E-5</v>
      </c>
      <c r="GC14" s="134">
        <v>0</v>
      </c>
      <c r="GD14" s="134">
        <v>2.3967030768303091E-6</v>
      </c>
      <c r="GE14" s="134">
        <v>8.2233308046012564E-5</v>
      </c>
      <c r="GF14" s="134">
        <v>2.2765452108249856E-4</v>
      </c>
      <c r="GG14" s="134">
        <v>2.5590869045057758E-6</v>
      </c>
      <c r="GH14" s="134">
        <v>2.000675190311193E-3</v>
      </c>
      <c r="GI14" s="134">
        <v>7.3647014443197099E-3</v>
      </c>
      <c r="GJ14" s="134">
        <v>6.9217726273961954E-4</v>
      </c>
      <c r="GK14" s="134">
        <v>4.6860313892290383E-5</v>
      </c>
      <c r="GL14" s="134">
        <v>6.7828711455957924E-5</v>
      </c>
      <c r="GM14" s="134">
        <v>9.0521666379368715E-5</v>
      </c>
      <c r="GN14" s="134">
        <v>1.9655842918093141E-5</v>
      </c>
      <c r="GO14" s="134">
        <v>2.0240835796023888E-5</v>
      </c>
      <c r="GP14" s="134">
        <v>6.0109724265201242E-5</v>
      </c>
      <c r="GQ14" s="134"/>
      <c r="GR14" s="134">
        <v>0</v>
      </c>
      <c r="GS14" s="134">
        <v>0</v>
      </c>
      <c r="GT14" s="134">
        <v>8.3633661823775512E-6</v>
      </c>
      <c r="GU14" s="134">
        <v>0</v>
      </c>
      <c r="GV14" s="134">
        <v>4.813875574270328E-5</v>
      </c>
      <c r="GW14" s="134">
        <v>0</v>
      </c>
      <c r="GX14" s="134">
        <v>0</v>
      </c>
      <c r="GY14" s="134">
        <v>3.4635126037409048E-5</v>
      </c>
      <c r="GZ14" s="134">
        <v>3.2933462687082585E-6</v>
      </c>
      <c r="HA14" s="134">
        <v>2.4069854539887886E-5</v>
      </c>
      <c r="HB14" s="134">
        <v>2.0358946631104748E-6</v>
      </c>
      <c r="HC14" s="134">
        <v>0</v>
      </c>
      <c r="HD14" s="134">
        <v>7.5864657975897499E-5</v>
      </c>
      <c r="HE14" s="134">
        <v>0</v>
      </c>
      <c r="HF14" s="134">
        <v>3.2933462687082585E-6</v>
      </c>
      <c r="HG14" s="134">
        <v>1.1684294226086805E-4</v>
      </c>
      <c r="HH14" s="134">
        <v>1.7824400342766338E-4</v>
      </c>
      <c r="HI14" s="134">
        <v>0</v>
      </c>
      <c r="HJ14" s="134">
        <v>2.2132584764150954E-3</v>
      </c>
      <c r="HK14" s="134">
        <v>7.861765495559038E-3</v>
      </c>
      <c r="HL14" s="134">
        <v>2.4509017931471466E-4</v>
      </c>
      <c r="HM14" s="134">
        <v>5.5246490326629233E-5</v>
      </c>
      <c r="HN14" s="134">
        <v>7.5809364425374757E-5</v>
      </c>
      <c r="HO14" s="134">
        <v>9.1696423492123759E-5</v>
      </c>
      <c r="HP14" s="134">
        <v>1.0364464042149812E-5</v>
      </c>
      <c r="HQ14" s="134">
        <v>4.2614904046497178E-5</v>
      </c>
      <c r="HR14" s="134">
        <v>1.3245626358578504E-4</v>
      </c>
    </row>
    <row r="15" spans="1:227" x14ac:dyDescent="0.25">
      <c r="A15" s="123" t="s">
        <v>28</v>
      </c>
      <c r="B15" s="123">
        <v>5913</v>
      </c>
      <c r="C15" s="138" t="s">
        <v>905</v>
      </c>
      <c r="D15" s="135">
        <v>8.7508473518596163E-5</v>
      </c>
      <c r="E15" s="134">
        <v>7.2246034252589772E-6</v>
      </c>
      <c r="F15" s="134">
        <v>0</v>
      </c>
      <c r="G15" s="134">
        <v>0</v>
      </c>
      <c r="H15" s="134">
        <v>6.273568602726958E-5</v>
      </c>
      <c r="I15" s="134">
        <v>0</v>
      </c>
      <c r="J15" s="134">
        <v>0</v>
      </c>
      <c r="K15" s="134">
        <v>9.9450735838856933E-5</v>
      </c>
      <c r="L15" s="134">
        <v>3.3014246824599628E-6</v>
      </c>
      <c r="M15" s="134">
        <v>1.5897050493824216E-4</v>
      </c>
      <c r="N15" s="134">
        <v>0</v>
      </c>
      <c r="O15" s="134">
        <v>6.7753616339483453E-6</v>
      </c>
      <c r="P15" s="134">
        <v>4.6041638686399431E-5</v>
      </c>
      <c r="Q15" s="134">
        <v>6.3668295735502508E-5</v>
      </c>
      <c r="R15" s="134">
        <v>1.2952660778465618E-5</v>
      </c>
      <c r="S15" s="134">
        <v>5.0192260786368483E-5</v>
      </c>
      <c r="T15" s="134">
        <v>3.20774248063834E-5</v>
      </c>
      <c r="U15" s="134">
        <v>7.0540155618105035E-6</v>
      </c>
      <c r="V15" s="134">
        <v>1.1197633253120062E-3</v>
      </c>
      <c r="W15" s="134">
        <v>1.1227857240148935E-2</v>
      </c>
      <c r="X15" s="134">
        <v>1.2643366037326333E-5</v>
      </c>
      <c r="Y15" s="134">
        <v>2.4026182273455444E-5</v>
      </c>
      <c r="Z15" s="134">
        <v>2.6157375923229862E-5</v>
      </c>
      <c r="AA15" s="134">
        <v>1.2180225761277366E-5</v>
      </c>
      <c r="AB15" s="134">
        <v>4.8559167447322381E-6</v>
      </c>
      <c r="AC15" s="134">
        <v>1.5815919692838538E-5</v>
      </c>
      <c r="AD15" s="134">
        <v>9.6598103919785038E-6</v>
      </c>
      <c r="AE15" s="134"/>
      <c r="AF15" s="134">
        <v>1.0427225049519336E-4</v>
      </c>
      <c r="AG15" s="134">
        <v>1.1447603201541854E-5</v>
      </c>
      <c r="AH15" s="134">
        <v>3.0025562590305832E-5</v>
      </c>
      <c r="AI15" s="134">
        <v>0</v>
      </c>
      <c r="AJ15" s="134">
        <v>5.4423353411051031E-5</v>
      </c>
      <c r="AK15" s="134">
        <v>0</v>
      </c>
      <c r="AL15" s="134">
        <v>0</v>
      </c>
      <c r="AM15" s="134">
        <v>1.3866738223578559E-4</v>
      </c>
      <c r="AN15" s="134">
        <v>1.1392244828258499E-5</v>
      </c>
      <c r="AO15" s="134">
        <v>1.6804584969144797E-4</v>
      </c>
      <c r="AP15" s="134">
        <v>0</v>
      </c>
      <c r="AQ15" s="134">
        <v>6.5620384655971753E-6</v>
      </c>
      <c r="AR15" s="134">
        <v>4.5324432757603165E-5</v>
      </c>
      <c r="AS15" s="134">
        <v>6.3836489321017912E-5</v>
      </c>
      <c r="AT15" s="134">
        <v>8.336071913470707E-6</v>
      </c>
      <c r="AU15" s="134">
        <v>5.0086617989814319E-5</v>
      </c>
      <c r="AV15" s="134">
        <v>4.663625203262395E-5</v>
      </c>
      <c r="AW15" s="134">
        <v>1.5957898420641624E-6</v>
      </c>
      <c r="AX15" s="134">
        <v>1.0892927835490082E-3</v>
      </c>
      <c r="AY15" s="134">
        <v>1.0490725293210476E-2</v>
      </c>
      <c r="AZ15" s="134">
        <v>1.8827801706961618E-5</v>
      </c>
      <c r="BA15" s="134">
        <v>2.7309895451997113E-5</v>
      </c>
      <c r="BB15" s="134">
        <v>2.5829717994951172E-5</v>
      </c>
      <c r="BC15" s="134">
        <v>1.2593323820004154E-5</v>
      </c>
      <c r="BD15" s="134">
        <v>4.4720009702359559E-6</v>
      </c>
      <c r="BE15" s="134">
        <v>2.6398930112067153E-5</v>
      </c>
      <c r="BF15" s="134">
        <v>3.3746647939276273E-5</v>
      </c>
      <c r="BG15" s="134"/>
      <c r="BH15" s="134">
        <v>1.0296668627075267E-4</v>
      </c>
      <c r="BI15" s="134">
        <v>6.6335661073610481E-6</v>
      </c>
      <c r="BJ15" s="134">
        <v>9.6519627681890888E-6</v>
      </c>
      <c r="BK15" s="134">
        <v>0</v>
      </c>
      <c r="BL15" s="134">
        <v>3.3880712264282711E-5</v>
      </c>
      <c r="BM15" s="134">
        <v>0</v>
      </c>
      <c r="BN15" s="134">
        <v>0</v>
      </c>
      <c r="BO15" s="134">
        <v>1.0036724574292632E-4</v>
      </c>
      <c r="BP15" s="134">
        <v>5.2407330864389443E-5</v>
      </c>
      <c r="BQ15" s="134">
        <v>2.495294985854086E-4</v>
      </c>
      <c r="BR15" s="134">
        <v>0</v>
      </c>
      <c r="BS15" s="134">
        <v>5.8144199586853339E-6</v>
      </c>
      <c r="BT15" s="134">
        <v>3.8724652207382194E-5</v>
      </c>
      <c r="BU15" s="134">
        <v>2.7332798613191746E-5</v>
      </c>
      <c r="BV15" s="134">
        <v>1.1434000447855638E-5</v>
      </c>
      <c r="BW15" s="134">
        <v>5.8816626487640669E-5</v>
      </c>
      <c r="BX15" s="134">
        <v>5.8892254965930812E-5</v>
      </c>
      <c r="BY15" s="134">
        <v>3.5122378057314407E-6</v>
      </c>
      <c r="BZ15" s="134">
        <v>1.3962573502369594E-3</v>
      </c>
      <c r="CA15" s="134">
        <v>1.0838695598094366E-2</v>
      </c>
      <c r="CB15" s="134">
        <v>3.5433403378909828E-5</v>
      </c>
      <c r="CC15" s="134">
        <v>5.9199357861366693E-5</v>
      </c>
      <c r="CD15" s="134">
        <v>5.1240268078772631E-5</v>
      </c>
      <c r="CE15" s="134">
        <v>9.9587580223605487E-6</v>
      </c>
      <c r="CF15" s="134">
        <v>1.6168881561566573E-5</v>
      </c>
      <c r="CG15" s="134">
        <v>2.6950605611676687E-5</v>
      </c>
      <c r="CH15" s="134">
        <v>3.5429327132128253E-5</v>
      </c>
      <c r="CI15" s="134"/>
      <c r="CJ15" s="134">
        <v>1.0556940160673907E-4</v>
      </c>
      <c r="CK15" s="134">
        <v>8.3417818364009169E-6</v>
      </c>
      <c r="CL15" s="134">
        <v>8.2340727946856874E-6</v>
      </c>
      <c r="CM15" s="134">
        <v>0</v>
      </c>
      <c r="CN15" s="134">
        <v>3.2855027541210547E-5</v>
      </c>
      <c r="CO15" s="134">
        <v>0</v>
      </c>
      <c r="CP15" s="134">
        <v>0</v>
      </c>
      <c r="CQ15" s="134">
        <v>1.1212995933792716E-4</v>
      </c>
      <c r="CR15" s="134">
        <v>6.1976916385351337E-6</v>
      </c>
      <c r="CS15" s="134">
        <v>2.0556233764528023E-4</v>
      </c>
      <c r="CT15" s="134">
        <v>1.5447744141492942E-6</v>
      </c>
      <c r="CU15" s="134">
        <v>3.5855773099061599E-6</v>
      </c>
      <c r="CV15" s="134">
        <v>1.7625110764356689E-5</v>
      </c>
      <c r="CW15" s="134">
        <v>3.0224659364460086E-5</v>
      </c>
      <c r="CX15" s="134">
        <v>8.50334539898694E-6</v>
      </c>
      <c r="CY15" s="134">
        <v>6.6852989737505727E-5</v>
      </c>
      <c r="CZ15" s="134">
        <v>8.9156215973118199E-5</v>
      </c>
      <c r="DA15" s="134">
        <v>3.472199371253001E-6</v>
      </c>
      <c r="DB15" s="134">
        <v>1.8580446880801923E-3</v>
      </c>
      <c r="DC15" s="134">
        <v>8.5895727226703456E-3</v>
      </c>
      <c r="DD15" s="134">
        <v>4.9276914931613409E-5</v>
      </c>
      <c r="DE15" s="134">
        <v>4.7807534012223415E-4</v>
      </c>
      <c r="DF15" s="134">
        <v>5.0132975057422031E-5</v>
      </c>
      <c r="DG15" s="134">
        <v>1.4086868743836123E-5</v>
      </c>
      <c r="DH15" s="134">
        <v>2.5176988502167166E-5</v>
      </c>
      <c r="DI15" s="134">
        <v>1.9418182864157989E-5</v>
      </c>
      <c r="DJ15" s="134">
        <v>3.1786950670125057E-5</v>
      </c>
      <c r="DK15" s="134"/>
      <c r="DL15" s="134">
        <v>8.8183743889353727E-5</v>
      </c>
      <c r="DM15" s="134">
        <v>3.528696400422444E-6</v>
      </c>
      <c r="DN15" s="134">
        <v>0</v>
      </c>
      <c r="DO15" s="134">
        <v>0</v>
      </c>
      <c r="DP15" s="134">
        <v>1.4991193858008882E-5</v>
      </c>
      <c r="DQ15" s="134">
        <v>0</v>
      </c>
      <c r="DR15" s="134">
        <v>0</v>
      </c>
      <c r="DS15" s="134">
        <v>1.3810272171583694E-4</v>
      </c>
      <c r="DT15" s="134">
        <v>6.8183024782900091E-6</v>
      </c>
      <c r="DU15" s="134">
        <v>1.95722656607701E-4</v>
      </c>
      <c r="DV15" s="134">
        <v>6.5986878947645941E-6</v>
      </c>
      <c r="DW15" s="134">
        <v>0</v>
      </c>
      <c r="DX15" s="134">
        <v>6.4525686001006864E-5</v>
      </c>
      <c r="DY15" s="134">
        <v>3.4392201145185203E-5</v>
      </c>
      <c r="DZ15" s="134">
        <v>8.7448630838385151E-6</v>
      </c>
      <c r="EA15" s="134">
        <v>1.5057584346020816E-4</v>
      </c>
      <c r="EB15" s="134">
        <v>1.4994473982474655E-4</v>
      </c>
      <c r="EC15" s="134">
        <v>3.9784322161638965E-6</v>
      </c>
      <c r="ED15" s="134">
        <v>1.9785606045278977E-3</v>
      </c>
      <c r="EE15" s="134">
        <v>9.5768039676314455E-3</v>
      </c>
      <c r="EF15" s="134">
        <v>9.6822547479880565E-5</v>
      </c>
      <c r="EG15" s="134">
        <v>5.1597488628882932E-4</v>
      </c>
      <c r="EH15" s="134">
        <v>9.1601351699390442E-5</v>
      </c>
      <c r="EI15" s="134">
        <v>1.5385193183764246E-5</v>
      </c>
      <c r="EJ15" s="134">
        <v>3.9136849936317513E-5</v>
      </c>
      <c r="EK15" s="134">
        <v>3.7964205438981213E-5</v>
      </c>
      <c r="EL15" s="134">
        <v>6.4083253587399034E-5</v>
      </c>
      <c r="EM15" s="134"/>
      <c r="EN15" s="134">
        <v>5.8030779434479048E-5</v>
      </c>
      <c r="EO15" s="134">
        <v>1.3942024601881335E-5</v>
      </c>
      <c r="EP15" s="134">
        <v>0</v>
      </c>
      <c r="EQ15" s="134">
        <v>0</v>
      </c>
      <c r="ER15" s="134">
        <v>3.9042512610888873E-5</v>
      </c>
      <c r="ES15" s="134">
        <v>0</v>
      </c>
      <c r="ET15" s="134">
        <v>0</v>
      </c>
      <c r="EU15" s="134">
        <v>6.4886340026051384E-5</v>
      </c>
      <c r="EV15" s="134">
        <v>7.2172949078760741E-6</v>
      </c>
      <c r="EW15" s="134">
        <v>1.790946348542766E-4</v>
      </c>
      <c r="EX15" s="134">
        <v>9.2706321256641935E-6</v>
      </c>
      <c r="EY15" s="134">
        <v>5.0126092307370346E-6</v>
      </c>
      <c r="EZ15" s="134">
        <v>4.932561993581173E-5</v>
      </c>
      <c r="FA15" s="134">
        <v>5.0126092307370346E-6</v>
      </c>
      <c r="FB15" s="134">
        <v>5.4977004466148121E-6</v>
      </c>
      <c r="FC15" s="134">
        <v>1.716444961627648E-4</v>
      </c>
      <c r="FD15" s="134">
        <v>1.5269647394376657E-4</v>
      </c>
      <c r="FE15" s="134">
        <v>1.404306730551828E-5</v>
      </c>
      <c r="FF15" s="134">
        <v>1.8662959982974185E-3</v>
      </c>
      <c r="FG15" s="134">
        <v>1.1925058876676079E-2</v>
      </c>
      <c r="FH15" s="134">
        <v>9.7875596983766519E-5</v>
      </c>
      <c r="FI15" s="134">
        <v>5.6574467332328056E-4</v>
      </c>
      <c r="FJ15" s="134">
        <v>1.0064014978938382E-4</v>
      </c>
      <c r="FK15" s="134">
        <v>1.2360842834218925E-5</v>
      </c>
      <c r="FL15" s="134">
        <v>2.9062713060306107E-5</v>
      </c>
      <c r="FM15" s="134">
        <v>5.2472352754183287E-5</v>
      </c>
      <c r="FN15" s="134">
        <v>9.3750237553212698E-5</v>
      </c>
      <c r="FO15" s="134"/>
      <c r="FP15" s="134">
        <v>1.3909099811575565E-5</v>
      </c>
      <c r="FQ15" s="134">
        <v>1.0658134471679885E-5</v>
      </c>
      <c r="FR15" s="134">
        <v>0</v>
      </c>
      <c r="FS15" s="134">
        <v>0</v>
      </c>
      <c r="FT15" s="134">
        <v>8.0102503348265134E-6</v>
      </c>
      <c r="FU15" s="134">
        <v>0</v>
      </c>
      <c r="FV15" s="134">
        <v>0</v>
      </c>
      <c r="FW15" s="134">
        <v>7.3243122698441986E-5</v>
      </c>
      <c r="FX15" s="134">
        <v>9.3150763324025449E-6</v>
      </c>
      <c r="FY15" s="134">
        <v>2.6878852345366914E-4</v>
      </c>
      <c r="FZ15" s="134">
        <v>7.1239224045266326E-6</v>
      </c>
      <c r="GA15" s="134">
        <v>1.7060579363371839E-6</v>
      </c>
      <c r="GB15" s="134">
        <v>6.9224924605160041E-5</v>
      </c>
      <c r="GC15" s="134">
        <v>2.3084690491491893E-5</v>
      </c>
      <c r="GD15" s="134">
        <v>1.7684215481302132E-6</v>
      </c>
      <c r="GE15" s="134">
        <v>2.4915833306934937E-4</v>
      </c>
      <c r="GF15" s="134">
        <v>1.8457733927673507E-4</v>
      </c>
      <c r="GG15" s="134">
        <v>1.024750071484543E-4</v>
      </c>
      <c r="GH15" s="134">
        <v>2.4277178123789118E-3</v>
      </c>
      <c r="GI15" s="134">
        <v>1.4683734554261392E-2</v>
      </c>
      <c r="GJ15" s="134">
        <v>1.7629843620425186E-4</v>
      </c>
      <c r="GK15" s="134">
        <v>6.7691980162068097E-4</v>
      </c>
      <c r="GL15" s="134">
        <v>1.1952493906591062E-4</v>
      </c>
      <c r="GM15" s="134">
        <v>2.7144820611167292E-5</v>
      </c>
      <c r="GN15" s="134">
        <v>4.1620043888794276E-5</v>
      </c>
      <c r="GO15" s="134">
        <v>5.801517843733667E-5</v>
      </c>
      <c r="GP15" s="134">
        <v>1.386116575003834E-5</v>
      </c>
      <c r="GQ15" s="134"/>
      <c r="GR15" s="134">
        <v>1.4776724705651528E-5</v>
      </c>
      <c r="GS15" s="134">
        <v>1.8751620317969378E-5</v>
      </c>
      <c r="GT15" s="134">
        <v>1.7983403967288517E-6</v>
      </c>
      <c r="GU15" s="134">
        <v>0</v>
      </c>
      <c r="GV15" s="134">
        <v>1.2553715974273455E-5</v>
      </c>
      <c r="GW15" s="134">
        <v>0</v>
      </c>
      <c r="GX15" s="134">
        <v>6.0970239474638411E-6</v>
      </c>
      <c r="GY15" s="134">
        <v>8.2108972501875938E-5</v>
      </c>
      <c r="GZ15" s="134">
        <v>6.8689236459436308E-6</v>
      </c>
      <c r="HA15" s="134">
        <v>2.7381084545506038E-4</v>
      </c>
      <c r="HB15" s="134">
        <v>3.5100137863864335E-6</v>
      </c>
      <c r="HC15" s="134">
        <v>3.6746810998218463E-6</v>
      </c>
      <c r="HD15" s="134">
        <v>5.744289228683773E-5</v>
      </c>
      <c r="HE15" s="134">
        <v>3.2393483899527632E-5</v>
      </c>
      <c r="HF15" s="134">
        <v>4.9400194030623877E-6</v>
      </c>
      <c r="HG15" s="134">
        <v>2.4502392238777838E-4</v>
      </c>
      <c r="HH15" s="134">
        <v>1.9952638701911803E-4</v>
      </c>
      <c r="HI15" s="134">
        <v>7.6508463837931626E-5</v>
      </c>
      <c r="HJ15" s="134">
        <v>2.238318544844178E-3</v>
      </c>
      <c r="HK15" s="134">
        <v>1.5227326712161558E-2</v>
      </c>
      <c r="HL15" s="134">
        <v>2.2000107743814904E-4</v>
      </c>
      <c r="HM15" s="134">
        <v>6.8225056636265027E-4</v>
      </c>
      <c r="HN15" s="134">
        <v>1.6251584831835787E-4</v>
      </c>
      <c r="HO15" s="134">
        <v>8.1669050773983901E-5</v>
      </c>
      <c r="HP15" s="134">
        <v>4.6268091728573445E-5</v>
      </c>
      <c r="HQ15" s="134">
        <v>1.3697867801526587E-4</v>
      </c>
      <c r="HR15" s="134">
        <v>2.7783189124867248E-5</v>
      </c>
    </row>
    <row r="16" spans="1:227" x14ac:dyDescent="0.25">
      <c r="A16" s="123" t="s">
        <v>28</v>
      </c>
      <c r="B16" s="123">
        <v>5914</v>
      </c>
      <c r="C16" s="138" t="s">
        <v>906</v>
      </c>
      <c r="D16" s="135">
        <v>2.159963940830336E-4</v>
      </c>
      <c r="E16" s="134">
        <v>8.1742804727459424E-5</v>
      </c>
      <c r="F16" s="134">
        <v>6.6266397219808622E-4</v>
      </c>
      <c r="G16" s="134">
        <v>4.9794079889749795E-5</v>
      </c>
      <c r="H16" s="134">
        <v>6.0721060038114926E-4</v>
      </c>
      <c r="I16" s="134">
        <v>1.0319385436630782E-4</v>
      </c>
      <c r="J16" s="134">
        <v>1.2080257167897793E-4</v>
      </c>
      <c r="K16" s="134">
        <v>3.1207698257799878E-4</v>
      </c>
      <c r="L16" s="134">
        <v>1.0006021646807614E-4</v>
      </c>
      <c r="M16" s="134">
        <v>9.0792552892094975E-4</v>
      </c>
      <c r="N16" s="134">
        <v>3.6771571741675102E-4</v>
      </c>
      <c r="O16" s="134">
        <v>2.3774164257036774E-4</v>
      </c>
      <c r="P16" s="134">
        <v>1.0728786473060013E-3</v>
      </c>
      <c r="Q16" s="134">
        <v>3.0721353926920652E-4</v>
      </c>
      <c r="R16" s="134">
        <v>2.070741442026954E-4</v>
      </c>
      <c r="S16" s="134">
        <v>1.1463722950778338E-3</v>
      </c>
      <c r="T16" s="134">
        <v>2.6297703578063276E-3</v>
      </c>
      <c r="U16" s="134">
        <v>6.3618594754077788E-4</v>
      </c>
      <c r="V16" s="134">
        <v>7.3342778650904239E-3</v>
      </c>
      <c r="W16" s="134">
        <v>1.5713509670244485E-2</v>
      </c>
      <c r="X16" s="134">
        <v>1.7038859766686707E-3</v>
      </c>
      <c r="Y16" s="134">
        <v>1.4134999101940073E-3</v>
      </c>
      <c r="Z16" s="134">
        <v>1.7733033057782111E-3</v>
      </c>
      <c r="AA16" s="134">
        <v>2.8228649997958104E-4</v>
      </c>
      <c r="AB16" s="134">
        <v>4.9304397784306442E-4</v>
      </c>
      <c r="AC16" s="134">
        <v>1.0826200524945598E-3</v>
      </c>
      <c r="AD16" s="134">
        <v>1.0767467880491907E-3</v>
      </c>
      <c r="AE16" s="134"/>
      <c r="AF16" s="134">
        <v>1.978948868567714E-4</v>
      </c>
      <c r="AG16" s="134">
        <v>8.7265061411577293E-5</v>
      </c>
      <c r="AH16" s="134">
        <v>6.3801271321895425E-4</v>
      </c>
      <c r="AI16" s="134">
        <v>4.9483512991089685E-5</v>
      </c>
      <c r="AJ16" s="134">
        <v>6.2709012016811782E-4</v>
      </c>
      <c r="AK16" s="134">
        <v>5.4654060373170346E-5</v>
      </c>
      <c r="AL16" s="134">
        <v>1.8794351315758797E-4</v>
      </c>
      <c r="AM16" s="134">
        <v>3.4970211562836628E-4</v>
      </c>
      <c r="AN16" s="134">
        <v>1.0519352491992822E-4</v>
      </c>
      <c r="AO16" s="134">
        <v>5.2642393105496277E-4</v>
      </c>
      <c r="AP16" s="134">
        <v>4.2440176777378956E-4</v>
      </c>
      <c r="AQ16" s="134">
        <v>2.4443885139717881E-4</v>
      </c>
      <c r="AR16" s="134">
        <v>1.0581714452671054E-3</v>
      </c>
      <c r="AS16" s="134">
        <v>3.713827329604976E-4</v>
      </c>
      <c r="AT16" s="134">
        <v>2.0061074228887031E-4</v>
      </c>
      <c r="AU16" s="134">
        <v>1.259146771400439E-3</v>
      </c>
      <c r="AV16" s="134">
        <v>2.6251927975973941E-3</v>
      </c>
      <c r="AW16" s="134">
        <v>5.5154808869452537E-4</v>
      </c>
      <c r="AX16" s="134">
        <v>7.5172237775421227E-3</v>
      </c>
      <c r="AY16" s="134">
        <v>1.6873982456552035E-2</v>
      </c>
      <c r="AZ16" s="134">
        <v>1.8868956844547162E-3</v>
      </c>
      <c r="BA16" s="134">
        <v>1.3539378177816949E-3</v>
      </c>
      <c r="BB16" s="134">
        <v>1.7332095190592276E-3</v>
      </c>
      <c r="BC16" s="134">
        <v>3.292785240793535E-4</v>
      </c>
      <c r="BD16" s="134">
        <v>5.0636329931649272E-4</v>
      </c>
      <c r="BE16" s="134">
        <v>8.5199530352555531E-4</v>
      </c>
      <c r="BF16" s="134">
        <v>1.0990960877216524E-3</v>
      </c>
      <c r="BG16" s="134"/>
      <c r="BH16" s="134">
        <v>1.6971912435173202E-4</v>
      </c>
      <c r="BI16" s="134">
        <v>7.8279346191662536E-5</v>
      </c>
      <c r="BJ16" s="134">
        <v>4.9609625794266637E-4</v>
      </c>
      <c r="BK16" s="134">
        <v>3.8495664557159224E-5</v>
      </c>
      <c r="BL16" s="134">
        <v>6.5551198914198631E-4</v>
      </c>
      <c r="BM16" s="134">
        <v>4.4560581418030326E-5</v>
      </c>
      <c r="BN16" s="134">
        <v>1.420195148003949E-4</v>
      </c>
      <c r="BO16" s="134">
        <v>2.9049385613164275E-4</v>
      </c>
      <c r="BP16" s="134">
        <v>1.0280894321075575E-4</v>
      </c>
      <c r="BQ16" s="134">
        <v>4.8843393943627511E-4</v>
      </c>
      <c r="BR16" s="134">
        <v>2.3770787014032113E-4</v>
      </c>
      <c r="BS16" s="134">
        <v>2.6384461077842822E-4</v>
      </c>
      <c r="BT16" s="134">
        <v>1.0773313906955048E-3</v>
      </c>
      <c r="BU16" s="134">
        <v>1.8263787846758498E-4</v>
      </c>
      <c r="BV16" s="134">
        <v>1.7621791794706967E-4</v>
      </c>
      <c r="BW16" s="134">
        <v>1.1198474651590079E-3</v>
      </c>
      <c r="BX16" s="134">
        <v>2.5728723203098298E-3</v>
      </c>
      <c r="BY16" s="134">
        <v>4.4589973977473977E-4</v>
      </c>
      <c r="BZ16" s="134">
        <v>7.6332511494108506E-3</v>
      </c>
      <c r="CA16" s="134">
        <v>1.6367798123891372E-2</v>
      </c>
      <c r="CB16" s="134">
        <v>1.8344552908758278E-3</v>
      </c>
      <c r="CC16" s="134">
        <v>1.4753415372581607E-3</v>
      </c>
      <c r="CD16" s="134">
        <v>1.5208136853890758E-3</v>
      </c>
      <c r="CE16" s="134">
        <v>2.9361187728964619E-4</v>
      </c>
      <c r="CF16" s="134">
        <v>4.5011016943742268E-4</v>
      </c>
      <c r="CG16" s="134">
        <v>6.9866767543769399E-4</v>
      </c>
      <c r="CH16" s="134">
        <v>1.3266598969860672E-3</v>
      </c>
      <c r="CI16" s="134"/>
      <c r="CJ16" s="134">
        <v>1.754790605703232E-4</v>
      </c>
      <c r="CK16" s="134">
        <v>1.1051239628715148E-4</v>
      </c>
      <c r="CL16" s="134">
        <v>4.850402886160898E-4</v>
      </c>
      <c r="CM16" s="134">
        <v>3.7794620883488012E-5</v>
      </c>
      <c r="CN16" s="134">
        <v>5.2416602318832611E-4</v>
      </c>
      <c r="CO16" s="134">
        <v>5.6383954327117092E-5</v>
      </c>
      <c r="CP16" s="134">
        <v>1.3165256328358029E-4</v>
      </c>
      <c r="CQ16" s="134">
        <v>2.1184608313924209E-4</v>
      </c>
      <c r="CR16" s="134">
        <v>8.2015560018810954E-5</v>
      </c>
      <c r="CS16" s="134">
        <v>5.4200558832366032E-4</v>
      </c>
      <c r="CT16" s="134">
        <v>2.1701875317890979E-4</v>
      </c>
      <c r="CU16" s="134">
        <v>2.0750470014579893E-4</v>
      </c>
      <c r="CV16" s="134">
        <v>7.5993142170074565E-4</v>
      </c>
      <c r="CW16" s="134">
        <v>1.7813428686010889E-4</v>
      </c>
      <c r="CX16" s="134">
        <v>1.4900040829895982E-4</v>
      </c>
      <c r="CY16" s="134">
        <v>9.4192781466317216E-4</v>
      </c>
      <c r="CZ16" s="134">
        <v>2.4454715477756463E-3</v>
      </c>
      <c r="DA16" s="134">
        <v>3.9163645320479179E-4</v>
      </c>
      <c r="DB16" s="134">
        <v>6.8460642706098668E-3</v>
      </c>
      <c r="DC16" s="134">
        <v>1.4775641138381302E-2</v>
      </c>
      <c r="DD16" s="134">
        <v>1.5052168230086937E-3</v>
      </c>
      <c r="DE16" s="134">
        <v>1.2961258521232257E-3</v>
      </c>
      <c r="DF16" s="134">
        <v>1.4529908061703164E-3</v>
      </c>
      <c r="DG16" s="134">
        <v>3.2934516814004527E-4</v>
      </c>
      <c r="DH16" s="134">
        <v>3.023123245045407E-4</v>
      </c>
      <c r="DI16" s="134">
        <v>6.1539558152559919E-4</v>
      </c>
      <c r="DJ16" s="134">
        <v>1.1447655670646314E-3</v>
      </c>
      <c r="DK16" s="134"/>
      <c r="DL16" s="134">
        <v>1.6752137007136045E-4</v>
      </c>
      <c r="DM16" s="134">
        <v>2.9788142845171903E-5</v>
      </c>
      <c r="DN16" s="134">
        <v>4.8512198429017636E-4</v>
      </c>
      <c r="DO16" s="134">
        <v>2.5921311738863264E-5</v>
      </c>
      <c r="DP16" s="134">
        <v>4.1423596397026987E-4</v>
      </c>
      <c r="DQ16" s="134">
        <v>4.701843807469121E-5</v>
      </c>
      <c r="DR16" s="134">
        <v>2.4963188663017549E-5</v>
      </c>
      <c r="DS16" s="134">
        <v>2.5257688744409148E-4</v>
      </c>
      <c r="DT16" s="134">
        <v>8.755260822141089E-5</v>
      </c>
      <c r="DU16" s="134">
        <v>5.4784712540497272E-4</v>
      </c>
      <c r="DV16" s="134">
        <v>2.3655536933299089E-4</v>
      </c>
      <c r="DW16" s="134">
        <v>1.9110463215273363E-4</v>
      </c>
      <c r="DX16" s="134">
        <v>6.7616261557682672E-4</v>
      </c>
      <c r="DY16" s="134">
        <v>1.437197747050835E-4</v>
      </c>
      <c r="DZ16" s="134">
        <v>2.2272352649912652E-4</v>
      </c>
      <c r="EA16" s="134">
        <v>1.0174215119112533E-3</v>
      </c>
      <c r="EB16" s="134">
        <v>2.6892627385588573E-3</v>
      </c>
      <c r="EC16" s="134">
        <v>3.9004783284269685E-4</v>
      </c>
      <c r="ED16" s="134">
        <v>6.3422200237350946E-3</v>
      </c>
      <c r="EE16" s="134">
        <v>1.3681581068721478E-2</v>
      </c>
      <c r="EF16" s="134">
        <v>1.5150402579053521E-3</v>
      </c>
      <c r="EG16" s="134">
        <v>1.1682647303610726E-3</v>
      </c>
      <c r="EH16" s="134">
        <v>1.3334347893342148E-3</v>
      </c>
      <c r="EI16" s="134">
        <v>2.1627798582194747E-4</v>
      </c>
      <c r="EJ16" s="134">
        <v>3.2071814189196069E-4</v>
      </c>
      <c r="EK16" s="134">
        <v>4.8467929561686086E-4</v>
      </c>
      <c r="EL16" s="134">
        <v>1.2816236858026557E-3</v>
      </c>
      <c r="EM16" s="134"/>
      <c r="EN16" s="134">
        <v>1.3103061140656722E-4</v>
      </c>
      <c r="EO16" s="134">
        <v>2.400353507284829E-5</v>
      </c>
      <c r="EP16" s="134">
        <v>4.876693499257535E-4</v>
      </c>
      <c r="EQ16" s="134">
        <v>2.6196650426167479E-5</v>
      </c>
      <c r="ER16" s="134">
        <v>2.3959876863412926E-4</v>
      </c>
      <c r="ES16" s="134">
        <v>4.1085465283400049E-5</v>
      </c>
      <c r="ET16" s="134">
        <v>3.9254659169309489E-5</v>
      </c>
      <c r="EU16" s="134">
        <v>1.3156370868648849E-4</v>
      </c>
      <c r="EV16" s="134">
        <v>8.0429704630573885E-5</v>
      </c>
      <c r="EW16" s="134">
        <v>5.1649368556934286E-4</v>
      </c>
      <c r="EX16" s="134">
        <v>1.8214880508211822E-4</v>
      </c>
      <c r="EY16" s="134">
        <v>1.5619664062876994E-4</v>
      </c>
      <c r="EZ16" s="134">
        <v>6.7057363966078608E-4</v>
      </c>
      <c r="FA16" s="134">
        <v>7.9952877931705209E-5</v>
      </c>
      <c r="FB16" s="134">
        <v>1.739008530375878E-4</v>
      </c>
      <c r="FC16" s="134">
        <v>8.731988276861174E-4</v>
      </c>
      <c r="FD16" s="134">
        <v>2.5630227379728472E-3</v>
      </c>
      <c r="FE16" s="134">
        <v>4.1873203112227685E-4</v>
      </c>
      <c r="FF16" s="134">
        <v>6.281368863200909E-3</v>
      </c>
      <c r="FG16" s="134">
        <v>1.2201140888531655E-2</v>
      </c>
      <c r="FH16" s="134">
        <v>1.3060858923530409E-3</v>
      </c>
      <c r="FI16" s="134">
        <v>1.0687906602060452E-3</v>
      </c>
      <c r="FJ16" s="134">
        <v>1.1858548127865521E-3</v>
      </c>
      <c r="FK16" s="134">
        <v>2.2933032184374439E-4</v>
      </c>
      <c r="FL16" s="134">
        <v>3.1347273497723751E-4</v>
      </c>
      <c r="FM16" s="134">
        <v>5.1605523497554029E-4</v>
      </c>
      <c r="FN16" s="134">
        <v>1.1671810288015462E-3</v>
      </c>
      <c r="FO16" s="134"/>
      <c r="FP16" s="134">
        <v>1.19065331168853E-4</v>
      </c>
      <c r="FQ16" s="134">
        <v>1.7041216633544147E-5</v>
      </c>
      <c r="FR16" s="134">
        <v>3.1830819112534678E-4</v>
      </c>
      <c r="FS16" s="134">
        <v>2.3598810022861564E-5</v>
      </c>
      <c r="FT16" s="134">
        <v>2.4253093518903087E-4</v>
      </c>
      <c r="FU16" s="134">
        <v>3.7639173520957494E-5</v>
      </c>
      <c r="FV16" s="134">
        <v>3.8713126714427132E-5</v>
      </c>
      <c r="FW16" s="134">
        <v>9.9363650790558274E-5</v>
      </c>
      <c r="FX16" s="134">
        <v>8.013251352400988E-5</v>
      </c>
      <c r="FY16" s="134">
        <v>3.5934727089949727E-4</v>
      </c>
      <c r="FZ16" s="134">
        <v>1.8866969950297321E-4</v>
      </c>
      <c r="GA16" s="134">
        <v>1.323960567850918E-4</v>
      </c>
      <c r="GB16" s="134">
        <v>6.3759705724034501E-4</v>
      </c>
      <c r="GC16" s="134">
        <v>7.0899533521703216E-5</v>
      </c>
      <c r="GD16" s="134">
        <v>1.5837496151353361E-4</v>
      </c>
      <c r="GE16" s="134">
        <v>6.4370963672214854E-4</v>
      </c>
      <c r="GF16" s="134">
        <v>1.7062249655756055E-3</v>
      </c>
      <c r="GG16" s="134">
        <v>7.0130483713836322E-4</v>
      </c>
      <c r="GH16" s="134">
        <v>5.7383416550448804E-3</v>
      </c>
      <c r="GI16" s="134">
        <v>1.093438619696499E-2</v>
      </c>
      <c r="GJ16" s="134">
        <v>1.1113631385768334E-3</v>
      </c>
      <c r="GK16" s="134">
        <v>1.1072260508558681E-3</v>
      </c>
      <c r="GL16" s="134">
        <v>1.1838971989310918E-3</v>
      </c>
      <c r="GM16" s="134">
        <v>1.8310379853770137E-4</v>
      </c>
      <c r="GN16" s="134">
        <v>2.7419282167801678E-4</v>
      </c>
      <c r="GO16" s="134">
        <v>4.7033558936992998E-4</v>
      </c>
      <c r="GP16" s="134">
        <v>1.0092728372156105E-3</v>
      </c>
      <c r="GQ16" s="134"/>
      <c r="GR16" s="134">
        <v>3.9376201325754852E-5</v>
      </c>
      <c r="GS16" s="134">
        <v>1.4855331681061703E-5</v>
      </c>
      <c r="GT16" s="134">
        <v>3.6048638922653255E-4</v>
      </c>
      <c r="GU16" s="134">
        <v>2.1086949490511518E-5</v>
      </c>
      <c r="GV16" s="134">
        <v>1.5601833613121334E-4</v>
      </c>
      <c r="GW16" s="134">
        <v>3.9749216124187904E-5</v>
      </c>
      <c r="GX16" s="134">
        <v>4.1988734920411276E-5</v>
      </c>
      <c r="GY16" s="134">
        <v>9.2859234726006359E-5</v>
      </c>
      <c r="GZ16" s="134">
        <v>1.0348647313360085E-4</v>
      </c>
      <c r="HA16" s="134">
        <v>3.6902087941439652E-4</v>
      </c>
      <c r="HB16" s="134">
        <v>1.5354139306913902E-4</v>
      </c>
      <c r="HC16" s="134">
        <v>1.6394923394833606E-4</v>
      </c>
      <c r="HD16" s="134">
        <v>5.983340234277985E-4</v>
      </c>
      <c r="HE16" s="134">
        <v>7.2446901218530633E-5</v>
      </c>
      <c r="HF16" s="134">
        <v>1.6273676251939772E-4</v>
      </c>
      <c r="HG16" s="134">
        <v>5.5310038909563381E-4</v>
      </c>
      <c r="HH16" s="134">
        <v>1.8380424660012628E-3</v>
      </c>
      <c r="HI16" s="134">
        <v>4.2204007099277556E-4</v>
      </c>
      <c r="HJ16" s="134">
        <v>5.7247709520212089E-3</v>
      </c>
      <c r="HK16" s="134">
        <v>1.0441708568878529E-2</v>
      </c>
      <c r="HL16" s="134">
        <v>1.0450590247096914E-3</v>
      </c>
      <c r="HM16" s="134">
        <v>1.1130071715917224E-3</v>
      </c>
      <c r="HN16" s="134">
        <v>1.1280049404988528E-3</v>
      </c>
      <c r="HO16" s="134">
        <v>1.9253920624202176E-4</v>
      </c>
      <c r="HP16" s="134">
        <v>3.3980283132043762E-4</v>
      </c>
      <c r="HQ16" s="134">
        <v>5.2263771611313738E-4</v>
      </c>
      <c r="HR16" s="134">
        <v>9.7155014931999686E-4</v>
      </c>
    </row>
    <row r="17" spans="1:226" x14ac:dyDescent="0.25">
      <c r="A17" s="123" t="s">
        <v>28</v>
      </c>
      <c r="B17" s="123">
        <v>6010</v>
      </c>
      <c r="C17" s="138" t="s">
        <v>907</v>
      </c>
      <c r="D17" s="135">
        <v>2.1190249276839615E-3</v>
      </c>
      <c r="E17" s="134">
        <v>6.4630028114825392E-5</v>
      </c>
      <c r="F17" s="134">
        <v>1.3602942654757039E-3</v>
      </c>
      <c r="G17" s="134">
        <v>7.5852770156651142E-4</v>
      </c>
      <c r="H17" s="134">
        <v>2.5227950464770032E-3</v>
      </c>
      <c r="I17" s="134">
        <v>2.3690764795692435E-4</v>
      </c>
      <c r="J17" s="134">
        <v>9.052050395183109E-4</v>
      </c>
      <c r="K17" s="134">
        <v>1.9231521710359504E-3</v>
      </c>
      <c r="L17" s="134">
        <v>4.116392270290132E-4</v>
      </c>
      <c r="M17" s="134">
        <v>2.5857441490829227E-3</v>
      </c>
      <c r="N17" s="134">
        <v>1.6046681580517736E-3</v>
      </c>
      <c r="O17" s="134">
        <v>3.0253544401466913E-3</v>
      </c>
      <c r="P17" s="134">
        <v>6.606198750066003E-3</v>
      </c>
      <c r="Q17" s="134">
        <v>1.187488781183162E-3</v>
      </c>
      <c r="R17" s="134">
        <v>1.2631360526209766E-3</v>
      </c>
      <c r="S17" s="134">
        <v>5.3740188138848705E-3</v>
      </c>
      <c r="T17" s="134">
        <v>1.4521042665650671E-2</v>
      </c>
      <c r="U17" s="134">
        <v>3.3213839115114846E-3</v>
      </c>
      <c r="V17" s="134">
        <v>1.4719985319607793E-2</v>
      </c>
      <c r="W17" s="134">
        <v>3.4942629273413066E-2</v>
      </c>
      <c r="X17" s="134">
        <v>1.2291667532426576E-2</v>
      </c>
      <c r="Y17" s="134">
        <v>1.0125439544524502E-2</v>
      </c>
      <c r="Z17" s="134">
        <v>1.7238550159123091E-2</v>
      </c>
      <c r="AA17" s="134">
        <v>1.6866199746074014E-3</v>
      </c>
      <c r="AB17" s="134">
        <v>2.3219981422151659E-3</v>
      </c>
      <c r="AC17" s="134">
        <v>4.6325156870086048E-3</v>
      </c>
      <c r="AD17" s="134">
        <v>4.0348932791965123E-2</v>
      </c>
      <c r="AE17" s="134"/>
      <c r="AF17" s="134">
        <v>2.0947204089087645E-3</v>
      </c>
      <c r="AG17" s="134">
        <v>6.3762207422176091E-5</v>
      </c>
      <c r="AH17" s="134">
        <v>1.4243833248681319E-3</v>
      </c>
      <c r="AI17" s="134">
        <v>6.2160949999288679E-4</v>
      </c>
      <c r="AJ17" s="134">
        <v>2.5251347503418352E-3</v>
      </c>
      <c r="AK17" s="134">
        <v>1.6861035446390959E-4</v>
      </c>
      <c r="AL17" s="134">
        <v>7.2192011982656721E-4</v>
      </c>
      <c r="AM17" s="134">
        <v>1.9996439562201618E-3</v>
      </c>
      <c r="AN17" s="134">
        <v>4.1639057325253137E-4</v>
      </c>
      <c r="AO17" s="134">
        <v>2.9522193750617211E-3</v>
      </c>
      <c r="AP17" s="134">
        <v>1.5430680054563937E-3</v>
      </c>
      <c r="AQ17" s="134">
        <v>2.7416509276950874E-3</v>
      </c>
      <c r="AR17" s="134">
        <v>6.6366501139340046E-3</v>
      </c>
      <c r="AS17" s="134">
        <v>8.1894268294722635E-4</v>
      </c>
      <c r="AT17" s="134">
        <v>1.3323607620322323E-3</v>
      </c>
      <c r="AU17" s="134">
        <v>5.1929867762934324E-3</v>
      </c>
      <c r="AV17" s="134">
        <v>1.4510368328871214E-2</v>
      </c>
      <c r="AW17" s="134">
        <v>3.3195338089305696E-3</v>
      </c>
      <c r="AX17" s="134">
        <v>1.5283593892368772E-2</v>
      </c>
      <c r="AY17" s="134">
        <v>3.5934184451658441E-2</v>
      </c>
      <c r="AZ17" s="134">
        <v>1.2517800076566938E-2</v>
      </c>
      <c r="BA17" s="134">
        <v>1.0516564214063873E-2</v>
      </c>
      <c r="BB17" s="134">
        <v>1.7298881296386109E-2</v>
      </c>
      <c r="BC17" s="134">
        <v>2.7050073798477706E-3</v>
      </c>
      <c r="BD17" s="134">
        <v>2.0122108718368058E-3</v>
      </c>
      <c r="BE17" s="134">
        <v>4.7428233822653923E-3</v>
      </c>
      <c r="BF17" s="134">
        <v>3.8781880651217251E-2</v>
      </c>
      <c r="BG17" s="134"/>
      <c r="BH17" s="134">
        <v>2.0689416698450353E-3</v>
      </c>
      <c r="BI17" s="134">
        <v>7.8434730668601769E-5</v>
      </c>
      <c r="BJ17" s="134">
        <v>1.5460729049479112E-3</v>
      </c>
      <c r="BK17" s="134">
        <v>6.1007537357747014E-4</v>
      </c>
      <c r="BL17" s="134">
        <v>2.7047029101460907E-3</v>
      </c>
      <c r="BM17" s="134">
        <v>2.7459805746867292E-4</v>
      </c>
      <c r="BN17" s="134">
        <v>9.6206392470524085E-4</v>
      </c>
      <c r="BO17" s="134">
        <v>2.0099985515228762E-3</v>
      </c>
      <c r="BP17" s="134">
        <v>9.1483642677470881E-4</v>
      </c>
      <c r="BQ17" s="134">
        <v>2.7187500924318042E-3</v>
      </c>
      <c r="BR17" s="134">
        <v>1.8906715282750448E-3</v>
      </c>
      <c r="BS17" s="134">
        <v>2.7321752240741909E-3</v>
      </c>
      <c r="BT17" s="134">
        <v>6.4015774934820047E-3</v>
      </c>
      <c r="BU17" s="134">
        <v>1.2233734176175426E-3</v>
      </c>
      <c r="BV17" s="134">
        <v>1.2090619202094455E-3</v>
      </c>
      <c r="BW17" s="134">
        <v>5.5770502119347606E-3</v>
      </c>
      <c r="BX17" s="134">
        <v>1.5412646283187774E-2</v>
      </c>
      <c r="BY17" s="134">
        <v>3.3613663492794684E-3</v>
      </c>
      <c r="BZ17" s="134">
        <v>1.5382800568153257E-2</v>
      </c>
      <c r="CA17" s="134">
        <v>4.0861068374995833E-2</v>
      </c>
      <c r="CB17" s="134">
        <v>1.1977728957089954E-2</v>
      </c>
      <c r="CC17" s="134">
        <v>1.015559733957141E-2</v>
      </c>
      <c r="CD17" s="134">
        <v>1.7173125590834254E-2</v>
      </c>
      <c r="CE17" s="134">
        <v>2.6618114107890304E-3</v>
      </c>
      <c r="CF17" s="134">
        <v>1.9582191933961166E-3</v>
      </c>
      <c r="CG17" s="134">
        <v>4.5736591437186072E-3</v>
      </c>
      <c r="CH17" s="134">
        <v>3.4115496234908768E-2</v>
      </c>
      <c r="CI17" s="134"/>
      <c r="CJ17" s="134">
        <v>2.1125366356864405E-3</v>
      </c>
      <c r="CK17" s="134">
        <v>6.7555451100916332E-5</v>
      </c>
      <c r="CL17" s="134">
        <v>1.4871872364481912E-3</v>
      </c>
      <c r="CM17" s="134">
        <v>5.5049325922262274E-4</v>
      </c>
      <c r="CN17" s="134">
        <v>2.7623969847263186E-3</v>
      </c>
      <c r="CO17" s="134">
        <v>2.5857443207684926E-4</v>
      </c>
      <c r="CP17" s="134">
        <v>2.9951319326607952E-4</v>
      </c>
      <c r="CQ17" s="134">
        <v>1.9108572373398038E-3</v>
      </c>
      <c r="CR17" s="134">
        <v>3.3803388646871029E-4</v>
      </c>
      <c r="CS17" s="134">
        <v>2.7040936552756791E-3</v>
      </c>
      <c r="CT17" s="134">
        <v>1.6833944769303966E-3</v>
      </c>
      <c r="CU17" s="134">
        <v>2.2518647436944859E-3</v>
      </c>
      <c r="CV17" s="134">
        <v>6.6602053180331187E-3</v>
      </c>
      <c r="CW17" s="134">
        <v>1.256554598941066E-3</v>
      </c>
      <c r="CX17" s="134">
        <v>1.3005088164756882E-3</v>
      </c>
      <c r="CY17" s="134">
        <v>5.8361694429278884E-3</v>
      </c>
      <c r="CZ17" s="134">
        <v>1.6210227077014343E-2</v>
      </c>
      <c r="DA17" s="134">
        <v>3.6026569877520564E-3</v>
      </c>
      <c r="DB17" s="134">
        <v>1.5632665515205802E-2</v>
      </c>
      <c r="DC17" s="134">
        <v>3.6274404102502544E-2</v>
      </c>
      <c r="DD17" s="134">
        <v>1.3259651682186967E-2</v>
      </c>
      <c r="DE17" s="134">
        <v>9.7181120076337488E-3</v>
      </c>
      <c r="DF17" s="134">
        <v>1.8540950173614151E-2</v>
      </c>
      <c r="DG17" s="134">
        <v>2.6606862878836885E-3</v>
      </c>
      <c r="DH17" s="134">
        <v>1.9854562645350072E-3</v>
      </c>
      <c r="DI17" s="134">
        <v>5.0040727081742597E-3</v>
      </c>
      <c r="DJ17" s="134">
        <v>3.3605994169304834E-2</v>
      </c>
      <c r="DK17" s="134"/>
      <c r="DL17" s="134">
        <v>1.6935355022054189E-3</v>
      </c>
      <c r="DM17" s="134">
        <v>8.8545678717132776E-5</v>
      </c>
      <c r="DN17" s="134">
        <v>1.3464612398878255E-3</v>
      </c>
      <c r="DO17" s="134">
        <v>3.703262446407105E-4</v>
      </c>
      <c r="DP17" s="134">
        <v>2.6772528703306519E-3</v>
      </c>
      <c r="DQ17" s="134">
        <v>2.3103937877239474E-4</v>
      </c>
      <c r="DR17" s="134">
        <v>2.4768495337653795E-4</v>
      </c>
      <c r="DS17" s="134">
        <v>1.6652565049076252E-3</v>
      </c>
      <c r="DT17" s="134">
        <v>3.4273293429970851E-4</v>
      </c>
      <c r="DU17" s="134">
        <v>2.9944865206245497E-3</v>
      </c>
      <c r="DV17" s="134">
        <v>1.6847300336968699E-3</v>
      </c>
      <c r="DW17" s="134">
        <v>2.291095028066853E-3</v>
      </c>
      <c r="DX17" s="134">
        <v>5.7846546967493598E-3</v>
      </c>
      <c r="DY17" s="134">
        <v>1.0954219107881691E-3</v>
      </c>
      <c r="DZ17" s="134">
        <v>1.1602544678087612E-3</v>
      </c>
      <c r="EA17" s="134">
        <v>5.9076582111334628E-3</v>
      </c>
      <c r="EB17" s="134">
        <v>1.6286186133128985E-2</v>
      </c>
      <c r="EC17" s="134">
        <v>3.370269239505029E-3</v>
      </c>
      <c r="ED17" s="134">
        <v>1.5478807647790849E-2</v>
      </c>
      <c r="EE17" s="134">
        <v>3.9064465469290363E-2</v>
      </c>
      <c r="EF17" s="134">
        <v>1.3108864513679796E-2</v>
      </c>
      <c r="EG17" s="134">
        <v>9.9009223237044568E-3</v>
      </c>
      <c r="EH17" s="134">
        <v>1.8796518081954417E-2</v>
      </c>
      <c r="EI17" s="134">
        <v>2.669106758092074E-3</v>
      </c>
      <c r="EJ17" s="134">
        <v>1.4081932784744599E-3</v>
      </c>
      <c r="EK17" s="134">
        <v>4.8366841827360407E-3</v>
      </c>
      <c r="EL17" s="134">
        <v>3.2452432849394586E-2</v>
      </c>
      <c r="EM17" s="134"/>
      <c r="EN17" s="134">
        <v>1.1640824098452102E-3</v>
      </c>
      <c r="EO17" s="134">
        <v>4.5796096249078911E-5</v>
      </c>
      <c r="EP17" s="134">
        <v>1.3120485617132021E-3</v>
      </c>
      <c r="EQ17" s="134">
        <v>3.4594574708326635E-4</v>
      </c>
      <c r="ER17" s="134">
        <v>2.7451874971660714E-3</v>
      </c>
      <c r="ES17" s="134">
        <v>3.2848796101205875E-4</v>
      </c>
      <c r="ET17" s="134">
        <v>3.2753132520167521E-4</v>
      </c>
      <c r="EU17" s="134">
        <v>1.8327348008297596E-3</v>
      </c>
      <c r="EV17" s="134">
        <v>4.2202680659319056E-4</v>
      </c>
      <c r="EW17" s="134">
        <v>2.8103630234220865E-3</v>
      </c>
      <c r="EX17" s="134">
        <v>1.7221536228543002E-3</v>
      </c>
      <c r="EY17" s="134">
        <v>2.2148905590153398E-3</v>
      </c>
      <c r="EZ17" s="134">
        <v>5.4865398272469388E-3</v>
      </c>
      <c r="FA17" s="134">
        <v>1.2151603589161952E-3</v>
      </c>
      <c r="FB17" s="134">
        <v>1.2335599405998406E-3</v>
      </c>
      <c r="FC17" s="134">
        <v>5.9130358331107189E-3</v>
      </c>
      <c r="FD17" s="134">
        <v>1.6313794953691042E-2</v>
      </c>
      <c r="FE17" s="134">
        <v>3.6226921741476935E-3</v>
      </c>
      <c r="FF17" s="134">
        <v>1.5960539708436139E-2</v>
      </c>
      <c r="FG17" s="134">
        <v>3.6861449187135228E-2</v>
      </c>
      <c r="FH17" s="134">
        <v>1.2946715810588523E-2</v>
      </c>
      <c r="FI17" s="134">
        <v>9.5584780306971397E-3</v>
      </c>
      <c r="FJ17" s="134">
        <v>1.9379929794682848E-2</v>
      </c>
      <c r="FK17" s="134">
        <v>2.9097464276355242E-3</v>
      </c>
      <c r="FL17" s="134">
        <v>1.3706584681941079E-3</v>
      </c>
      <c r="FM17" s="134">
        <v>5.1233649696848958E-3</v>
      </c>
      <c r="FN17" s="134">
        <v>3.3896431789757389E-2</v>
      </c>
      <c r="FO17" s="134"/>
      <c r="FP17" s="134">
        <v>8.5175998994259958E-4</v>
      </c>
      <c r="FQ17" s="134">
        <v>5.2597601737960734E-5</v>
      </c>
      <c r="FR17" s="134">
        <v>1.8064457563172903E-3</v>
      </c>
      <c r="FS17" s="134">
        <v>2.3317766782478296E-4</v>
      </c>
      <c r="FT17" s="134">
        <v>2.6587177280801306E-3</v>
      </c>
      <c r="FU17" s="134">
        <v>3.4043202156511503E-4</v>
      </c>
      <c r="FV17" s="134">
        <v>3.4809567492497228E-4</v>
      </c>
      <c r="FW17" s="134">
        <v>1.8134955988085377E-3</v>
      </c>
      <c r="FX17" s="134">
        <v>3.7497467937669165E-4</v>
      </c>
      <c r="FY17" s="134">
        <v>2.6366565490208885E-3</v>
      </c>
      <c r="FZ17" s="134">
        <v>1.6733350051412799E-3</v>
      </c>
      <c r="GA17" s="134">
        <v>2.0682721245466966E-3</v>
      </c>
      <c r="GB17" s="134">
        <v>5.6677959538280667E-3</v>
      </c>
      <c r="GC17" s="134">
        <v>1.1413552671092344E-3</v>
      </c>
      <c r="GD17" s="134">
        <v>1.1236031792988656E-3</v>
      </c>
      <c r="GE17" s="134">
        <v>6.3420767921449524E-3</v>
      </c>
      <c r="GF17" s="134">
        <v>1.6595860733375926E-2</v>
      </c>
      <c r="GG17" s="134">
        <v>4.4337581232463145E-3</v>
      </c>
      <c r="GH17" s="134">
        <v>1.7632731298197323E-2</v>
      </c>
      <c r="GI17" s="134">
        <v>4.082519178402589E-2</v>
      </c>
      <c r="GJ17" s="134">
        <v>1.360337673708175E-2</v>
      </c>
      <c r="GK17" s="134">
        <v>9.2390457988034119E-3</v>
      </c>
      <c r="GL17" s="134">
        <v>2.1479767381853528E-2</v>
      </c>
      <c r="GM17" s="134">
        <v>2.5563555674144654E-3</v>
      </c>
      <c r="GN17" s="134">
        <v>1.3179253981785209E-3</v>
      </c>
      <c r="GO17" s="134">
        <v>4.2038685429376891E-3</v>
      </c>
      <c r="GP17" s="134">
        <v>3.5231739956357944E-3</v>
      </c>
      <c r="GQ17" s="134"/>
      <c r="GR17" s="134">
        <v>1.0385751625761302E-3</v>
      </c>
      <c r="GS17" s="134">
        <v>5.7861797265520618E-5</v>
      </c>
      <c r="GT17" s="134">
        <v>9.9955624598704949E-4</v>
      </c>
      <c r="GU17" s="134">
        <v>1.4074804282030741E-4</v>
      </c>
      <c r="GV17" s="134">
        <v>2.6896156207505476E-3</v>
      </c>
      <c r="GW17" s="134">
        <v>3.1424191425738078E-4</v>
      </c>
      <c r="GX17" s="134">
        <v>3.1476988966446412E-4</v>
      </c>
      <c r="GY17" s="134">
        <v>1.6192510433141742E-3</v>
      </c>
      <c r="GZ17" s="134">
        <v>3.3733589829766436E-4</v>
      </c>
      <c r="HA17" s="134">
        <v>2.6862265074390993E-3</v>
      </c>
      <c r="HB17" s="134">
        <v>1.6377713927237601E-3</v>
      </c>
      <c r="HC17" s="134">
        <v>2.0380234648059549E-3</v>
      </c>
      <c r="HD17" s="134">
        <v>4.7749355679908611E-3</v>
      </c>
      <c r="HE17" s="134">
        <v>1.1072002654503733E-3</v>
      </c>
      <c r="HF17" s="134">
        <v>1.02917989567405E-3</v>
      </c>
      <c r="HG17" s="134">
        <v>5.4619340130020134E-3</v>
      </c>
      <c r="HH17" s="134">
        <v>1.5929035061615523E-2</v>
      </c>
      <c r="HI17" s="134">
        <v>3.643093402420488E-3</v>
      </c>
      <c r="HJ17" s="134">
        <v>1.694708483357335E-2</v>
      </c>
      <c r="HK17" s="134">
        <v>3.9562184996247272E-2</v>
      </c>
      <c r="HL17" s="134">
        <v>1.2426653171871827E-2</v>
      </c>
      <c r="HM17" s="134">
        <v>8.7204608149488074E-3</v>
      </c>
      <c r="HN17" s="134">
        <v>1.9805876142133635E-2</v>
      </c>
      <c r="HO17" s="134">
        <v>2.3289735342458414E-3</v>
      </c>
      <c r="HP17" s="134">
        <v>1.1560477839769078E-3</v>
      </c>
      <c r="HQ17" s="134">
        <v>4.7013957091461937E-3</v>
      </c>
      <c r="HR17" s="134">
        <v>2.1651274167025177E-2</v>
      </c>
    </row>
    <row r="18" spans="1:226" x14ac:dyDescent="0.25">
      <c r="A18" s="123" t="s">
        <v>28</v>
      </c>
      <c r="B18" s="123">
        <v>6021</v>
      </c>
      <c r="C18" s="138" t="s">
        <v>908</v>
      </c>
      <c r="D18" s="135">
        <v>2.5375694137235272E-3</v>
      </c>
      <c r="E18" s="134">
        <v>1.3256406175381223E-3</v>
      </c>
      <c r="F18" s="134">
        <v>6.9260097048438702E-3</v>
      </c>
      <c r="G18" s="134">
        <v>7.6313485681668602E-4</v>
      </c>
      <c r="H18" s="134">
        <v>5.3857722492532166E-3</v>
      </c>
      <c r="I18" s="134">
        <v>1.0153941936938806E-3</v>
      </c>
      <c r="J18" s="134">
        <v>1.2277747579875107E-3</v>
      </c>
      <c r="K18" s="134">
        <v>4.3497384636063188E-3</v>
      </c>
      <c r="L18" s="134">
        <v>2.9341995387898233E-3</v>
      </c>
      <c r="M18" s="134">
        <v>6.943861217993382E-3</v>
      </c>
      <c r="N18" s="134">
        <v>2.2793509839121096E-3</v>
      </c>
      <c r="O18" s="134">
        <v>4.0083004188437394E-3</v>
      </c>
      <c r="P18" s="134">
        <v>8.5991224691316457E-3</v>
      </c>
      <c r="Q18" s="134">
        <v>2.7010869683108821E-3</v>
      </c>
      <c r="R18" s="134">
        <v>2.8944935136801559E-3</v>
      </c>
      <c r="S18" s="134">
        <v>1.4347107298695913E-2</v>
      </c>
      <c r="T18" s="134">
        <v>2.2801510277346736E-2</v>
      </c>
      <c r="U18" s="134">
        <v>6.8485648675368754E-3</v>
      </c>
      <c r="V18" s="134">
        <v>0.24889113044601122</v>
      </c>
      <c r="W18" s="134">
        <v>0.20216132834438638</v>
      </c>
      <c r="X18" s="134">
        <v>2.21843425031477E-2</v>
      </c>
      <c r="Y18" s="134">
        <v>9.9223435101528298E-3</v>
      </c>
      <c r="Z18" s="134">
        <v>2.0961202440792234E-2</v>
      </c>
      <c r="AA18" s="134">
        <v>4.1063721042624473E-3</v>
      </c>
      <c r="AB18" s="134">
        <v>4.8777568664145838E-3</v>
      </c>
      <c r="AC18" s="134">
        <v>8.9562596649328686E-3</v>
      </c>
      <c r="AD18" s="134">
        <v>1.5560595034458391E-2</v>
      </c>
      <c r="AE18" s="134"/>
      <c r="AF18" s="134">
        <v>2.2912002444219247E-3</v>
      </c>
      <c r="AG18" s="134">
        <v>1.3149107294991847E-3</v>
      </c>
      <c r="AH18" s="134">
        <v>6.9317492438788798E-3</v>
      </c>
      <c r="AI18" s="134">
        <v>8.5957191598717635E-4</v>
      </c>
      <c r="AJ18" s="134">
        <v>5.315623319803074E-3</v>
      </c>
      <c r="AK18" s="134">
        <v>1.0237895647017708E-3</v>
      </c>
      <c r="AL18" s="134">
        <v>1.3057416458734804E-3</v>
      </c>
      <c r="AM18" s="134">
        <v>4.5940554505777761E-3</v>
      </c>
      <c r="AN18" s="134">
        <v>3.0504243054791198E-3</v>
      </c>
      <c r="AO18" s="134">
        <v>7.1633198625275177E-3</v>
      </c>
      <c r="AP18" s="134">
        <v>2.4270258732925513E-3</v>
      </c>
      <c r="AQ18" s="134">
        <v>3.9267856487855248E-3</v>
      </c>
      <c r="AR18" s="134">
        <v>7.0419384383265411E-3</v>
      </c>
      <c r="AS18" s="134">
        <v>2.7950731230422482E-3</v>
      </c>
      <c r="AT18" s="134">
        <v>2.605921516949581E-3</v>
      </c>
      <c r="AU18" s="134">
        <v>1.3725877242264114E-2</v>
      </c>
      <c r="AV18" s="134">
        <v>2.4193434044176638E-2</v>
      </c>
      <c r="AW18" s="134">
        <v>7.1204950768614748E-3</v>
      </c>
      <c r="AX18" s="134">
        <v>0.2506238681074992</v>
      </c>
      <c r="AY18" s="134">
        <v>0.19604729003912863</v>
      </c>
      <c r="AZ18" s="134">
        <v>2.3418899674104324E-2</v>
      </c>
      <c r="BA18" s="134">
        <v>1.0154505789419503E-2</v>
      </c>
      <c r="BB18" s="134">
        <v>1.794990885260293E-2</v>
      </c>
      <c r="BC18" s="134">
        <v>4.1641881496686959E-3</v>
      </c>
      <c r="BD18" s="134">
        <v>4.9461780828341439E-3</v>
      </c>
      <c r="BE18" s="134">
        <v>9.2617830105706078E-3</v>
      </c>
      <c r="BF18" s="134">
        <v>1.6962580120165025E-2</v>
      </c>
      <c r="BG18" s="134"/>
      <c r="BH18" s="134">
        <v>2.1757408484811259E-3</v>
      </c>
      <c r="BI18" s="134">
        <v>1.2110290553851862E-3</v>
      </c>
      <c r="BJ18" s="134">
        <v>7.2193034418833613E-3</v>
      </c>
      <c r="BK18" s="134">
        <v>7.1932611983879314E-4</v>
      </c>
      <c r="BL18" s="134">
        <v>5.7344765552400723E-3</v>
      </c>
      <c r="BM18" s="134">
        <v>8.9397027324439782E-4</v>
      </c>
      <c r="BN18" s="134">
        <v>1.2601207312138453E-3</v>
      </c>
      <c r="BO18" s="134">
        <v>4.6104370932576553E-3</v>
      </c>
      <c r="BP18" s="134">
        <v>2.2335374390724319E-3</v>
      </c>
      <c r="BQ18" s="134">
        <v>6.9198148729151471E-3</v>
      </c>
      <c r="BR18" s="134">
        <v>2.1647600805308771E-3</v>
      </c>
      <c r="BS18" s="134">
        <v>3.7028739469695949E-3</v>
      </c>
      <c r="BT18" s="134">
        <v>7.4789700278794198E-3</v>
      </c>
      <c r="BU18" s="134">
        <v>2.6865375393044537E-3</v>
      </c>
      <c r="BV18" s="134">
        <v>2.4294305542924568E-3</v>
      </c>
      <c r="BW18" s="134">
        <v>1.3045469631266371E-2</v>
      </c>
      <c r="BX18" s="134">
        <v>2.4508150551581329E-2</v>
      </c>
      <c r="BY18" s="134">
        <v>6.6223071291589735E-3</v>
      </c>
      <c r="BZ18" s="134">
        <v>0.25914060369631076</v>
      </c>
      <c r="CA18" s="134">
        <v>0.19701626313756421</v>
      </c>
      <c r="CB18" s="134">
        <v>2.2381673734949595E-2</v>
      </c>
      <c r="CC18" s="134">
        <v>9.5187865298122024E-3</v>
      </c>
      <c r="CD18" s="134">
        <v>1.7714686844248151E-2</v>
      </c>
      <c r="CE18" s="134">
        <v>4.0107531238720183E-3</v>
      </c>
      <c r="CF18" s="134">
        <v>4.6982343218983577E-3</v>
      </c>
      <c r="CG18" s="134">
        <v>8.6311622806369108E-3</v>
      </c>
      <c r="CH18" s="134">
        <v>1.6334211209037386E-2</v>
      </c>
      <c r="CI18" s="134"/>
      <c r="CJ18" s="134">
        <v>2.3683823158803944E-3</v>
      </c>
      <c r="CK18" s="134">
        <v>9.7526118372758843E-4</v>
      </c>
      <c r="CL18" s="134">
        <v>7.1342260079688092E-3</v>
      </c>
      <c r="CM18" s="134">
        <v>7.4232813618957611E-4</v>
      </c>
      <c r="CN18" s="134">
        <v>5.8880992032128484E-3</v>
      </c>
      <c r="CO18" s="134">
        <v>9.4815433264261104E-4</v>
      </c>
      <c r="CP18" s="134">
        <v>1.350974867572387E-3</v>
      </c>
      <c r="CQ18" s="134">
        <v>4.1498165387555477E-3</v>
      </c>
      <c r="CR18" s="134">
        <v>2.4360267119740548E-3</v>
      </c>
      <c r="CS18" s="134">
        <v>6.3801637086402015E-3</v>
      </c>
      <c r="CT18" s="134">
        <v>2.3690892556722967E-3</v>
      </c>
      <c r="CU18" s="134">
        <v>3.8398528473720947E-3</v>
      </c>
      <c r="CV18" s="134">
        <v>7.8741268642140601E-3</v>
      </c>
      <c r="CW18" s="134">
        <v>2.7317830705538698E-3</v>
      </c>
      <c r="CX18" s="134">
        <v>2.5607929827089282E-3</v>
      </c>
      <c r="CY18" s="134">
        <v>1.3502704787839569E-2</v>
      </c>
      <c r="CZ18" s="134">
        <v>2.4584061707012324E-2</v>
      </c>
      <c r="DA18" s="134">
        <v>7.2087944231206879E-3</v>
      </c>
      <c r="DB18" s="134">
        <v>0.25443631458241578</v>
      </c>
      <c r="DC18" s="134">
        <v>0.20980396548457095</v>
      </c>
      <c r="DD18" s="134">
        <v>2.0745478267385504E-2</v>
      </c>
      <c r="DE18" s="134">
        <v>9.3055285834398004E-3</v>
      </c>
      <c r="DF18" s="134">
        <v>2.0583920600457734E-2</v>
      </c>
      <c r="DG18" s="134">
        <v>4.2327185725322203E-3</v>
      </c>
      <c r="DH18" s="134">
        <v>4.6647413812645972E-3</v>
      </c>
      <c r="DI18" s="134">
        <v>9.9391963519703634E-3</v>
      </c>
      <c r="DJ18" s="134">
        <v>1.5841899625738984E-2</v>
      </c>
      <c r="DK18" s="134"/>
      <c r="DL18" s="134">
        <v>2.47404871107863E-3</v>
      </c>
      <c r="DM18" s="134">
        <v>1.1621620331622236E-3</v>
      </c>
      <c r="DN18" s="134">
        <v>5.5441161864276528E-3</v>
      </c>
      <c r="DO18" s="134">
        <v>7.530189749482101E-4</v>
      </c>
      <c r="DP18" s="134">
        <v>6.2509474532617265E-3</v>
      </c>
      <c r="DQ18" s="134">
        <v>9.7092722106967625E-4</v>
      </c>
      <c r="DR18" s="134">
        <v>7.9935060492984167E-4</v>
      </c>
      <c r="DS18" s="134">
        <v>3.9249619910811922E-3</v>
      </c>
      <c r="DT18" s="134">
        <v>2.399947207806139E-3</v>
      </c>
      <c r="DU18" s="134">
        <v>6.6273923793014203E-3</v>
      </c>
      <c r="DV18" s="134">
        <v>2.0202118108118088E-3</v>
      </c>
      <c r="DW18" s="134">
        <v>3.8671179570607455E-3</v>
      </c>
      <c r="DX18" s="134">
        <v>7.4726065237942863E-3</v>
      </c>
      <c r="DY18" s="134">
        <v>2.9010246912959782E-3</v>
      </c>
      <c r="DZ18" s="134">
        <v>2.5186945364655319E-3</v>
      </c>
      <c r="EA18" s="134">
        <v>1.2900057748080687E-2</v>
      </c>
      <c r="EB18" s="134">
        <v>2.4417643807003276E-2</v>
      </c>
      <c r="EC18" s="134">
        <v>7.0160508359851425E-3</v>
      </c>
      <c r="ED18" s="134">
        <v>0.24225401253546061</v>
      </c>
      <c r="EE18" s="134">
        <v>0.22323246282770554</v>
      </c>
      <c r="EF18" s="134">
        <v>1.8413662690787157E-2</v>
      </c>
      <c r="EG18" s="134">
        <v>8.7261134247049576E-3</v>
      </c>
      <c r="EH18" s="134">
        <v>2.055604754228222E-2</v>
      </c>
      <c r="EI18" s="134">
        <v>3.8056554716713914E-3</v>
      </c>
      <c r="EJ18" s="134">
        <v>4.5834259006852498E-3</v>
      </c>
      <c r="EK18" s="134">
        <v>9.5341394143008823E-3</v>
      </c>
      <c r="EL18" s="134">
        <v>1.5731481913930648E-2</v>
      </c>
      <c r="EM18" s="134"/>
      <c r="EN18" s="134">
        <v>2.8455286870356935E-3</v>
      </c>
      <c r="EO18" s="134">
        <v>9.3567789357022627E-4</v>
      </c>
      <c r="EP18" s="134">
        <v>5.8027351815889321E-3</v>
      </c>
      <c r="EQ18" s="134">
        <v>6.8979536112356572E-4</v>
      </c>
      <c r="ER18" s="134">
        <v>5.1703685118691762E-3</v>
      </c>
      <c r="ES18" s="134">
        <v>9.9357026031102733E-4</v>
      </c>
      <c r="ET18" s="134">
        <v>5.2949427388557994E-4</v>
      </c>
      <c r="EU18" s="134">
        <v>3.9846796002783813E-3</v>
      </c>
      <c r="EV18" s="134">
        <v>2.3806789621546556E-3</v>
      </c>
      <c r="EW18" s="134">
        <v>6.8139620075714988E-3</v>
      </c>
      <c r="EX18" s="134">
        <v>2.1889818731079466E-3</v>
      </c>
      <c r="EY18" s="134">
        <v>3.532567041216992E-3</v>
      </c>
      <c r="EZ18" s="134">
        <v>8.0297616089120196E-3</v>
      </c>
      <c r="FA18" s="134">
        <v>2.6188381237907126E-3</v>
      </c>
      <c r="FB18" s="134">
        <v>2.700612609069915E-3</v>
      </c>
      <c r="FC18" s="134">
        <v>1.3626320698843033E-2</v>
      </c>
      <c r="FD18" s="134">
        <v>2.5344805421601994E-2</v>
      </c>
      <c r="FE18" s="134">
        <v>6.6633750336284412E-3</v>
      </c>
      <c r="FF18" s="134">
        <v>0.24430555325766995</v>
      </c>
      <c r="FG18" s="134">
        <v>0.23013031045361043</v>
      </c>
      <c r="FH18" s="134">
        <v>1.8032888010300223E-2</v>
      </c>
      <c r="FI18" s="134">
        <v>8.9698480833177736E-3</v>
      </c>
      <c r="FJ18" s="134">
        <v>1.950998864261996E-2</v>
      </c>
      <c r="FK18" s="134">
        <v>4.0458242700597271E-3</v>
      </c>
      <c r="FL18" s="134">
        <v>4.5356264762299774E-3</v>
      </c>
      <c r="FM18" s="134">
        <v>8.6842260520152269E-3</v>
      </c>
      <c r="FN18" s="134">
        <v>1.5194112655373767E-2</v>
      </c>
      <c r="FO18" s="134"/>
      <c r="FP18" s="134">
        <v>2.4274864873663352E-3</v>
      </c>
      <c r="FQ18" s="134">
        <v>1.0406405417626775E-3</v>
      </c>
      <c r="FR18" s="134">
        <v>5.6899292395287829E-3</v>
      </c>
      <c r="FS18" s="134">
        <v>6.3849904801579495E-4</v>
      </c>
      <c r="FT18" s="134">
        <v>5.2957589006686736E-3</v>
      </c>
      <c r="FU18" s="134">
        <v>1.1044237581982596E-3</v>
      </c>
      <c r="FV18" s="134">
        <v>1.2825196394904476E-3</v>
      </c>
      <c r="FW18" s="134">
        <v>4.4433095399901441E-3</v>
      </c>
      <c r="FX18" s="134">
        <v>2.6057910832645087E-3</v>
      </c>
      <c r="FY18" s="134">
        <v>6.4115418392663333E-3</v>
      </c>
      <c r="FZ18" s="134">
        <v>2.2354790396729089E-3</v>
      </c>
      <c r="GA18" s="134">
        <v>2.5879096228198528E-3</v>
      </c>
      <c r="GB18" s="134">
        <v>9.4335254683313753E-3</v>
      </c>
      <c r="GC18" s="134">
        <v>2.8920213564233854E-3</v>
      </c>
      <c r="GD18" s="134">
        <v>3.0595628644541615E-3</v>
      </c>
      <c r="GE18" s="134">
        <v>1.3567914287938368E-2</v>
      </c>
      <c r="GF18" s="134">
        <v>2.5548299775199537E-2</v>
      </c>
      <c r="GG18" s="134">
        <v>8.2926631903006264E-3</v>
      </c>
      <c r="GH18" s="134">
        <v>0.25412156849308276</v>
      </c>
      <c r="GI18" s="134">
        <v>0.23415119369171827</v>
      </c>
      <c r="GJ18" s="134">
        <v>1.6728105875975643E-2</v>
      </c>
      <c r="GK18" s="134">
        <v>9.306544233886745E-3</v>
      </c>
      <c r="GL18" s="134">
        <v>2.2269067727440028E-2</v>
      </c>
      <c r="GM18" s="134">
        <v>4.1891317789229691E-3</v>
      </c>
      <c r="GN18" s="134">
        <v>4.9109999173622965E-3</v>
      </c>
      <c r="GO18" s="134">
        <v>1.0899747465481051E-2</v>
      </c>
      <c r="GP18" s="134">
        <v>1.4681616986929543E-2</v>
      </c>
      <c r="GQ18" s="134"/>
      <c r="GR18" s="134">
        <v>2.1399311250717029E-3</v>
      </c>
      <c r="GS18" s="134">
        <v>1.2418313075780415E-3</v>
      </c>
      <c r="GT18" s="134">
        <v>5.9767080848953163E-3</v>
      </c>
      <c r="GU18" s="134">
        <v>6.2842528495149963E-4</v>
      </c>
      <c r="GV18" s="134">
        <v>4.6311328598393599E-3</v>
      </c>
      <c r="GW18" s="134">
        <v>1.0499899440769723E-3</v>
      </c>
      <c r="GX18" s="134">
        <v>9.6394121943415754E-4</v>
      </c>
      <c r="GY18" s="134">
        <v>2.9539216955402157E-3</v>
      </c>
      <c r="GZ18" s="134">
        <v>2.5597699407518097E-3</v>
      </c>
      <c r="HA18" s="134">
        <v>6.210866694607328E-3</v>
      </c>
      <c r="HB18" s="134">
        <v>2.3065341894435171E-3</v>
      </c>
      <c r="HC18" s="134">
        <v>3.6015364425294122E-3</v>
      </c>
      <c r="HD18" s="134">
        <v>7.6675775361741945E-3</v>
      </c>
      <c r="HE18" s="134">
        <v>2.397558250294854E-3</v>
      </c>
      <c r="HF18" s="134">
        <v>3.1866801997527182E-3</v>
      </c>
      <c r="HG18" s="134">
        <v>1.4168377869562918E-2</v>
      </c>
      <c r="HH18" s="134">
        <v>2.476253127720357E-2</v>
      </c>
      <c r="HI18" s="134">
        <v>3.2422627413992932E-3</v>
      </c>
      <c r="HJ18" s="134">
        <v>0.28296286138172261</v>
      </c>
      <c r="HK18" s="134">
        <v>0.22638789700720036</v>
      </c>
      <c r="HL18" s="134">
        <v>1.4602833249319505E-2</v>
      </c>
      <c r="HM18" s="134">
        <v>9.23228006190298E-3</v>
      </c>
      <c r="HN18" s="134">
        <v>1.8989926160636102E-2</v>
      </c>
      <c r="HO18" s="134">
        <v>4.3496769876901521E-3</v>
      </c>
      <c r="HP18" s="134">
        <v>4.296973437351477E-3</v>
      </c>
      <c r="HQ18" s="134">
        <v>8.8565385894259965E-3</v>
      </c>
      <c r="HR18" s="134">
        <v>1.3200350257412091E-2</v>
      </c>
    </row>
    <row r="19" spans="1:226" x14ac:dyDescent="0.25">
      <c r="A19" s="123" t="s">
        <v>28</v>
      </c>
      <c r="B19" s="123">
        <v>6022</v>
      </c>
      <c r="C19" s="138" t="s">
        <v>909</v>
      </c>
      <c r="D19" s="135">
        <v>0</v>
      </c>
      <c r="E19" s="134">
        <v>0</v>
      </c>
      <c r="F19" s="134">
        <v>2.7672952228236293E-5</v>
      </c>
      <c r="G19" s="134">
        <v>0</v>
      </c>
      <c r="H19" s="134">
        <v>0</v>
      </c>
      <c r="I19" s="134">
        <v>0</v>
      </c>
      <c r="J19" s="134">
        <v>0</v>
      </c>
      <c r="K19" s="134">
        <v>4.3435488910306854E-4</v>
      </c>
      <c r="L19" s="134">
        <v>1.3864615200142544E-5</v>
      </c>
      <c r="M19" s="134">
        <v>5.6620288595556874E-6</v>
      </c>
      <c r="N19" s="134">
        <v>2.2543263131129184E-4</v>
      </c>
      <c r="O19" s="134">
        <v>3.6777528846056581E-6</v>
      </c>
      <c r="P19" s="134">
        <v>1.7122886156604124E-4</v>
      </c>
      <c r="Q19" s="134">
        <v>0</v>
      </c>
      <c r="R19" s="134">
        <v>2.3128060051435154E-4</v>
      </c>
      <c r="S19" s="134">
        <v>5.3616826043606885E-5</v>
      </c>
      <c r="T19" s="134">
        <v>2.0836409464469518E-4</v>
      </c>
      <c r="U19" s="134">
        <v>1.4558855203963859E-5</v>
      </c>
      <c r="V19" s="134">
        <v>2.7217753696042225E-2</v>
      </c>
      <c r="W19" s="134">
        <v>9.0875444310369626E-3</v>
      </c>
      <c r="X19" s="134">
        <v>8.8525648022657678E-4</v>
      </c>
      <c r="Y19" s="134">
        <v>3.3593110161037396E-4</v>
      </c>
      <c r="Z19" s="134">
        <v>3.5089746038686608E-4</v>
      </c>
      <c r="AA19" s="134">
        <v>1.0954080055376739E-4</v>
      </c>
      <c r="AB19" s="134">
        <v>6.8480847069623564E-4</v>
      </c>
      <c r="AC19" s="134">
        <v>5.5212094121864673E-5</v>
      </c>
      <c r="AD19" s="134">
        <v>2.1823105660612863E-4</v>
      </c>
      <c r="AE19" s="134"/>
      <c r="AF19" s="134">
        <v>0</v>
      </c>
      <c r="AG19" s="134">
        <v>0</v>
      </c>
      <c r="AH19" s="134">
        <v>2.2552629394955902E-5</v>
      </c>
      <c r="AI19" s="134">
        <v>0</v>
      </c>
      <c r="AJ19" s="134">
        <v>0</v>
      </c>
      <c r="AK19" s="134">
        <v>0</v>
      </c>
      <c r="AL19" s="134">
        <v>0</v>
      </c>
      <c r="AM19" s="134">
        <v>5.0010071858185392E-4</v>
      </c>
      <c r="AN19" s="134">
        <v>1.3406517611205708E-5</v>
      </c>
      <c r="AO19" s="134">
        <v>2.200356330080447E-3</v>
      </c>
      <c r="AP19" s="134">
        <v>4.6752688202961452E-5</v>
      </c>
      <c r="AQ19" s="134">
        <v>5.5782034302242843E-6</v>
      </c>
      <c r="AR19" s="134">
        <v>1.8361977000762756E-4</v>
      </c>
      <c r="AS19" s="134">
        <v>0</v>
      </c>
      <c r="AT19" s="134">
        <v>2.3355387003021858E-4</v>
      </c>
      <c r="AU19" s="134">
        <v>5.7379918912676461E-5</v>
      </c>
      <c r="AV19" s="134">
        <v>1.3738590179713188E-4</v>
      </c>
      <c r="AW19" s="134">
        <v>1.7537942194796377E-5</v>
      </c>
      <c r="AX19" s="134">
        <v>2.6740147286008136E-2</v>
      </c>
      <c r="AY19" s="134">
        <v>9.37259783466164E-3</v>
      </c>
      <c r="AZ19" s="134">
        <v>9.4813053217650484E-4</v>
      </c>
      <c r="BA19" s="134">
        <v>4.0824816149863982E-4</v>
      </c>
      <c r="BB19" s="134">
        <v>3.5835958149895363E-4</v>
      </c>
      <c r="BC19" s="134">
        <v>1.0755769463196091E-4</v>
      </c>
      <c r="BD19" s="134">
        <v>3.4752558067474034E-4</v>
      </c>
      <c r="BE19" s="134">
        <v>6.6074690489764613E-5</v>
      </c>
      <c r="BF19" s="134">
        <v>1.7969603347071719E-4</v>
      </c>
      <c r="BG19" s="134"/>
      <c r="BH19" s="134">
        <v>0</v>
      </c>
      <c r="BI19" s="134">
        <v>0</v>
      </c>
      <c r="BJ19" s="134">
        <v>2.0433071535761068E-5</v>
      </c>
      <c r="BK19" s="134">
        <v>0</v>
      </c>
      <c r="BL19" s="134">
        <v>2.7891782796545282E-6</v>
      </c>
      <c r="BM19" s="134">
        <v>0</v>
      </c>
      <c r="BN19" s="134">
        <v>0</v>
      </c>
      <c r="BO19" s="134">
        <v>4.7721933848582533E-4</v>
      </c>
      <c r="BP19" s="134">
        <v>1.1772405842276477E-5</v>
      </c>
      <c r="BQ19" s="134">
        <v>2.3535569628137633E-3</v>
      </c>
      <c r="BR19" s="134">
        <v>0</v>
      </c>
      <c r="BS19" s="134">
        <v>0</v>
      </c>
      <c r="BT19" s="134">
        <v>4.0974825040359682E-4</v>
      </c>
      <c r="BU19" s="134">
        <v>0</v>
      </c>
      <c r="BV19" s="134">
        <v>4.2987903875710959E-4</v>
      </c>
      <c r="BW19" s="134">
        <v>1.8518209738788748E-4</v>
      </c>
      <c r="BX19" s="134">
        <v>2.0684847712889735E-4</v>
      </c>
      <c r="BY19" s="134">
        <v>3.2286105026938334E-5</v>
      </c>
      <c r="BZ19" s="134">
        <v>2.3408151921554453E-2</v>
      </c>
      <c r="CA19" s="134">
        <v>8.4751413195528723E-3</v>
      </c>
      <c r="CB19" s="134">
        <v>1.0484605139277994E-3</v>
      </c>
      <c r="CC19" s="134">
        <v>4.0519095521164284E-4</v>
      </c>
      <c r="CD19" s="134">
        <v>3.3075433045748229E-4</v>
      </c>
      <c r="CE19" s="134">
        <v>3.6147848949498769E-6</v>
      </c>
      <c r="CF19" s="134">
        <v>4.3932798392542962E-4</v>
      </c>
      <c r="CG19" s="134">
        <v>3.1320880549669806E-5</v>
      </c>
      <c r="CH19" s="134">
        <v>2.7895858530583195E-3</v>
      </c>
      <c r="CI19" s="134"/>
      <c r="CJ19" s="134">
        <v>0</v>
      </c>
      <c r="CK19" s="134">
        <v>0</v>
      </c>
      <c r="CL19" s="134">
        <v>1.6238555263598728E-5</v>
      </c>
      <c r="CM19" s="134">
        <v>0</v>
      </c>
      <c r="CN19" s="134">
        <v>0</v>
      </c>
      <c r="CO19" s="134">
        <v>0</v>
      </c>
      <c r="CP19" s="134">
        <v>0</v>
      </c>
      <c r="CQ19" s="134">
        <v>6.0372910501616179E-4</v>
      </c>
      <c r="CR19" s="134">
        <v>0</v>
      </c>
      <c r="CS19" s="134">
        <v>2.4868639057529771E-3</v>
      </c>
      <c r="CT19" s="134">
        <v>0</v>
      </c>
      <c r="CU19" s="134">
        <v>0</v>
      </c>
      <c r="CV19" s="134">
        <v>4.8154354292112409E-4</v>
      </c>
      <c r="CW19" s="134">
        <v>0</v>
      </c>
      <c r="CX19" s="134">
        <v>5.2793229658796366E-4</v>
      </c>
      <c r="CY19" s="134">
        <v>1.7329741393026253E-4</v>
      </c>
      <c r="CZ19" s="134">
        <v>2.4478781645905325E-4</v>
      </c>
      <c r="DA19" s="134">
        <v>2.8748053435925437E-5</v>
      </c>
      <c r="DB19" s="134">
        <v>2.4494232054427866E-2</v>
      </c>
      <c r="DC19" s="134">
        <v>6.6757768708836478E-3</v>
      </c>
      <c r="DD19" s="134">
        <v>1.2217038929236204E-3</v>
      </c>
      <c r="DE19" s="134">
        <v>6.4568072802031638E-4</v>
      </c>
      <c r="DF19" s="134">
        <v>4.5971174215445352E-4</v>
      </c>
      <c r="DG19" s="134">
        <v>3.4580271289213562E-6</v>
      </c>
      <c r="DH19" s="134">
        <v>4.0017134601520895E-4</v>
      </c>
      <c r="DI19" s="134">
        <v>4.8660195634301339E-5</v>
      </c>
      <c r="DJ19" s="134">
        <v>3.3104196819767197E-3</v>
      </c>
      <c r="DK19" s="134"/>
      <c r="DL19" s="134">
        <v>0</v>
      </c>
      <c r="DM19" s="134">
        <v>0</v>
      </c>
      <c r="DN19" s="134">
        <v>1.0528719055546969E-5</v>
      </c>
      <c r="DO19" s="134">
        <v>0</v>
      </c>
      <c r="DP19" s="134">
        <v>0</v>
      </c>
      <c r="DQ19" s="134">
        <v>0</v>
      </c>
      <c r="DR19" s="134">
        <v>0</v>
      </c>
      <c r="DS19" s="134">
        <v>3.35995289569619E-4</v>
      </c>
      <c r="DT19" s="134">
        <v>0</v>
      </c>
      <c r="DU19" s="134">
        <v>3.2292589308948495E-3</v>
      </c>
      <c r="DV19" s="134">
        <v>1.6565973927341068E-4</v>
      </c>
      <c r="DW19" s="134">
        <v>0</v>
      </c>
      <c r="DX19" s="134">
        <v>7.3399012084519335E-4</v>
      </c>
      <c r="DY19" s="134">
        <v>0</v>
      </c>
      <c r="DZ19" s="134">
        <v>2.4539837989112558E-4</v>
      </c>
      <c r="EA19" s="134">
        <v>1.947431678773941E-4</v>
      </c>
      <c r="EB19" s="134">
        <v>2.8169529550039043E-4</v>
      </c>
      <c r="EC19" s="134">
        <v>2.4969771334675044E-4</v>
      </c>
      <c r="ED19" s="134">
        <v>2.3440829307065328E-2</v>
      </c>
      <c r="EE19" s="134">
        <v>1.6180741855362581E-2</v>
      </c>
      <c r="EF19" s="134">
        <v>5.0464801429022006E-4</v>
      </c>
      <c r="EG19" s="134">
        <v>8.06235342741553E-4</v>
      </c>
      <c r="EH19" s="134">
        <v>3.9857247272615117E-4</v>
      </c>
      <c r="EI19" s="134">
        <v>1.005819416968972E-5</v>
      </c>
      <c r="EJ19" s="134">
        <v>3.7745936219000078E-4</v>
      </c>
      <c r="EK19" s="134">
        <v>4.0802986597276227E-5</v>
      </c>
      <c r="EL19" s="134">
        <v>2.8575267172781206E-3</v>
      </c>
      <c r="EM19" s="134"/>
      <c r="EN19" s="134">
        <v>0</v>
      </c>
      <c r="EO19" s="134">
        <v>0</v>
      </c>
      <c r="EP19" s="134">
        <v>1.0829391899354146E-5</v>
      </c>
      <c r="EQ19" s="134">
        <v>0</v>
      </c>
      <c r="ER19" s="134">
        <v>1.2391637143257576E-5</v>
      </c>
      <c r="ES19" s="134">
        <v>0</v>
      </c>
      <c r="ET19" s="134">
        <v>0</v>
      </c>
      <c r="EU19" s="134">
        <v>2.5152877860329206E-6</v>
      </c>
      <c r="EV19" s="134">
        <v>0</v>
      </c>
      <c r="EW19" s="134">
        <v>2.4345206735123226E-3</v>
      </c>
      <c r="EX19" s="134">
        <v>1.3129802243091845E-5</v>
      </c>
      <c r="EY19" s="134">
        <v>0</v>
      </c>
      <c r="EZ19" s="134">
        <v>3.8092466854504711E-4</v>
      </c>
      <c r="FA19" s="134">
        <v>0</v>
      </c>
      <c r="FB19" s="134">
        <v>4.6594869004756449E-4</v>
      </c>
      <c r="FC19" s="134">
        <v>2.6344207987498094E-4</v>
      </c>
      <c r="FD19" s="134">
        <v>2.8273067206026082E-4</v>
      </c>
      <c r="FE19" s="134">
        <v>3.8690275302604685E-4</v>
      </c>
      <c r="FF19" s="134">
        <v>2.3958700499248697E-2</v>
      </c>
      <c r="FG19" s="134">
        <v>1.4819286230200771E-2</v>
      </c>
      <c r="FH19" s="134">
        <v>3.6234700448620454E-4</v>
      </c>
      <c r="FI19" s="134">
        <v>9.492679934781621E-4</v>
      </c>
      <c r="FJ19" s="134">
        <v>3.3102455687892488E-4</v>
      </c>
      <c r="FK19" s="134">
        <v>1.027045902061228E-5</v>
      </c>
      <c r="FL19" s="134">
        <v>2.0600839382827664E-4</v>
      </c>
      <c r="FM19" s="134">
        <v>5.3658634339442458E-5</v>
      </c>
      <c r="FN19" s="134">
        <v>4.1028655712118359E-5</v>
      </c>
      <c r="FO19" s="134"/>
      <c r="FP19" s="134">
        <v>0</v>
      </c>
      <c r="FQ19" s="134">
        <v>0</v>
      </c>
      <c r="FR19" s="134">
        <v>4.0138610062438989E-5</v>
      </c>
      <c r="FS19" s="134">
        <v>1.7060579363371839E-6</v>
      </c>
      <c r="FT19" s="134">
        <v>0</v>
      </c>
      <c r="FU19" s="134">
        <v>0</v>
      </c>
      <c r="FV19" s="134">
        <v>0</v>
      </c>
      <c r="FW19" s="134">
        <v>2.8674106279402065E-6</v>
      </c>
      <c r="FX19" s="134">
        <v>0</v>
      </c>
      <c r="FY19" s="134">
        <v>2.4722846088669564E-3</v>
      </c>
      <c r="FZ19" s="134">
        <v>3.700732365903433E-4</v>
      </c>
      <c r="GA19" s="134">
        <v>6.1093412605393329E-4</v>
      </c>
      <c r="GB19" s="134">
        <v>8.1759410372101837E-4</v>
      </c>
      <c r="GC19" s="134">
        <v>5.338353535292537E-4</v>
      </c>
      <c r="GD19" s="134">
        <v>5.6300244888745504E-4</v>
      </c>
      <c r="GE19" s="134">
        <v>5.3155745786050374E-4</v>
      </c>
      <c r="GF19" s="134">
        <v>9.0023855117479909E-4</v>
      </c>
      <c r="GG19" s="134">
        <v>2.6890124660696011E-4</v>
      </c>
      <c r="GH19" s="134">
        <v>2.399237012740961E-2</v>
      </c>
      <c r="GI19" s="134">
        <v>1.4406221168301595E-2</v>
      </c>
      <c r="GJ19" s="134">
        <v>4.452886855927113E-4</v>
      </c>
      <c r="GK19" s="134">
        <v>8.9831358339482353E-4</v>
      </c>
      <c r="GL19" s="134">
        <v>1.903029108208993E-4</v>
      </c>
      <c r="GM19" s="134">
        <v>1.5041285078939515E-4</v>
      </c>
      <c r="GN19" s="134">
        <v>3.2420169632421892E-4</v>
      </c>
      <c r="GO19" s="134">
        <v>3.2652345618131681E-5</v>
      </c>
      <c r="GP19" s="134">
        <v>7.132719908102661E-5</v>
      </c>
      <c r="GQ19" s="134"/>
      <c r="GR19" s="134">
        <v>2.8166777298162739E-6</v>
      </c>
      <c r="GS19" s="134">
        <v>0</v>
      </c>
      <c r="GT19" s="134">
        <v>1.0617826370622222E-4</v>
      </c>
      <c r="GU19" s="134">
        <v>0</v>
      </c>
      <c r="GV19" s="134">
        <v>0</v>
      </c>
      <c r="GW19" s="134">
        <v>0</v>
      </c>
      <c r="GX19" s="134">
        <v>0</v>
      </c>
      <c r="GY19" s="134">
        <v>5.4643144956862365E-4</v>
      </c>
      <c r="GZ19" s="134">
        <v>0</v>
      </c>
      <c r="HA19" s="134">
        <v>1.948411296166877E-3</v>
      </c>
      <c r="HB19" s="134">
        <v>3.2948222078388036E-4</v>
      </c>
      <c r="HC19" s="134">
        <v>4.2349486337353722E-4</v>
      </c>
      <c r="HD19" s="134">
        <v>1.1493154908675857E-3</v>
      </c>
      <c r="HE19" s="134">
        <v>5.1258620663353514E-4</v>
      </c>
      <c r="HF19" s="134">
        <v>1.4760623275742141E-3</v>
      </c>
      <c r="HG19" s="134">
        <v>5.3961417945878128E-4</v>
      </c>
      <c r="HH19" s="134">
        <v>9.9866244914316666E-4</v>
      </c>
      <c r="HI19" s="134">
        <v>2.6391208657541387E-4</v>
      </c>
      <c r="HJ19" s="134">
        <v>2.0816274170704759E-2</v>
      </c>
      <c r="HK19" s="134">
        <v>1.3160030772380938E-2</v>
      </c>
      <c r="HL19" s="134">
        <v>6.801065979417343E-4</v>
      </c>
      <c r="HM19" s="134">
        <v>8.6478059995804841E-4</v>
      </c>
      <c r="HN19" s="134">
        <v>1.9933476626646525E-4</v>
      </c>
      <c r="HO19" s="134">
        <v>7.7047874956581589E-4</v>
      </c>
      <c r="HP19" s="134">
        <v>2.68117213092018E-4</v>
      </c>
      <c r="HQ19" s="134">
        <v>3.1270669489420388E-5</v>
      </c>
      <c r="HR19" s="134">
        <v>8.2549674232831172E-5</v>
      </c>
    </row>
    <row r="20" spans="1:226" x14ac:dyDescent="0.25">
      <c r="A20" s="123" t="s">
        <v>28</v>
      </c>
      <c r="B20" s="123">
        <v>5920</v>
      </c>
      <c r="C20" s="138" t="s">
        <v>910</v>
      </c>
      <c r="D20" s="135">
        <v>8.9994014382342694E-5</v>
      </c>
      <c r="E20" s="134">
        <v>3.3001481600935047E-5</v>
      </c>
      <c r="F20" s="134">
        <v>4.5081060950413991E-5</v>
      </c>
      <c r="G20" s="134">
        <v>4.7713968516955324E-5</v>
      </c>
      <c r="H20" s="134">
        <v>2.2278054383580048E-4</v>
      </c>
      <c r="I20" s="134">
        <v>0</v>
      </c>
      <c r="J20" s="134">
        <v>1.5480773770084282E-6</v>
      </c>
      <c r="K20" s="134">
        <v>4.9551284052513614E-5</v>
      </c>
      <c r="L20" s="134">
        <v>1.526006583244206E-5</v>
      </c>
      <c r="M20" s="134">
        <v>4.8396681331358787E-4</v>
      </c>
      <c r="N20" s="134">
        <v>2.1073310205948293E-5</v>
      </c>
      <c r="O20" s="134">
        <v>2.2584460378126093E-5</v>
      </c>
      <c r="P20" s="134">
        <v>2.4736792554070524E-4</v>
      </c>
      <c r="Q20" s="134">
        <v>3.4866594105958034E-5</v>
      </c>
      <c r="R20" s="134">
        <v>0</v>
      </c>
      <c r="S20" s="134">
        <v>3.5414153778306942E-4</v>
      </c>
      <c r="T20" s="134">
        <v>3.4888692696689421E-4</v>
      </c>
      <c r="U20" s="134">
        <v>8.2377003277214967E-5</v>
      </c>
      <c r="V20" s="134">
        <v>6.3534738567143948E-3</v>
      </c>
      <c r="W20" s="134">
        <v>4.1001760100901072E-3</v>
      </c>
      <c r="X20" s="134">
        <v>9.1300097757773574E-4</v>
      </c>
      <c r="Y20" s="134">
        <v>1.4782445473519249E-4</v>
      </c>
      <c r="Z20" s="134">
        <v>7.6947778313476609E-4</v>
      </c>
      <c r="AA20" s="134">
        <v>8.1896885467494239E-5</v>
      </c>
      <c r="AB20" s="134">
        <v>4.534874149001407E-4</v>
      </c>
      <c r="AC20" s="134">
        <v>2.6093947515344363E-4</v>
      </c>
      <c r="AD20" s="134">
        <v>1.0895020048152692E-4</v>
      </c>
      <c r="AE20" s="134"/>
      <c r="AF20" s="134">
        <v>1.1420783105301078E-4</v>
      </c>
      <c r="AG20" s="134">
        <v>3.3573511802441077E-5</v>
      </c>
      <c r="AH20" s="134">
        <v>3.7133031667763454E-4</v>
      </c>
      <c r="AI20" s="134">
        <v>4.4797727962814762E-5</v>
      </c>
      <c r="AJ20" s="134">
        <v>1.5633286993431815E-4</v>
      </c>
      <c r="AK20" s="134">
        <v>0</v>
      </c>
      <c r="AL20" s="134">
        <v>0</v>
      </c>
      <c r="AM20" s="134">
        <v>6.7933997486283596E-5</v>
      </c>
      <c r="AN20" s="134">
        <v>1.31820008073186E-5</v>
      </c>
      <c r="AO20" s="134">
        <v>5.5296871824158517E-4</v>
      </c>
      <c r="AP20" s="134">
        <v>1.1269383132453111E-5</v>
      </c>
      <c r="AQ20" s="134">
        <v>3.9983361814960682E-5</v>
      </c>
      <c r="AR20" s="134">
        <v>2.840338572771373E-4</v>
      </c>
      <c r="AS20" s="134">
        <v>5.0415637845304221E-5</v>
      </c>
      <c r="AT20" s="134">
        <v>0</v>
      </c>
      <c r="AU20" s="134">
        <v>3.5588241197820705E-4</v>
      </c>
      <c r="AV20" s="134">
        <v>3.6819169462100126E-4</v>
      </c>
      <c r="AW20" s="134">
        <v>2.3168425394889705E-4</v>
      </c>
      <c r="AX20" s="134">
        <v>5.7988698615397943E-3</v>
      </c>
      <c r="AY20" s="134">
        <v>4.6604487106180403E-3</v>
      </c>
      <c r="AZ20" s="134">
        <v>9.8090405428952199E-4</v>
      </c>
      <c r="BA20" s="134">
        <v>1.5504477567639973E-4</v>
      </c>
      <c r="BB20" s="134">
        <v>7.0588231423019407E-4</v>
      </c>
      <c r="BC20" s="134">
        <v>8.0589152278488142E-5</v>
      </c>
      <c r="BD20" s="134">
        <v>5.4277785838242464E-4</v>
      </c>
      <c r="BE20" s="134">
        <v>1.9078973850023031E-4</v>
      </c>
      <c r="BF20" s="134">
        <v>1.6845505916335114E-4</v>
      </c>
      <c r="BG20" s="134"/>
      <c r="BH20" s="134">
        <v>5.3914798712676868E-5</v>
      </c>
      <c r="BI20" s="134">
        <v>3.418245707431309E-5</v>
      </c>
      <c r="BJ20" s="134">
        <v>4.5126641350513287E-5</v>
      </c>
      <c r="BK20" s="134">
        <v>3.9338909271794992E-5</v>
      </c>
      <c r="BL20" s="134">
        <v>6.5498235906293769E-5</v>
      </c>
      <c r="BM20" s="134">
        <v>0</v>
      </c>
      <c r="BN20" s="134">
        <v>3.6455490217154078E-6</v>
      </c>
      <c r="BO20" s="134">
        <v>1.532957978250231E-4</v>
      </c>
      <c r="BP20" s="134">
        <v>8.2693460010302679E-6</v>
      </c>
      <c r="BQ20" s="134">
        <v>5.5471763477248179E-4</v>
      </c>
      <c r="BR20" s="134">
        <v>1.7626690981897402E-5</v>
      </c>
      <c r="BS20" s="134">
        <v>5.9732987276889185E-5</v>
      </c>
      <c r="BT20" s="134">
        <v>2.58635423740305E-4</v>
      </c>
      <c r="BU20" s="134">
        <v>3.6164025752826827E-5</v>
      </c>
      <c r="BV20" s="134">
        <v>0</v>
      </c>
      <c r="BW20" s="134">
        <v>3.3005219053758317E-4</v>
      </c>
      <c r="BX20" s="134">
        <v>3.8373246405724659E-4</v>
      </c>
      <c r="BY20" s="134">
        <v>1.9118581927325774E-4</v>
      </c>
      <c r="BZ20" s="134">
        <v>6.2915252135346206E-3</v>
      </c>
      <c r="CA20" s="134">
        <v>4.9351153292217674E-3</v>
      </c>
      <c r="CB20" s="134">
        <v>1.0622984745147529E-3</v>
      </c>
      <c r="CC20" s="134">
        <v>2.8357015867212977E-4</v>
      </c>
      <c r="CD20" s="134">
        <v>7.160623536302174E-4</v>
      </c>
      <c r="CE20" s="134">
        <v>8.2720199163816902E-5</v>
      </c>
      <c r="CF20" s="134">
        <v>5.1277131193659426E-4</v>
      </c>
      <c r="CG20" s="134">
        <v>1.9745795816468161E-4</v>
      </c>
      <c r="CH20" s="134">
        <v>2.0918365380781474E-4</v>
      </c>
      <c r="CI20" s="134"/>
      <c r="CJ20" s="134">
        <v>6.8644021034401477E-5</v>
      </c>
      <c r="CK20" s="134">
        <v>2.9776107894658141E-5</v>
      </c>
      <c r="CL20" s="134">
        <v>4.8705971977038788E-5</v>
      </c>
      <c r="CM20" s="134">
        <v>4.7149888113508278E-5</v>
      </c>
      <c r="CN20" s="134">
        <v>5.6948037916403216E-5</v>
      </c>
      <c r="CO20" s="134">
        <v>0</v>
      </c>
      <c r="CP20" s="134">
        <v>1.5447744141492942E-6</v>
      </c>
      <c r="CQ20" s="134">
        <v>7.9353871186489414E-5</v>
      </c>
      <c r="CR20" s="134">
        <v>4.6343232424478823E-6</v>
      </c>
      <c r="CS20" s="134">
        <v>4.2938269005295333E-4</v>
      </c>
      <c r="CT20" s="134">
        <v>9.920569632151432E-6</v>
      </c>
      <c r="CU20" s="134">
        <v>7.677834958756101E-5</v>
      </c>
      <c r="CV20" s="134">
        <v>2.0319659357732729E-4</v>
      </c>
      <c r="CW20" s="134">
        <v>3.4070070565274338E-5</v>
      </c>
      <c r="CX20" s="134">
        <v>0</v>
      </c>
      <c r="CY20" s="134">
        <v>2.784038367245052E-4</v>
      </c>
      <c r="CZ20" s="134">
        <v>3.4492034908456732E-4</v>
      </c>
      <c r="DA20" s="134">
        <v>2.0741065314567908E-4</v>
      </c>
      <c r="DB20" s="134">
        <v>6.6249287077893501E-3</v>
      </c>
      <c r="DC20" s="134">
        <v>4.5439467964099572E-3</v>
      </c>
      <c r="DD20" s="134">
        <v>1.0257295307275307E-3</v>
      </c>
      <c r="DE20" s="134">
        <v>6.0422473667495573E-4</v>
      </c>
      <c r="DF20" s="134">
        <v>7.1372651036143793E-4</v>
      </c>
      <c r="DG20" s="134">
        <v>5.7116829322571113E-5</v>
      </c>
      <c r="DH20" s="134">
        <v>5.0071750970543088E-4</v>
      </c>
      <c r="DI20" s="134">
        <v>1.4710322690700091E-4</v>
      </c>
      <c r="DJ20" s="134">
        <v>2.3800407425563123E-4</v>
      </c>
      <c r="DK20" s="134"/>
      <c r="DL20" s="134">
        <v>1.1502867973864899E-4</v>
      </c>
      <c r="DM20" s="134">
        <v>3.6642353717299922E-5</v>
      </c>
      <c r="DN20" s="134">
        <v>4.8838218456467527E-4</v>
      </c>
      <c r="DO20" s="134">
        <v>2.9582590514008174E-5</v>
      </c>
      <c r="DP20" s="134">
        <v>3.8436267883182877E-5</v>
      </c>
      <c r="DQ20" s="134">
        <v>6.5986878947645941E-6</v>
      </c>
      <c r="DR20" s="134">
        <v>1.6336557409368655E-6</v>
      </c>
      <c r="DS20" s="134">
        <v>1.132864019071809E-4</v>
      </c>
      <c r="DT20" s="134">
        <v>2.3319634890236038E-5</v>
      </c>
      <c r="DU20" s="134">
        <v>6.4053412142535101E-4</v>
      </c>
      <c r="DV20" s="134">
        <v>1.8835089719036801E-5</v>
      </c>
      <c r="DW20" s="134">
        <v>4.9466038764204266E-5</v>
      </c>
      <c r="DX20" s="134">
        <v>3.768217559640624E-4</v>
      </c>
      <c r="DY20" s="134">
        <v>3.4131456875944516E-5</v>
      </c>
      <c r="DZ20" s="134">
        <v>0</v>
      </c>
      <c r="EA20" s="134">
        <v>3.1148279769626047E-4</v>
      </c>
      <c r="EB20" s="134">
        <v>5.1114865080808538E-4</v>
      </c>
      <c r="EC20" s="134">
        <v>2.4773527637985256E-4</v>
      </c>
      <c r="ED20" s="134">
        <v>7.3706153137778523E-3</v>
      </c>
      <c r="EE20" s="134">
        <v>5.3590179939151435E-3</v>
      </c>
      <c r="EF20" s="134">
        <v>1.2843239585801161E-3</v>
      </c>
      <c r="EG20" s="134">
        <v>5.5365307384333778E-4</v>
      </c>
      <c r="EH20" s="134">
        <v>7.1925502654899913E-4</v>
      </c>
      <c r="EI20" s="134">
        <v>4.8001194116496575E-5</v>
      </c>
      <c r="EJ20" s="134">
        <v>3.92027311081245E-4</v>
      </c>
      <c r="EK20" s="134">
        <v>5.8265446730315889E-4</v>
      </c>
      <c r="EL20" s="134">
        <v>1.864129330271206E-4</v>
      </c>
      <c r="EM20" s="134"/>
      <c r="EN20" s="134">
        <v>1.8743055010597047E-4</v>
      </c>
      <c r="EO20" s="134">
        <v>4.171989272841149E-5</v>
      </c>
      <c r="EP20" s="134">
        <v>5.7076569080175942E-4</v>
      </c>
      <c r="EQ20" s="134">
        <v>2.8452612041457315E-5</v>
      </c>
      <c r="ER20" s="134">
        <v>1.236705918832031E-5</v>
      </c>
      <c r="ES20" s="134">
        <v>0</v>
      </c>
      <c r="ET20" s="134">
        <v>6.5178293072644486E-5</v>
      </c>
      <c r="EU20" s="134">
        <v>1.0169039023810844E-4</v>
      </c>
      <c r="EV20" s="134">
        <v>2.3715570554024679E-5</v>
      </c>
      <c r="EW20" s="134">
        <v>3.9005588186199623E-4</v>
      </c>
      <c r="EX20" s="134">
        <v>1.2720169660795055E-5</v>
      </c>
      <c r="EY20" s="134">
        <v>5.2481371857526407E-5</v>
      </c>
      <c r="EZ20" s="134">
        <v>3.4944228456727496E-4</v>
      </c>
      <c r="FA20" s="134">
        <v>5.8921335041471801E-5</v>
      </c>
      <c r="FB20" s="134">
        <v>1.2289193064994829E-5</v>
      </c>
      <c r="FC20" s="134">
        <v>3.5430185650256712E-4</v>
      </c>
      <c r="FD20" s="134">
        <v>7.2855785033844214E-4</v>
      </c>
      <c r="FE20" s="134">
        <v>2.3040197817132904E-4</v>
      </c>
      <c r="FF20" s="134">
        <v>7.9827103840584279E-3</v>
      </c>
      <c r="FG20" s="134">
        <v>5.3707244791191371E-3</v>
      </c>
      <c r="FH20" s="134">
        <v>1.321026342475239E-3</v>
      </c>
      <c r="FI20" s="134">
        <v>7.0208067345883124E-4</v>
      </c>
      <c r="FJ20" s="134">
        <v>6.7915274730868665E-4</v>
      </c>
      <c r="FK20" s="134">
        <v>9.5764515944949809E-5</v>
      </c>
      <c r="FL20" s="134">
        <v>3.1288218133776284E-4</v>
      </c>
      <c r="FM20" s="134">
        <v>5.0022563062092926E-4</v>
      </c>
      <c r="FN20" s="134">
        <v>1.8147801376229211E-4</v>
      </c>
      <c r="FO20" s="134"/>
      <c r="FP20" s="134">
        <v>1.4519913773595731E-4</v>
      </c>
      <c r="FQ20" s="134">
        <v>3.8969158734366267E-5</v>
      </c>
      <c r="FR20" s="134">
        <v>7.6030661038077878E-4</v>
      </c>
      <c r="FS20" s="134">
        <v>1.7269006200418119E-5</v>
      </c>
      <c r="FT20" s="134">
        <v>2.1756144122130046E-5</v>
      </c>
      <c r="FU20" s="134">
        <v>0</v>
      </c>
      <c r="FV20" s="134">
        <v>7.1105904867261921E-5</v>
      </c>
      <c r="FW20" s="134">
        <v>1.4217645528089923E-4</v>
      </c>
      <c r="FX20" s="134">
        <v>2.7296926981394942E-5</v>
      </c>
      <c r="FY20" s="134">
        <v>3.9738623751518336E-4</v>
      </c>
      <c r="FZ20" s="134">
        <v>1.1469642511760826E-5</v>
      </c>
      <c r="GA20" s="134">
        <v>1.2215592706272418E-4</v>
      </c>
      <c r="GB20" s="134">
        <v>8.5144632194130462E-4</v>
      </c>
      <c r="GC20" s="134">
        <v>4.1319531033025531E-5</v>
      </c>
      <c r="GD20" s="134">
        <v>1.3854259298626997E-5</v>
      </c>
      <c r="GE20" s="134">
        <v>2.8712461750597434E-4</v>
      </c>
      <c r="GF20" s="134">
        <v>5.6638628119727401E-4</v>
      </c>
      <c r="GG20" s="134">
        <v>3.4513449277529055E-4</v>
      </c>
      <c r="GH20" s="134">
        <v>9.6866489678128966E-3</v>
      </c>
      <c r="GI20" s="134">
        <v>6.5574735952788742E-3</v>
      </c>
      <c r="GJ20" s="134">
        <v>1.1589713224927087E-3</v>
      </c>
      <c r="GK20" s="134">
        <v>1.0461694438810636E-3</v>
      </c>
      <c r="GL20" s="134">
        <v>6.8883729461826173E-4</v>
      </c>
      <c r="GM20" s="134">
        <v>1.0182555405740997E-4</v>
      </c>
      <c r="GN20" s="134">
        <v>4.5863240191516618E-4</v>
      </c>
      <c r="GO20" s="134">
        <v>4.3704188929727822E-4</v>
      </c>
      <c r="GP20" s="134">
        <v>1.6078646412907643E-4</v>
      </c>
      <c r="GQ20" s="134"/>
      <c r="GR20" s="134">
        <v>1.2784037878915013E-4</v>
      </c>
      <c r="GS20" s="134">
        <v>3.3675158933603195E-5</v>
      </c>
      <c r="GT20" s="134">
        <v>6.0719667823792671E-4</v>
      </c>
      <c r="GU20" s="134">
        <v>2.1341750491300227E-5</v>
      </c>
      <c r="GV20" s="134">
        <v>2.6710771579365402E-5</v>
      </c>
      <c r="GW20" s="134">
        <v>9.8800388061247754E-6</v>
      </c>
      <c r="GX20" s="134">
        <v>7.7941979468384008E-5</v>
      </c>
      <c r="GY20" s="134">
        <v>7.9239774565769696E-5</v>
      </c>
      <c r="GZ20" s="134">
        <v>4.3889429052493647E-5</v>
      </c>
      <c r="HA20" s="134">
        <v>3.5191549889572015E-4</v>
      </c>
      <c r="HB20" s="134">
        <v>1.3996808309015219E-5</v>
      </c>
      <c r="HC20" s="134">
        <v>5.1874927084041763E-5</v>
      </c>
      <c r="HD20" s="134">
        <v>7.7311082657056615E-4</v>
      </c>
      <c r="HE20" s="134">
        <v>4.0351291822309766E-5</v>
      </c>
      <c r="HF20" s="134">
        <v>1.4367049763225462E-5</v>
      </c>
      <c r="HG20" s="134">
        <v>3.9383485687700232E-4</v>
      </c>
      <c r="HH20" s="134">
        <v>5.2437924628675266E-4</v>
      </c>
      <c r="HI20" s="134">
        <v>2.9562168112212477E-4</v>
      </c>
      <c r="HJ20" s="134">
        <v>9.2989988372902121E-3</v>
      </c>
      <c r="HK20" s="134">
        <v>7.7882138933344806E-3</v>
      </c>
      <c r="HL20" s="134">
        <v>1.8069968707291877E-3</v>
      </c>
      <c r="HM20" s="134">
        <v>1.0132537931206755E-3</v>
      </c>
      <c r="HN20" s="134">
        <v>6.7928287137300795E-4</v>
      </c>
      <c r="HO20" s="134">
        <v>8.4680772603211465E-5</v>
      </c>
      <c r="HP20" s="134">
        <v>3.9532873607789451E-4</v>
      </c>
      <c r="HQ20" s="134">
        <v>4.4729449018532364E-4</v>
      </c>
      <c r="HR20" s="134">
        <v>2.0466821054812597E-4</v>
      </c>
    </row>
    <row r="21" spans="1:226" x14ac:dyDescent="0.25">
      <c r="A21" s="123" t="s">
        <v>28</v>
      </c>
      <c r="B21" s="123">
        <v>6141</v>
      </c>
      <c r="C21" s="138" t="s">
        <v>911</v>
      </c>
      <c r="D21" s="135">
        <v>5.0750801933802777E-5</v>
      </c>
      <c r="E21" s="134">
        <v>5.8093313849241911E-5</v>
      </c>
      <c r="F21" s="134">
        <v>1.1575686483740505E-3</v>
      </c>
      <c r="G21" s="134">
        <v>0</v>
      </c>
      <c r="H21" s="134">
        <v>5.017577944305021E-4</v>
      </c>
      <c r="I21" s="134">
        <v>0</v>
      </c>
      <c r="J21" s="134">
        <v>5.5387559530003307E-5</v>
      </c>
      <c r="K21" s="134">
        <v>1.6469434404491301E-4</v>
      </c>
      <c r="L21" s="134">
        <v>8.440820157038668E-5</v>
      </c>
      <c r="M21" s="134">
        <v>1.5655180221370178E-3</v>
      </c>
      <c r="N21" s="134">
        <v>1.5104052903925651E-3</v>
      </c>
      <c r="O21" s="134">
        <v>4.9651768687228792E-4</v>
      </c>
      <c r="P21" s="134">
        <v>8.2112141094184692E-4</v>
      </c>
      <c r="Q21" s="134">
        <v>4.5644690977399469E-4</v>
      </c>
      <c r="R21" s="134">
        <v>1.8008042154368429E-4</v>
      </c>
      <c r="S21" s="134">
        <v>7.2813331895357108E-4</v>
      </c>
      <c r="T21" s="134">
        <v>4.2355210530883895E-3</v>
      </c>
      <c r="U21" s="134">
        <v>1.0910409953894128E-3</v>
      </c>
      <c r="V21" s="134">
        <v>1.6089008338023769E-3</v>
      </c>
      <c r="W21" s="134">
        <v>3.2100274475587151E-2</v>
      </c>
      <c r="X21" s="134">
        <v>2.5118843444182411E-3</v>
      </c>
      <c r="Y21" s="134">
        <v>2.9011962066257525E-3</v>
      </c>
      <c r="Z21" s="134">
        <v>5.1224568331872241E-3</v>
      </c>
      <c r="AA21" s="134">
        <v>4.4693734837119822E-4</v>
      </c>
      <c r="AB21" s="134">
        <v>2.205101930387788E-4</v>
      </c>
      <c r="AC21" s="134">
        <v>7.556003867752345E-4</v>
      </c>
      <c r="AD21" s="134">
        <v>0</v>
      </c>
      <c r="AE21" s="134"/>
      <c r="AF21" s="134">
        <v>9.9317555433326592E-6</v>
      </c>
      <c r="AG21" s="134">
        <v>6.264021015113629E-5</v>
      </c>
      <c r="AH21" s="134">
        <v>9.4585439456491675E-4</v>
      </c>
      <c r="AI21" s="134">
        <v>0</v>
      </c>
      <c r="AJ21" s="134">
        <v>5.0562596289578513E-4</v>
      </c>
      <c r="AK21" s="134">
        <v>0</v>
      </c>
      <c r="AL21" s="134">
        <v>2.7130301173796571E-5</v>
      </c>
      <c r="AM21" s="134">
        <v>1.1894885030530457E-4</v>
      </c>
      <c r="AN21" s="134">
        <v>7.1422108657597644E-5</v>
      </c>
      <c r="AO21" s="134">
        <v>2.1700779688863284E-4</v>
      </c>
      <c r="AP21" s="134">
        <v>1.339944133878988E-3</v>
      </c>
      <c r="AQ21" s="134">
        <v>3.1824059764260507E-4</v>
      </c>
      <c r="AR21" s="134">
        <v>8.1991827818427747E-4</v>
      </c>
      <c r="AS21" s="134">
        <v>4.080225908535388E-4</v>
      </c>
      <c r="AT21" s="134">
        <v>4.3371284814400697E-5</v>
      </c>
      <c r="AU21" s="134">
        <v>6.5988549553051877E-4</v>
      </c>
      <c r="AV21" s="134">
        <v>4.1156528203132097E-3</v>
      </c>
      <c r="AW21" s="134">
        <v>1.0746891487077173E-3</v>
      </c>
      <c r="AX21" s="134">
        <v>1.4672914908385368E-3</v>
      </c>
      <c r="AY21" s="134">
        <v>3.0991091996546257E-2</v>
      </c>
      <c r="AZ21" s="134">
        <v>2.6044661096698541E-3</v>
      </c>
      <c r="BA21" s="134">
        <v>2.6805379877954316E-3</v>
      </c>
      <c r="BB21" s="134">
        <v>4.5885857888739792E-3</v>
      </c>
      <c r="BC21" s="134">
        <v>4.6542912378909828E-4</v>
      </c>
      <c r="BD21" s="134">
        <v>2.2019519574120852E-4</v>
      </c>
      <c r="BE21" s="134">
        <v>8.5658819133413043E-4</v>
      </c>
      <c r="BF21" s="134">
        <v>0</v>
      </c>
      <c r="BG21" s="134"/>
      <c r="BH21" s="134">
        <v>8.186398010166892E-6</v>
      </c>
      <c r="BI21" s="134">
        <v>0</v>
      </c>
      <c r="BJ21" s="134">
        <v>9.4402862915724016E-4</v>
      </c>
      <c r="BK21" s="134">
        <v>0</v>
      </c>
      <c r="BL21" s="134">
        <v>4.237752163769927E-4</v>
      </c>
      <c r="BM21" s="134">
        <v>0</v>
      </c>
      <c r="BN21" s="134">
        <v>0</v>
      </c>
      <c r="BO21" s="134">
        <v>1.0034356672789963E-4</v>
      </c>
      <c r="BP21" s="134">
        <v>5.4539547970899458E-5</v>
      </c>
      <c r="BQ21" s="134">
        <v>7.7795479676986645E-5</v>
      </c>
      <c r="BR21" s="134">
        <v>1.3168914362265275E-3</v>
      </c>
      <c r="BS21" s="134">
        <v>3.9911365837465019E-4</v>
      </c>
      <c r="BT21" s="134">
        <v>6.7923072938589951E-4</v>
      </c>
      <c r="BU21" s="134">
        <v>3.1952624824618429E-4</v>
      </c>
      <c r="BV21" s="134">
        <v>3.9133668225504125E-5</v>
      </c>
      <c r="BW21" s="134">
        <v>6.1291461611969595E-4</v>
      </c>
      <c r="BX21" s="134">
        <v>2.9809287289128809E-3</v>
      </c>
      <c r="BY21" s="134">
        <v>1.040130771401132E-3</v>
      </c>
      <c r="BZ21" s="134">
        <v>7.6105277969532904E-3</v>
      </c>
      <c r="CA21" s="134">
        <v>3.3581654556861039E-2</v>
      </c>
      <c r="CB21" s="134">
        <v>2.3761553802246031E-3</v>
      </c>
      <c r="CC21" s="134">
        <v>2.3131758360876013E-3</v>
      </c>
      <c r="CD21" s="134">
        <v>3.8670144885095815E-3</v>
      </c>
      <c r="CE21" s="134">
        <v>4.4148505041286825E-4</v>
      </c>
      <c r="CF21" s="134">
        <v>2.0060489551233023E-4</v>
      </c>
      <c r="CG21" s="134">
        <v>6.2483262455839748E-4</v>
      </c>
      <c r="CH21" s="134">
        <v>0</v>
      </c>
      <c r="CI21" s="134"/>
      <c r="CJ21" s="134">
        <v>4.2881241698065037E-6</v>
      </c>
      <c r="CK21" s="134">
        <v>0</v>
      </c>
      <c r="CL21" s="134">
        <v>8.4555129516448015E-4</v>
      </c>
      <c r="CM21" s="134">
        <v>0</v>
      </c>
      <c r="CN21" s="134">
        <v>2.9281061743907059E-4</v>
      </c>
      <c r="CO21" s="134">
        <v>0</v>
      </c>
      <c r="CP21" s="134">
        <v>0</v>
      </c>
      <c r="CQ21" s="134">
        <v>0</v>
      </c>
      <c r="CR21" s="134">
        <v>0</v>
      </c>
      <c r="CS21" s="134">
        <v>0</v>
      </c>
      <c r="CT21" s="134">
        <v>1.1998114587576908E-3</v>
      </c>
      <c r="CU21" s="134">
        <v>3.2963729243940134E-4</v>
      </c>
      <c r="CV21" s="134">
        <v>7.1358031370663652E-4</v>
      </c>
      <c r="CW21" s="134">
        <v>3.9422402725429505E-4</v>
      </c>
      <c r="CX21" s="134">
        <v>1.7594261057520603E-5</v>
      </c>
      <c r="CY21" s="134">
        <v>1.0837804467690633E-3</v>
      </c>
      <c r="CZ21" s="134">
        <v>3.6776241553821377E-3</v>
      </c>
      <c r="DA21" s="134">
        <v>1.0992679362088384E-3</v>
      </c>
      <c r="DB21" s="134">
        <v>7.2265571386290889E-3</v>
      </c>
      <c r="DC21" s="134">
        <v>3.7830748760339816E-2</v>
      </c>
      <c r="DD21" s="134">
        <v>2.9187694875170435E-3</v>
      </c>
      <c r="DE21" s="134">
        <v>2.3498568231734665E-3</v>
      </c>
      <c r="DF21" s="134">
        <v>4.4106121351813795E-3</v>
      </c>
      <c r="DG21" s="134">
        <v>5.1351911985265584E-4</v>
      </c>
      <c r="DH21" s="134">
        <v>7.0495810919921377E-5</v>
      </c>
      <c r="DI21" s="134">
        <v>9.4646831873289154E-4</v>
      </c>
      <c r="DJ21" s="134">
        <v>3.1600362933574501E-6</v>
      </c>
      <c r="DK21" s="134"/>
      <c r="DL21" s="134">
        <v>8.5480110194199924E-6</v>
      </c>
      <c r="DM21" s="134">
        <v>0</v>
      </c>
      <c r="DN21" s="134">
        <v>8.0257871519834551E-4</v>
      </c>
      <c r="DO21" s="134">
        <v>0</v>
      </c>
      <c r="DP21" s="134">
        <v>2.8623726519419143E-4</v>
      </c>
      <c r="DQ21" s="134">
        <v>0</v>
      </c>
      <c r="DR21" s="134">
        <v>0</v>
      </c>
      <c r="DS21" s="134">
        <v>0</v>
      </c>
      <c r="DT21" s="134">
        <v>0</v>
      </c>
      <c r="DU21" s="134">
        <v>0</v>
      </c>
      <c r="DV21" s="134">
        <v>1.0568536818131221E-4</v>
      </c>
      <c r="DW21" s="134">
        <v>4.1751690478208068E-4</v>
      </c>
      <c r="DX21" s="134">
        <v>3.1524276652928674E-4</v>
      </c>
      <c r="DY21" s="134">
        <v>4.1107553042133522E-4</v>
      </c>
      <c r="DZ21" s="134">
        <v>5.5857622948027693E-6</v>
      </c>
      <c r="EA21" s="134">
        <v>1.4684465171547047E-4</v>
      </c>
      <c r="EB21" s="134">
        <v>3.7419384316523946E-3</v>
      </c>
      <c r="EC21" s="134">
        <v>9.6915416591165254E-4</v>
      </c>
      <c r="ED21" s="134">
        <v>7.3260146575245683E-3</v>
      </c>
      <c r="EE21" s="134">
        <v>4.0164335892551313E-2</v>
      </c>
      <c r="EF21" s="134">
        <v>2.8248584938679959E-3</v>
      </c>
      <c r="EG21" s="134">
        <v>2.6184571421119874E-3</v>
      </c>
      <c r="EH21" s="134">
        <v>5.0602828800004026E-3</v>
      </c>
      <c r="EI21" s="134">
        <v>4.9300866432533549E-4</v>
      </c>
      <c r="EJ21" s="134">
        <v>8.5965787518730574E-5</v>
      </c>
      <c r="EK21" s="134">
        <v>9.9255599616375847E-4</v>
      </c>
      <c r="EL21" s="134">
        <v>2.00929169473622E-5</v>
      </c>
      <c r="EM21" s="134"/>
      <c r="EN21" s="134">
        <v>6.663828079432038E-6</v>
      </c>
      <c r="EO21" s="134">
        <v>0</v>
      </c>
      <c r="EP21" s="134">
        <v>6.6196196066602771E-4</v>
      </c>
      <c r="EQ21" s="134">
        <v>0</v>
      </c>
      <c r="ER21" s="134">
        <v>2.5354341889855713E-4</v>
      </c>
      <c r="ES21" s="134">
        <v>0</v>
      </c>
      <c r="ET21" s="134">
        <v>0</v>
      </c>
      <c r="EU21" s="134">
        <v>0</v>
      </c>
      <c r="EV21" s="134">
        <v>0</v>
      </c>
      <c r="EW21" s="134">
        <v>1.8225827087895064E-6</v>
      </c>
      <c r="EX21" s="134">
        <v>2.1519046096800504E-4</v>
      </c>
      <c r="EY21" s="134">
        <v>3.3183535849872045E-4</v>
      </c>
      <c r="EZ21" s="134">
        <v>2.2371442629671938E-4</v>
      </c>
      <c r="FA21" s="134">
        <v>4.3317247611192929E-4</v>
      </c>
      <c r="FB21" s="134">
        <v>0</v>
      </c>
      <c r="FC21" s="134">
        <v>1.5184527795912517E-5</v>
      </c>
      <c r="FD21" s="134">
        <v>3.5919443004059685E-3</v>
      </c>
      <c r="FE21" s="134">
        <v>1.3320976992296572E-3</v>
      </c>
      <c r="FF21" s="134">
        <v>6.3153741935391087E-3</v>
      </c>
      <c r="FG21" s="134">
        <v>4.6880573817901658E-2</v>
      </c>
      <c r="FH21" s="134">
        <v>2.6247919277139708E-3</v>
      </c>
      <c r="FI21" s="134">
        <v>2.0665887835141384E-3</v>
      </c>
      <c r="FJ21" s="134">
        <v>4.2754329541440164E-3</v>
      </c>
      <c r="FK21" s="134">
        <v>4.4633935034808206E-4</v>
      </c>
      <c r="FL21" s="134">
        <v>8.5049604551838269E-5</v>
      </c>
      <c r="FM21" s="134">
        <v>8.0473183014276339E-4</v>
      </c>
      <c r="FN21" s="134">
        <v>1.6193336763342617E-3</v>
      </c>
      <c r="FO21" s="134"/>
      <c r="FP21" s="134">
        <v>3.2294038115793632E-6</v>
      </c>
      <c r="FQ21" s="134">
        <v>0</v>
      </c>
      <c r="FR21" s="134">
        <v>5.6081439103706869E-4</v>
      </c>
      <c r="FS21" s="134">
        <v>0</v>
      </c>
      <c r="FT21" s="134">
        <v>2.2622439794426564E-4</v>
      </c>
      <c r="FU21" s="134">
        <v>0</v>
      </c>
      <c r="FV21" s="134">
        <v>0</v>
      </c>
      <c r="FW21" s="134">
        <v>2.3531772185520966E-4</v>
      </c>
      <c r="FX21" s="134">
        <v>0</v>
      </c>
      <c r="FY21" s="134">
        <v>1.4562298354593382E-6</v>
      </c>
      <c r="FZ21" s="134">
        <v>0</v>
      </c>
      <c r="GA21" s="134">
        <v>5.9775967259705134E-6</v>
      </c>
      <c r="GB21" s="134">
        <v>2.2410533159076295E-4</v>
      </c>
      <c r="GC21" s="134">
        <v>0</v>
      </c>
      <c r="GD21" s="134">
        <v>1.5575060855436135E-4</v>
      </c>
      <c r="GE21" s="134">
        <v>8.6038996759337264E-6</v>
      </c>
      <c r="GF21" s="134">
        <v>2.7743379590426664E-3</v>
      </c>
      <c r="GG21" s="134">
        <v>1.1529657647788365E-3</v>
      </c>
      <c r="GH21" s="134">
        <v>6.2940952048718994E-3</v>
      </c>
      <c r="GI21" s="134">
        <v>2.3631653075167312E-2</v>
      </c>
      <c r="GJ21" s="134">
        <v>2.7560941705761463E-3</v>
      </c>
      <c r="GK21" s="134">
        <v>1.9000386786460529E-3</v>
      </c>
      <c r="GL21" s="134">
        <v>4.1852156325967753E-3</v>
      </c>
      <c r="GM21" s="134">
        <v>4.3746038654419328E-4</v>
      </c>
      <c r="GN21" s="134">
        <v>6.1063697698283135E-5</v>
      </c>
      <c r="GO21" s="134">
        <v>6.7241432807766711E-4</v>
      </c>
      <c r="GP21" s="134">
        <v>1.438743261312853E-3</v>
      </c>
      <c r="GQ21" s="134"/>
      <c r="GR21" s="134">
        <v>6.2500727330864208E-6</v>
      </c>
      <c r="GS21" s="134">
        <v>0</v>
      </c>
      <c r="GT21" s="134">
        <v>4.130315839571879E-4</v>
      </c>
      <c r="GU21" s="134">
        <v>0</v>
      </c>
      <c r="GV21" s="134">
        <v>2.0240413285219146E-4</v>
      </c>
      <c r="GW21" s="134">
        <v>0</v>
      </c>
      <c r="GX21" s="134">
        <v>0</v>
      </c>
      <c r="GY21" s="134">
        <v>0</v>
      </c>
      <c r="GZ21" s="134">
        <v>0</v>
      </c>
      <c r="HA21" s="134">
        <v>0</v>
      </c>
      <c r="HB21" s="134">
        <v>0</v>
      </c>
      <c r="HC21" s="134">
        <v>2.7916316066223699E-6</v>
      </c>
      <c r="HD21" s="134">
        <v>2.3854790686734967E-4</v>
      </c>
      <c r="HE21" s="134">
        <v>0</v>
      </c>
      <c r="HF21" s="134">
        <v>1.6030417558235541E-4</v>
      </c>
      <c r="HG21" s="134">
        <v>4.7001473318373318E-6</v>
      </c>
      <c r="HH21" s="134">
        <v>2.9748911790296773E-3</v>
      </c>
      <c r="HI21" s="134">
        <v>9.3543451942635942E-4</v>
      </c>
      <c r="HJ21" s="134">
        <v>4.9965209753199454E-3</v>
      </c>
      <c r="HK21" s="134">
        <v>3.2839419617000189E-2</v>
      </c>
      <c r="HL21" s="134">
        <v>1.9618765245076656E-3</v>
      </c>
      <c r="HM21" s="134">
        <v>1.374000994098941E-3</v>
      </c>
      <c r="HN21" s="134">
        <v>3.4540168044820741E-3</v>
      </c>
      <c r="HO21" s="134">
        <v>3.9129852650705198E-4</v>
      </c>
      <c r="HP21" s="134">
        <v>4.995559523649126E-5</v>
      </c>
      <c r="HQ21" s="134">
        <v>5.1821228920307457E-4</v>
      </c>
      <c r="HR21" s="134">
        <v>9.9281392152734548E-4</v>
      </c>
    </row>
    <row r="22" spans="1:226" x14ac:dyDescent="0.25">
      <c r="A22" s="123" t="s">
        <v>28</v>
      </c>
      <c r="B22" s="123">
        <v>6142</v>
      </c>
      <c r="C22" s="138" t="s">
        <v>912</v>
      </c>
      <c r="D22" s="135">
        <v>0</v>
      </c>
      <c r="E22" s="134">
        <v>0</v>
      </c>
      <c r="F22" s="134">
        <v>0</v>
      </c>
      <c r="G22" s="134">
        <v>0</v>
      </c>
      <c r="H22" s="134">
        <v>0</v>
      </c>
      <c r="I22" s="134">
        <v>0</v>
      </c>
      <c r="J22" s="134">
        <v>0</v>
      </c>
      <c r="K22" s="134">
        <v>0</v>
      </c>
      <c r="L22" s="134">
        <v>0</v>
      </c>
      <c r="M22" s="134">
        <v>1.0516520393789532E-5</v>
      </c>
      <c r="N22" s="134">
        <v>0</v>
      </c>
      <c r="O22" s="134">
        <v>0</v>
      </c>
      <c r="P22" s="134">
        <v>0</v>
      </c>
      <c r="Q22" s="134">
        <v>0</v>
      </c>
      <c r="R22" s="134">
        <v>8.4356873419594089E-6</v>
      </c>
      <c r="S22" s="134">
        <v>0</v>
      </c>
      <c r="T22" s="134">
        <v>5.6829645318324616E-5</v>
      </c>
      <c r="U22" s="134">
        <v>7.8660920705773092E-5</v>
      </c>
      <c r="V22" s="134">
        <v>2.8728507684563622E-5</v>
      </c>
      <c r="W22" s="134">
        <v>0</v>
      </c>
      <c r="X22" s="134">
        <v>1.3069349565894321E-6</v>
      </c>
      <c r="Y22" s="134">
        <v>4.8719935068956556E-5</v>
      </c>
      <c r="Z22" s="134">
        <v>3.7454126853011209E-4</v>
      </c>
      <c r="AA22" s="134">
        <v>0</v>
      </c>
      <c r="AB22" s="134">
        <v>0</v>
      </c>
      <c r="AC22" s="134">
        <v>0</v>
      </c>
      <c r="AD22" s="134">
        <v>9.0466863127736914E-6</v>
      </c>
      <c r="AE22" s="134"/>
      <c r="AF22" s="134">
        <v>0</v>
      </c>
      <c r="AG22" s="134">
        <v>0</v>
      </c>
      <c r="AH22" s="134">
        <v>1.0162303320147955E-5</v>
      </c>
      <c r="AI22" s="134">
        <v>0</v>
      </c>
      <c r="AJ22" s="134">
        <v>0</v>
      </c>
      <c r="AK22" s="134">
        <v>0</v>
      </c>
      <c r="AL22" s="134">
        <v>0</v>
      </c>
      <c r="AM22" s="134">
        <v>1.1012144894817584E-5</v>
      </c>
      <c r="AN22" s="134">
        <v>8.9247774576237055E-6</v>
      </c>
      <c r="AO22" s="134">
        <v>4.1695536164534598E-5</v>
      </c>
      <c r="AP22" s="134">
        <v>3.8376436894466832E-5</v>
      </c>
      <c r="AQ22" s="134">
        <v>3.7919042239358044E-6</v>
      </c>
      <c r="AR22" s="134">
        <v>6.6130281832374124E-4</v>
      </c>
      <c r="AS22" s="134">
        <v>1.3036642559976912E-5</v>
      </c>
      <c r="AT22" s="134">
        <v>1.5796329783691094E-5</v>
      </c>
      <c r="AU22" s="134">
        <v>0</v>
      </c>
      <c r="AV22" s="134">
        <v>7.0309973483961675E-5</v>
      </c>
      <c r="AW22" s="134">
        <v>7.9302747368117731E-5</v>
      </c>
      <c r="AX22" s="134">
        <v>1.1294814670333854E-4</v>
      </c>
      <c r="AY22" s="134">
        <v>2.5370721105332831E-6</v>
      </c>
      <c r="AZ22" s="134">
        <v>0</v>
      </c>
      <c r="BA22" s="134">
        <v>5.3944069350603606E-5</v>
      </c>
      <c r="BB22" s="134">
        <v>4.6275351066591889E-4</v>
      </c>
      <c r="BC22" s="134">
        <v>6.5158565422428899E-6</v>
      </c>
      <c r="BD22" s="134">
        <v>2.2300795445628796E-6</v>
      </c>
      <c r="BE22" s="134">
        <v>0</v>
      </c>
      <c r="BF22" s="134">
        <v>1.0630022572076904E-4</v>
      </c>
      <c r="BG22" s="134"/>
      <c r="BH22" s="134">
        <v>0</v>
      </c>
      <c r="BI22" s="134">
        <v>0</v>
      </c>
      <c r="BJ22" s="134">
        <v>2.4518262040462376E-5</v>
      </c>
      <c r="BK22" s="134">
        <v>0</v>
      </c>
      <c r="BL22" s="134">
        <v>0</v>
      </c>
      <c r="BM22" s="134">
        <v>0</v>
      </c>
      <c r="BN22" s="134">
        <v>0</v>
      </c>
      <c r="BO22" s="134">
        <v>2.1670259048320102E-5</v>
      </c>
      <c r="BP22" s="134">
        <v>2.4273808988580687E-5</v>
      </c>
      <c r="BQ22" s="134">
        <v>1.2207949034329777E-4</v>
      </c>
      <c r="BR22" s="134">
        <v>4.5160949655992903E-4</v>
      </c>
      <c r="BS22" s="134">
        <v>3.6882782736062608E-5</v>
      </c>
      <c r="BT22" s="134">
        <v>5.6571897769428978E-4</v>
      </c>
      <c r="BU22" s="134">
        <v>2.4496113210289485E-5</v>
      </c>
      <c r="BV22" s="134">
        <v>3.535106279275506E-5</v>
      </c>
      <c r="BW22" s="134">
        <v>0</v>
      </c>
      <c r="BX22" s="134">
        <v>9.8452332004855464E-5</v>
      </c>
      <c r="BY22" s="134">
        <v>7.2450268326733716E-5</v>
      </c>
      <c r="BZ22" s="134">
        <v>4.7084326530183137E-4</v>
      </c>
      <c r="CA22" s="134">
        <v>3.0521718604981351E-4</v>
      </c>
      <c r="CB22" s="134">
        <v>0</v>
      </c>
      <c r="CC22" s="134">
        <v>6.7547336648034274E-5</v>
      </c>
      <c r="CD22" s="134">
        <v>4.491542230936152E-4</v>
      </c>
      <c r="CE22" s="134">
        <v>1.0534445980967284E-5</v>
      </c>
      <c r="CF22" s="134">
        <v>1.2928508443907499E-5</v>
      </c>
      <c r="CG22" s="134">
        <v>0</v>
      </c>
      <c r="CH22" s="134">
        <v>1.8592271986844788E-4</v>
      </c>
      <c r="CI22" s="134"/>
      <c r="CJ22" s="134">
        <v>0</v>
      </c>
      <c r="CK22" s="134">
        <v>0</v>
      </c>
      <c r="CL22" s="134">
        <v>3.4984533383347576E-5</v>
      </c>
      <c r="CM22" s="134">
        <v>0</v>
      </c>
      <c r="CN22" s="134">
        <v>0</v>
      </c>
      <c r="CO22" s="134">
        <v>0</v>
      </c>
      <c r="CP22" s="134">
        <v>0</v>
      </c>
      <c r="CQ22" s="134">
        <v>3.6822034657328115E-5</v>
      </c>
      <c r="CR22" s="134">
        <v>3.2177088612342257E-5</v>
      </c>
      <c r="CS22" s="134">
        <v>1.5809262748441811E-4</v>
      </c>
      <c r="CT22" s="134">
        <v>6.6549532803559402E-4</v>
      </c>
      <c r="CU22" s="134">
        <v>6.0531895036059136E-5</v>
      </c>
      <c r="CV22" s="134">
        <v>4.1412351379447649E-4</v>
      </c>
      <c r="CW22" s="134">
        <v>3.7226303573527589E-5</v>
      </c>
      <c r="CX22" s="134">
        <v>5.4291938250339766E-5</v>
      </c>
      <c r="CY22" s="134">
        <v>0</v>
      </c>
      <c r="CZ22" s="134">
        <v>9.7757900434935767E-5</v>
      </c>
      <c r="DA22" s="134">
        <v>7.193172684956098E-5</v>
      </c>
      <c r="DB22" s="134">
        <v>5.6211458052273444E-4</v>
      </c>
      <c r="DC22" s="134">
        <v>4.583484050042192E-4</v>
      </c>
      <c r="DD22" s="134">
        <v>0</v>
      </c>
      <c r="DE22" s="134">
        <v>7.5530061240911705E-5</v>
      </c>
      <c r="DF22" s="134">
        <v>1.6203369499875437E-5</v>
      </c>
      <c r="DG22" s="134">
        <v>3.2087673489496092E-5</v>
      </c>
      <c r="DH22" s="134">
        <v>2.2764684013489202E-5</v>
      </c>
      <c r="DI22" s="134">
        <v>0</v>
      </c>
      <c r="DJ22" s="134">
        <v>1.5583770033782309E-4</v>
      </c>
      <c r="DK22" s="134"/>
      <c r="DL22" s="134">
        <v>0</v>
      </c>
      <c r="DM22" s="134">
        <v>0</v>
      </c>
      <c r="DN22" s="134">
        <v>4.3853891614386708E-5</v>
      </c>
      <c r="DO22" s="134">
        <v>0</v>
      </c>
      <c r="DP22" s="134">
        <v>0</v>
      </c>
      <c r="DQ22" s="134">
        <v>0</v>
      </c>
      <c r="DR22" s="134">
        <v>0</v>
      </c>
      <c r="DS22" s="134">
        <v>4.6246528241181595E-5</v>
      </c>
      <c r="DT22" s="134">
        <v>3.3450192238498849E-5</v>
      </c>
      <c r="DU22" s="134">
        <v>2.293785747774079E-4</v>
      </c>
      <c r="DV22" s="134">
        <v>6.1914899982323064E-4</v>
      </c>
      <c r="DW22" s="134">
        <v>5.1398582487291397E-5</v>
      </c>
      <c r="DX22" s="134">
        <v>0</v>
      </c>
      <c r="DY22" s="134">
        <v>5.3232780297956966E-5</v>
      </c>
      <c r="DZ22" s="134">
        <v>6.407741881814312E-5</v>
      </c>
      <c r="EA22" s="134">
        <v>0</v>
      </c>
      <c r="EB22" s="134">
        <v>1.0512170315277803E-4</v>
      </c>
      <c r="EC22" s="134">
        <v>7.8924097062340362E-5</v>
      </c>
      <c r="ED22" s="134">
        <v>7.3762293226892932E-4</v>
      </c>
      <c r="EE22" s="134">
        <v>5.7562267008155711E-4</v>
      </c>
      <c r="EF22" s="134">
        <v>0</v>
      </c>
      <c r="EG22" s="134">
        <v>9.9750733682178662E-5</v>
      </c>
      <c r="EH22" s="134">
        <v>5.8317794853997689E-5</v>
      </c>
      <c r="EI22" s="134">
        <v>3.6915666647412974E-5</v>
      </c>
      <c r="EJ22" s="134">
        <v>4.5191509140139155E-5</v>
      </c>
      <c r="EK22" s="134">
        <v>0</v>
      </c>
      <c r="EL22" s="134">
        <v>5.1631441787105482E-5</v>
      </c>
      <c r="EM22" s="134"/>
      <c r="EN22" s="134">
        <v>0</v>
      </c>
      <c r="EO22" s="134">
        <v>0</v>
      </c>
      <c r="EP22" s="134">
        <v>5.9282019227641329E-5</v>
      </c>
      <c r="EQ22" s="134">
        <v>0</v>
      </c>
      <c r="ER22" s="134">
        <v>0</v>
      </c>
      <c r="ES22" s="134">
        <v>0</v>
      </c>
      <c r="ET22" s="134">
        <v>0</v>
      </c>
      <c r="EU22" s="134">
        <v>5.9794547169149281E-5</v>
      </c>
      <c r="EV22" s="134">
        <v>5.0567856726852776E-5</v>
      </c>
      <c r="EW22" s="134">
        <v>3.5021726700684377E-4</v>
      </c>
      <c r="EX22" s="134">
        <v>3.1289757846881454E-4</v>
      </c>
      <c r="EY22" s="134">
        <v>9.4731278890067979E-5</v>
      </c>
      <c r="EZ22" s="134">
        <v>3.1947499152195052E-4</v>
      </c>
      <c r="FA22" s="134">
        <v>8.8866140392287733E-5</v>
      </c>
      <c r="FB22" s="134">
        <v>1.1646066257489476E-4</v>
      </c>
      <c r="FC22" s="134">
        <v>0</v>
      </c>
      <c r="FD22" s="134">
        <v>8.5450285274951655E-5</v>
      </c>
      <c r="FE22" s="134">
        <v>5.1747930232155714E-5</v>
      </c>
      <c r="FF22" s="134">
        <v>1.0412485201237115E-3</v>
      </c>
      <c r="FG22" s="134">
        <v>6.9420265736833326E-4</v>
      </c>
      <c r="FH22" s="134">
        <v>0</v>
      </c>
      <c r="FI22" s="134">
        <v>8.1339745377112112E-5</v>
      </c>
      <c r="FJ22" s="134">
        <v>3.6921209629262965E-5</v>
      </c>
      <c r="FK22" s="134">
        <v>5.0798948270108172E-5</v>
      </c>
      <c r="FL22" s="134">
        <v>1.5239006619094885E-4</v>
      </c>
      <c r="FM22" s="134">
        <v>0</v>
      </c>
      <c r="FN22" s="134">
        <v>1.0477677211654095E-4</v>
      </c>
      <c r="FO22" s="134"/>
      <c r="FP22" s="134">
        <v>0</v>
      </c>
      <c r="FQ22" s="134">
        <v>0</v>
      </c>
      <c r="FR22" s="134">
        <v>7.3424897098309003E-5</v>
      </c>
      <c r="FS22" s="134">
        <v>0</v>
      </c>
      <c r="FT22" s="134">
        <v>0</v>
      </c>
      <c r="FU22" s="134">
        <v>0</v>
      </c>
      <c r="FV22" s="134">
        <v>0</v>
      </c>
      <c r="FW22" s="134">
        <v>6.626999649721619E-5</v>
      </c>
      <c r="FX22" s="134">
        <v>4.3936948370303757E-5</v>
      </c>
      <c r="FY22" s="134">
        <v>3.0872546164344025E-4</v>
      </c>
      <c r="FZ22" s="134">
        <v>1.6568275108368237E-4</v>
      </c>
      <c r="GA22" s="134">
        <v>9.7602141898657312E-5</v>
      </c>
      <c r="GB22" s="134">
        <v>0</v>
      </c>
      <c r="GC22" s="134">
        <v>1.0736407181953824E-4</v>
      </c>
      <c r="GD22" s="134">
        <v>0</v>
      </c>
      <c r="GE22" s="134">
        <v>2.5310433477531158E-6</v>
      </c>
      <c r="GF22" s="134">
        <v>2.051107281530859E-5</v>
      </c>
      <c r="GG22" s="134">
        <v>5.4655555787916291E-5</v>
      </c>
      <c r="GH22" s="134">
        <v>9.4582825694858883E-4</v>
      </c>
      <c r="GI22" s="134">
        <v>6.1228241591976945E-4</v>
      </c>
      <c r="GJ22" s="134">
        <v>0</v>
      </c>
      <c r="GK22" s="134">
        <v>8.2969022401029529E-5</v>
      </c>
      <c r="GL22" s="134">
        <v>6.1699022053986045E-5</v>
      </c>
      <c r="GM22" s="134">
        <v>0</v>
      </c>
      <c r="GN22" s="134">
        <v>0</v>
      </c>
      <c r="GO22" s="134">
        <v>0</v>
      </c>
      <c r="GP22" s="134">
        <v>3.3566271547921626E-4</v>
      </c>
      <c r="GQ22" s="134"/>
      <c r="GR22" s="134">
        <v>0</v>
      </c>
      <c r="GS22" s="134">
        <v>0</v>
      </c>
      <c r="GT22" s="134">
        <v>9.5880226472779546E-5</v>
      </c>
      <c r="GU22" s="134">
        <v>0</v>
      </c>
      <c r="GV22" s="134">
        <v>0</v>
      </c>
      <c r="GW22" s="134">
        <v>0</v>
      </c>
      <c r="GX22" s="134">
        <v>0</v>
      </c>
      <c r="GY22" s="134">
        <v>7.2076886709006329E-5</v>
      </c>
      <c r="GZ22" s="134">
        <v>0</v>
      </c>
      <c r="HA22" s="134">
        <v>3.745486500205581E-4</v>
      </c>
      <c r="HB22" s="134">
        <v>2.0090648920806456E-4</v>
      </c>
      <c r="HC22" s="134">
        <v>1.0324888563665203E-4</v>
      </c>
      <c r="HD22" s="134">
        <v>0</v>
      </c>
      <c r="HE22" s="134">
        <v>1.259440316334253E-4</v>
      </c>
      <c r="HF22" s="134">
        <v>0</v>
      </c>
      <c r="HG22" s="134">
        <v>1.3895483612234748E-6</v>
      </c>
      <c r="HH22" s="134">
        <v>1.7400329864176873E-5</v>
      </c>
      <c r="HI22" s="134">
        <v>1.1625511619558252E-5</v>
      </c>
      <c r="HJ22" s="134">
        <v>1.1790042540712638E-3</v>
      </c>
      <c r="HK22" s="134">
        <v>7.2993018838458316E-4</v>
      </c>
      <c r="HL22" s="134">
        <v>0</v>
      </c>
      <c r="HM22" s="134">
        <v>9.2491291713300345E-5</v>
      </c>
      <c r="HN22" s="134">
        <v>0</v>
      </c>
      <c r="HO22" s="134">
        <v>0</v>
      </c>
      <c r="HP22" s="134">
        <v>0</v>
      </c>
      <c r="HQ22" s="134">
        <v>0</v>
      </c>
      <c r="HR22" s="134">
        <v>4.7104042251692449E-4</v>
      </c>
    </row>
    <row r="23" spans="1:226" x14ac:dyDescent="0.25">
      <c r="A23" s="123" t="s">
        <v>28</v>
      </c>
      <c r="B23" s="123">
        <v>6143</v>
      </c>
      <c r="C23" s="138" t="s">
        <v>913</v>
      </c>
      <c r="D23" s="135">
        <v>2.8902123675632786E-5</v>
      </c>
      <c r="E23" s="134">
        <v>0</v>
      </c>
      <c r="F23" s="134">
        <v>0</v>
      </c>
      <c r="G23" s="134">
        <v>0</v>
      </c>
      <c r="H23" s="134">
        <v>0</v>
      </c>
      <c r="I23" s="134">
        <v>0</v>
      </c>
      <c r="J23" s="134">
        <v>1.1009344930104909E-6</v>
      </c>
      <c r="K23" s="134">
        <v>2.7550120098859008E-5</v>
      </c>
      <c r="L23" s="134">
        <v>3.9840880360873637E-6</v>
      </c>
      <c r="M23" s="134">
        <v>1.5521473208845679E-4</v>
      </c>
      <c r="N23" s="134">
        <v>7.5103361210653138E-6</v>
      </c>
      <c r="O23" s="134">
        <v>8.9476894291133343E-6</v>
      </c>
      <c r="P23" s="134">
        <v>1.2139001726303516E-4</v>
      </c>
      <c r="Q23" s="134">
        <v>0</v>
      </c>
      <c r="R23" s="134">
        <v>0</v>
      </c>
      <c r="S23" s="134">
        <v>2.7041323441649582E-4</v>
      </c>
      <c r="T23" s="134">
        <v>0</v>
      </c>
      <c r="U23" s="134">
        <v>0</v>
      </c>
      <c r="V23" s="134">
        <v>6.597249040231905E-4</v>
      </c>
      <c r="W23" s="134">
        <v>1.5409928415154048E-2</v>
      </c>
      <c r="X23" s="134">
        <v>2.0922208576103807E-4</v>
      </c>
      <c r="Y23" s="134">
        <v>0</v>
      </c>
      <c r="Z23" s="134">
        <v>0</v>
      </c>
      <c r="AA23" s="134">
        <v>0</v>
      </c>
      <c r="AB23" s="134">
        <v>0</v>
      </c>
      <c r="AC23" s="134">
        <v>7.3690220592347212E-5</v>
      </c>
      <c r="AD23" s="134">
        <v>6.9473910850280346E-6</v>
      </c>
      <c r="AE23" s="134"/>
      <c r="AF23" s="134">
        <v>1.1239204119745724E-6</v>
      </c>
      <c r="AG23" s="134">
        <v>0</v>
      </c>
      <c r="AH23" s="134">
        <v>0</v>
      </c>
      <c r="AI23" s="134">
        <v>4.1937702335873829E-6</v>
      </c>
      <c r="AJ23" s="134">
        <v>0</v>
      </c>
      <c r="AK23" s="134">
        <v>0</v>
      </c>
      <c r="AL23" s="134">
        <v>0</v>
      </c>
      <c r="AM23" s="134">
        <v>0</v>
      </c>
      <c r="AN23" s="134">
        <v>3.1559563827320989E-6</v>
      </c>
      <c r="AO23" s="134">
        <v>7.4008869881086569E-5</v>
      </c>
      <c r="AP23" s="134">
        <v>7.9478312533694454E-6</v>
      </c>
      <c r="AQ23" s="134">
        <v>8.3421892926587698E-6</v>
      </c>
      <c r="AR23" s="134">
        <v>1.9365300374491449E-4</v>
      </c>
      <c r="AS23" s="134">
        <v>0</v>
      </c>
      <c r="AT23" s="134">
        <v>0</v>
      </c>
      <c r="AU23" s="134">
        <v>1.6011932907575985E-4</v>
      </c>
      <c r="AV23" s="134">
        <v>1.2059468841468653E-6</v>
      </c>
      <c r="AW23" s="134">
        <v>0</v>
      </c>
      <c r="AX23" s="134">
        <v>8.0747159525109216E-4</v>
      </c>
      <c r="AY23" s="134">
        <v>1.6628320650703181E-2</v>
      </c>
      <c r="AZ23" s="134">
        <v>1.0804036090436076E-4</v>
      </c>
      <c r="BA23" s="134">
        <v>0</v>
      </c>
      <c r="BB23" s="134">
        <v>1.3650855206168895E-6</v>
      </c>
      <c r="BC23" s="134">
        <v>0</v>
      </c>
      <c r="BD23" s="134">
        <v>0</v>
      </c>
      <c r="BE23" s="134">
        <v>8.8593716600470488E-5</v>
      </c>
      <c r="BF23" s="134">
        <v>0</v>
      </c>
      <c r="BG23" s="134"/>
      <c r="BH23" s="134">
        <v>1.0226198178817078E-5</v>
      </c>
      <c r="BI23" s="134">
        <v>0</v>
      </c>
      <c r="BJ23" s="134">
        <v>0</v>
      </c>
      <c r="BK23" s="134">
        <v>0</v>
      </c>
      <c r="BL23" s="134">
        <v>0</v>
      </c>
      <c r="BM23" s="134">
        <v>2.4137635328989776E-6</v>
      </c>
      <c r="BN23" s="134">
        <v>0</v>
      </c>
      <c r="BO23" s="134">
        <v>0</v>
      </c>
      <c r="BP23" s="134">
        <v>0</v>
      </c>
      <c r="BQ23" s="134">
        <v>2.1145928414974144E-6</v>
      </c>
      <c r="BR23" s="134">
        <v>1.379697036404238E-5</v>
      </c>
      <c r="BS23" s="134">
        <v>7.3228826054428145E-6</v>
      </c>
      <c r="BT23" s="134">
        <v>0</v>
      </c>
      <c r="BU23" s="134">
        <v>0</v>
      </c>
      <c r="BV23" s="134">
        <v>0</v>
      </c>
      <c r="BW23" s="134">
        <v>3.0130219758611233E-4</v>
      </c>
      <c r="BX23" s="134">
        <v>3.6064702180266494E-4</v>
      </c>
      <c r="BY23" s="134">
        <v>0</v>
      </c>
      <c r="BZ23" s="134">
        <v>9.6691238232428942E-4</v>
      </c>
      <c r="CA23" s="134">
        <v>1.7714896819902768E-2</v>
      </c>
      <c r="CB23" s="134">
        <v>1.0149608781985858E-4</v>
      </c>
      <c r="CC23" s="134">
        <v>0</v>
      </c>
      <c r="CD23" s="134">
        <v>0</v>
      </c>
      <c r="CE23" s="134">
        <v>1.0701454619778422E-5</v>
      </c>
      <c r="CF23" s="134">
        <v>0</v>
      </c>
      <c r="CG23" s="134">
        <v>0</v>
      </c>
      <c r="CH23" s="134">
        <v>1.0880593270251888E-4</v>
      </c>
      <c r="CI23" s="134"/>
      <c r="CJ23" s="134">
        <v>0</v>
      </c>
      <c r="CK23" s="134">
        <v>0</v>
      </c>
      <c r="CL23" s="134">
        <v>3.2805547592683771E-5</v>
      </c>
      <c r="CM23" s="134">
        <v>0</v>
      </c>
      <c r="CN23" s="134">
        <v>0</v>
      </c>
      <c r="CO23" s="134">
        <v>6.0287186828874569E-6</v>
      </c>
      <c r="CP23" s="134">
        <v>0</v>
      </c>
      <c r="CQ23" s="134">
        <v>0</v>
      </c>
      <c r="CR23" s="134">
        <v>0</v>
      </c>
      <c r="CS23" s="134">
        <v>1.0529292290050737E-6</v>
      </c>
      <c r="CT23" s="134">
        <v>7.6314074208420826E-6</v>
      </c>
      <c r="CU23" s="134">
        <v>3.8105974695585346E-5</v>
      </c>
      <c r="CV23" s="134">
        <v>0</v>
      </c>
      <c r="CW23" s="134">
        <v>0</v>
      </c>
      <c r="CX23" s="134">
        <v>0</v>
      </c>
      <c r="CY23" s="134">
        <v>3.659019827701545E-4</v>
      </c>
      <c r="CZ23" s="134">
        <v>4.3416800639361727E-4</v>
      </c>
      <c r="DA23" s="134">
        <v>0</v>
      </c>
      <c r="DB23" s="134">
        <v>9.8646093761178767E-4</v>
      </c>
      <c r="DC23" s="134">
        <v>1.5596183659403554E-2</v>
      </c>
      <c r="DD23" s="134">
        <v>1.7761537035561662E-4</v>
      </c>
      <c r="DE23" s="134">
        <v>0</v>
      </c>
      <c r="DF23" s="134">
        <v>0</v>
      </c>
      <c r="DG23" s="134">
        <v>4.8453380449790993E-6</v>
      </c>
      <c r="DH23" s="134">
        <v>0</v>
      </c>
      <c r="DI23" s="134">
        <v>2.0313147957796993E-6</v>
      </c>
      <c r="DJ23" s="134">
        <v>1.3255395016831855E-4</v>
      </c>
      <c r="DK23" s="134"/>
      <c r="DL23" s="134">
        <v>0</v>
      </c>
      <c r="DM23" s="134">
        <v>0</v>
      </c>
      <c r="DN23" s="134">
        <v>8.5601529525312025E-6</v>
      </c>
      <c r="DO23" s="134">
        <v>0</v>
      </c>
      <c r="DP23" s="134">
        <v>0</v>
      </c>
      <c r="DQ23" s="134">
        <v>0</v>
      </c>
      <c r="DR23" s="134">
        <v>0</v>
      </c>
      <c r="DS23" s="134">
        <v>0</v>
      </c>
      <c r="DT23" s="134">
        <v>0</v>
      </c>
      <c r="DU23" s="134">
        <v>0</v>
      </c>
      <c r="DV23" s="134">
        <v>0</v>
      </c>
      <c r="DW23" s="134">
        <v>2.7234874090746622E-5</v>
      </c>
      <c r="DX23" s="134">
        <v>0</v>
      </c>
      <c r="DY23" s="134">
        <v>0</v>
      </c>
      <c r="DZ23" s="134">
        <v>0</v>
      </c>
      <c r="EA23" s="134">
        <v>4.1494891971860292E-4</v>
      </c>
      <c r="EB23" s="134">
        <v>4.2725489282707216E-4</v>
      </c>
      <c r="EC23" s="134">
        <v>0</v>
      </c>
      <c r="ED23" s="134">
        <v>7.4508875689362631E-4</v>
      </c>
      <c r="EE23" s="134">
        <v>7.3216009409405071E-3</v>
      </c>
      <c r="EF23" s="134">
        <v>0</v>
      </c>
      <c r="EG23" s="134">
        <v>0</v>
      </c>
      <c r="EH23" s="134">
        <v>2.3042133931149814E-4</v>
      </c>
      <c r="EI23" s="134">
        <v>1.2344079405336627E-4</v>
      </c>
      <c r="EJ23" s="134">
        <v>0</v>
      </c>
      <c r="EK23" s="134">
        <v>8.5101885598616197E-6</v>
      </c>
      <c r="EL23" s="134">
        <v>2.9048527480257346E-5</v>
      </c>
      <c r="EM23" s="134"/>
      <c r="EN23" s="134">
        <v>0</v>
      </c>
      <c r="EO23" s="134">
        <v>0</v>
      </c>
      <c r="EP23" s="134">
        <v>0</v>
      </c>
      <c r="EQ23" s="134">
        <v>0</v>
      </c>
      <c r="ER23" s="134">
        <v>6.9014013681351293E-6</v>
      </c>
      <c r="ES23" s="134">
        <v>0</v>
      </c>
      <c r="ET23" s="134">
        <v>0</v>
      </c>
      <c r="EU23" s="134">
        <v>0</v>
      </c>
      <c r="EV23" s="134">
        <v>0</v>
      </c>
      <c r="EW23" s="134">
        <v>0</v>
      </c>
      <c r="EX23" s="134">
        <v>0</v>
      </c>
      <c r="EY23" s="134">
        <v>0</v>
      </c>
      <c r="EZ23" s="134">
        <v>0</v>
      </c>
      <c r="FA23" s="134">
        <v>0</v>
      </c>
      <c r="FB23" s="134">
        <v>0</v>
      </c>
      <c r="FC23" s="134">
        <v>4.1885623007313763E-4</v>
      </c>
      <c r="FD23" s="134">
        <v>3.2972483290672204E-4</v>
      </c>
      <c r="FE23" s="134">
        <v>0</v>
      </c>
      <c r="FF23" s="134">
        <v>1.4250970903682731E-3</v>
      </c>
      <c r="FG23" s="134">
        <v>5.5619225688970913E-3</v>
      </c>
      <c r="FH23" s="134">
        <v>0</v>
      </c>
      <c r="FI23" s="134">
        <v>0</v>
      </c>
      <c r="FJ23" s="134">
        <v>1.4040576414826663E-4</v>
      </c>
      <c r="FK23" s="134">
        <v>1.1261283128404408E-4</v>
      </c>
      <c r="FL23" s="134">
        <v>2.0167827297941174E-5</v>
      </c>
      <c r="FM23" s="134">
        <v>2.2733608920219359E-5</v>
      </c>
      <c r="FN23" s="134">
        <v>1.4797604701247512E-4</v>
      </c>
      <c r="FO23" s="134"/>
      <c r="FP23" s="134">
        <v>0</v>
      </c>
      <c r="FQ23" s="134">
        <v>0</v>
      </c>
      <c r="FR23" s="134">
        <v>0</v>
      </c>
      <c r="FS23" s="134">
        <v>0</v>
      </c>
      <c r="FT23" s="134">
        <v>8.9122223313049332E-5</v>
      </c>
      <c r="FU23" s="134">
        <v>0</v>
      </c>
      <c r="FV23" s="134">
        <v>0</v>
      </c>
      <c r="FW23" s="134">
        <v>0</v>
      </c>
      <c r="FX23" s="134">
        <v>0</v>
      </c>
      <c r="FY23" s="134">
        <v>0</v>
      </c>
      <c r="FZ23" s="134">
        <v>0</v>
      </c>
      <c r="GA23" s="134">
        <v>0</v>
      </c>
      <c r="GB23" s="134">
        <v>0</v>
      </c>
      <c r="GC23" s="134">
        <v>0</v>
      </c>
      <c r="GD23" s="134">
        <v>0</v>
      </c>
      <c r="GE23" s="134">
        <v>1.9486836835796005E-4</v>
      </c>
      <c r="GF23" s="134">
        <v>2.9867289041843965E-4</v>
      </c>
      <c r="GG23" s="134">
        <v>0</v>
      </c>
      <c r="GH23" s="134">
        <v>3.2265732333420659E-4</v>
      </c>
      <c r="GI23" s="134">
        <v>5.0110889975866378E-3</v>
      </c>
      <c r="GJ23" s="134">
        <v>0</v>
      </c>
      <c r="GK23" s="134">
        <v>0</v>
      </c>
      <c r="GL23" s="134">
        <v>1.4243147194322898E-4</v>
      </c>
      <c r="GM23" s="134">
        <v>5.7065061891269921E-6</v>
      </c>
      <c r="GN23" s="134">
        <v>0</v>
      </c>
      <c r="GO23" s="134">
        <v>0</v>
      </c>
      <c r="GP23" s="134">
        <v>0</v>
      </c>
      <c r="GQ23" s="134"/>
      <c r="GR23" s="134">
        <v>0</v>
      </c>
      <c r="GS23" s="134">
        <v>0</v>
      </c>
      <c r="GT23" s="134">
        <v>0</v>
      </c>
      <c r="GU23" s="134">
        <v>0</v>
      </c>
      <c r="GV23" s="134">
        <v>9.4721748424472316E-5</v>
      </c>
      <c r="GW23" s="134">
        <v>0</v>
      </c>
      <c r="GX23" s="134">
        <v>0</v>
      </c>
      <c r="GY23" s="134">
        <v>0</v>
      </c>
      <c r="GZ23" s="134">
        <v>0</v>
      </c>
      <c r="HA23" s="134">
        <v>0</v>
      </c>
      <c r="HB23" s="134">
        <v>0</v>
      </c>
      <c r="HC23" s="134">
        <v>0</v>
      </c>
      <c r="HD23" s="134">
        <v>0</v>
      </c>
      <c r="HE23" s="134">
        <v>0</v>
      </c>
      <c r="HF23" s="134">
        <v>0</v>
      </c>
      <c r="HG23" s="134">
        <v>2.0386092956437669E-4</v>
      </c>
      <c r="HH23" s="134">
        <v>2.7063144951998197E-4</v>
      </c>
      <c r="HI23" s="134">
        <v>0</v>
      </c>
      <c r="HJ23" s="134">
        <v>3.3807830319155748E-4</v>
      </c>
      <c r="HK23" s="134">
        <v>4.1113363748423474E-3</v>
      </c>
      <c r="HL23" s="134">
        <v>0</v>
      </c>
      <c r="HM23" s="134">
        <v>0</v>
      </c>
      <c r="HN23" s="134">
        <v>2.0538943276169011E-4</v>
      </c>
      <c r="HO23" s="134">
        <v>4.8199958779939286E-6</v>
      </c>
      <c r="HP23" s="134">
        <v>0</v>
      </c>
      <c r="HQ23" s="134">
        <v>0</v>
      </c>
      <c r="HR23" s="134">
        <v>0</v>
      </c>
    </row>
    <row r="24" spans="1:226" x14ac:dyDescent="0.25">
      <c r="A24" s="123" t="s">
        <v>28</v>
      </c>
      <c r="B24" s="123">
        <v>7722</v>
      </c>
      <c r="C24" s="138" t="s">
        <v>8</v>
      </c>
      <c r="D24" s="135">
        <v>3.4755248234384161E-5</v>
      </c>
      <c r="E24" s="134">
        <v>1.8305370620299446E-5</v>
      </c>
      <c r="F24" s="134">
        <v>1.0997994987667863E-5</v>
      </c>
      <c r="G24" s="134">
        <v>3.1160397428292776E-5</v>
      </c>
      <c r="H24" s="134">
        <v>1.2420615057827291E-4</v>
      </c>
      <c r="I24" s="134">
        <v>2.0824092509428919E-5</v>
      </c>
      <c r="J24" s="134">
        <v>1.6800387787672516E-5</v>
      </c>
      <c r="K24" s="134">
        <v>7.4492022457697151E-5</v>
      </c>
      <c r="L24" s="134">
        <v>2.83022538790329E-5</v>
      </c>
      <c r="M24" s="134">
        <v>3.2777132109981436E-4</v>
      </c>
      <c r="N24" s="134">
        <v>4.8787648876158682E-5</v>
      </c>
      <c r="O24" s="134">
        <v>4.8238541163448412E-5</v>
      </c>
      <c r="P24" s="134">
        <v>1.4983371923185882E-4</v>
      </c>
      <c r="Q24" s="134">
        <v>2.7286794971460716E-5</v>
      </c>
      <c r="R24" s="134">
        <v>1.3172203552331364E-5</v>
      </c>
      <c r="S24" s="134">
        <v>1.2824843421749418E-4</v>
      </c>
      <c r="T24" s="134">
        <v>1.0285265622864399E-3</v>
      </c>
      <c r="U24" s="134">
        <v>1.3325838300828845E-4</v>
      </c>
      <c r="V24" s="134">
        <v>3.3508806765781148E-3</v>
      </c>
      <c r="W24" s="134">
        <v>4.538408307399852E-3</v>
      </c>
      <c r="X24" s="134">
        <v>7.0663613613602819E-4</v>
      </c>
      <c r="Y24" s="134">
        <v>8.8941276528008031E-4</v>
      </c>
      <c r="Z24" s="134">
        <v>8.4297221526016765E-4</v>
      </c>
      <c r="AA24" s="134">
        <v>6.1745663081655094E-5</v>
      </c>
      <c r="AB24" s="134">
        <v>9.6495502837020439E-5</v>
      </c>
      <c r="AC24" s="134">
        <v>2.6889477693277982E-4</v>
      </c>
      <c r="AD24" s="134">
        <v>2.2251433118176934E-4</v>
      </c>
      <c r="AE24" s="134"/>
      <c r="AF24" s="134">
        <v>6.5060266641932862E-5</v>
      </c>
      <c r="AG24" s="134">
        <v>1.6500979133847275E-5</v>
      </c>
      <c r="AH24" s="134">
        <v>2.1347439716243743E-5</v>
      </c>
      <c r="AI24" s="134">
        <v>4.4240274534201385E-5</v>
      </c>
      <c r="AJ24" s="134">
        <v>1.3907769205438129E-4</v>
      </c>
      <c r="AK24" s="134">
        <v>2.3341083598058023E-5</v>
      </c>
      <c r="AL24" s="134">
        <v>4.6464125356522283E-5</v>
      </c>
      <c r="AM24" s="134">
        <v>1.2027120008820906E-4</v>
      </c>
      <c r="AN24" s="134">
        <v>4.3466031211229117E-5</v>
      </c>
      <c r="AO24" s="134">
        <v>3.9549298519408088E-4</v>
      </c>
      <c r="AP24" s="134">
        <v>5.8477036829101017E-5</v>
      </c>
      <c r="AQ24" s="134">
        <v>6.0135260728268307E-5</v>
      </c>
      <c r="AR24" s="134">
        <v>1.8744698783156681E-4</v>
      </c>
      <c r="AS24" s="134">
        <v>4.261505224141595E-5</v>
      </c>
      <c r="AT24" s="134">
        <v>2.1325271081946543E-5</v>
      </c>
      <c r="AU24" s="134">
        <v>1.7526032151897827E-4</v>
      </c>
      <c r="AV24" s="134">
        <v>1.2944399532608306E-3</v>
      </c>
      <c r="AW24" s="134">
        <v>1.6298136130034907E-4</v>
      </c>
      <c r="AX24" s="134">
        <v>3.722228764140665E-3</v>
      </c>
      <c r="AY24" s="134">
        <v>5.1920330706408556E-3</v>
      </c>
      <c r="AZ24" s="134">
        <v>8.2767455745862888E-4</v>
      </c>
      <c r="BA24" s="134">
        <v>1.1406829305298308E-3</v>
      </c>
      <c r="BB24" s="134">
        <v>9.2445917029351581E-4</v>
      </c>
      <c r="BC24" s="134">
        <v>6.5984185948169118E-5</v>
      </c>
      <c r="BD24" s="134">
        <v>1.3928980215055224E-4</v>
      </c>
      <c r="BE24" s="134">
        <v>3.3331195161854989E-4</v>
      </c>
      <c r="BF24" s="134">
        <v>2.5012126095295132E-4</v>
      </c>
      <c r="BG24" s="134"/>
      <c r="BH24" s="134">
        <v>5.5547867773252075E-5</v>
      </c>
      <c r="BI24" s="134">
        <v>1.9748713063672627E-5</v>
      </c>
      <c r="BJ24" s="134">
        <v>1.7935679345338996E-5</v>
      </c>
      <c r="BK24" s="134">
        <v>4.9603224998728869E-5</v>
      </c>
      <c r="BL24" s="134">
        <v>3.0188194429355702E-4</v>
      </c>
      <c r="BM24" s="134">
        <v>4.786592156857446E-5</v>
      </c>
      <c r="BN24" s="134">
        <v>2.8669729634772691E-5</v>
      </c>
      <c r="BO24" s="134">
        <v>1.75044063028325E-4</v>
      </c>
      <c r="BP24" s="134">
        <v>4.4423136785785164E-5</v>
      </c>
      <c r="BQ24" s="134">
        <v>5.2216218539144542E-4</v>
      </c>
      <c r="BR24" s="134">
        <v>7.2795547546048971E-5</v>
      </c>
      <c r="BS24" s="134">
        <v>4.4405277746739303E-5</v>
      </c>
      <c r="BT24" s="134">
        <v>2.9012640247164578E-4</v>
      </c>
      <c r="BU24" s="134">
        <v>1.5446891440156892E-4</v>
      </c>
      <c r="BV24" s="134">
        <v>3.0929353081005949E-5</v>
      </c>
      <c r="BW24" s="134">
        <v>2.9046942114827724E-4</v>
      </c>
      <c r="BX24" s="134">
        <v>1.6977377813681099E-3</v>
      </c>
      <c r="BY24" s="134">
        <v>2.3744948897630691E-4</v>
      </c>
      <c r="BZ24" s="134">
        <v>3.872666668723625E-3</v>
      </c>
      <c r="CA24" s="134">
        <v>6.3833231378401922E-3</v>
      </c>
      <c r="CB24" s="134">
        <v>1.0884580375712281E-3</v>
      </c>
      <c r="CC24" s="134">
        <v>1.3297955644740484E-3</v>
      </c>
      <c r="CD24" s="134">
        <v>1.1204425811676313E-3</v>
      </c>
      <c r="CE24" s="134">
        <v>1.0032858347133168E-4</v>
      </c>
      <c r="CF24" s="134">
        <v>1.4725505702275888E-4</v>
      </c>
      <c r="CG24" s="134">
        <v>3.8629064479451749E-4</v>
      </c>
      <c r="CH24" s="134">
        <v>3.4704281864440605E-4</v>
      </c>
      <c r="CI24" s="134"/>
      <c r="CJ24" s="134">
        <v>8.0662554745132407E-5</v>
      </c>
      <c r="CK24" s="134">
        <v>2.1307749167423614E-5</v>
      </c>
      <c r="CL24" s="134">
        <v>2.2936914789044193E-5</v>
      </c>
      <c r="CM24" s="134">
        <v>6.8155722849730146E-5</v>
      </c>
      <c r="CN24" s="134">
        <v>3.1107799178249461E-4</v>
      </c>
      <c r="CO24" s="134">
        <v>5.306776929600951E-5</v>
      </c>
      <c r="CP24" s="134">
        <v>3.5949539918513358E-5</v>
      </c>
      <c r="CQ24" s="134">
        <v>1.6561004473515146E-4</v>
      </c>
      <c r="CR24" s="134">
        <v>8.620717017033931E-5</v>
      </c>
      <c r="CS24" s="134">
        <v>6.6904772456337477E-4</v>
      </c>
      <c r="CT24" s="134">
        <v>8.3067288031407721E-5</v>
      </c>
      <c r="CU24" s="134">
        <v>4.4664985778045365E-5</v>
      </c>
      <c r="CV24" s="134">
        <v>3.8322408298690564E-4</v>
      </c>
      <c r="CW24" s="134">
        <v>5.0609899646834144E-5</v>
      </c>
      <c r="CX24" s="134">
        <v>5.9801441906186935E-5</v>
      </c>
      <c r="CY24" s="134">
        <v>4.41345015542102E-4</v>
      </c>
      <c r="CZ24" s="134">
        <v>1.9780338158703554E-3</v>
      </c>
      <c r="DA24" s="134">
        <v>3.3373599985704724E-4</v>
      </c>
      <c r="DB24" s="134">
        <v>4.1938188294823927E-3</v>
      </c>
      <c r="DC24" s="134">
        <v>7.752351582041175E-3</v>
      </c>
      <c r="DD24" s="134">
        <v>1.3129685788390722E-3</v>
      </c>
      <c r="DE24" s="134">
        <v>1.670297698817065E-3</v>
      </c>
      <c r="DF24" s="134">
        <v>1.6250049192569355E-3</v>
      </c>
      <c r="DG24" s="134">
        <v>1.4051665948837922E-4</v>
      </c>
      <c r="DH24" s="134">
        <v>1.6328794170639049E-4</v>
      </c>
      <c r="DI24" s="134">
        <v>4.4601069937839677E-4</v>
      </c>
      <c r="DJ24" s="134">
        <v>4.6174941271703932E-4</v>
      </c>
      <c r="DK24" s="134"/>
      <c r="DL24" s="134">
        <v>8.3177448803889784E-5</v>
      </c>
      <c r="DM24" s="134">
        <v>2.5630410647467206E-5</v>
      </c>
      <c r="DN24" s="134">
        <v>2.1820607213522235E-5</v>
      </c>
      <c r="DO24" s="134">
        <v>1.1821530776361996E-4</v>
      </c>
      <c r="DP24" s="134">
        <v>3.8097223438453748E-4</v>
      </c>
      <c r="DQ24" s="134">
        <v>4.8197393638722691E-5</v>
      </c>
      <c r="DR24" s="134">
        <v>7.671422137273885E-5</v>
      </c>
      <c r="DS24" s="134">
        <v>1.5537902810652517E-4</v>
      </c>
      <c r="DT24" s="134">
        <v>1.3377953233216887E-4</v>
      </c>
      <c r="DU24" s="134">
        <v>9.5786884760864827E-4</v>
      </c>
      <c r="DV24" s="134">
        <v>1.3058822516348273E-4</v>
      </c>
      <c r="DW24" s="134">
        <v>8.7420108559778408E-5</v>
      </c>
      <c r="DX24" s="134">
        <v>5.1258908956333172E-4</v>
      </c>
      <c r="DY24" s="134">
        <v>4.3758036199365896E-5</v>
      </c>
      <c r="DZ24" s="134">
        <v>6.3063072576118796E-5</v>
      </c>
      <c r="EA24" s="134">
        <v>5.6159304777713228E-4</v>
      </c>
      <c r="EB24" s="134">
        <v>2.8988725684130673E-3</v>
      </c>
      <c r="EC24" s="134">
        <v>4.6756639480122366E-4</v>
      </c>
      <c r="ED24" s="134">
        <v>5.0388293614000781E-3</v>
      </c>
      <c r="EE24" s="134">
        <v>8.7024146929857524E-3</v>
      </c>
      <c r="EF24" s="134">
        <v>1.6169449377480055E-3</v>
      </c>
      <c r="EG24" s="134">
        <v>2.2634529305329749E-3</v>
      </c>
      <c r="EH24" s="134">
        <v>2.0150959568528944E-3</v>
      </c>
      <c r="EI24" s="134">
        <v>1.6952773184585087E-4</v>
      </c>
      <c r="EJ24" s="134">
        <v>1.6300761125756028E-4</v>
      </c>
      <c r="EK24" s="134">
        <v>5.8788102537173895E-4</v>
      </c>
      <c r="EL24" s="134">
        <v>5.3076636653667721E-4</v>
      </c>
      <c r="EM24" s="134"/>
      <c r="EN24" s="134">
        <v>1.3803520326927124E-4</v>
      </c>
      <c r="EO24" s="134">
        <v>2.8639992445150324E-5</v>
      </c>
      <c r="EP24" s="134">
        <v>2.025956720658841E-5</v>
      </c>
      <c r="EQ24" s="134">
        <v>1.1282474991200328E-4</v>
      </c>
      <c r="ER24" s="134">
        <v>4.7359546407816039E-4</v>
      </c>
      <c r="ES24" s="134">
        <v>4.2416105409639434E-5</v>
      </c>
      <c r="ET24" s="134">
        <v>7.8019475491770699E-5</v>
      </c>
      <c r="EU24" s="134">
        <v>1.2850417375410899E-4</v>
      </c>
      <c r="EV24" s="134">
        <v>1.4239103827125987E-4</v>
      </c>
      <c r="EW24" s="134">
        <v>1.3556004071964601E-3</v>
      </c>
      <c r="EX24" s="134">
        <v>2.126323772366185E-4</v>
      </c>
      <c r="EY24" s="134">
        <v>1.0209963463429274E-4</v>
      </c>
      <c r="EZ24" s="134">
        <v>6.4248277337838216E-4</v>
      </c>
      <c r="FA24" s="134">
        <v>2.4097159000913106E-5</v>
      </c>
      <c r="FB24" s="134">
        <v>1.1282665748686565E-4</v>
      </c>
      <c r="FC24" s="134">
        <v>7.8178359646776351E-4</v>
      </c>
      <c r="FD24" s="134">
        <v>3.7104321242220984E-3</v>
      </c>
      <c r="FE24" s="134">
        <v>6.7684700526796321E-4</v>
      </c>
      <c r="FF24" s="134">
        <v>6.0990193884387055E-3</v>
      </c>
      <c r="FG24" s="134">
        <v>1.1431898809170522E-2</v>
      </c>
      <c r="FH24" s="134">
        <v>2.1893688412452702E-3</v>
      </c>
      <c r="FI24" s="134">
        <v>3.0302281799215128E-3</v>
      </c>
      <c r="FJ24" s="134">
        <v>2.7174623727936622E-3</v>
      </c>
      <c r="FK24" s="134">
        <v>2.1917345146079445E-4</v>
      </c>
      <c r="FL24" s="134">
        <v>2.4091986106711486E-4</v>
      </c>
      <c r="FM24" s="134">
        <v>7.5088638190171357E-4</v>
      </c>
      <c r="FN24" s="134">
        <v>8.3696446353071874E-4</v>
      </c>
      <c r="FO24" s="134"/>
      <c r="FP24" s="134">
        <v>1.2958938954548029E-4</v>
      </c>
      <c r="FQ24" s="134">
        <v>4.2188934124426211E-5</v>
      </c>
      <c r="FR24" s="134">
        <v>2.6539983033791658E-5</v>
      </c>
      <c r="FS24" s="134">
        <v>1.0338921072231222E-4</v>
      </c>
      <c r="FT24" s="134">
        <v>6.3383956032792238E-4</v>
      </c>
      <c r="FU24" s="134">
        <v>5.5099777612199399E-5</v>
      </c>
      <c r="FV24" s="134">
        <v>9.653436883575913E-5</v>
      </c>
      <c r="FW24" s="134">
        <v>2.863715664835344E-4</v>
      </c>
      <c r="FX24" s="134">
        <v>1.8477420073516082E-4</v>
      </c>
      <c r="FY24" s="134">
        <v>1.2874608488557514E-3</v>
      </c>
      <c r="FZ24" s="134">
        <v>3.0995425598497723E-4</v>
      </c>
      <c r="GA24" s="134">
        <v>1.2659030544280022E-4</v>
      </c>
      <c r="GB24" s="134">
        <v>6.1490592322763638E-4</v>
      </c>
      <c r="GC24" s="134">
        <v>6.0216118570337523E-5</v>
      </c>
      <c r="GD24" s="134">
        <v>1.3556286632383091E-4</v>
      </c>
      <c r="GE24" s="134">
        <v>1.1783854137584872E-3</v>
      </c>
      <c r="GF24" s="134">
        <v>4.2280512910650202E-3</v>
      </c>
      <c r="GG24" s="134">
        <v>1.0245144484917991E-3</v>
      </c>
      <c r="GH24" s="134">
        <v>3.0677948643738832E-3</v>
      </c>
      <c r="GI24" s="134">
        <v>9.8646999679748142E-3</v>
      </c>
      <c r="GJ24" s="134">
        <v>2.8543452022684627E-3</v>
      </c>
      <c r="GK24" s="134">
        <v>3.4748445259503795E-3</v>
      </c>
      <c r="GL24" s="134">
        <v>3.4004311669535432E-3</v>
      </c>
      <c r="GM24" s="134">
        <v>3.0940728145901298E-4</v>
      </c>
      <c r="GN24" s="134">
        <v>3.232849857715066E-4</v>
      </c>
      <c r="GO24" s="134">
        <v>9.3709227253724347E-4</v>
      </c>
      <c r="GP24" s="134">
        <v>6.6260678930106867E-4</v>
      </c>
      <c r="GQ24" s="134"/>
      <c r="GR24" s="134">
        <v>1.9329478375709774E-4</v>
      </c>
      <c r="GS24" s="134">
        <v>1.1703597510280378E-4</v>
      </c>
      <c r="GT24" s="134">
        <v>2.2896168546041005E-4</v>
      </c>
      <c r="GU24" s="134">
        <v>1.6533870829613695E-4</v>
      </c>
      <c r="GV24" s="134">
        <v>9.0555574603154855E-4</v>
      </c>
      <c r="GW24" s="134">
        <v>1.1248983458186545E-4</v>
      </c>
      <c r="GX24" s="134">
        <v>1.5066258160062365E-4</v>
      </c>
      <c r="GY24" s="134">
        <v>4.4841703135902079E-4</v>
      </c>
      <c r="GZ24" s="134">
        <v>2.7795042205436217E-4</v>
      </c>
      <c r="HA24" s="134">
        <v>1.5583673056014042E-3</v>
      </c>
      <c r="HB24" s="134">
        <v>4.0067212372449406E-4</v>
      </c>
      <c r="HC24" s="134">
        <v>2.2991813780881814E-4</v>
      </c>
      <c r="HD24" s="134">
        <v>8.816060154625768E-4</v>
      </c>
      <c r="HE24" s="134">
        <v>8.9166033891846543E-5</v>
      </c>
      <c r="HF24" s="134">
        <v>2.1375773060031421E-4</v>
      </c>
      <c r="HG24" s="134">
        <v>1.5704823949254346E-3</v>
      </c>
      <c r="HH24" s="134">
        <v>5.1688320985346587E-3</v>
      </c>
      <c r="HI24" s="134">
        <v>1.7320577293491988E-3</v>
      </c>
      <c r="HJ24" s="134">
        <v>5.0853798990046243E-3</v>
      </c>
      <c r="HK24" s="134">
        <v>1.8476083689126416E-2</v>
      </c>
      <c r="HL24" s="134">
        <v>3.5213614307625309E-3</v>
      </c>
      <c r="HM24" s="134">
        <v>4.0458287062162708E-3</v>
      </c>
      <c r="HN24" s="134">
        <v>3.6719439405787113E-3</v>
      </c>
      <c r="HO24" s="134">
        <v>4.1565121622807332E-4</v>
      </c>
      <c r="HP24" s="134">
        <v>5.5491463056622596E-4</v>
      </c>
      <c r="HQ24" s="134">
        <v>1.2684081629357395E-3</v>
      </c>
      <c r="HR24" s="134">
        <v>1.3837001950424105E-3</v>
      </c>
    </row>
    <row r="25" spans="1:226" x14ac:dyDescent="0.25">
      <c r="A25" s="123" t="s">
        <v>28</v>
      </c>
      <c r="B25" s="123">
        <v>6319</v>
      </c>
      <c r="C25" s="138" t="s">
        <v>914</v>
      </c>
      <c r="D25" s="135">
        <v>1.0801602366273842E-5</v>
      </c>
      <c r="E25" s="134">
        <v>4.3951363093855108E-7</v>
      </c>
      <c r="F25" s="134">
        <v>2.2384407248020396E-5</v>
      </c>
      <c r="G25" s="134">
        <v>0</v>
      </c>
      <c r="H25" s="134">
        <v>4.367774937683019E-5</v>
      </c>
      <c r="I25" s="134">
        <v>4.0204509390103955E-6</v>
      </c>
      <c r="J25" s="134">
        <v>1.2494207816460964E-5</v>
      </c>
      <c r="K25" s="134">
        <v>1.5553255651315379E-5</v>
      </c>
      <c r="L25" s="134">
        <v>7.1478629215892587E-5</v>
      </c>
      <c r="M25" s="134">
        <v>1.1167093111489667E-4</v>
      </c>
      <c r="N25" s="134">
        <v>9.3932210415499147E-5</v>
      </c>
      <c r="O25" s="134">
        <v>1.4623016810554344E-4</v>
      </c>
      <c r="P25" s="134">
        <v>1.1657719430746564E-4</v>
      </c>
      <c r="Q25" s="134">
        <v>5.0705775610595338E-5</v>
      </c>
      <c r="R25" s="134">
        <v>1.0587370786538162E-4</v>
      </c>
      <c r="S25" s="134">
        <v>1.8167794782815682E-4</v>
      </c>
      <c r="T25" s="134">
        <v>5.3925339317388511E-4</v>
      </c>
      <c r="U25" s="134">
        <v>6.8324119020400284E-5</v>
      </c>
      <c r="V25" s="134">
        <v>2.0739966668226664E-3</v>
      </c>
      <c r="W25" s="134">
        <v>2.8476470014433153E-2</v>
      </c>
      <c r="X25" s="134">
        <v>7.9818582211716393E-4</v>
      </c>
      <c r="Y25" s="134">
        <v>4.6483006658208219E-4</v>
      </c>
      <c r="Z25" s="134">
        <v>1.2034112915909061E-3</v>
      </c>
      <c r="AA25" s="134">
        <v>4.2978801837394937E-5</v>
      </c>
      <c r="AB25" s="134">
        <v>7.2373424029281258E-5</v>
      </c>
      <c r="AC25" s="134">
        <v>1.9418322040028169E-4</v>
      </c>
      <c r="AD25" s="134">
        <v>1.6395206092679421E-4</v>
      </c>
      <c r="AE25" s="134"/>
      <c r="AF25" s="134">
        <v>9.5158494830290139E-6</v>
      </c>
      <c r="AG25" s="134">
        <v>0</v>
      </c>
      <c r="AH25" s="134">
        <v>2.8326755854902783E-5</v>
      </c>
      <c r="AI25" s="134">
        <v>1.033603232781772E-6</v>
      </c>
      <c r="AJ25" s="134">
        <v>4.6432377457017328E-5</v>
      </c>
      <c r="AK25" s="134">
        <v>0</v>
      </c>
      <c r="AL25" s="134">
        <v>4.0958084730352386E-6</v>
      </c>
      <c r="AM25" s="134">
        <v>1.05138681225853E-5</v>
      </c>
      <c r="AN25" s="134">
        <v>6.9859025860651778E-5</v>
      </c>
      <c r="AO25" s="134">
        <v>6.7076341803077832E-5</v>
      </c>
      <c r="AP25" s="134">
        <v>7.8800851957948773E-5</v>
      </c>
      <c r="AQ25" s="134">
        <v>7.3324379947356175E-5</v>
      </c>
      <c r="AR25" s="134">
        <v>2.9690762814091695E-4</v>
      </c>
      <c r="AS25" s="134">
        <v>7.78790210844051E-5</v>
      </c>
      <c r="AT25" s="134">
        <v>1.0934133687644942E-4</v>
      </c>
      <c r="AU25" s="134">
        <v>1.5797962288104087E-4</v>
      </c>
      <c r="AV25" s="134">
        <v>4.7246097790987841E-4</v>
      </c>
      <c r="AW25" s="134">
        <v>9.4404443912812243E-5</v>
      </c>
      <c r="AX25" s="134">
        <v>2.215650606726668E-3</v>
      </c>
      <c r="AY25" s="134">
        <v>2.2076420614606698E-2</v>
      </c>
      <c r="AZ25" s="134">
        <v>1.1883292594817778E-3</v>
      </c>
      <c r="BA25" s="134">
        <v>4.3945336301959027E-4</v>
      </c>
      <c r="BB25" s="134">
        <v>3.5231331923472105E-4</v>
      </c>
      <c r="BC25" s="134">
        <v>5.3341342603407005E-5</v>
      </c>
      <c r="BD25" s="134">
        <v>7.7778226089621186E-5</v>
      </c>
      <c r="BE25" s="134">
        <v>1.502814394011622E-4</v>
      </c>
      <c r="BF25" s="134">
        <v>7.5883463247740615E-5</v>
      </c>
      <c r="BG25" s="134"/>
      <c r="BH25" s="134">
        <v>1.0374799674704621E-5</v>
      </c>
      <c r="BI25" s="134">
        <v>4.4155984279695809E-6</v>
      </c>
      <c r="BJ25" s="134">
        <v>3.0366840509228735E-5</v>
      </c>
      <c r="BK25" s="134">
        <v>2.214707358382639E-6</v>
      </c>
      <c r="BL25" s="134">
        <v>5.02188973154658E-5</v>
      </c>
      <c r="BM25" s="134">
        <v>0</v>
      </c>
      <c r="BN25" s="134">
        <v>0</v>
      </c>
      <c r="BO25" s="134">
        <v>4.4312071776918355E-6</v>
      </c>
      <c r="BP25" s="134">
        <v>5.4007112910657271E-5</v>
      </c>
      <c r="BQ25" s="134">
        <v>3.8467932181785867E-5</v>
      </c>
      <c r="BR25" s="134">
        <v>6.2742563673906938E-5</v>
      </c>
      <c r="BS25" s="134">
        <v>8.0073058151336357E-5</v>
      </c>
      <c r="BT25" s="134">
        <v>1.1273258523897044E-4</v>
      </c>
      <c r="BU25" s="134">
        <v>3.6128498222499888E-5</v>
      </c>
      <c r="BV25" s="134">
        <v>1.495724825226357E-4</v>
      </c>
      <c r="BW25" s="134">
        <v>1.41924883463743E-4</v>
      </c>
      <c r="BX25" s="134">
        <v>4.3762204275274983E-4</v>
      </c>
      <c r="BY25" s="134">
        <v>4.7840423557261173E-5</v>
      </c>
      <c r="BZ25" s="134">
        <v>2.3048677986858448E-3</v>
      </c>
      <c r="CA25" s="134">
        <v>1.6813279619826076E-2</v>
      </c>
      <c r="CB25" s="134">
        <v>9.7136509649423314E-4</v>
      </c>
      <c r="CC25" s="134">
        <v>3.502755725150744E-4</v>
      </c>
      <c r="CD25" s="134">
        <v>2.3291859582990121E-4</v>
      </c>
      <c r="CE25" s="134">
        <v>7.4486710286233846E-5</v>
      </c>
      <c r="CF25" s="134">
        <v>3.0340538654618403E-4</v>
      </c>
      <c r="CG25" s="134">
        <v>1.2424964856180853E-4</v>
      </c>
      <c r="CH25" s="134">
        <v>5.5441339763871097E-5</v>
      </c>
      <c r="CI25" s="134"/>
      <c r="CJ25" s="134">
        <v>6.0190978051793949E-6</v>
      </c>
      <c r="CK25" s="134">
        <v>3.5120521161424199E-6</v>
      </c>
      <c r="CL25" s="134">
        <v>5.8469597725660512E-6</v>
      </c>
      <c r="CM25" s="134">
        <v>4.4019952264478778E-6</v>
      </c>
      <c r="CN25" s="134">
        <v>5.8385709963598041E-5</v>
      </c>
      <c r="CO25" s="134">
        <v>0</v>
      </c>
      <c r="CP25" s="134">
        <v>0</v>
      </c>
      <c r="CQ25" s="134">
        <v>4.9866662011841752E-6</v>
      </c>
      <c r="CR25" s="134">
        <v>4.9952170626858737E-5</v>
      </c>
      <c r="CS25" s="134">
        <v>3.6248229605961728E-5</v>
      </c>
      <c r="CT25" s="134">
        <v>3.1309766537121878E-5</v>
      </c>
      <c r="CU25" s="134">
        <v>7.6858088302501435E-5</v>
      </c>
      <c r="CV25" s="134">
        <v>8.2954331811176766E-5</v>
      </c>
      <c r="CW25" s="134">
        <v>4.1810583118166012E-5</v>
      </c>
      <c r="CX25" s="134">
        <v>1.0877690758118107E-4</v>
      </c>
      <c r="CY25" s="134">
        <v>1.1996591418722441E-4</v>
      </c>
      <c r="CZ25" s="134">
        <v>5.4836140274446205E-4</v>
      </c>
      <c r="DA25" s="134">
        <v>3.2418912766686921E-5</v>
      </c>
      <c r="DB25" s="134">
        <v>1.7160346668577287E-3</v>
      </c>
      <c r="DC25" s="134">
        <v>1.7156942618721974E-2</v>
      </c>
      <c r="DD25" s="134">
        <v>7.2384624668700957E-4</v>
      </c>
      <c r="DE25" s="134">
        <v>2.9694576220017457E-4</v>
      </c>
      <c r="DF25" s="134">
        <v>2.9162428640474572E-4</v>
      </c>
      <c r="DG25" s="134">
        <v>3.5403765215582488E-5</v>
      </c>
      <c r="DH25" s="134">
        <v>1.3127013929811247E-4</v>
      </c>
      <c r="DI25" s="134">
        <v>6.7428845200056257E-5</v>
      </c>
      <c r="DJ25" s="134">
        <v>3.1362064909648236E-5</v>
      </c>
      <c r="DK25" s="134"/>
      <c r="DL25" s="134">
        <v>4.1903865942922569E-6</v>
      </c>
      <c r="DM25" s="134">
        <v>0</v>
      </c>
      <c r="DN25" s="134">
        <v>0</v>
      </c>
      <c r="DO25" s="134">
        <v>4.4688957801059181E-6</v>
      </c>
      <c r="DP25" s="134">
        <v>5.9837027692111831E-5</v>
      </c>
      <c r="DQ25" s="134">
        <v>0</v>
      </c>
      <c r="DR25" s="134">
        <v>7.7276580710202591E-6</v>
      </c>
      <c r="DS25" s="134">
        <v>1.0925309686614849E-6</v>
      </c>
      <c r="DT25" s="134">
        <v>2.4628197795048629E-5</v>
      </c>
      <c r="DU25" s="134">
        <v>2.9597223007580682E-5</v>
      </c>
      <c r="DV25" s="134">
        <v>1.9801008286364852E-5</v>
      </c>
      <c r="DW25" s="134">
        <v>7.185241263453505E-5</v>
      </c>
      <c r="DX25" s="134">
        <v>7.2006840397860204E-5</v>
      </c>
      <c r="DY25" s="134">
        <v>3.5123841333041357E-5</v>
      </c>
      <c r="DZ25" s="134">
        <v>1.0426253452949296E-4</v>
      </c>
      <c r="EA25" s="134">
        <v>9.4393379911961972E-5</v>
      </c>
      <c r="EB25" s="134">
        <v>4.0169974883828792E-4</v>
      </c>
      <c r="EC25" s="134">
        <v>9.3083116037868014E-6</v>
      </c>
      <c r="ED25" s="134">
        <v>1.0352269826413405E-3</v>
      </c>
      <c r="EE25" s="134">
        <v>1.445118689610235E-2</v>
      </c>
      <c r="EF25" s="134">
        <v>7.7463688264034437E-4</v>
      </c>
      <c r="EG25" s="134">
        <v>1.9324938569889388E-4</v>
      </c>
      <c r="EH25" s="134">
        <v>2.3295382117191537E-4</v>
      </c>
      <c r="EI25" s="134">
        <v>2.6852781034365963E-5</v>
      </c>
      <c r="EJ25" s="134">
        <v>9.7483063761242408E-5</v>
      </c>
      <c r="EK25" s="134">
        <v>3.3166220204253941E-5</v>
      </c>
      <c r="EL25" s="134">
        <v>2.3454523804181486E-5</v>
      </c>
      <c r="EM25" s="134"/>
      <c r="EN25" s="134">
        <v>1.7886526000916175E-6</v>
      </c>
      <c r="EO25" s="134">
        <v>0</v>
      </c>
      <c r="EP25" s="134">
        <v>2.4974053171176102E-6</v>
      </c>
      <c r="EQ25" s="134">
        <v>2.6416680411648615E-6</v>
      </c>
      <c r="ER25" s="134">
        <v>4.9066791336480238E-5</v>
      </c>
      <c r="ES25" s="134">
        <v>0</v>
      </c>
      <c r="ET25" s="134">
        <v>1.9016506855658812E-6</v>
      </c>
      <c r="EU25" s="134">
        <v>4.4795133418872611E-6</v>
      </c>
      <c r="EV25" s="134">
        <v>8.949568473785137E-6</v>
      </c>
      <c r="EW25" s="134">
        <v>1.2887173924586891E-5</v>
      </c>
      <c r="EX25" s="134">
        <v>1.7358142349247629E-5</v>
      </c>
      <c r="EY25" s="134">
        <v>3.2426522121033851E-5</v>
      </c>
      <c r="EZ25" s="134">
        <v>4.1912393620733048E-5</v>
      </c>
      <c r="FA25" s="134">
        <v>1.6702986155489737E-5</v>
      </c>
      <c r="FB25" s="134">
        <v>1.0561310010164683E-4</v>
      </c>
      <c r="FC25" s="134">
        <v>4.6620517903260118E-5</v>
      </c>
      <c r="FD25" s="134">
        <v>2.8392213979619928E-4</v>
      </c>
      <c r="FE25" s="134">
        <v>1.3060949766840123E-5</v>
      </c>
      <c r="FF25" s="134">
        <v>5.4104175175445494E-4</v>
      </c>
      <c r="FG25" s="134">
        <v>1.129267907130567E-2</v>
      </c>
      <c r="FH25" s="134">
        <v>5.9622194969752393E-4</v>
      </c>
      <c r="FI25" s="134">
        <v>1.0702610162619605E-4</v>
      </c>
      <c r="FJ25" s="134">
        <v>1.5607639113863973E-4</v>
      </c>
      <c r="FK25" s="134">
        <v>4.9273520783379768E-6</v>
      </c>
      <c r="FL25" s="134">
        <v>1.1730362279975895E-4</v>
      </c>
      <c r="FM25" s="134">
        <v>3.358679176728854E-5</v>
      </c>
      <c r="FN25" s="134">
        <v>1.295065402707655E-5</v>
      </c>
      <c r="FO25" s="134"/>
      <c r="FP25" s="134">
        <v>3.339241026430652E-6</v>
      </c>
      <c r="FQ25" s="134">
        <v>0</v>
      </c>
      <c r="FR25" s="134">
        <v>1.0911090705059096E-5</v>
      </c>
      <c r="FS25" s="134">
        <v>3.2986936876384739E-6</v>
      </c>
      <c r="FT25" s="134">
        <v>4.6087721066423043E-5</v>
      </c>
      <c r="FU25" s="134">
        <v>0</v>
      </c>
      <c r="FV25" s="134">
        <v>7.4380587039767889E-6</v>
      </c>
      <c r="FW25" s="134">
        <v>0</v>
      </c>
      <c r="FX25" s="134">
        <v>5.9647269432500787E-6</v>
      </c>
      <c r="FY25" s="134">
        <v>1.0626715145550664E-4</v>
      </c>
      <c r="FZ25" s="134">
        <v>7.4113218497525884E-6</v>
      </c>
      <c r="GA25" s="134">
        <v>1.0299770977657807E-5</v>
      </c>
      <c r="GB25" s="134">
        <v>3.2911451755449804E-5</v>
      </c>
      <c r="GC25" s="134">
        <v>1.9940571483153256E-5</v>
      </c>
      <c r="GD25" s="134">
        <v>1.201418715422287E-4</v>
      </c>
      <c r="GE25" s="134">
        <v>3.8509652096736276E-5</v>
      </c>
      <c r="GF25" s="134">
        <v>2.2081080741309848E-4</v>
      </c>
      <c r="GG25" s="134">
        <v>1.500878037393316E-5</v>
      </c>
      <c r="GH25" s="134">
        <v>3.8313148412862975E-4</v>
      </c>
      <c r="GI25" s="134">
        <v>2.8823954864409468E-3</v>
      </c>
      <c r="GJ25" s="134">
        <v>4.3020293546158084E-4</v>
      </c>
      <c r="GK25" s="134">
        <v>1.3958825327965328E-4</v>
      </c>
      <c r="GL25" s="134">
        <v>1.2722626904044065E-4</v>
      </c>
      <c r="GM25" s="134">
        <v>4.8001342050330939E-6</v>
      </c>
      <c r="GN25" s="134">
        <v>1.1158077350060193E-4</v>
      </c>
      <c r="GO25" s="134">
        <v>7.9269590036224553E-5</v>
      </c>
      <c r="GP25" s="134">
        <v>1.6207975540367867E-5</v>
      </c>
      <c r="GQ25" s="134"/>
      <c r="GR25" s="134">
        <v>0</v>
      </c>
      <c r="GS25" s="134">
        <v>0</v>
      </c>
      <c r="GT25" s="134">
        <v>3.9121289329138068E-6</v>
      </c>
      <c r="GU25" s="134">
        <v>6.4916295874500698E-6</v>
      </c>
      <c r="GV25" s="134">
        <v>6.0843960162535092E-5</v>
      </c>
      <c r="GW25" s="134">
        <v>0</v>
      </c>
      <c r="GX25" s="134">
        <v>0</v>
      </c>
      <c r="GY25" s="134">
        <v>2.5487022982545448E-6</v>
      </c>
      <c r="GZ25" s="134">
        <v>8.7600115171556338E-7</v>
      </c>
      <c r="HA25" s="134">
        <v>1.2608570429647921E-5</v>
      </c>
      <c r="HB25" s="134">
        <v>1.2688185102743318E-5</v>
      </c>
      <c r="HC25" s="134">
        <v>6.1675644877043202E-6</v>
      </c>
      <c r="HD25" s="134">
        <v>4.0067444341513339E-5</v>
      </c>
      <c r="HE25" s="134">
        <v>3.5040046068622535E-6</v>
      </c>
      <c r="HF25" s="134">
        <v>1.2525641705882931E-4</v>
      </c>
      <c r="HG25" s="134">
        <v>2.0101294133278646E-5</v>
      </c>
      <c r="HH25" s="134">
        <v>2.2479932334258556E-4</v>
      </c>
      <c r="HI25" s="134">
        <v>0</v>
      </c>
      <c r="HJ25" s="134">
        <v>2.8007582591167479E-4</v>
      </c>
      <c r="HK25" s="134">
        <v>1.620212448477243E-4</v>
      </c>
      <c r="HL25" s="134">
        <v>1.6981813459335287E-4</v>
      </c>
      <c r="HM25" s="134">
        <v>5.6681719069208265E-5</v>
      </c>
      <c r="HN25" s="134">
        <v>3.4730328945637698E-5</v>
      </c>
      <c r="HO25" s="134">
        <v>6.4189971045885212E-5</v>
      </c>
      <c r="HP25" s="134">
        <v>7.1271029534602102E-5</v>
      </c>
      <c r="HQ25" s="134">
        <v>4.0145177917400474E-5</v>
      </c>
      <c r="HR25" s="134">
        <v>4.0518188428860921E-5</v>
      </c>
    </row>
    <row r="26" spans="1:226" x14ac:dyDescent="0.25">
      <c r="A26" s="123" t="s">
        <v>28</v>
      </c>
      <c r="B26" s="123">
        <v>5811</v>
      </c>
      <c r="C26" s="138" t="s">
        <v>915</v>
      </c>
      <c r="D26" s="135">
        <v>3.464453287894342E-5</v>
      </c>
      <c r="E26" s="134">
        <v>0</v>
      </c>
      <c r="F26" s="134">
        <v>4.3036515592027148E-5</v>
      </c>
      <c r="G26" s="134">
        <v>0</v>
      </c>
      <c r="H26" s="134">
        <v>1.1437728871609199E-4</v>
      </c>
      <c r="I26" s="134">
        <v>0</v>
      </c>
      <c r="J26" s="134">
        <v>1.3017530844858198E-5</v>
      </c>
      <c r="K26" s="134">
        <v>1.3345451557070589E-4</v>
      </c>
      <c r="L26" s="134">
        <v>8.1937962617695582E-5</v>
      </c>
      <c r="M26" s="134">
        <v>6.2347788789423285E-4</v>
      </c>
      <c r="N26" s="134">
        <v>4.2957040310097791E-5</v>
      </c>
      <c r="O26" s="134">
        <v>4.6257184801921244E-5</v>
      </c>
      <c r="P26" s="134">
        <v>1.7460865012799854E-3</v>
      </c>
      <c r="Q26" s="134">
        <v>1.4663697466046162E-4</v>
      </c>
      <c r="R26" s="134">
        <v>9.5673837271617696E-5</v>
      </c>
      <c r="S26" s="134">
        <v>3.2885939396526051E-4</v>
      </c>
      <c r="T26" s="134">
        <v>4.3843563850806434E-3</v>
      </c>
      <c r="U26" s="134">
        <v>2.0288156355039458E-4</v>
      </c>
      <c r="V26" s="134">
        <v>1.5318512773527011E-2</v>
      </c>
      <c r="W26" s="134">
        <v>0.10570066639573844</v>
      </c>
      <c r="X26" s="134">
        <v>2.222796243131582E-2</v>
      </c>
      <c r="Y26" s="134">
        <v>1.21092946942821E-3</v>
      </c>
      <c r="Z26" s="134">
        <v>3.2043796575313547E-3</v>
      </c>
      <c r="AA26" s="134">
        <v>1.2955904980290576E-4</v>
      </c>
      <c r="AB26" s="134">
        <v>1.5977071410150937E-4</v>
      </c>
      <c r="AC26" s="134">
        <v>6.3363994557337868E-4</v>
      </c>
      <c r="AD26" s="134">
        <v>1.3732409147564643E-3</v>
      </c>
      <c r="AE26" s="134"/>
      <c r="AF26" s="134">
        <v>1.1429100218914575E-4</v>
      </c>
      <c r="AG26" s="134">
        <v>0</v>
      </c>
      <c r="AH26" s="134">
        <v>7.5612674193188182E-5</v>
      </c>
      <c r="AI26" s="134">
        <v>0</v>
      </c>
      <c r="AJ26" s="134">
        <v>2.5982832129625044E-4</v>
      </c>
      <c r="AK26" s="134">
        <v>0</v>
      </c>
      <c r="AL26" s="134">
        <v>8.9840959297115845E-5</v>
      </c>
      <c r="AM26" s="134">
        <v>1.5274094148363731E-4</v>
      </c>
      <c r="AN26" s="134">
        <v>7.6691570439987687E-5</v>
      </c>
      <c r="AO26" s="134">
        <v>5.4586504205870101E-4</v>
      </c>
      <c r="AP26" s="134">
        <v>5.656206174510403E-5</v>
      </c>
      <c r="AQ26" s="134">
        <v>7.8956259563918706E-5</v>
      </c>
      <c r="AR26" s="134">
        <v>1.3752400282936619E-3</v>
      </c>
      <c r="AS26" s="134">
        <v>1.2575312025842815E-4</v>
      </c>
      <c r="AT26" s="134">
        <v>7.0185219241909505E-5</v>
      </c>
      <c r="AU26" s="134">
        <v>2.9289090369717251E-4</v>
      </c>
      <c r="AV26" s="134">
        <v>4.6374695607160005E-3</v>
      </c>
      <c r="AW26" s="134">
        <v>2.1582539995465916E-4</v>
      </c>
      <c r="AX26" s="134">
        <v>1.3439492882759052E-2</v>
      </c>
      <c r="AY26" s="134">
        <v>9.2955004817954642E-2</v>
      </c>
      <c r="AZ26" s="134">
        <v>2.2215433458525852E-2</v>
      </c>
      <c r="BA26" s="134">
        <v>1.1671702294819917E-3</v>
      </c>
      <c r="BB26" s="134">
        <v>2.5507997676002254E-3</v>
      </c>
      <c r="BC26" s="134">
        <v>1.5222575079375827E-4</v>
      </c>
      <c r="BD26" s="134">
        <v>1.6643713923182994E-4</v>
      </c>
      <c r="BE26" s="134">
        <v>4.9296750776432481E-4</v>
      </c>
      <c r="BF26" s="134">
        <v>8.7452558838462706E-4</v>
      </c>
      <c r="BG26" s="134"/>
      <c r="BH26" s="134">
        <v>3.8071886147493385E-5</v>
      </c>
      <c r="BI26" s="134">
        <v>0</v>
      </c>
      <c r="BJ26" s="134">
        <v>5.8681308928132305E-5</v>
      </c>
      <c r="BK26" s="134">
        <v>0</v>
      </c>
      <c r="BL26" s="134">
        <v>1.9312451244343518E-4</v>
      </c>
      <c r="BM26" s="134">
        <v>0</v>
      </c>
      <c r="BN26" s="134">
        <v>8.0365046193179009E-5</v>
      </c>
      <c r="BO26" s="134">
        <v>1.089402976701851E-4</v>
      </c>
      <c r="BP26" s="134">
        <v>4.0702421619670272E-5</v>
      </c>
      <c r="BQ26" s="134">
        <v>4.4260755164638306E-4</v>
      </c>
      <c r="BR26" s="134">
        <v>4.7907039664301026E-5</v>
      </c>
      <c r="BS26" s="134">
        <v>3.692475226591786E-5</v>
      </c>
      <c r="BT26" s="134">
        <v>8.3384708687696491E-4</v>
      </c>
      <c r="BU26" s="134">
        <v>4.2321674451212595E-5</v>
      </c>
      <c r="BV26" s="134">
        <v>3.8785300913515116E-5</v>
      </c>
      <c r="BW26" s="134">
        <v>2.6171689367745056E-4</v>
      </c>
      <c r="BX26" s="134">
        <v>3.31313073336289E-3</v>
      </c>
      <c r="BY26" s="134">
        <v>1.5145087190164834E-4</v>
      </c>
      <c r="BZ26" s="134">
        <v>1.4302729531997934E-2</v>
      </c>
      <c r="CA26" s="134">
        <v>9.5903350167490631E-2</v>
      </c>
      <c r="CB26" s="134">
        <v>1.8995317973796069E-2</v>
      </c>
      <c r="CC26" s="134">
        <v>1.2769249304633429E-3</v>
      </c>
      <c r="CD26" s="134">
        <v>2.7085081466968601E-3</v>
      </c>
      <c r="CE26" s="134">
        <v>5.5380978552834149E-5</v>
      </c>
      <c r="CF26" s="134">
        <v>1.9358847509895629E-4</v>
      </c>
      <c r="CG26" s="134">
        <v>3.6710881174446678E-4</v>
      </c>
      <c r="CH26" s="134">
        <v>1.9793209993946058E-3</v>
      </c>
      <c r="CI26" s="134"/>
      <c r="CJ26" s="134">
        <v>3.4463714556077731E-5</v>
      </c>
      <c r="CK26" s="134">
        <v>0</v>
      </c>
      <c r="CL26" s="134">
        <v>1.5912483977997301E-4</v>
      </c>
      <c r="CM26" s="134">
        <v>0</v>
      </c>
      <c r="CN26" s="134">
        <v>3.3783111062046588E-4</v>
      </c>
      <c r="CO26" s="134">
        <v>0</v>
      </c>
      <c r="CP26" s="134">
        <v>8.7913291302050796E-5</v>
      </c>
      <c r="CQ26" s="134">
        <v>1.2806383659388082E-4</v>
      </c>
      <c r="CR26" s="134">
        <v>4.2159514628262586E-5</v>
      </c>
      <c r="CS26" s="134">
        <v>4.7366604792499023E-4</v>
      </c>
      <c r="CT26" s="134">
        <v>3.8432575170571883E-6</v>
      </c>
      <c r="CU26" s="134">
        <v>1.0091475939324654E-5</v>
      </c>
      <c r="CV26" s="134">
        <v>1.5557720359045501E-3</v>
      </c>
      <c r="CW26" s="134">
        <v>3.9344073413555354E-5</v>
      </c>
      <c r="CX26" s="134">
        <v>2.9946798617423492E-5</v>
      </c>
      <c r="CY26" s="134">
        <v>1.7560081673333072E-4</v>
      </c>
      <c r="CZ26" s="134">
        <v>2.8343670132449325E-3</v>
      </c>
      <c r="DA26" s="134">
        <v>1.2753118831093272E-4</v>
      </c>
      <c r="DB26" s="134">
        <v>1.5559442002368803E-2</v>
      </c>
      <c r="DC26" s="134">
        <v>9.5034834795013318E-2</v>
      </c>
      <c r="DD26" s="134">
        <v>1.6692471832671488E-2</v>
      </c>
      <c r="DE26" s="134">
        <v>1.2068543177368343E-3</v>
      </c>
      <c r="DF26" s="134">
        <v>2.7347506626922797E-3</v>
      </c>
      <c r="DG26" s="134">
        <v>5.0075876868571356E-5</v>
      </c>
      <c r="DH26" s="134">
        <v>1.3573681519886771E-4</v>
      </c>
      <c r="DI26" s="134">
        <v>3.2281948280333769E-4</v>
      </c>
      <c r="DJ26" s="134">
        <v>1.7685956179576989E-3</v>
      </c>
      <c r="DK26" s="134"/>
      <c r="DL26" s="134">
        <v>4.325388402402392E-5</v>
      </c>
      <c r="DM26" s="134">
        <v>0</v>
      </c>
      <c r="DN26" s="134">
        <v>1.4177010760180167E-4</v>
      </c>
      <c r="DO26" s="134">
        <v>0</v>
      </c>
      <c r="DP26" s="134">
        <v>3.8435821816833952E-4</v>
      </c>
      <c r="DQ26" s="134">
        <v>0</v>
      </c>
      <c r="DR26" s="134">
        <v>1.225803007491199E-4</v>
      </c>
      <c r="DS26" s="134">
        <v>6.334854896783704E-5</v>
      </c>
      <c r="DT26" s="134">
        <v>5.022382878954199E-5</v>
      </c>
      <c r="DU26" s="134">
        <v>5.0378910234254062E-4</v>
      </c>
      <c r="DV26" s="134">
        <v>2.8131477910468306E-5</v>
      </c>
      <c r="DW26" s="134">
        <v>1.565655319023044E-5</v>
      </c>
      <c r="DX26" s="134">
        <v>1.3496295173554362E-3</v>
      </c>
      <c r="DY26" s="134">
        <v>6.8897623752757657E-5</v>
      </c>
      <c r="DZ26" s="134">
        <v>2.8774984553598336E-5</v>
      </c>
      <c r="EA26" s="134">
        <v>3.2897244234037512E-4</v>
      </c>
      <c r="EB26" s="134">
        <v>2.8367863494504807E-3</v>
      </c>
      <c r="EC26" s="134">
        <v>1.2856663098547772E-4</v>
      </c>
      <c r="ED26" s="134">
        <v>1.4994707887472066E-2</v>
      </c>
      <c r="EE26" s="134">
        <v>0.10380916681387213</v>
      </c>
      <c r="EF26" s="134">
        <v>1.6574414137484412E-2</v>
      </c>
      <c r="EG26" s="134">
        <v>1.1206719743766722E-3</v>
      </c>
      <c r="EH26" s="134">
        <v>3.1406135137702967E-3</v>
      </c>
      <c r="EI26" s="134">
        <v>1.6053318911176515E-4</v>
      </c>
      <c r="EJ26" s="134">
        <v>1.4990194748693114E-4</v>
      </c>
      <c r="EK26" s="134">
        <v>5.2341890686245849E-4</v>
      </c>
      <c r="EL26" s="134">
        <v>1.5289355137024601E-3</v>
      </c>
      <c r="EM26" s="134"/>
      <c r="EN26" s="134">
        <v>4.23792157975848E-6</v>
      </c>
      <c r="EO26" s="134">
        <v>6.1400122042885768E-6</v>
      </c>
      <c r="EP26" s="134">
        <v>1.0884641972032506E-4</v>
      </c>
      <c r="EQ26" s="134">
        <v>0</v>
      </c>
      <c r="ER26" s="134">
        <v>2.5395162103784938E-4</v>
      </c>
      <c r="ES26" s="134">
        <v>0</v>
      </c>
      <c r="ET26" s="134">
        <v>1.5366138591992143E-4</v>
      </c>
      <c r="EU26" s="134">
        <v>0</v>
      </c>
      <c r="EV26" s="134">
        <v>2.2812314040582013E-5</v>
      </c>
      <c r="EW26" s="134">
        <v>4.6880564991029857E-4</v>
      </c>
      <c r="EX26" s="134">
        <v>1.1315485394830238E-4</v>
      </c>
      <c r="EY26" s="134">
        <v>1.5009803003614072E-5</v>
      </c>
      <c r="EZ26" s="134">
        <v>1.0106626819633467E-3</v>
      </c>
      <c r="FA26" s="134">
        <v>6.2703730596432418E-5</v>
      </c>
      <c r="FB26" s="134">
        <v>5.8800465547055561E-6</v>
      </c>
      <c r="FC26" s="134">
        <v>3.6904533405699396E-4</v>
      </c>
      <c r="FD26" s="134">
        <v>2.52507305529278E-3</v>
      </c>
      <c r="FE26" s="134">
        <v>1.239159913456241E-4</v>
      </c>
      <c r="FF26" s="134">
        <v>1.3260668558935923E-2</v>
      </c>
      <c r="FG26" s="134">
        <v>9.7861615804786459E-2</v>
      </c>
      <c r="FH26" s="134">
        <v>1.405901658259651E-2</v>
      </c>
      <c r="FI26" s="134">
        <v>1.0125213189694133E-3</v>
      </c>
      <c r="FJ26" s="134">
        <v>2.5305926994461446E-3</v>
      </c>
      <c r="FK26" s="134">
        <v>1.263920517435603E-4</v>
      </c>
      <c r="FL26" s="134">
        <v>1.6667574464620193E-4</v>
      </c>
      <c r="FM26" s="134">
        <v>5.4650497751976669E-4</v>
      </c>
      <c r="FN26" s="134">
        <v>1.7585143777745854E-3</v>
      </c>
      <c r="FO26" s="134"/>
      <c r="FP26" s="134">
        <v>2.275643802689576E-6</v>
      </c>
      <c r="FQ26" s="134">
        <v>0</v>
      </c>
      <c r="FR26" s="134">
        <v>1.0886985438524639E-4</v>
      </c>
      <c r="FS26" s="134">
        <v>0</v>
      </c>
      <c r="FT26" s="134">
        <v>1.7449721234778009E-4</v>
      </c>
      <c r="FU26" s="134">
        <v>0</v>
      </c>
      <c r="FV26" s="134">
        <v>2.1017052916779785E-4</v>
      </c>
      <c r="FW26" s="134">
        <v>8.3486471354512021E-6</v>
      </c>
      <c r="FX26" s="134">
        <v>1.5217321779198729E-5</v>
      </c>
      <c r="FY26" s="134">
        <v>3.0038411830182233E-4</v>
      </c>
      <c r="FZ26" s="134">
        <v>1.3867423677441088E-4</v>
      </c>
      <c r="GA26" s="134">
        <v>1.7067431336020928E-6</v>
      </c>
      <c r="GB26" s="134">
        <v>5.5629935270517334E-4</v>
      </c>
      <c r="GC26" s="134">
        <v>5.0319887244833379E-5</v>
      </c>
      <c r="GD26" s="134">
        <v>1.7700776980775469E-6</v>
      </c>
      <c r="GE26" s="134">
        <v>2.5548513513370589E-4</v>
      </c>
      <c r="GF26" s="134">
        <v>2.0480619437256444E-3</v>
      </c>
      <c r="GG26" s="134">
        <v>8.5026817314177162E-5</v>
      </c>
      <c r="GH26" s="134">
        <v>1.3012744539768206E-2</v>
      </c>
      <c r="GI26" s="134">
        <v>9.9673778398066015E-2</v>
      </c>
      <c r="GJ26" s="134">
        <v>1.1927193065748761E-2</v>
      </c>
      <c r="GK26" s="134">
        <v>1.4510528191553089E-3</v>
      </c>
      <c r="GL26" s="134">
        <v>1.5280375450766465E-3</v>
      </c>
      <c r="GM26" s="134">
        <v>1.0098507124504354E-4</v>
      </c>
      <c r="GN26" s="134">
        <v>1.3878815673778704E-4</v>
      </c>
      <c r="GO26" s="134">
        <v>4.1946062563673261E-4</v>
      </c>
      <c r="GP26" s="134">
        <v>8.6896671627110101E-4</v>
      </c>
      <c r="GQ26" s="134"/>
      <c r="GR26" s="134">
        <v>7.5349244618952716E-6</v>
      </c>
      <c r="GS26" s="134">
        <v>0</v>
      </c>
      <c r="GT26" s="134">
        <v>1.0789874313509898E-4</v>
      </c>
      <c r="GU26" s="134">
        <v>0</v>
      </c>
      <c r="GV26" s="134">
        <v>2.7103725514361301E-4</v>
      </c>
      <c r="GW26" s="134">
        <v>0</v>
      </c>
      <c r="GX26" s="134">
        <v>2.0119851085108841E-4</v>
      </c>
      <c r="GY26" s="134">
        <v>3.6038656960606708E-6</v>
      </c>
      <c r="GZ26" s="134">
        <v>0</v>
      </c>
      <c r="HA26" s="134">
        <v>3.5918562878213463E-4</v>
      </c>
      <c r="HB26" s="134">
        <v>4.5652774832704795E-5</v>
      </c>
      <c r="HC26" s="134">
        <v>0</v>
      </c>
      <c r="HD26" s="134">
        <v>5.2341668112801539E-4</v>
      </c>
      <c r="HE26" s="134">
        <v>4.8264154883783266E-5</v>
      </c>
      <c r="HF26" s="134">
        <v>6.3067175488206519E-6</v>
      </c>
      <c r="HG26" s="134">
        <v>2.6595888676571804E-4</v>
      </c>
      <c r="HH26" s="134">
        <v>2.0001334642344376E-3</v>
      </c>
      <c r="HI26" s="134">
        <v>1.4807530178474065E-4</v>
      </c>
      <c r="HJ26" s="134">
        <v>7.3164726337013337E-3</v>
      </c>
      <c r="HK26" s="134">
        <v>9.726364138612599E-2</v>
      </c>
      <c r="HL26" s="134">
        <v>6.0602083458620318E-3</v>
      </c>
      <c r="HM26" s="134">
        <v>1.1929714913906408E-3</v>
      </c>
      <c r="HN26" s="134">
        <v>1.0714306940173873E-3</v>
      </c>
      <c r="HO26" s="134">
        <v>8.5575972240092938E-5</v>
      </c>
      <c r="HP26" s="134">
        <v>1.0817277918582946E-4</v>
      </c>
      <c r="HQ26" s="134">
        <v>3.5972047090300372E-4</v>
      </c>
      <c r="HR26" s="134">
        <v>1.3120609962205716E-3</v>
      </c>
    </row>
    <row r="27" spans="1:226" x14ac:dyDescent="0.25">
      <c r="A27" s="123" t="s">
        <v>28</v>
      </c>
      <c r="B27" s="123">
        <v>5812</v>
      </c>
      <c r="C27" s="138" t="s">
        <v>916</v>
      </c>
      <c r="D27" s="135">
        <v>8.8977069136241991E-5</v>
      </c>
      <c r="E27" s="134">
        <v>1.173337630097901E-4</v>
      </c>
      <c r="F27" s="134">
        <v>7.2983768167345843E-5</v>
      </c>
      <c r="G27" s="134">
        <v>0</v>
      </c>
      <c r="H27" s="134">
        <v>3.2538388971065191E-3</v>
      </c>
      <c r="I27" s="134">
        <v>0</v>
      </c>
      <c r="J27" s="134">
        <v>3.6538156909558454E-5</v>
      </c>
      <c r="K27" s="134">
        <v>2.2424046814078754E-6</v>
      </c>
      <c r="L27" s="134">
        <v>5.7718009822305586E-5</v>
      </c>
      <c r="M27" s="134">
        <v>4.0224292032299417E-3</v>
      </c>
      <c r="N27" s="134">
        <v>4.8968304714895681E-4</v>
      </c>
      <c r="O27" s="134">
        <v>3.0043267140409383E-6</v>
      </c>
      <c r="P27" s="134">
        <v>1.0039190008270644E-4</v>
      </c>
      <c r="Q27" s="134">
        <v>5.9189913105098848E-5</v>
      </c>
      <c r="R27" s="134">
        <v>3.5186875795710368E-4</v>
      </c>
      <c r="S27" s="134">
        <v>4.1337308666743004E-4</v>
      </c>
      <c r="T27" s="134">
        <v>1.1976890299300823E-3</v>
      </c>
      <c r="U27" s="134">
        <v>5.0545446155515848E-4</v>
      </c>
      <c r="V27" s="134">
        <v>4.2299408028185728E-2</v>
      </c>
      <c r="W27" s="134">
        <v>4.0655927213134775E-2</v>
      </c>
      <c r="X27" s="134">
        <v>1.3818132190173949E-3</v>
      </c>
      <c r="Y27" s="134">
        <v>2.0511202835602795E-3</v>
      </c>
      <c r="Z27" s="134">
        <v>6.6896642964398576E-3</v>
      </c>
      <c r="AA27" s="134">
        <v>3.6383647793627799E-4</v>
      </c>
      <c r="AB27" s="134">
        <v>3.363008324839644E-4</v>
      </c>
      <c r="AC27" s="134">
        <v>1.6696991716424559E-4</v>
      </c>
      <c r="AD27" s="134">
        <v>5.2107845333980241E-3</v>
      </c>
      <c r="AE27" s="134"/>
      <c r="AF27" s="134">
        <v>1.4184237135311852E-4</v>
      </c>
      <c r="AG27" s="134">
        <v>2.1373021339081539E-6</v>
      </c>
      <c r="AH27" s="134">
        <v>5.3199373054416829E-5</v>
      </c>
      <c r="AI27" s="134">
        <v>0</v>
      </c>
      <c r="AJ27" s="134">
        <v>3.1823890665524561E-3</v>
      </c>
      <c r="AK27" s="134">
        <v>0</v>
      </c>
      <c r="AL27" s="134">
        <v>5.8988876899634237E-5</v>
      </c>
      <c r="AM27" s="134">
        <v>0</v>
      </c>
      <c r="AN27" s="134">
        <v>6.0206035788911391E-5</v>
      </c>
      <c r="AO27" s="134">
        <v>5.1094927054660807E-3</v>
      </c>
      <c r="AP27" s="134">
        <v>4.5326920118656444E-4</v>
      </c>
      <c r="AQ27" s="134">
        <v>3.6986675423516773E-5</v>
      </c>
      <c r="AR27" s="134">
        <v>7.8358098679099896E-5</v>
      </c>
      <c r="AS27" s="134">
        <v>1.023997529406736E-4</v>
      </c>
      <c r="AT27" s="134">
        <v>3.3685665867864924E-4</v>
      </c>
      <c r="AU27" s="134">
        <v>2.7183917119806989E-4</v>
      </c>
      <c r="AV27" s="134">
        <v>1.7727498539332389E-3</v>
      </c>
      <c r="AW27" s="134">
        <v>2.1989166454986078E-4</v>
      </c>
      <c r="AX27" s="134">
        <v>4.3176648438203569E-2</v>
      </c>
      <c r="AY27" s="134">
        <v>4.2071449157999735E-2</v>
      </c>
      <c r="AZ27" s="134">
        <v>1.4737908405463946E-3</v>
      </c>
      <c r="BA27" s="134">
        <v>1.9132251400114913E-3</v>
      </c>
      <c r="BB27" s="134">
        <v>6.7195383223723273E-3</v>
      </c>
      <c r="BC27" s="134">
        <v>6.808640430822462E-4</v>
      </c>
      <c r="BD27" s="134">
        <v>3.9874072883171516E-4</v>
      </c>
      <c r="BE27" s="134">
        <v>2.1516914101919247E-4</v>
      </c>
      <c r="BF27" s="134">
        <v>4.7488073976954936E-3</v>
      </c>
      <c r="BG27" s="134"/>
      <c r="BH27" s="134">
        <v>1.3400436224683587E-4</v>
      </c>
      <c r="BI27" s="134">
        <v>2.0292860679085997E-6</v>
      </c>
      <c r="BJ27" s="134">
        <v>6.6413443474889721E-5</v>
      </c>
      <c r="BK27" s="134">
        <v>0</v>
      </c>
      <c r="BL27" s="134">
        <v>3.6054551987265695E-3</v>
      </c>
      <c r="BM27" s="134">
        <v>0</v>
      </c>
      <c r="BN27" s="134">
        <v>8.4434678264326226E-5</v>
      </c>
      <c r="BO27" s="134">
        <v>2.4792949347968208E-5</v>
      </c>
      <c r="BP27" s="134">
        <v>3.8691503526920726E-5</v>
      </c>
      <c r="BQ27" s="134">
        <v>4.0958906413556175E-3</v>
      </c>
      <c r="BR27" s="134">
        <v>4.5336720483047239E-4</v>
      </c>
      <c r="BS27" s="134">
        <v>2.0707200438932284E-5</v>
      </c>
      <c r="BT27" s="134">
        <v>7.7684528948398994E-5</v>
      </c>
      <c r="BU27" s="134">
        <v>9.4253649692881505E-5</v>
      </c>
      <c r="BV27" s="134">
        <v>6.0283727167869002E-5</v>
      </c>
      <c r="BW27" s="134">
        <v>2.5985089662514663E-4</v>
      </c>
      <c r="BX27" s="134">
        <v>9.4233500382982424E-4</v>
      </c>
      <c r="BY27" s="134">
        <v>2.2260286147101358E-4</v>
      </c>
      <c r="BZ27" s="134">
        <v>4.5456974605175664E-2</v>
      </c>
      <c r="CA27" s="134">
        <v>6.3652573842483282E-2</v>
      </c>
      <c r="CB27" s="134">
        <v>1.3881860527915138E-3</v>
      </c>
      <c r="CC27" s="134">
        <v>1.5962428155517775E-3</v>
      </c>
      <c r="CD27" s="134">
        <v>7.1723519067769257E-3</v>
      </c>
      <c r="CE27" s="134">
        <v>6.0775626763231322E-4</v>
      </c>
      <c r="CF27" s="134">
        <v>3.1407368136109054E-4</v>
      </c>
      <c r="CG27" s="134">
        <v>2.322599467666257E-4</v>
      </c>
      <c r="CH27" s="134">
        <v>5.1712900760558858E-3</v>
      </c>
      <c r="CI27" s="134"/>
      <c r="CJ27" s="134">
        <v>1.7216409423489293E-4</v>
      </c>
      <c r="CK27" s="134">
        <v>1.8536065015895289E-6</v>
      </c>
      <c r="CL27" s="134">
        <v>3.6000779485000303E-5</v>
      </c>
      <c r="CM27" s="134">
        <v>0</v>
      </c>
      <c r="CN27" s="134">
        <v>3.2336468459384406E-3</v>
      </c>
      <c r="CO27" s="134">
        <v>0</v>
      </c>
      <c r="CP27" s="134">
        <v>4.3874355725697102E-5</v>
      </c>
      <c r="CQ27" s="134">
        <v>1.9148265328346876E-5</v>
      </c>
      <c r="CR27" s="134">
        <v>3.7098250578454162E-5</v>
      </c>
      <c r="CS27" s="134">
        <v>3.7723625441629704E-3</v>
      </c>
      <c r="CT27" s="134">
        <v>4.6148727502032564E-4</v>
      </c>
      <c r="CU27" s="134">
        <v>9.2340213794781117E-6</v>
      </c>
      <c r="CV27" s="134">
        <v>7.2312522717609101E-5</v>
      </c>
      <c r="CW27" s="134">
        <v>1.1054589470873084E-4</v>
      </c>
      <c r="CX27" s="134">
        <v>2.8320209596141679E-4</v>
      </c>
      <c r="CY27" s="134">
        <v>1.7579022470778227E-4</v>
      </c>
      <c r="CZ27" s="134">
        <v>7.1824177330582291E-4</v>
      </c>
      <c r="DA27" s="134">
        <v>1.9480911170343071E-4</v>
      </c>
      <c r="DB27" s="134">
        <v>4.5717920611661987E-2</v>
      </c>
      <c r="DC27" s="134">
        <v>6.6670392705963449E-2</v>
      </c>
      <c r="DD27" s="134">
        <v>9.1591982572903133E-4</v>
      </c>
      <c r="DE27" s="134">
        <v>1.5775917733407393E-3</v>
      </c>
      <c r="DF27" s="134">
        <v>6.8166196116086139E-3</v>
      </c>
      <c r="DG27" s="134">
        <v>5.3120267395692926E-4</v>
      </c>
      <c r="DH27" s="134">
        <v>2.7440324697069996E-4</v>
      </c>
      <c r="DI27" s="134">
        <v>2.8799776710899071E-4</v>
      </c>
      <c r="DJ27" s="134">
        <v>4.9617843559692275E-3</v>
      </c>
      <c r="DK27" s="134"/>
      <c r="DL27" s="134">
        <v>2.4744362412913663E-4</v>
      </c>
      <c r="DM27" s="134">
        <v>4.6211199240858717E-5</v>
      </c>
      <c r="DN27" s="134">
        <v>1.510778096257539E-5</v>
      </c>
      <c r="DO27" s="134">
        <v>0</v>
      </c>
      <c r="DP27" s="134">
        <v>3.3085955847794984E-3</v>
      </c>
      <c r="DQ27" s="134">
        <v>0</v>
      </c>
      <c r="DR27" s="134">
        <v>5.7357355868781221E-5</v>
      </c>
      <c r="DS27" s="134">
        <v>5.5941202499371602E-6</v>
      </c>
      <c r="DT27" s="134">
        <v>3.7111320612328222E-5</v>
      </c>
      <c r="DU27" s="134">
        <v>3.6050679069225314E-3</v>
      </c>
      <c r="DV27" s="134">
        <v>5.4821266937910397E-4</v>
      </c>
      <c r="DW27" s="134">
        <v>1.7345429062550254E-5</v>
      </c>
      <c r="DX27" s="134">
        <v>1.6172528516813281E-5</v>
      </c>
      <c r="DY27" s="134">
        <v>8.6108135797517148E-5</v>
      </c>
      <c r="DZ27" s="134">
        <v>3.1961790327039334E-4</v>
      </c>
      <c r="EA27" s="134">
        <v>1.3517953925269976E-4</v>
      </c>
      <c r="EB27" s="134">
        <v>7.0040012577260891E-4</v>
      </c>
      <c r="EC27" s="134">
        <v>1.5300460014163559E-4</v>
      </c>
      <c r="ED27" s="134">
        <v>4.8344369540086765E-2</v>
      </c>
      <c r="EE27" s="134">
        <v>6.8666285271759636E-2</v>
      </c>
      <c r="EF27" s="134">
        <v>8.5843471752797219E-4</v>
      </c>
      <c r="EG27" s="134">
        <v>1.0741097715122373E-3</v>
      </c>
      <c r="EH27" s="134">
        <v>7.0734042170080523E-3</v>
      </c>
      <c r="EI27" s="134">
        <v>7.9480671848782772E-4</v>
      </c>
      <c r="EJ27" s="134">
        <v>2.2751469870883255E-4</v>
      </c>
      <c r="EK27" s="134">
        <v>3.3012516017772337E-4</v>
      </c>
      <c r="EL27" s="134">
        <v>4.6002613875063244E-3</v>
      </c>
      <c r="EM27" s="134"/>
      <c r="EN27" s="134">
        <v>2.4683406158913372E-4</v>
      </c>
      <c r="EO27" s="134">
        <v>1.8503601263734209E-6</v>
      </c>
      <c r="EP27" s="134">
        <v>2.9496968805082751E-5</v>
      </c>
      <c r="EQ27" s="134">
        <v>0</v>
      </c>
      <c r="ER27" s="134">
        <v>3.0354078695378484E-3</v>
      </c>
      <c r="ES27" s="134">
        <v>0</v>
      </c>
      <c r="ET27" s="134">
        <v>3.3629081619758586E-5</v>
      </c>
      <c r="EU27" s="134">
        <v>1.4564124865648862E-5</v>
      </c>
      <c r="EV27" s="134">
        <v>2.1888399384967667E-4</v>
      </c>
      <c r="EW27" s="134">
        <v>3.8462820751924099E-3</v>
      </c>
      <c r="EX27" s="134">
        <v>4.6490242465365751E-4</v>
      </c>
      <c r="EY27" s="134">
        <v>3.7007202527468418E-6</v>
      </c>
      <c r="EZ27" s="134">
        <v>1.2867643074945829E-5</v>
      </c>
      <c r="FA27" s="134">
        <v>2.3746805593443729E-5</v>
      </c>
      <c r="FB27" s="134">
        <v>3.4212633473126918E-4</v>
      </c>
      <c r="FC27" s="134">
        <v>6.5249822151051962E-4</v>
      </c>
      <c r="FD27" s="134">
        <v>4.1088317029508735E-4</v>
      </c>
      <c r="FE27" s="134">
        <v>1.203097389410563E-4</v>
      </c>
      <c r="FF27" s="134">
        <v>4.7348634834296521E-2</v>
      </c>
      <c r="FG27" s="134">
        <v>5.3431449064492466E-2</v>
      </c>
      <c r="FH27" s="134">
        <v>9.9470808109989369E-4</v>
      </c>
      <c r="FI27" s="134">
        <v>9.9189342469520867E-4</v>
      </c>
      <c r="FJ27" s="134">
        <v>6.690868114630078E-3</v>
      </c>
      <c r="FK27" s="134">
        <v>8.7977111149012595E-4</v>
      </c>
      <c r="FL27" s="134">
        <v>1.447050858106227E-4</v>
      </c>
      <c r="FM27" s="134">
        <v>2.9507883940193131E-4</v>
      </c>
      <c r="FN27" s="134">
        <v>4.8483642194262896E-3</v>
      </c>
      <c r="FO27" s="134"/>
      <c r="FP27" s="134">
        <v>1.5344200652485452E-4</v>
      </c>
      <c r="FQ27" s="134">
        <v>4.1067858912433647E-5</v>
      </c>
      <c r="FR27" s="134">
        <v>4.805201632049844E-5</v>
      </c>
      <c r="FS27" s="134">
        <v>0</v>
      </c>
      <c r="FT27" s="134">
        <v>3.1720750182025912E-3</v>
      </c>
      <c r="FU27" s="134">
        <v>1.5401814542987561E-5</v>
      </c>
      <c r="FV27" s="134">
        <v>5.8584472140148945E-5</v>
      </c>
      <c r="FW27" s="134">
        <v>1.2420154851754989E-5</v>
      </c>
      <c r="FX27" s="134">
        <v>2.3240959783034173E-4</v>
      </c>
      <c r="FY27" s="134">
        <v>3.518826700168311E-3</v>
      </c>
      <c r="FZ27" s="134">
        <v>4.6803955263264275E-5</v>
      </c>
      <c r="GA27" s="134">
        <v>1.0866237199706895E-5</v>
      </c>
      <c r="GB27" s="134">
        <v>2.3095154567817311E-5</v>
      </c>
      <c r="GC27" s="134">
        <v>9.5174207207063757E-5</v>
      </c>
      <c r="GD27" s="134">
        <v>3.3616950439993598E-4</v>
      </c>
      <c r="GE27" s="134">
        <v>5.3225191772159064E-4</v>
      </c>
      <c r="GF27" s="134">
        <v>5.5157290801536197E-4</v>
      </c>
      <c r="GG27" s="134">
        <v>7.2460417195353616E-5</v>
      </c>
      <c r="GH27" s="134">
        <v>1.0116894258983995E-2</v>
      </c>
      <c r="GI27" s="134">
        <v>4.8972690732376388E-2</v>
      </c>
      <c r="GJ27" s="134">
        <v>9.8489664728896968E-4</v>
      </c>
      <c r="GK27" s="134">
        <v>7.7408935899022291E-4</v>
      </c>
      <c r="GL27" s="134">
        <v>7.4800781520197937E-3</v>
      </c>
      <c r="GM27" s="134">
        <v>4.1977018360220568E-4</v>
      </c>
      <c r="GN27" s="134">
        <v>8.8685375444829559E-5</v>
      </c>
      <c r="GO27" s="134">
        <v>2.9768882131997882E-4</v>
      </c>
      <c r="GP27" s="134">
        <v>3.7037316732709182E-3</v>
      </c>
      <c r="GQ27" s="134"/>
      <c r="GR27" s="134">
        <v>1.7801104928549691E-4</v>
      </c>
      <c r="GS27" s="134">
        <v>4.8128298630899351E-5</v>
      </c>
      <c r="GT27" s="134">
        <v>3.5672580076742804E-5</v>
      </c>
      <c r="GU27" s="134">
        <v>0</v>
      </c>
      <c r="GV27" s="134">
        <v>3.2708159177570594E-3</v>
      </c>
      <c r="GW27" s="134">
        <v>1.9062552760741972E-5</v>
      </c>
      <c r="GX27" s="134">
        <v>9.9145806906469173E-5</v>
      </c>
      <c r="GY27" s="134">
        <v>1.4415462784242683E-5</v>
      </c>
      <c r="GZ27" s="134">
        <v>2.3203693187014312E-4</v>
      </c>
      <c r="HA27" s="134">
        <v>3.801867246104262E-3</v>
      </c>
      <c r="HB27" s="134">
        <v>1.5541907910688114E-5</v>
      </c>
      <c r="HC27" s="134">
        <v>1.1274646410842089E-5</v>
      </c>
      <c r="HD27" s="134">
        <v>1.9568374278897944E-5</v>
      </c>
      <c r="HE27" s="134">
        <v>1.4027941002717314E-3</v>
      </c>
      <c r="HF27" s="134">
        <v>1.8967714189793006E-6</v>
      </c>
      <c r="HG27" s="134">
        <v>4.1888091371881692E-4</v>
      </c>
      <c r="HH27" s="134">
        <v>3.4978186286041644E-4</v>
      </c>
      <c r="HI27" s="134">
        <v>1.0122030580740778E-3</v>
      </c>
      <c r="HJ27" s="134">
        <v>1.1379579030249587E-2</v>
      </c>
      <c r="HK27" s="134">
        <v>2.0316826766330863E-2</v>
      </c>
      <c r="HL27" s="134">
        <v>4.852793888501929E-4</v>
      </c>
      <c r="HM27" s="134">
        <v>4.9594123583484174E-4</v>
      </c>
      <c r="HN27" s="134">
        <v>7.1859369194855601E-3</v>
      </c>
      <c r="HO27" s="134">
        <v>8.0557636677616289E-5</v>
      </c>
      <c r="HP27" s="134">
        <v>5.0991427668563127E-5</v>
      </c>
      <c r="HQ27" s="134">
        <v>8.2968433151145142E-5</v>
      </c>
      <c r="HR27" s="134">
        <v>1.9977123777761282E-4</v>
      </c>
    </row>
    <row r="28" spans="1:226" x14ac:dyDescent="0.25">
      <c r="A28" s="123" t="s">
        <v>28</v>
      </c>
      <c r="B28" s="123">
        <v>5813</v>
      </c>
      <c r="C28" s="138" t="s">
        <v>917</v>
      </c>
      <c r="D28" s="135">
        <v>1.3579990361627196E-5</v>
      </c>
      <c r="E28" s="134">
        <v>0</v>
      </c>
      <c r="F28" s="134">
        <v>1.1710369972287108E-5</v>
      </c>
      <c r="G28" s="134">
        <v>0</v>
      </c>
      <c r="H28" s="134">
        <v>5.879786395513359E-5</v>
      </c>
      <c r="I28" s="134">
        <v>0</v>
      </c>
      <c r="J28" s="134">
        <v>0</v>
      </c>
      <c r="K28" s="134">
        <v>2.782040606886456E-5</v>
      </c>
      <c r="L28" s="134">
        <v>1.6813903387016005E-4</v>
      </c>
      <c r="M28" s="134">
        <v>2.058933236500993E-5</v>
      </c>
      <c r="N28" s="134">
        <v>2.976854159449889E-5</v>
      </c>
      <c r="O28" s="134">
        <v>5.1444046470174176E-5</v>
      </c>
      <c r="P28" s="134">
        <v>3.1447858018593221E-4</v>
      </c>
      <c r="Q28" s="134">
        <v>1.7187102709784183E-5</v>
      </c>
      <c r="R28" s="134">
        <v>8.9518684200670925E-5</v>
      </c>
      <c r="S28" s="134">
        <v>6.4422521067746094E-5</v>
      </c>
      <c r="T28" s="134">
        <v>2.0391645808879462E-3</v>
      </c>
      <c r="U28" s="134">
        <v>1.8616189691037058E-4</v>
      </c>
      <c r="V28" s="134">
        <v>1.5931143307527278E-3</v>
      </c>
      <c r="W28" s="134">
        <v>3.3132909671412684E-2</v>
      </c>
      <c r="X28" s="134">
        <v>3.7027447133247361E-3</v>
      </c>
      <c r="Y28" s="134">
        <v>1.2477281355334879E-3</v>
      </c>
      <c r="Z28" s="134">
        <v>6.43289626171839E-4</v>
      </c>
      <c r="AA28" s="134">
        <v>2.115498514038286E-4</v>
      </c>
      <c r="AB28" s="134">
        <v>3.5524181157352568E-5</v>
      </c>
      <c r="AC28" s="134">
        <v>1.4685712676647641E-4</v>
      </c>
      <c r="AD28" s="134">
        <v>1.9474631139536862E-4</v>
      </c>
      <c r="AE28" s="134"/>
      <c r="AF28" s="134">
        <v>6.8960147921446927E-6</v>
      </c>
      <c r="AG28" s="134">
        <v>0</v>
      </c>
      <c r="AH28" s="134">
        <v>9.5118771575391597E-6</v>
      </c>
      <c r="AI28" s="134">
        <v>0</v>
      </c>
      <c r="AJ28" s="134">
        <v>5.9248284853317697E-5</v>
      </c>
      <c r="AK28" s="134">
        <v>0</v>
      </c>
      <c r="AL28" s="134">
        <v>0</v>
      </c>
      <c r="AM28" s="134">
        <v>3.0211490706290749E-5</v>
      </c>
      <c r="AN28" s="134">
        <v>1.3770391764453884E-4</v>
      </c>
      <c r="AO28" s="134">
        <v>2.221911557616375E-5</v>
      </c>
      <c r="AP28" s="134">
        <v>1.822696303577721E-5</v>
      </c>
      <c r="AQ28" s="134">
        <v>3.7326500158084316E-5</v>
      </c>
      <c r="AR28" s="134">
        <v>3.0952872900625163E-4</v>
      </c>
      <c r="AS28" s="134">
        <v>2.1812240079962916E-5</v>
      </c>
      <c r="AT28" s="134">
        <v>1.1465689696596486E-4</v>
      </c>
      <c r="AU28" s="134">
        <v>5.7549539464052003E-5</v>
      </c>
      <c r="AV28" s="134">
        <v>1.8254264075792126E-3</v>
      </c>
      <c r="AW28" s="134">
        <v>2.4835394053478188E-4</v>
      </c>
      <c r="AX28" s="134">
        <v>1.6036714442899818E-3</v>
      </c>
      <c r="AY28" s="134">
        <v>3.1424959470918258E-2</v>
      </c>
      <c r="AZ28" s="134">
        <v>1.8534716574590525E-3</v>
      </c>
      <c r="BA28" s="134">
        <v>1.2152060634178907E-3</v>
      </c>
      <c r="BB28" s="134">
        <v>5.8498167461027686E-4</v>
      </c>
      <c r="BC28" s="134">
        <v>1.258655335240852E-4</v>
      </c>
      <c r="BD28" s="134">
        <v>6.2632409612577778E-6</v>
      </c>
      <c r="BE28" s="134">
        <v>1.4234479497273809E-4</v>
      </c>
      <c r="BF28" s="134">
        <v>2.1936812009793938E-4</v>
      </c>
      <c r="BG28" s="134"/>
      <c r="BH28" s="134">
        <v>1.0146397714365775E-5</v>
      </c>
      <c r="BI28" s="134">
        <v>0</v>
      </c>
      <c r="BJ28" s="134">
        <v>0</v>
      </c>
      <c r="BK28" s="134">
        <v>0</v>
      </c>
      <c r="BL28" s="134">
        <v>1.4461077497017099E-5</v>
      </c>
      <c r="BM28" s="134">
        <v>0</v>
      </c>
      <c r="BN28" s="134">
        <v>0</v>
      </c>
      <c r="BO28" s="134">
        <v>5.2254214124165906E-5</v>
      </c>
      <c r="BP28" s="134">
        <v>1.0448751550928653E-4</v>
      </c>
      <c r="BQ28" s="134">
        <v>2.1718580955092519E-5</v>
      </c>
      <c r="BR28" s="134">
        <v>1.5415396576958414E-5</v>
      </c>
      <c r="BS28" s="134">
        <v>4.1998554688891302E-5</v>
      </c>
      <c r="BT28" s="134">
        <v>2.5191818248441306E-4</v>
      </c>
      <c r="BU28" s="134">
        <v>1.6591077489228881E-5</v>
      </c>
      <c r="BV28" s="134">
        <v>1.1752068684339982E-4</v>
      </c>
      <c r="BW28" s="134">
        <v>7.1974763931832302E-5</v>
      </c>
      <c r="BX28" s="134">
        <v>1.6977791879653275E-3</v>
      </c>
      <c r="BY28" s="134">
        <v>1.1922815815609661E-4</v>
      </c>
      <c r="BZ28" s="134">
        <v>1.1028093474463728E-3</v>
      </c>
      <c r="CA28" s="134">
        <v>2.3912918189705246E-2</v>
      </c>
      <c r="CB28" s="134">
        <v>1.7700380519467408E-3</v>
      </c>
      <c r="CC28" s="134">
        <v>1.0869857772680977E-3</v>
      </c>
      <c r="CD28" s="134">
        <v>5.166804081463965E-4</v>
      </c>
      <c r="CE28" s="134">
        <v>5.1301722054203228E-5</v>
      </c>
      <c r="CF28" s="134">
        <v>1.6357611715883845E-5</v>
      </c>
      <c r="CG28" s="134">
        <v>1.0303742422537139E-4</v>
      </c>
      <c r="CH28" s="134">
        <v>1.44434044381273E-4</v>
      </c>
      <c r="CI28" s="134"/>
      <c r="CJ28" s="134">
        <v>5.0812625933481764E-6</v>
      </c>
      <c r="CK28" s="134">
        <v>1.5305007811289687E-5</v>
      </c>
      <c r="CL28" s="134">
        <v>0</v>
      </c>
      <c r="CM28" s="134">
        <v>0</v>
      </c>
      <c r="CN28" s="134">
        <v>9.0912732721773785E-5</v>
      </c>
      <c r="CO28" s="134">
        <v>0</v>
      </c>
      <c r="CP28" s="134">
        <v>0</v>
      </c>
      <c r="CQ28" s="134">
        <v>4.942558409223627E-5</v>
      </c>
      <c r="CR28" s="134">
        <v>1.0964259314768065E-4</v>
      </c>
      <c r="CS28" s="134">
        <v>8.9551301260279439E-6</v>
      </c>
      <c r="CT28" s="134">
        <v>4.4230792352060186E-5</v>
      </c>
      <c r="CU28" s="134">
        <v>5.4227513287467571E-5</v>
      </c>
      <c r="CV28" s="134">
        <v>1.3629197884887419E-4</v>
      </c>
      <c r="CW28" s="134">
        <v>1.5997440375800394E-5</v>
      </c>
      <c r="CX28" s="134">
        <v>1.1119890837533636E-4</v>
      </c>
      <c r="CY28" s="134">
        <v>1.3536429130873991E-5</v>
      </c>
      <c r="CZ28" s="134">
        <v>1.3579502524524265E-3</v>
      </c>
      <c r="DA28" s="134">
        <v>9.4287691010945188E-5</v>
      </c>
      <c r="DB28" s="134">
        <v>9.9534965323473147E-4</v>
      </c>
      <c r="DC28" s="134">
        <v>2.0764766206779063E-2</v>
      </c>
      <c r="DD28" s="134">
        <v>1.564654144137819E-3</v>
      </c>
      <c r="DE28" s="134">
        <v>7.9716639950913474E-4</v>
      </c>
      <c r="DF28" s="134">
        <v>4.3198976341002213E-4</v>
      </c>
      <c r="DG28" s="134">
        <v>7.3944002539162398E-5</v>
      </c>
      <c r="DH28" s="134">
        <v>7.3464037494190497E-6</v>
      </c>
      <c r="DI28" s="134">
        <v>8.2570891264325448E-5</v>
      </c>
      <c r="DJ28" s="134">
        <v>1.0499793141051184E-4</v>
      </c>
      <c r="DK28" s="134"/>
      <c r="DL28" s="134">
        <v>2.1133343166429269E-6</v>
      </c>
      <c r="DM28" s="134">
        <v>0</v>
      </c>
      <c r="DN28" s="134">
        <v>3.6562877450569676E-6</v>
      </c>
      <c r="DO28" s="134">
        <v>0</v>
      </c>
      <c r="DP28" s="134">
        <v>1.7717873157409886E-4</v>
      </c>
      <c r="DQ28" s="134">
        <v>0</v>
      </c>
      <c r="DR28" s="134">
        <v>0</v>
      </c>
      <c r="DS28" s="134">
        <v>8.1658799240555855E-5</v>
      </c>
      <c r="DT28" s="134">
        <v>5.3084033003883062E-5</v>
      </c>
      <c r="DU28" s="134">
        <v>2.7620621386733297E-5</v>
      </c>
      <c r="DV28" s="134">
        <v>3.9034454840471452E-5</v>
      </c>
      <c r="DW28" s="134">
        <v>8.5677242286760343E-5</v>
      </c>
      <c r="DX28" s="134">
        <v>9.8174250984947844E-5</v>
      </c>
      <c r="DY28" s="134">
        <v>0</v>
      </c>
      <c r="DZ28" s="134">
        <v>2.5904798673728613E-6</v>
      </c>
      <c r="EA28" s="134">
        <v>1.6245727397471115E-5</v>
      </c>
      <c r="EB28" s="134">
        <v>1.2130439892132988E-3</v>
      </c>
      <c r="EC28" s="134">
        <v>4.3355967577869207E-5</v>
      </c>
      <c r="ED28" s="134">
        <v>8.3894465632570331E-4</v>
      </c>
      <c r="EE28" s="134">
        <v>1.8921707725616251E-2</v>
      </c>
      <c r="EF28" s="134">
        <v>7.7202318297341457E-4</v>
      </c>
      <c r="EG28" s="134">
        <v>5.0687197448051103E-4</v>
      </c>
      <c r="EH28" s="134">
        <v>4.2365226943876671E-4</v>
      </c>
      <c r="EI28" s="134">
        <v>2.6452400889304148E-5</v>
      </c>
      <c r="EJ28" s="134">
        <v>1.5027342632184135E-5</v>
      </c>
      <c r="EK28" s="134">
        <v>8.6021116149175274E-5</v>
      </c>
      <c r="EL28" s="134">
        <v>6.1080188050802609E-5</v>
      </c>
      <c r="EM28" s="134"/>
      <c r="EN28" s="134">
        <v>3.7007202527468418E-6</v>
      </c>
      <c r="EO28" s="134">
        <v>0</v>
      </c>
      <c r="EP28" s="134">
        <v>0</v>
      </c>
      <c r="EQ28" s="134">
        <v>0</v>
      </c>
      <c r="ER28" s="134">
        <v>3.1732124252364522E-5</v>
      </c>
      <c r="ES28" s="134">
        <v>0</v>
      </c>
      <c r="ET28" s="134">
        <v>0</v>
      </c>
      <c r="EU28" s="134">
        <v>3.2303029988555007E-5</v>
      </c>
      <c r="EV28" s="134">
        <v>4.5790762565636227E-5</v>
      </c>
      <c r="EW28" s="134">
        <v>0</v>
      </c>
      <c r="EX28" s="134">
        <v>2.8346482526077833E-5</v>
      </c>
      <c r="EY28" s="134">
        <v>9.5337955151262959E-5</v>
      </c>
      <c r="EZ28" s="134">
        <v>5.2516204838302377E-5</v>
      </c>
      <c r="FA28" s="134">
        <v>0</v>
      </c>
      <c r="FB28" s="134">
        <v>2.5865249078338141E-6</v>
      </c>
      <c r="FC28" s="134">
        <v>4.1290686738296464E-5</v>
      </c>
      <c r="FD28" s="134">
        <v>9.7036657374122506E-4</v>
      </c>
      <c r="FE28" s="134">
        <v>1.8682588787358101E-5</v>
      </c>
      <c r="FF28" s="134">
        <v>4.5923232433604615E-4</v>
      </c>
      <c r="FG28" s="134">
        <v>1.441082105684946E-2</v>
      </c>
      <c r="FH28" s="134">
        <v>5.4580148253747498E-4</v>
      </c>
      <c r="FI28" s="134">
        <v>3.1916420120945224E-4</v>
      </c>
      <c r="FJ28" s="134">
        <v>4.1357996074934479E-4</v>
      </c>
      <c r="FK28" s="134">
        <v>8.2211182073247947E-5</v>
      </c>
      <c r="FL28" s="134">
        <v>0</v>
      </c>
      <c r="FM28" s="134">
        <v>7.0091800757789548E-5</v>
      </c>
      <c r="FN28" s="134">
        <v>1.3009806442421419E-4</v>
      </c>
      <c r="FO28" s="134"/>
      <c r="FP28" s="134">
        <v>0</v>
      </c>
      <c r="FQ28" s="134">
        <v>0</v>
      </c>
      <c r="FR28" s="134">
        <v>0</v>
      </c>
      <c r="FS28" s="134">
        <v>0</v>
      </c>
      <c r="FT28" s="134">
        <v>2.562582280837263E-5</v>
      </c>
      <c r="FU28" s="134">
        <v>0</v>
      </c>
      <c r="FV28" s="134">
        <v>0</v>
      </c>
      <c r="FW28" s="134">
        <v>1.7067431336020928E-6</v>
      </c>
      <c r="FX28" s="134">
        <v>2.8327823383737868E-5</v>
      </c>
      <c r="FY28" s="134">
        <v>9.3870872348115104E-6</v>
      </c>
      <c r="FZ28" s="134">
        <v>0</v>
      </c>
      <c r="GA28" s="134">
        <v>0</v>
      </c>
      <c r="GB28" s="134">
        <v>0</v>
      </c>
      <c r="GC28" s="134">
        <v>0</v>
      </c>
      <c r="GD28" s="134">
        <v>7.7934415377734131E-6</v>
      </c>
      <c r="GE28" s="134">
        <v>1.0000815615120448E-5</v>
      </c>
      <c r="GF28" s="134">
        <v>2.4316697360658151E-4</v>
      </c>
      <c r="GG28" s="134">
        <v>3.9346639306953214E-5</v>
      </c>
      <c r="GH28" s="134">
        <v>5.1638208542287756E-4</v>
      </c>
      <c r="GI28" s="134">
        <v>7.7865584730232668E-2</v>
      </c>
      <c r="GJ28" s="134">
        <v>3.2909988645615649E-4</v>
      </c>
      <c r="GK28" s="134">
        <v>1.9870553357577661E-4</v>
      </c>
      <c r="GL28" s="134">
        <v>2.296908588343716E-4</v>
      </c>
      <c r="GM28" s="134">
        <v>7.0682607745260271E-5</v>
      </c>
      <c r="GN28" s="134">
        <v>0</v>
      </c>
      <c r="GO28" s="134">
        <v>3.4134862672041856E-6</v>
      </c>
      <c r="GP28" s="134">
        <v>1.2149897217341627E-4</v>
      </c>
      <c r="GQ28" s="134"/>
      <c r="GR28" s="134">
        <v>0</v>
      </c>
      <c r="GS28" s="134">
        <v>0</v>
      </c>
      <c r="GT28" s="134">
        <v>0</v>
      </c>
      <c r="GU28" s="134">
        <v>0</v>
      </c>
      <c r="GV28" s="134">
        <v>2.8480639306689251E-5</v>
      </c>
      <c r="GW28" s="134">
        <v>0</v>
      </c>
      <c r="GX28" s="134">
        <v>5.6903142569379014E-6</v>
      </c>
      <c r="GY28" s="134">
        <v>5.119528317681034E-6</v>
      </c>
      <c r="GZ28" s="134">
        <v>0</v>
      </c>
      <c r="HA28" s="134">
        <v>0</v>
      </c>
      <c r="HB28" s="134">
        <v>0</v>
      </c>
      <c r="HC28" s="134">
        <v>6.7131956639121829E-6</v>
      </c>
      <c r="HD28" s="134">
        <v>0</v>
      </c>
      <c r="HE28" s="134">
        <v>0</v>
      </c>
      <c r="HF28" s="134">
        <v>8.7251485273047812E-6</v>
      </c>
      <c r="HG28" s="134">
        <v>2.9625672793038121E-5</v>
      </c>
      <c r="HH28" s="134">
        <v>4.2095422713767745E-4</v>
      </c>
      <c r="HI28" s="134">
        <v>2.0154950840213738E-5</v>
      </c>
      <c r="HJ28" s="134">
        <v>3.703725827083774E-3</v>
      </c>
      <c r="HK28" s="134">
        <v>7.6634524530477713E-2</v>
      </c>
      <c r="HL28" s="134">
        <v>3.9349604246435876E-4</v>
      </c>
      <c r="HM28" s="134">
        <v>1.0335388913804096E-4</v>
      </c>
      <c r="HN28" s="134">
        <v>3.6594799824511996E-4</v>
      </c>
      <c r="HO28" s="134">
        <v>6.5839970787040468E-5</v>
      </c>
      <c r="HP28" s="134">
        <v>0</v>
      </c>
      <c r="HQ28" s="134">
        <v>6.5922290666625585E-5</v>
      </c>
      <c r="HR28" s="134">
        <v>8.1709470089510875E-4</v>
      </c>
    </row>
    <row r="29" spans="1:226" x14ac:dyDescent="0.25">
      <c r="A29" s="123" t="s">
        <v>28</v>
      </c>
      <c r="B29" s="123">
        <v>5821</v>
      </c>
      <c r="C29" s="138" t="s">
        <v>918</v>
      </c>
      <c r="D29" s="135">
        <v>4.8095290733212804E-4</v>
      </c>
      <c r="E29" s="134">
        <v>0</v>
      </c>
      <c r="F29" s="134">
        <v>1.2737989084467993E-4</v>
      </c>
      <c r="G29" s="134">
        <v>0</v>
      </c>
      <c r="H29" s="134">
        <v>1.3602501131277603E-4</v>
      </c>
      <c r="I29" s="134">
        <v>0</v>
      </c>
      <c r="J29" s="134">
        <v>0</v>
      </c>
      <c r="K29" s="134">
        <v>0</v>
      </c>
      <c r="L29" s="134">
        <v>9.2917321052812524E-6</v>
      </c>
      <c r="M29" s="134">
        <v>9.0988846832313383E-4</v>
      </c>
      <c r="N29" s="134">
        <v>4.3689848248791067E-5</v>
      </c>
      <c r="O29" s="134">
        <v>6.5344942286284227E-5</v>
      </c>
      <c r="P29" s="134">
        <v>3.2404927176970678E-3</v>
      </c>
      <c r="Q29" s="134">
        <v>0</v>
      </c>
      <c r="R29" s="134">
        <v>0</v>
      </c>
      <c r="S29" s="134">
        <v>4.8664929661648644E-4</v>
      </c>
      <c r="T29" s="134">
        <v>1.9787959186479674E-3</v>
      </c>
      <c r="U29" s="134">
        <v>3.6031138061021662E-5</v>
      </c>
      <c r="V29" s="134">
        <v>2.2628503852752342E-2</v>
      </c>
      <c r="W29" s="134">
        <v>9.0532360294512088E-2</v>
      </c>
      <c r="X29" s="134">
        <v>1.481402666531967E-2</v>
      </c>
      <c r="Y29" s="134">
        <v>9.1815275166468122E-4</v>
      </c>
      <c r="Z29" s="134">
        <v>2.94110964035167E-3</v>
      </c>
      <c r="AA29" s="134">
        <v>1.2085003319037744E-4</v>
      </c>
      <c r="AB29" s="134">
        <v>4.9244476673771958E-5</v>
      </c>
      <c r="AC29" s="134">
        <v>4.8274240201824392E-4</v>
      </c>
      <c r="AD29" s="134">
        <v>2.5208483139226071E-3</v>
      </c>
      <c r="AE29" s="134"/>
      <c r="AF29" s="134">
        <v>0</v>
      </c>
      <c r="AG29" s="134">
        <v>0</v>
      </c>
      <c r="AH29" s="134">
        <v>1.0628652198499526E-4</v>
      </c>
      <c r="AI29" s="134">
        <v>0</v>
      </c>
      <c r="AJ29" s="134">
        <v>1.6318812475200962E-4</v>
      </c>
      <c r="AK29" s="134">
        <v>0</v>
      </c>
      <c r="AL29" s="134">
        <v>0</v>
      </c>
      <c r="AM29" s="134">
        <v>4.0699434028608441E-5</v>
      </c>
      <c r="AN29" s="134">
        <v>1.7587096388075675E-5</v>
      </c>
      <c r="AO29" s="134">
        <v>9.6940723921300372E-4</v>
      </c>
      <c r="AP29" s="134">
        <v>3.4801047564368169E-5</v>
      </c>
      <c r="AQ29" s="134">
        <v>3.4336546871995623E-5</v>
      </c>
      <c r="AR29" s="134">
        <v>2.809791893079336E-3</v>
      </c>
      <c r="AS29" s="134">
        <v>4.2746042678163077E-6</v>
      </c>
      <c r="AT29" s="134">
        <v>1.5680326562507429E-5</v>
      </c>
      <c r="AU29" s="134">
        <v>5.401014821613076E-4</v>
      </c>
      <c r="AV29" s="134">
        <v>2.1108730375063401E-3</v>
      </c>
      <c r="AW29" s="134">
        <v>1.0610844499745706E-4</v>
      </c>
      <c r="AX29" s="134">
        <v>2.2913784794182806E-2</v>
      </c>
      <c r="AY29" s="134">
        <v>9.2857601528891234E-2</v>
      </c>
      <c r="AZ29" s="134">
        <v>1.6552858691082414E-2</v>
      </c>
      <c r="BA29" s="134">
        <v>6.6705130247289687E-4</v>
      </c>
      <c r="BB29" s="134">
        <v>2.8952636772177254E-3</v>
      </c>
      <c r="BC29" s="134">
        <v>1.9224090137956711E-4</v>
      </c>
      <c r="BD29" s="134">
        <v>4.2374063840698242E-5</v>
      </c>
      <c r="BE29" s="134">
        <v>4.1541808477312003E-4</v>
      </c>
      <c r="BF29" s="134">
        <v>2.8935177094302818E-3</v>
      </c>
      <c r="BG29" s="134"/>
      <c r="BH29" s="134">
        <v>0</v>
      </c>
      <c r="BI29" s="134">
        <v>0</v>
      </c>
      <c r="BJ29" s="134">
        <v>1.4868161417292978E-4</v>
      </c>
      <c r="BK29" s="134">
        <v>0</v>
      </c>
      <c r="BL29" s="134">
        <v>2.5618894877756402E-4</v>
      </c>
      <c r="BM29" s="134">
        <v>0</v>
      </c>
      <c r="BN29" s="134">
        <v>0</v>
      </c>
      <c r="BO29" s="134">
        <v>1.5279427885373862E-4</v>
      </c>
      <c r="BP29" s="134">
        <v>6.8662623242143763E-6</v>
      </c>
      <c r="BQ29" s="134">
        <v>9.1880892276639196E-4</v>
      </c>
      <c r="BR29" s="134">
        <v>3.5187722542004879E-5</v>
      </c>
      <c r="BS29" s="134">
        <v>4.5775734664970374E-5</v>
      </c>
      <c r="BT29" s="134">
        <v>2.3192147359556059E-3</v>
      </c>
      <c r="BU29" s="134">
        <v>4.0585721358171994E-6</v>
      </c>
      <c r="BV29" s="134">
        <v>1.0816877746223411E-5</v>
      </c>
      <c r="BW29" s="134">
        <v>5.4327116792482282E-4</v>
      </c>
      <c r="BX29" s="134">
        <v>2.1708623098280365E-3</v>
      </c>
      <c r="BY29" s="134">
        <v>8.4883763838659092E-5</v>
      </c>
      <c r="BZ29" s="134">
        <v>2.2560528547400489E-2</v>
      </c>
      <c r="CA29" s="134">
        <v>9.7136210358120589E-2</v>
      </c>
      <c r="CB29" s="134">
        <v>1.4840647136598275E-2</v>
      </c>
      <c r="CC29" s="134">
        <v>9.341070318287059E-4</v>
      </c>
      <c r="CD29" s="134">
        <v>3.2328260763739266E-3</v>
      </c>
      <c r="CE29" s="134">
        <v>2.2186941484573887E-4</v>
      </c>
      <c r="CF29" s="134">
        <v>5.1653290971696927E-5</v>
      </c>
      <c r="CG29" s="134">
        <v>3.2335231459262442E-4</v>
      </c>
      <c r="CH29" s="134">
        <v>1.1105273226658381E-3</v>
      </c>
      <c r="CI29" s="134"/>
      <c r="CJ29" s="134">
        <v>9.6285504697246903E-6</v>
      </c>
      <c r="CK29" s="134">
        <v>0</v>
      </c>
      <c r="CL29" s="134">
        <v>1.5247539207512574E-4</v>
      </c>
      <c r="CM29" s="134">
        <v>0</v>
      </c>
      <c r="CN29" s="134">
        <v>5.3116679221635644E-4</v>
      </c>
      <c r="CO29" s="134">
        <v>0</v>
      </c>
      <c r="CP29" s="134">
        <v>0</v>
      </c>
      <c r="CQ29" s="134">
        <v>1.3412492578730877E-4</v>
      </c>
      <c r="CR29" s="134">
        <v>4.2581932843854863E-6</v>
      </c>
      <c r="CS29" s="134">
        <v>8.7719699958813439E-4</v>
      </c>
      <c r="CT29" s="134">
        <v>3.3115377379030183E-5</v>
      </c>
      <c r="CU29" s="134">
        <v>4.4993423885731157E-5</v>
      </c>
      <c r="CV29" s="134">
        <v>1.9395230675613537E-3</v>
      </c>
      <c r="CW29" s="134">
        <v>0</v>
      </c>
      <c r="CX29" s="134">
        <v>9.699769772741285E-6</v>
      </c>
      <c r="CY29" s="134">
        <v>6.2653559496797084E-4</v>
      </c>
      <c r="CZ29" s="134">
        <v>2.0876485043275898E-3</v>
      </c>
      <c r="DA29" s="134">
        <v>4.5602427152105246E-5</v>
      </c>
      <c r="DB29" s="134">
        <v>2.2553628478002925E-2</v>
      </c>
      <c r="DC29" s="134">
        <v>9.3694216953741263E-2</v>
      </c>
      <c r="DD29" s="134">
        <v>5.9263123083180339E-3</v>
      </c>
      <c r="DE29" s="134">
        <v>1.0694392234037097E-3</v>
      </c>
      <c r="DF29" s="134">
        <v>3.2870082658394829E-3</v>
      </c>
      <c r="DG29" s="134">
        <v>1.535118812152919E-4</v>
      </c>
      <c r="DH29" s="134">
        <v>1.1298445860886245E-4</v>
      </c>
      <c r="DI29" s="134">
        <v>3.12033601654082E-4</v>
      </c>
      <c r="DJ29" s="134">
        <v>1.1185617003189518E-3</v>
      </c>
      <c r="DK29" s="134"/>
      <c r="DL29" s="134">
        <v>2.376587034287029E-6</v>
      </c>
      <c r="DM29" s="134">
        <v>0</v>
      </c>
      <c r="DN29" s="134">
        <v>4.680048313672918E-6</v>
      </c>
      <c r="DO29" s="134">
        <v>0</v>
      </c>
      <c r="DP29" s="134">
        <v>6.2293709953389204E-5</v>
      </c>
      <c r="DQ29" s="134">
        <v>0</v>
      </c>
      <c r="DR29" s="134">
        <v>0</v>
      </c>
      <c r="DS29" s="134">
        <v>1.5718245733352789E-4</v>
      </c>
      <c r="DT29" s="134">
        <v>7.5648593445228651E-6</v>
      </c>
      <c r="DU29" s="134">
        <v>4.917859118672254E-4</v>
      </c>
      <c r="DV29" s="134">
        <v>2.4416689561490432E-5</v>
      </c>
      <c r="DW29" s="134">
        <v>5.0115090792006553E-5</v>
      </c>
      <c r="DX29" s="134">
        <v>1.6971257006100113E-3</v>
      </c>
      <c r="DY29" s="134">
        <v>0</v>
      </c>
      <c r="DZ29" s="134">
        <v>6.08771909551985E-6</v>
      </c>
      <c r="EA29" s="134">
        <v>3.6262092939223111E-4</v>
      </c>
      <c r="EB29" s="134">
        <v>1.4844730072014413E-3</v>
      </c>
      <c r="EC29" s="134">
        <v>3.5785587238841759E-5</v>
      </c>
      <c r="ED29" s="134">
        <v>2.0552744526156352E-2</v>
      </c>
      <c r="EE29" s="134">
        <v>6.6966092896366403E-2</v>
      </c>
      <c r="EF29" s="134">
        <v>1.3171147939452803E-2</v>
      </c>
      <c r="EG29" s="134">
        <v>1.0009965576781256E-3</v>
      </c>
      <c r="EH29" s="134">
        <v>2.7677398782235173E-3</v>
      </c>
      <c r="EI29" s="134">
        <v>6.4363826948874957E-5</v>
      </c>
      <c r="EJ29" s="134">
        <v>5.1117864268971723E-5</v>
      </c>
      <c r="EK29" s="134">
        <v>2.1733350954257486E-4</v>
      </c>
      <c r="EL29" s="134">
        <v>1.2085882541527629E-3</v>
      </c>
      <c r="EM29" s="134"/>
      <c r="EN29" s="134">
        <v>4.2377902638792606E-5</v>
      </c>
      <c r="EO29" s="134">
        <v>0</v>
      </c>
      <c r="EP29" s="134">
        <v>3.7734147342460795E-4</v>
      </c>
      <c r="EQ29" s="134">
        <v>0</v>
      </c>
      <c r="ER29" s="134">
        <v>2.6116193724893915E-4</v>
      </c>
      <c r="ES29" s="134">
        <v>0</v>
      </c>
      <c r="ET29" s="134">
        <v>0</v>
      </c>
      <c r="EU29" s="134">
        <v>1.5583792673353006E-4</v>
      </c>
      <c r="EV29" s="134">
        <v>8.3860390147174482E-5</v>
      </c>
      <c r="EW29" s="134">
        <v>5.4522050925050062E-4</v>
      </c>
      <c r="EX29" s="134">
        <v>2.5686181969334265E-5</v>
      </c>
      <c r="EY29" s="134">
        <v>3.9258871941470906E-5</v>
      </c>
      <c r="EZ29" s="134">
        <v>2.077963255894817E-3</v>
      </c>
      <c r="FA29" s="134">
        <v>2.3238851894230888E-5</v>
      </c>
      <c r="FB29" s="134">
        <v>1.1778676296056308E-5</v>
      </c>
      <c r="FC29" s="134">
        <v>5.5826176783577478E-4</v>
      </c>
      <c r="FD29" s="134">
        <v>1.8652371013748929E-3</v>
      </c>
      <c r="FE29" s="134">
        <v>8.5725513361867999E-5</v>
      </c>
      <c r="FF29" s="134">
        <v>2.2724492248267343E-2</v>
      </c>
      <c r="FG29" s="134">
        <v>6.9403949675081789E-2</v>
      </c>
      <c r="FH29" s="134">
        <v>1.3897442181336364E-2</v>
      </c>
      <c r="FI29" s="134">
        <v>1.0147031522109262E-3</v>
      </c>
      <c r="FJ29" s="134">
        <v>3.0317155455429666E-3</v>
      </c>
      <c r="FK29" s="134">
        <v>2.4676760779534228E-5</v>
      </c>
      <c r="FL29" s="134">
        <v>3.5794361101839181E-4</v>
      </c>
      <c r="FM29" s="134">
        <v>2.3740605892198612E-4</v>
      </c>
      <c r="FN29" s="134">
        <v>1.162163603316933E-3</v>
      </c>
      <c r="FO29" s="134"/>
      <c r="FP29" s="134">
        <v>0</v>
      </c>
      <c r="FQ29" s="134">
        <v>0</v>
      </c>
      <c r="FR29" s="134">
        <v>1.7854988420003222E-4</v>
      </c>
      <c r="FS29" s="134">
        <v>0</v>
      </c>
      <c r="FT29" s="134">
        <v>1.4469167842104801E-4</v>
      </c>
      <c r="FU29" s="134">
        <v>0</v>
      </c>
      <c r="FV29" s="134">
        <v>0</v>
      </c>
      <c r="FW29" s="134">
        <v>1.369735392128658E-4</v>
      </c>
      <c r="FX29" s="134">
        <v>7.0983858189917548E-5</v>
      </c>
      <c r="FY29" s="134">
        <v>3.8408387085853282E-4</v>
      </c>
      <c r="FZ29" s="134">
        <v>2.6427827575802432E-5</v>
      </c>
      <c r="GA29" s="134">
        <v>2.365290999860892E-5</v>
      </c>
      <c r="GB29" s="134">
        <v>2.0737566942806828E-3</v>
      </c>
      <c r="GC29" s="134">
        <v>2.9586659542209185E-5</v>
      </c>
      <c r="GD29" s="134">
        <v>3.4134862672041856E-6</v>
      </c>
      <c r="GE29" s="134">
        <v>3.8707840309436091E-4</v>
      </c>
      <c r="GF29" s="134">
        <v>1.6421966169960283E-3</v>
      </c>
      <c r="GG29" s="134">
        <v>1.1500384808104503E-4</v>
      </c>
      <c r="GH29" s="134">
        <v>2.2458577503100575E-2</v>
      </c>
      <c r="GI29" s="134">
        <v>7.4994732149654936E-2</v>
      </c>
      <c r="GJ29" s="134">
        <v>1.3998427070298627E-2</v>
      </c>
      <c r="GK29" s="134">
        <v>6.4710454424830692E-4</v>
      </c>
      <c r="GL29" s="134">
        <v>3.3018778509268229E-3</v>
      </c>
      <c r="GM29" s="134">
        <v>4.8881287851724975E-5</v>
      </c>
      <c r="GN29" s="134">
        <v>3.4814516576277775E-5</v>
      </c>
      <c r="GO29" s="134">
        <v>1.5350571122637943E-4</v>
      </c>
      <c r="GP29" s="134">
        <v>2.009152724176753E-3</v>
      </c>
      <c r="GQ29" s="134"/>
      <c r="GR29" s="134">
        <v>0</v>
      </c>
      <c r="GS29" s="134">
        <v>0</v>
      </c>
      <c r="GT29" s="134">
        <v>9.8308240067111584E-5</v>
      </c>
      <c r="GU29" s="134">
        <v>0</v>
      </c>
      <c r="GV29" s="134">
        <v>1.3782083388158835E-4</v>
      </c>
      <c r="GW29" s="134">
        <v>0</v>
      </c>
      <c r="GX29" s="134">
        <v>0</v>
      </c>
      <c r="GY29" s="134">
        <v>7.381053622459027E-5</v>
      </c>
      <c r="GZ29" s="134">
        <v>2.7897998546059353E-5</v>
      </c>
      <c r="HA29" s="134">
        <v>7.02240876320877E-4</v>
      </c>
      <c r="HB29" s="134">
        <v>8.2263924826855971E-6</v>
      </c>
      <c r="HC29" s="134">
        <v>2.8703699625561413E-5</v>
      </c>
      <c r="HD29" s="134">
        <v>1.7842593958182923E-3</v>
      </c>
      <c r="HE29" s="134">
        <v>4.1205130370909241E-5</v>
      </c>
      <c r="HF29" s="134">
        <v>4.1446968726829103E-5</v>
      </c>
      <c r="HG29" s="134">
        <v>4.5358708875758741E-4</v>
      </c>
      <c r="HH29" s="134">
        <v>2.0621994289291034E-3</v>
      </c>
      <c r="HI29" s="134">
        <v>1.8388075069936959E-4</v>
      </c>
      <c r="HJ29" s="134">
        <v>2.6371606647231483E-2</v>
      </c>
      <c r="HK29" s="134">
        <v>7.4674419913818221E-2</v>
      </c>
      <c r="HL29" s="134">
        <v>8.1227386665655987E-3</v>
      </c>
      <c r="HM29" s="134">
        <v>5.4727801815952738E-4</v>
      </c>
      <c r="HN29" s="134">
        <v>2.4060003447318981E-3</v>
      </c>
      <c r="HO29" s="134">
        <v>2.142517124022363E-5</v>
      </c>
      <c r="HP29" s="134">
        <v>1.1997079225044076E-5</v>
      </c>
      <c r="HQ29" s="134">
        <v>1.4322449855784297E-4</v>
      </c>
      <c r="HR29" s="134">
        <v>8.2346685705774684E-4</v>
      </c>
    </row>
    <row r="30" spans="1:226" x14ac:dyDescent="0.25">
      <c r="A30" s="123" t="s">
        <v>28</v>
      </c>
      <c r="B30" s="123">
        <v>5822</v>
      </c>
      <c r="C30" s="138" t="s">
        <v>919</v>
      </c>
      <c r="D30" s="135">
        <v>7.4127360485193099E-4</v>
      </c>
      <c r="E30" s="134">
        <v>2.8565342815204618E-4</v>
      </c>
      <c r="F30" s="134">
        <v>3.4868511629965104E-3</v>
      </c>
      <c r="G30" s="134">
        <v>3.880601783969325E-4</v>
      </c>
      <c r="H30" s="134">
        <v>3.4755612439017715E-3</v>
      </c>
      <c r="I30" s="134">
        <v>6.5213030662830199E-5</v>
      </c>
      <c r="J30" s="134">
        <v>7.745980923230195E-4</v>
      </c>
      <c r="K30" s="134">
        <v>1.1134620181358101E-3</v>
      </c>
      <c r="L30" s="134">
        <v>8.9537608361720694E-4</v>
      </c>
      <c r="M30" s="134">
        <v>4.96038313157006E-3</v>
      </c>
      <c r="N30" s="134">
        <v>1.6491477495443082E-3</v>
      </c>
      <c r="O30" s="134">
        <v>2.7285119293459382E-3</v>
      </c>
      <c r="P30" s="134">
        <v>1.5560729026598863E-2</v>
      </c>
      <c r="Q30" s="134">
        <v>1.4144283446871134E-3</v>
      </c>
      <c r="R30" s="134">
        <v>1.7996927028385002E-3</v>
      </c>
      <c r="S30" s="134">
        <v>8.0338780878789241E-3</v>
      </c>
      <c r="T30" s="134">
        <v>3.4876963916019237E-2</v>
      </c>
      <c r="U30" s="134">
        <v>1.2494265464670785E-2</v>
      </c>
      <c r="V30" s="134">
        <v>1.2771657304083868E-2</v>
      </c>
      <c r="W30" s="134">
        <v>0.10353222755663656</v>
      </c>
      <c r="X30" s="134">
        <v>1.8861278514061882E-2</v>
      </c>
      <c r="Y30" s="134">
        <v>1.1849941513853525E-2</v>
      </c>
      <c r="Z30" s="134">
        <v>3.6138393980412048E-2</v>
      </c>
      <c r="AA30" s="134">
        <v>2.3851382303834278E-3</v>
      </c>
      <c r="AB30" s="134">
        <v>4.4656993671189746E-4</v>
      </c>
      <c r="AC30" s="134">
        <v>6.2628376179397855E-3</v>
      </c>
      <c r="AD30" s="134">
        <v>1.5347976236584114E-2</v>
      </c>
      <c r="AE30" s="134"/>
      <c r="AF30" s="134">
        <v>7.5253556996889438E-4</v>
      </c>
      <c r="AG30" s="134">
        <v>1.8342698892036833E-4</v>
      </c>
      <c r="AH30" s="134">
        <v>3.2019906174870611E-3</v>
      </c>
      <c r="AI30" s="134">
        <v>4.5769732553394861E-4</v>
      </c>
      <c r="AJ30" s="134">
        <v>2.5873993013201505E-3</v>
      </c>
      <c r="AK30" s="134">
        <v>7.762069791927003E-5</v>
      </c>
      <c r="AL30" s="134">
        <v>7.2367379501726424E-4</v>
      </c>
      <c r="AM30" s="134">
        <v>1.1903734497487302E-3</v>
      </c>
      <c r="AN30" s="134">
        <v>8.8688436459394651E-4</v>
      </c>
      <c r="AO30" s="134">
        <v>4.2190702547024025E-3</v>
      </c>
      <c r="AP30" s="134">
        <v>1.7508663074016022E-3</v>
      </c>
      <c r="AQ30" s="134">
        <v>2.5819249707304736E-3</v>
      </c>
      <c r="AR30" s="134">
        <v>1.5328274505269954E-2</v>
      </c>
      <c r="AS30" s="134">
        <v>2.945984126556813E-5</v>
      </c>
      <c r="AT30" s="134">
        <v>2.0224081161951415E-3</v>
      </c>
      <c r="AU30" s="134">
        <v>6.8222516093400399E-3</v>
      </c>
      <c r="AV30" s="134">
        <v>3.7639402798191411E-2</v>
      </c>
      <c r="AW30" s="134">
        <v>1.2330017264487575E-2</v>
      </c>
      <c r="AX30" s="134">
        <v>1.1962335066308217E-2</v>
      </c>
      <c r="AY30" s="134">
        <v>8.6383343435480375E-2</v>
      </c>
      <c r="AZ30" s="134">
        <v>1.9903997155148304E-2</v>
      </c>
      <c r="BA30" s="134">
        <v>1.3183642717511334E-2</v>
      </c>
      <c r="BB30" s="134">
        <v>3.3651061117948917E-2</v>
      </c>
      <c r="BC30" s="134">
        <v>2.4057191628487616E-3</v>
      </c>
      <c r="BD30" s="134">
        <v>5.7348128685375216E-4</v>
      </c>
      <c r="BE30" s="134">
        <v>5.9371235838077451E-3</v>
      </c>
      <c r="BF30" s="134">
        <v>1.6297201986353996E-2</v>
      </c>
      <c r="BG30" s="134"/>
      <c r="BH30" s="134">
        <v>7.2710207218004133E-4</v>
      </c>
      <c r="BI30" s="134">
        <v>2.2114399401422941E-4</v>
      </c>
      <c r="BJ30" s="134">
        <v>4.0962276920690202E-3</v>
      </c>
      <c r="BK30" s="134">
        <v>2.821291951329906E-4</v>
      </c>
      <c r="BL30" s="134">
        <v>2.3926076837472682E-3</v>
      </c>
      <c r="BM30" s="134">
        <v>0</v>
      </c>
      <c r="BN30" s="134">
        <v>5.6043990681465801E-4</v>
      </c>
      <c r="BO30" s="134">
        <v>1.176576538654146E-3</v>
      </c>
      <c r="BP30" s="134">
        <v>8.289388246068678E-4</v>
      </c>
      <c r="BQ30" s="134">
        <v>4.510704379787029E-3</v>
      </c>
      <c r="BR30" s="134">
        <v>1.9915636626673186E-3</v>
      </c>
      <c r="BS30" s="134">
        <v>2.6920567702195613E-3</v>
      </c>
      <c r="BT30" s="134">
        <v>8.8461085563464499E-3</v>
      </c>
      <c r="BU30" s="134">
        <v>1.4466874664884753E-3</v>
      </c>
      <c r="BV30" s="134">
        <v>1.7458179028477143E-3</v>
      </c>
      <c r="BW30" s="134">
        <v>7.0415761973892576E-3</v>
      </c>
      <c r="BX30" s="134">
        <v>3.6891658753547538E-2</v>
      </c>
      <c r="BY30" s="134">
        <v>1.195300852553312E-2</v>
      </c>
      <c r="BZ30" s="134">
        <v>1.2080331936466283E-2</v>
      </c>
      <c r="CA30" s="134">
        <v>6.8712320001168919E-2</v>
      </c>
      <c r="CB30" s="134">
        <v>1.9142932418398779E-2</v>
      </c>
      <c r="CC30" s="134">
        <v>1.2016419734883065E-2</v>
      </c>
      <c r="CD30" s="134">
        <v>3.3108174320708395E-2</v>
      </c>
      <c r="CE30" s="134">
        <v>2.3233357200567102E-3</v>
      </c>
      <c r="CF30" s="134">
        <v>6.0476072166932324E-4</v>
      </c>
      <c r="CG30" s="134">
        <v>5.6895247150543131E-3</v>
      </c>
      <c r="CH30" s="134">
        <v>1.462087920733914E-2</v>
      </c>
      <c r="CI30" s="134"/>
      <c r="CJ30" s="134">
        <v>7.0769097707654226E-4</v>
      </c>
      <c r="CK30" s="134">
        <v>1.6391928652691518E-4</v>
      </c>
      <c r="CL30" s="134">
        <v>4.1492616598673808E-3</v>
      </c>
      <c r="CM30" s="134">
        <v>2.7029721947510038E-4</v>
      </c>
      <c r="CN30" s="134">
        <v>2.4010718006908138E-3</v>
      </c>
      <c r="CO30" s="134">
        <v>2.2015063347045039E-5</v>
      </c>
      <c r="CP30" s="134">
        <v>6.8026671583533481E-4</v>
      </c>
      <c r="CQ30" s="134">
        <v>1.0813283575382701E-3</v>
      </c>
      <c r="CR30" s="134">
        <v>6.678963922552081E-4</v>
      </c>
      <c r="CS30" s="134">
        <v>4.3352810035512668E-3</v>
      </c>
      <c r="CT30" s="134">
        <v>2.5563760003541468E-3</v>
      </c>
      <c r="CU30" s="134">
        <v>3.0735730276519146E-3</v>
      </c>
      <c r="CV30" s="134">
        <v>1.5178002162935808E-2</v>
      </c>
      <c r="CW30" s="134">
        <v>1.381268044053259E-3</v>
      </c>
      <c r="CX30" s="134">
        <v>1.5108408523839024E-3</v>
      </c>
      <c r="CY30" s="134">
        <v>9.0828614698298411E-3</v>
      </c>
      <c r="CZ30" s="134">
        <v>3.5463835596512901E-2</v>
      </c>
      <c r="DA30" s="134">
        <v>1.1575460108177992E-2</v>
      </c>
      <c r="DB30" s="134">
        <v>1.2124038999647804E-2</v>
      </c>
      <c r="DC30" s="134">
        <v>7.0569934457268238E-2</v>
      </c>
      <c r="DD30" s="134">
        <v>1.8991987560130822E-2</v>
      </c>
      <c r="DE30" s="134">
        <v>1.2352585348203372E-2</v>
      </c>
      <c r="DF30" s="134">
        <v>3.621114052530737E-2</v>
      </c>
      <c r="DG30" s="134">
        <v>2.2539846216435505E-3</v>
      </c>
      <c r="DH30" s="134">
        <v>7.2541053693130693E-4</v>
      </c>
      <c r="DI30" s="134">
        <v>6.3686874038172362E-3</v>
      </c>
      <c r="DJ30" s="134">
        <v>1.5403320515288539E-2</v>
      </c>
      <c r="DK30" s="134"/>
      <c r="DL30" s="134">
        <v>7.6367419615908691E-4</v>
      </c>
      <c r="DM30" s="134">
        <v>1.2952402993149237E-4</v>
      </c>
      <c r="DN30" s="134">
        <v>3.8708070099221239E-3</v>
      </c>
      <c r="DO30" s="134">
        <v>3.0552232900715552E-4</v>
      </c>
      <c r="DP30" s="134">
        <v>2.6585915720749921E-3</v>
      </c>
      <c r="DQ30" s="134">
        <v>1.0406928371631599E-5</v>
      </c>
      <c r="DR30" s="134">
        <v>6.4375300379825896E-4</v>
      </c>
      <c r="DS30" s="134">
        <v>1.2448627236259333E-3</v>
      </c>
      <c r="DT30" s="134">
        <v>7.9989305349576064E-4</v>
      </c>
      <c r="DU30" s="134">
        <v>4.3532304851378028E-3</v>
      </c>
      <c r="DV30" s="134">
        <v>2.5693048059633014E-3</v>
      </c>
      <c r="DW30" s="134">
        <v>2.9650634024465088E-3</v>
      </c>
      <c r="DX30" s="134">
        <v>7.7967921916542865E-3</v>
      </c>
      <c r="DY30" s="134">
        <v>1.4659435624784127E-3</v>
      </c>
      <c r="DZ30" s="134">
        <v>1.3362214714398193E-3</v>
      </c>
      <c r="EA30" s="134">
        <v>1.0216500679222848E-2</v>
      </c>
      <c r="EB30" s="134">
        <v>3.8206653525433946E-2</v>
      </c>
      <c r="EC30" s="134">
        <v>1.1450895268220887E-2</v>
      </c>
      <c r="ED30" s="134">
        <v>1.2565267568501156E-2</v>
      </c>
      <c r="EE30" s="134">
        <v>7.4776331232454515E-2</v>
      </c>
      <c r="EF30" s="134">
        <v>2.2963746149466904E-2</v>
      </c>
      <c r="EG30" s="134">
        <v>1.2722999492757125E-2</v>
      </c>
      <c r="EH30" s="134">
        <v>3.769868035020997E-2</v>
      </c>
      <c r="EI30" s="134">
        <v>1.8856811908800532E-3</v>
      </c>
      <c r="EJ30" s="134">
        <v>6.6035580425691796E-4</v>
      </c>
      <c r="EK30" s="134">
        <v>7.1764231589433857E-3</v>
      </c>
      <c r="EL30" s="134">
        <v>1.5159592424629888E-2</v>
      </c>
      <c r="EM30" s="134"/>
      <c r="EN30" s="134">
        <v>4.53697399789459E-4</v>
      </c>
      <c r="EO30" s="134">
        <v>1.2368949134908361E-4</v>
      </c>
      <c r="EP30" s="134">
        <v>3.3584655467947038E-3</v>
      </c>
      <c r="EQ30" s="134">
        <v>2.7885476243583163E-4</v>
      </c>
      <c r="ER30" s="134">
        <v>2.0585133048562909E-3</v>
      </c>
      <c r="ES30" s="134">
        <v>3.7325544054586429E-5</v>
      </c>
      <c r="ET30" s="134">
        <v>7.5451231579037425E-4</v>
      </c>
      <c r="EU30" s="134">
        <v>1.2325874740800973E-3</v>
      </c>
      <c r="EV30" s="134">
        <v>2.412912580897086E-4</v>
      </c>
      <c r="EW30" s="134">
        <v>5.0126114161477995E-3</v>
      </c>
      <c r="EX30" s="134">
        <v>2.6633690109305725E-3</v>
      </c>
      <c r="EY30" s="134">
        <v>2.873688583091053E-3</v>
      </c>
      <c r="EZ30" s="134">
        <v>8.705233736920226E-3</v>
      </c>
      <c r="FA30" s="134">
        <v>1.4233660893178399E-3</v>
      </c>
      <c r="FB30" s="134">
        <v>6.6528417019104933E-4</v>
      </c>
      <c r="FC30" s="134">
        <v>1.0173116387049099E-2</v>
      </c>
      <c r="FD30" s="134">
        <v>3.7586308661816899E-2</v>
      </c>
      <c r="FE30" s="134">
        <v>1.1381901624317474E-2</v>
      </c>
      <c r="FF30" s="134">
        <v>1.4555898522661224E-2</v>
      </c>
      <c r="FG30" s="134">
        <v>7.9972152011654321E-2</v>
      </c>
      <c r="FH30" s="134">
        <v>2.2822133205404091E-2</v>
      </c>
      <c r="FI30" s="134">
        <v>1.1994588969678135E-2</v>
      </c>
      <c r="FJ30" s="134">
        <v>3.4771770759745607E-2</v>
      </c>
      <c r="FK30" s="134">
        <v>1.7560920773021294E-3</v>
      </c>
      <c r="FL30" s="134">
        <v>7.159084315410064E-4</v>
      </c>
      <c r="FM30" s="134">
        <v>5.9888386176100601E-3</v>
      </c>
      <c r="FN30" s="134">
        <v>1.5972001092940134E-2</v>
      </c>
      <c r="FO30" s="134"/>
      <c r="FP30" s="134">
        <v>4.4869133670129567E-4</v>
      </c>
      <c r="FQ30" s="134">
        <v>9.5892848882168263E-5</v>
      </c>
      <c r="FR30" s="134">
        <v>2.8241540732487761E-3</v>
      </c>
      <c r="FS30" s="134">
        <v>2.7653330835240207E-4</v>
      </c>
      <c r="FT30" s="134">
        <v>1.9351361685071883E-3</v>
      </c>
      <c r="FU30" s="134">
        <v>3.2179058419957251E-5</v>
      </c>
      <c r="FV30" s="134">
        <v>7.0331857637068987E-4</v>
      </c>
      <c r="FW30" s="134">
        <v>1.2336899099169795E-3</v>
      </c>
      <c r="FX30" s="134">
        <v>8.6004044968230025E-4</v>
      </c>
      <c r="FY30" s="134">
        <v>4.5944767198111656E-3</v>
      </c>
      <c r="FZ30" s="134">
        <v>3.2074240127012614E-3</v>
      </c>
      <c r="GA30" s="134">
        <v>2.9474206555397875E-3</v>
      </c>
      <c r="GB30" s="134">
        <v>1.4210042737947274E-2</v>
      </c>
      <c r="GC30" s="134">
        <v>1.3097026147790903E-3</v>
      </c>
      <c r="GD30" s="134">
        <v>1.3246360003030576E-3</v>
      </c>
      <c r="GE30" s="134">
        <v>1.1393133727612042E-2</v>
      </c>
      <c r="GF30" s="134">
        <v>3.8227457425956707E-2</v>
      </c>
      <c r="GG30" s="134">
        <v>1.1220311262104741E-2</v>
      </c>
      <c r="GH30" s="134">
        <v>4.7383470311835756E-2</v>
      </c>
      <c r="GI30" s="134">
        <v>7.5714760275946508E-2</v>
      </c>
      <c r="GJ30" s="134">
        <v>2.369633139461395E-2</v>
      </c>
      <c r="GK30" s="134">
        <v>1.1438922972674242E-2</v>
      </c>
      <c r="GL30" s="134">
        <v>3.3215202312342491E-2</v>
      </c>
      <c r="GM30" s="134">
        <v>2.0362533786845156E-3</v>
      </c>
      <c r="GN30" s="134">
        <v>7.9931617404238522E-4</v>
      </c>
      <c r="GO30" s="134">
        <v>6.6475015435585967E-3</v>
      </c>
      <c r="GP30" s="134">
        <v>1.8117555140852636E-2</v>
      </c>
      <c r="GQ30" s="134"/>
      <c r="GR30" s="134">
        <v>3.9251308809575111E-4</v>
      </c>
      <c r="GS30" s="134">
        <v>9.9909873853329929E-5</v>
      </c>
      <c r="GT30" s="134">
        <v>3.5494031766953402E-3</v>
      </c>
      <c r="GU30" s="134">
        <v>2.300043990368485E-4</v>
      </c>
      <c r="GV30" s="134">
        <v>1.699064153021303E-3</v>
      </c>
      <c r="GW30" s="134">
        <v>3.9925331275240036E-5</v>
      </c>
      <c r="GX30" s="134">
        <v>7.74568848585175E-4</v>
      </c>
      <c r="GY30" s="134">
        <v>9.8309122065849837E-4</v>
      </c>
      <c r="GZ30" s="134">
        <v>7.5706942515070953E-4</v>
      </c>
      <c r="HA30" s="134">
        <v>4.2689527560845512E-3</v>
      </c>
      <c r="HB30" s="134">
        <v>3.2967653156050457E-3</v>
      </c>
      <c r="HC30" s="134">
        <v>3.0466223253815435E-3</v>
      </c>
      <c r="HD30" s="134">
        <v>1.40568619775083E-2</v>
      </c>
      <c r="HE30" s="134">
        <v>8.1326398133738082E-5</v>
      </c>
      <c r="HF30" s="134">
        <v>1.5982346769646304E-3</v>
      </c>
      <c r="HG30" s="134">
        <v>1.0752155069649138E-2</v>
      </c>
      <c r="HH30" s="134">
        <v>3.8612702243395976E-2</v>
      </c>
      <c r="HI30" s="134">
        <v>1.0597752090991159E-2</v>
      </c>
      <c r="HJ30" s="134">
        <v>5.0230028009098593E-2</v>
      </c>
      <c r="HK30" s="134">
        <v>0.11096123958786874</v>
      </c>
      <c r="HL30" s="134">
        <v>2.1279149098660365E-2</v>
      </c>
      <c r="HM30" s="134">
        <v>1.2780458766547461E-2</v>
      </c>
      <c r="HN30" s="134">
        <v>3.8626763958310203E-2</v>
      </c>
      <c r="HO30" s="134">
        <v>2.1919117072524185E-3</v>
      </c>
      <c r="HP30" s="134">
        <v>1.0021869669189919E-3</v>
      </c>
      <c r="HQ30" s="134">
        <v>6.8018520877710011E-3</v>
      </c>
      <c r="HR30" s="134">
        <v>2.2026144723384562E-2</v>
      </c>
    </row>
    <row r="31" spans="1:226" x14ac:dyDescent="0.25">
      <c r="A31" s="123" t="s">
        <v>28</v>
      </c>
      <c r="B31" s="123">
        <v>5823</v>
      </c>
      <c r="C31" s="138" t="s">
        <v>920</v>
      </c>
      <c r="D31" s="135">
        <v>2.2052492127895535E-4</v>
      </c>
      <c r="E31" s="134">
        <v>2.7442201599735325E-5</v>
      </c>
      <c r="F31" s="134">
        <v>0</v>
      </c>
      <c r="G31" s="134">
        <v>0</v>
      </c>
      <c r="H31" s="134">
        <v>7.4081338536070986E-5</v>
      </c>
      <c r="I31" s="134">
        <v>0</v>
      </c>
      <c r="J31" s="134">
        <v>0</v>
      </c>
      <c r="K31" s="134">
        <v>7.6551018984765074E-5</v>
      </c>
      <c r="L31" s="134">
        <v>0</v>
      </c>
      <c r="M31" s="134">
        <v>1.338210744022896E-5</v>
      </c>
      <c r="N31" s="134">
        <v>1.1907912196843312E-5</v>
      </c>
      <c r="O31" s="134">
        <v>0</v>
      </c>
      <c r="P31" s="134">
        <v>5.5750206797037976E-5</v>
      </c>
      <c r="Q31" s="134">
        <v>4.819311718605876E-6</v>
      </c>
      <c r="R31" s="134">
        <v>0</v>
      </c>
      <c r="S31" s="134">
        <v>9.4098578955352903E-5</v>
      </c>
      <c r="T31" s="134">
        <v>7.0181273360855813E-4</v>
      </c>
      <c r="U31" s="134">
        <v>1.2354977692600756E-4</v>
      </c>
      <c r="V31" s="134">
        <v>1.0540548643341327E-3</v>
      </c>
      <c r="W31" s="134">
        <v>6.4137687046476863E-2</v>
      </c>
      <c r="X31" s="134">
        <v>3.3709778434669324E-4</v>
      </c>
      <c r="Y31" s="134">
        <v>1.0347039340241236E-3</v>
      </c>
      <c r="Z31" s="134">
        <v>5.1527201278026827E-4</v>
      </c>
      <c r="AA31" s="134">
        <v>8.6427170067040858E-5</v>
      </c>
      <c r="AB31" s="134">
        <v>3.1986818744870446E-5</v>
      </c>
      <c r="AC31" s="134">
        <v>5.3058887565179582E-5</v>
      </c>
      <c r="AD31" s="134">
        <v>0</v>
      </c>
      <c r="AE31" s="134"/>
      <c r="AF31" s="134">
        <v>2.0359035399419398E-4</v>
      </c>
      <c r="AG31" s="134">
        <v>0</v>
      </c>
      <c r="AH31" s="134">
        <v>1.8945531578867643E-4</v>
      </c>
      <c r="AI31" s="134">
        <v>0</v>
      </c>
      <c r="AJ31" s="134">
        <v>5.4512773586975371E-5</v>
      </c>
      <c r="AK31" s="134">
        <v>0</v>
      </c>
      <c r="AL31" s="134">
        <v>0</v>
      </c>
      <c r="AM31" s="134">
        <v>7.8275033913268629E-5</v>
      </c>
      <c r="AN31" s="134">
        <v>4.2872137199337603E-6</v>
      </c>
      <c r="AO31" s="134">
        <v>8.5492085356326154E-6</v>
      </c>
      <c r="AP31" s="134">
        <v>5.2896651632712135E-6</v>
      </c>
      <c r="AQ31" s="134">
        <v>4.8451189288718532E-6</v>
      </c>
      <c r="AR31" s="134">
        <v>1.0402797996898095E-5</v>
      </c>
      <c r="AS31" s="134">
        <v>0</v>
      </c>
      <c r="AT31" s="134">
        <v>0</v>
      </c>
      <c r="AU31" s="134">
        <v>4.5871988905343228E-5</v>
      </c>
      <c r="AV31" s="134">
        <v>4.4541556155339873E-4</v>
      </c>
      <c r="AW31" s="134">
        <v>1.4953946463828528E-4</v>
      </c>
      <c r="AX31" s="134">
        <v>9.083860023446765E-4</v>
      </c>
      <c r="AY31" s="134">
        <v>7.850593961900991E-2</v>
      </c>
      <c r="AZ31" s="134">
        <v>2.6969701442505517E-4</v>
      </c>
      <c r="BA31" s="134">
        <v>4.0349972520263913E-4</v>
      </c>
      <c r="BB31" s="134">
        <v>5.7133894093908523E-4</v>
      </c>
      <c r="BC31" s="134">
        <v>6.3018132752872075E-5</v>
      </c>
      <c r="BD31" s="134">
        <v>4.4001849538167923E-5</v>
      </c>
      <c r="BE31" s="134">
        <v>5.6957809399813419E-5</v>
      </c>
      <c r="BF31" s="134">
        <v>2.2066541205541417E-6</v>
      </c>
      <c r="BG31" s="134"/>
      <c r="BH31" s="134">
        <v>1.7753372290988051E-4</v>
      </c>
      <c r="BI31" s="134">
        <v>0</v>
      </c>
      <c r="BJ31" s="134">
        <v>1.1759419136927955E-4</v>
      </c>
      <c r="BK31" s="134">
        <v>0</v>
      </c>
      <c r="BL31" s="134">
        <v>4.6144203424633411E-5</v>
      </c>
      <c r="BM31" s="134">
        <v>0</v>
      </c>
      <c r="BN31" s="134">
        <v>0</v>
      </c>
      <c r="BO31" s="134">
        <v>7.9084475333846425E-5</v>
      </c>
      <c r="BP31" s="134">
        <v>1.0293243640275934E-5</v>
      </c>
      <c r="BQ31" s="134">
        <v>1.4483947746752777E-5</v>
      </c>
      <c r="BR31" s="134">
        <v>8.5044051337875002E-6</v>
      </c>
      <c r="BS31" s="134">
        <v>2.6100142352522181E-6</v>
      </c>
      <c r="BT31" s="134">
        <v>3.6583688655720067E-5</v>
      </c>
      <c r="BU31" s="134">
        <v>0</v>
      </c>
      <c r="BV31" s="134">
        <v>4.0585721358171994E-6</v>
      </c>
      <c r="BW31" s="134">
        <v>3.7414717188229599E-5</v>
      </c>
      <c r="BX31" s="134">
        <v>4.3432069119907853E-4</v>
      </c>
      <c r="BY31" s="134">
        <v>1.1945699115417135E-4</v>
      </c>
      <c r="BZ31" s="134">
        <v>2.8856971519766496E-3</v>
      </c>
      <c r="CA31" s="134">
        <v>8.6005745861316832E-2</v>
      </c>
      <c r="CB31" s="134">
        <v>1.1811274573502982E-3</v>
      </c>
      <c r="CC31" s="134">
        <v>8.3696556451038294E-4</v>
      </c>
      <c r="CD31" s="134">
        <v>5.7827570009266456E-4</v>
      </c>
      <c r="CE31" s="134">
        <v>2.6675063238188481E-5</v>
      </c>
      <c r="CF31" s="134">
        <v>5.4419123056780987E-5</v>
      </c>
      <c r="CG31" s="134">
        <v>2.7764711556232088E-5</v>
      </c>
      <c r="CH31" s="134">
        <v>4.3618231647731192E-6</v>
      </c>
      <c r="CI31" s="134"/>
      <c r="CJ31" s="134">
        <v>1.4365147688276219E-4</v>
      </c>
      <c r="CK31" s="134">
        <v>0</v>
      </c>
      <c r="CL31" s="134">
        <v>6.6151644873240979E-6</v>
      </c>
      <c r="CM31" s="134">
        <v>0</v>
      </c>
      <c r="CN31" s="134">
        <v>3.8422371832031019E-5</v>
      </c>
      <c r="CO31" s="134">
        <v>0</v>
      </c>
      <c r="CP31" s="134">
        <v>0</v>
      </c>
      <c r="CQ31" s="134">
        <v>5.4972118923043906E-5</v>
      </c>
      <c r="CR31" s="134">
        <v>9.9305692905366915E-6</v>
      </c>
      <c r="CS31" s="134">
        <v>3.7072130031790578E-6</v>
      </c>
      <c r="CT31" s="134">
        <v>1.0587426214662041E-5</v>
      </c>
      <c r="CU31" s="134">
        <v>0</v>
      </c>
      <c r="CV31" s="134">
        <v>0</v>
      </c>
      <c r="CW31" s="134">
        <v>0</v>
      </c>
      <c r="CX31" s="134">
        <v>3.7072130031790578E-6</v>
      </c>
      <c r="CY31" s="134">
        <v>2.17962697576003E-5</v>
      </c>
      <c r="CZ31" s="134">
        <v>3.9718610762489245E-4</v>
      </c>
      <c r="DA31" s="134">
        <v>1.1212197040200389E-4</v>
      </c>
      <c r="DB31" s="134">
        <v>3.034005569146442E-3</v>
      </c>
      <c r="DC31" s="134">
        <v>8.1100868051502725E-2</v>
      </c>
      <c r="DD31" s="134">
        <v>2.4650378224265056E-4</v>
      </c>
      <c r="DE31" s="134">
        <v>9.9986000502546766E-4</v>
      </c>
      <c r="DF31" s="134">
        <v>4.1541409983911415E-4</v>
      </c>
      <c r="DG31" s="134">
        <v>1.391055154403885E-5</v>
      </c>
      <c r="DH31" s="134">
        <v>4.72972016837475E-5</v>
      </c>
      <c r="DI31" s="134">
        <v>3.4083334095274821E-5</v>
      </c>
      <c r="DJ31" s="134">
        <v>3.0028425325763051E-6</v>
      </c>
      <c r="DK31" s="134"/>
      <c r="DL31" s="134">
        <v>1.62846485805156E-4</v>
      </c>
      <c r="DM31" s="134">
        <v>1.497045079487595E-5</v>
      </c>
      <c r="DN31" s="134">
        <v>2.7500040673181242E-4</v>
      </c>
      <c r="DO31" s="134">
        <v>9.7929718460619845E-5</v>
      </c>
      <c r="DP31" s="134">
        <v>4.7383529405704383E-4</v>
      </c>
      <c r="DQ31" s="134">
        <v>1.798447503462206E-5</v>
      </c>
      <c r="DR31" s="134">
        <v>5.5403399134958481E-5</v>
      </c>
      <c r="DS31" s="134">
        <v>9.9341630536221051E-5</v>
      </c>
      <c r="DT31" s="134">
        <v>6.4524228292252799E-5</v>
      </c>
      <c r="DU31" s="134">
        <v>8.0839582377255034E-4</v>
      </c>
      <c r="DV31" s="134">
        <v>1.4713391828666015E-4</v>
      </c>
      <c r="DW31" s="134">
        <v>1.0591739091992883E-4</v>
      </c>
      <c r="DX31" s="134">
        <v>4.5202670766986852E-4</v>
      </c>
      <c r="DY31" s="134">
        <v>1.3611712111916727E-4</v>
      </c>
      <c r="DZ31" s="134">
        <v>2.1353203061118546E-4</v>
      </c>
      <c r="EA31" s="134">
        <v>9.0476847553404868E-4</v>
      </c>
      <c r="EB31" s="134">
        <v>8.1587472379221991E-4</v>
      </c>
      <c r="EC31" s="134">
        <v>3.6366834614257699E-4</v>
      </c>
      <c r="ED31" s="134">
        <v>1.7255245262802409E-3</v>
      </c>
      <c r="EE31" s="134">
        <v>9.224187475873942E-2</v>
      </c>
      <c r="EF31" s="134">
        <v>4.8313529959532163E-3</v>
      </c>
      <c r="EG31" s="134">
        <v>1.640210609306775E-3</v>
      </c>
      <c r="EH31" s="134">
        <v>2.02742734979718E-3</v>
      </c>
      <c r="EI31" s="134">
        <v>1.8758105302315198E-4</v>
      </c>
      <c r="EJ31" s="134">
        <v>2.1536277044798222E-4</v>
      </c>
      <c r="EK31" s="134">
        <v>1.7068977146147081E-3</v>
      </c>
      <c r="EL31" s="134">
        <v>5.673469372209014E-4</v>
      </c>
      <c r="EM31" s="134"/>
      <c r="EN31" s="134">
        <v>1.4592119023688926E-4</v>
      </c>
      <c r="EO31" s="134">
        <v>0</v>
      </c>
      <c r="EP31" s="134">
        <v>3.6064505721752199E-4</v>
      </c>
      <c r="EQ31" s="134">
        <v>1.0153701970883312E-4</v>
      </c>
      <c r="ER31" s="134">
        <v>5.8739176844560688E-4</v>
      </c>
      <c r="ES31" s="134">
        <v>0</v>
      </c>
      <c r="ET31" s="134">
        <v>8.2224433039307474E-5</v>
      </c>
      <c r="EU31" s="134">
        <v>8.2117032566583707E-5</v>
      </c>
      <c r="EV31" s="134">
        <v>8.3133377684614356E-5</v>
      </c>
      <c r="EW31" s="134">
        <v>7.9984530324014966E-4</v>
      </c>
      <c r="EX31" s="134">
        <v>2.1345018253062604E-4</v>
      </c>
      <c r="EY31" s="134">
        <v>5.5959665344412358E-6</v>
      </c>
      <c r="EZ31" s="134">
        <v>4.4377405770610462E-4</v>
      </c>
      <c r="FA31" s="134">
        <v>1.3411633035026241E-4</v>
      </c>
      <c r="FB31" s="134">
        <v>2.1342097469547472E-4</v>
      </c>
      <c r="FC31" s="134">
        <v>8.6402836691309721E-4</v>
      </c>
      <c r="FD31" s="134">
        <v>6.245175133991563E-4</v>
      </c>
      <c r="FE31" s="134">
        <v>2.8286005594464346E-4</v>
      </c>
      <c r="FF31" s="134">
        <v>1.8454955892902058E-3</v>
      </c>
      <c r="FG31" s="134">
        <v>9.8347393514873968E-2</v>
      </c>
      <c r="FH31" s="134">
        <v>5.7585490437344509E-3</v>
      </c>
      <c r="FI31" s="134">
        <v>1.6628484114723213E-3</v>
      </c>
      <c r="FJ31" s="134">
        <v>3.0185744470961947E-3</v>
      </c>
      <c r="FK31" s="134">
        <v>2.5851281843837113E-4</v>
      </c>
      <c r="FL31" s="134">
        <v>1.9494272137585085E-4</v>
      </c>
      <c r="FM31" s="134">
        <v>1.6073932776557408E-3</v>
      </c>
      <c r="FN31" s="134">
        <v>6.713293962057657E-4</v>
      </c>
      <c r="FO31" s="134"/>
      <c r="FP31" s="134">
        <v>1.3815328941842932E-4</v>
      </c>
      <c r="FQ31" s="134">
        <v>0</v>
      </c>
      <c r="FR31" s="134">
        <v>3.3885830341993836E-4</v>
      </c>
      <c r="FS31" s="134">
        <v>2.6265008393499112E-5</v>
      </c>
      <c r="FT31" s="134">
        <v>5.1885530016566709E-4</v>
      </c>
      <c r="FU31" s="134">
        <v>0</v>
      </c>
      <c r="FV31" s="134">
        <v>4.6870415429639369E-5</v>
      </c>
      <c r="FW31" s="134">
        <v>5.7016900543034713E-5</v>
      </c>
      <c r="FX31" s="134">
        <v>4.8885318233098656E-5</v>
      </c>
      <c r="FY31" s="134">
        <v>8.8366847824483306E-4</v>
      </c>
      <c r="FZ31" s="134">
        <v>9.3966244331899332E-5</v>
      </c>
      <c r="GA31" s="134">
        <v>0</v>
      </c>
      <c r="GB31" s="134">
        <v>3.2377567040606974E-4</v>
      </c>
      <c r="GC31" s="134">
        <v>1.256194202349697E-4</v>
      </c>
      <c r="GD31" s="134">
        <v>1.5407872452952756E-4</v>
      </c>
      <c r="GE31" s="134">
        <v>8.8300724894128013E-4</v>
      </c>
      <c r="GF31" s="134">
        <v>6.0798085083360457E-4</v>
      </c>
      <c r="GG31" s="134">
        <v>2.6526481441559022E-4</v>
      </c>
      <c r="GH31" s="134">
        <v>1.754779645292061E-3</v>
      </c>
      <c r="GI31" s="134">
        <v>3.2860756796836421E-2</v>
      </c>
      <c r="GJ31" s="134">
        <v>4.402097239941929E-3</v>
      </c>
      <c r="GK31" s="134">
        <v>1.4360733310036051E-3</v>
      </c>
      <c r="GL31" s="134">
        <v>2.1276845131310475E-3</v>
      </c>
      <c r="GM31" s="134">
        <v>3.1561443600463168E-4</v>
      </c>
      <c r="GN31" s="134">
        <v>2.1100601077647042E-4</v>
      </c>
      <c r="GO31" s="134">
        <v>1.1169349022546618E-3</v>
      </c>
      <c r="GP31" s="134">
        <v>5.3635402343523645E-4</v>
      </c>
      <c r="GQ31" s="134"/>
      <c r="GR31" s="134">
        <v>1.2302326649500748E-4</v>
      </c>
      <c r="GS31" s="134">
        <v>0</v>
      </c>
      <c r="GT31" s="134">
        <v>3.9011073225501394E-4</v>
      </c>
      <c r="GU31" s="134">
        <v>3.916870915621555E-5</v>
      </c>
      <c r="GV31" s="134">
        <v>5.1015089892009202E-4</v>
      </c>
      <c r="GW31" s="134">
        <v>0</v>
      </c>
      <c r="GX31" s="134">
        <v>5.1818230330084816E-5</v>
      </c>
      <c r="GY31" s="134">
        <v>8.7486021059008889E-5</v>
      </c>
      <c r="GZ31" s="134">
        <v>1.4699509046165276E-4</v>
      </c>
      <c r="HA31" s="134">
        <v>8.7694518915307847E-4</v>
      </c>
      <c r="HB31" s="134">
        <v>1.2598640280574072E-4</v>
      </c>
      <c r="HC31" s="134">
        <v>0</v>
      </c>
      <c r="HD31" s="134">
        <v>3.5127746712430765E-4</v>
      </c>
      <c r="HE31" s="134">
        <v>2.1107035253973853E-4</v>
      </c>
      <c r="HF31" s="134">
        <v>2.1856530254402436E-4</v>
      </c>
      <c r="HG31" s="134">
        <v>1.1463918117847315E-3</v>
      </c>
      <c r="HH31" s="134">
        <v>5.3120226393297144E-4</v>
      </c>
      <c r="HI31" s="134">
        <v>3.4119389832599356E-4</v>
      </c>
      <c r="HJ31" s="134">
        <v>3.2007373741379328E-3</v>
      </c>
      <c r="HK31" s="134">
        <v>4.0880171792703771E-2</v>
      </c>
      <c r="HL31" s="134">
        <v>2.8706864388669895E-3</v>
      </c>
      <c r="HM31" s="134">
        <v>9.7756687390057433E-4</v>
      </c>
      <c r="HN31" s="134">
        <v>1.9345894846272563E-3</v>
      </c>
      <c r="HO31" s="134">
        <v>5.5638493935418725E-4</v>
      </c>
      <c r="HP31" s="134">
        <v>2.2096547709758797E-4</v>
      </c>
      <c r="HQ31" s="134">
        <v>1.3962270034262091E-3</v>
      </c>
      <c r="HR31" s="134">
        <v>7.9274257425887898E-4</v>
      </c>
    </row>
    <row r="32" spans="1:226" x14ac:dyDescent="0.25">
      <c r="A32" s="123" t="s">
        <v>28</v>
      </c>
      <c r="B32" s="123">
        <v>6391</v>
      </c>
      <c r="C32" s="138" t="s">
        <v>921</v>
      </c>
      <c r="D32" s="135">
        <v>8.9255266114614852E-3</v>
      </c>
      <c r="E32" s="134">
        <v>0</v>
      </c>
      <c r="F32" s="134">
        <v>9.9894198468540474E-5</v>
      </c>
      <c r="G32" s="134">
        <v>0</v>
      </c>
      <c r="H32" s="134">
        <v>1.1380178100510265E-3</v>
      </c>
      <c r="I32" s="134">
        <v>0</v>
      </c>
      <c r="J32" s="134">
        <v>0</v>
      </c>
      <c r="K32" s="134">
        <v>5.5577850724557003E-4</v>
      </c>
      <c r="L32" s="134">
        <v>2.504122861338815E-4</v>
      </c>
      <c r="M32" s="134">
        <v>9.8611681489555228E-4</v>
      </c>
      <c r="N32" s="134">
        <v>4.0634441150369586E-4</v>
      </c>
      <c r="O32" s="134">
        <v>2.7700900367791316E-4</v>
      </c>
      <c r="P32" s="134">
        <v>1.0587417357948807E-3</v>
      </c>
      <c r="Q32" s="134">
        <v>7.8350366585244085E-4</v>
      </c>
      <c r="R32" s="134">
        <v>2.2281420144124319E-4</v>
      </c>
      <c r="S32" s="134">
        <v>6.8736198573027577E-4</v>
      </c>
      <c r="T32" s="134">
        <v>9.1894721588826698E-3</v>
      </c>
      <c r="U32" s="134">
        <v>1.5991356792090204E-3</v>
      </c>
      <c r="V32" s="134">
        <v>1.5792900261400938E-2</v>
      </c>
      <c r="W32" s="134">
        <v>4.2068550057084174E-2</v>
      </c>
      <c r="X32" s="134">
        <v>3.3605901250676022E-3</v>
      </c>
      <c r="Y32" s="134">
        <v>2.3871535341116828E-3</v>
      </c>
      <c r="Z32" s="134">
        <v>2.6990916677555026E-3</v>
      </c>
      <c r="AA32" s="134">
        <v>7.0027372823619873E-4</v>
      </c>
      <c r="AB32" s="134">
        <v>1.8832664872635238E-3</v>
      </c>
      <c r="AC32" s="134">
        <v>1.0420030280468319E-3</v>
      </c>
      <c r="AD32" s="134">
        <v>3.7888566658440224E-2</v>
      </c>
      <c r="AE32" s="134"/>
      <c r="AF32" s="134">
        <v>7.9644851493903163E-5</v>
      </c>
      <c r="AG32" s="134">
        <v>0</v>
      </c>
      <c r="AH32" s="134">
        <v>1.3294911152907519E-4</v>
      </c>
      <c r="AI32" s="134">
        <v>0</v>
      </c>
      <c r="AJ32" s="134">
        <v>7.4252723442887929E-4</v>
      </c>
      <c r="AK32" s="134">
        <v>0</v>
      </c>
      <c r="AL32" s="134">
        <v>0</v>
      </c>
      <c r="AM32" s="134">
        <v>4.2690170356968524E-4</v>
      </c>
      <c r="AN32" s="134">
        <v>2.6137895816412751E-4</v>
      </c>
      <c r="AO32" s="134">
        <v>6.3709521720287164E-4</v>
      </c>
      <c r="AP32" s="134">
        <v>3.2632585198785606E-4</v>
      </c>
      <c r="AQ32" s="134">
        <v>2.1277944770558348E-4</v>
      </c>
      <c r="AR32" s="134">
        <v>7.1476484609652498E-4</v>
      </c>
      <c r="AS32" s="134">
        <v>5.0200811080095508E-4</v>
      </c>
      <c r="AT32" s="134">
        <v>6.0566426991561347E-5</v>
      </c>
      <c r="AU32" s="134">
        <v>4.3738625680214943E-4</v>
      </c>
      <c r="AV32" s="134">
        <v>4.620546596836749E-3</v>
      </c>
      <c r="AW32" s="134">
        <v>1.2186114003167512E-3</v>
      </c>
      <c r="AX32" s="134">
        <v>1.3784223278808879E-2</v>
      </c>
      <c r="AY32" s="134">
        <v>3.5294530894164781E-2</v>
      </c>
      <c r="AZ32" s="134">
        <v>2.3614345163785544E-3</v>
      </c>
      <c r="BA32" s="134">
        <v>2.0209830594554931E-3</v>
      </c>
      <c r="BB32" s="134">
        <v>2.4624252479853339E-3</v>
      </c>
      <c r="BC32" s="134">
        <v>7.8815545692323223E-4</v>
      </c>
      <c r="BD32" s="134">
        <v>1.604568937439609E-3</v>
      </c>
      <c r="BE32" s="134">
        <v>5.2103682036121711E-4</v>
      </c>
      <c r="BF32" s="134">
        <v>3.651403539691838E-2</v>
      </c>
      <c r="BG32" s="134"/>
      <c r="BH32" s="134">
        <v>1.0281765106545504E-4</v>
      </c>
      <c r="BI32" s="134">
        <v>0</v>
      </c>
      <c r="BJ32" s="134">
        <v>5.9317875614685598E-5</v>
      </c>
      <c r="BK32" s="134">
        <v>0</v>
      </c>
      <c r="BL32" s="134">
        <v>2.394066769655651E-4</v>
      </c>
      <c r="BM32" s="134">
        <v>0</v>
      </c>
      <c r="BN32" s="134">
        <v>0</v>
      </c>
      <c r="BO32" s="134">
        <v>7.0039776668143542E-4</v>
      </c>
      <c r="BP32" s="134">
        <v>1.392154223609968E-4</v>
      </c>
      <c r="BQ32" s="134">
        <v>3.7506894512654917E-4</v>
      </c>
      <c r="BR32" s="134">
        <v>2.1991248260538193E-4</v>
      </c>
      <c r="BS32" s="134">
        <v>8.6676732530846699E-5</v>
      </c>
      <c r="BT32" s="134">
        <v>4.5753827822598208E-4</v>
      </c>
      <c r="BU32" s="134">
        <v>3.6721934742793555E-4</v>
      </c>
      <c r="BV32" s="134">
        <v>1.673275221421063E-5</v>
      </c>
      <c r="BW32" s="134">
        <v>4.7574415827172814E-4</v>
      </c>
      <c r="BX32" s="134">
        <v>4.1626958123963734E-3</v>
      </c>
      <c r="BY32" s="134">
        <v>8.7021959876781309E-4</v>
      </c>
      <c r="BZ32" s="134">
        <v>1.4661737858565576E-2</v>
      </c>
      <c r="CA32" s="134">
        <v>8.7640891468437232E-2</v>
      </c>
      <c r="CB32" s="134">
        <v>2.136166366263965E-3</v>
      </c>
      <c r="CC32" s="134">
        <v>1.1676501877120658E-3</v>
      </c>
      <c r="CD32" s="134">
        <v>2.8327155999354138E-3</v>
      </c>
      <c r="CE32" s="134">
        <v>7.465731683945875E-4</v>
      </c>
      <c r="CF32" s="134">
        <v>1.3882072309975952E-3</v>
      </c>
      <c r="CG32" s="134">
        <v>3.3231891534163963E-4</v>
      </c>
      <c r="CH32" s="134">
        <v>2.0778429595415069E-2</v>
      </c>
      <c r="CI32" s="134"/>
      <c r="CJ32" s="134">
        <v>2.4656135887013307E-5</v>
      </c>
      <c r="CK32" s="134">
        <v>0</v>
      </c>
      <c r="CL32" s="134">
        <v>0</v>
      </c>
      <c r="CM32" s="134">
        <v>0</v>
      </c>
      <c r="CN32" s="134">
        <v>9.6661032939430579E-4</v>
      </c>
      <c r="CO32" s="134">
        <v>0</v>
      </c>
      <c r="CP32" s="134">
        <v>0</v>
      </c>
      <c r="CQ32" s="134">
        <v>4.8109255925505152E-4</v>
      </c>
      <c r="CR32" s="134">
        <v>6.2884456665960543E-5</v>
      </c>
      <c r="CS32" s="134">
        <v>2.9880929423622846E-4</v>
      </c>
      <c r="CT32" s="134">
        <v>8.6296475604546579E-5</v>
      </c>
      <c r="CU32" s="134">
        <v>2.714436978386786E-5</v>
      </c>
      <c r="CV32" s="134">
        <v>2.5702822785878573E-4</v>
      </c>
      <c r="CW32" s="134">
        <v>1.44260110434833E-4</v>
      </c>
      <c r="CX32" s="134">
        <v>0</v>
      </c>
      <c r="CY32" s="134">
        <v>5.556839302027376E-4</v>
      </c>
      <c r="CZ32" s="134">
        <v>4.0386562834371026E-3</v>
      </c>
      <c r="DA32" s="134">
        <v>5.5399577660532806E-4</v>
      </c>
      <c r="DB32" s="134">
        <v>1.5892224808905838E-2</v>
      </c>
      <c r="DC32" s="134">
        <v>7.0435595304243967E-2</v>
      </c>
      <c r="DD32" s="134">
        <v>1.0976031766908878E-3</v>
      </c>
      <c r="DE32" s="134">
        <v>9.7368754520610063E-4</v>
      </c>
      <c r="DF32" s="134">
        <v>1.0018602341986143E-3</v>
      </c>
      <c r="DG32" s="134">
        <v>6.0938295833686896E-4</v>
      </c>
      <c r="DH32" s="134">
        <v>5.8083590324445821E-4</v>
      </c>
      <c r="DI32" s="134">
        <v>1.9682721834906155E-4</v>
      </c>
      <c r="DJ32" s="134">
        <v>1.8237078072905449E-2</v>
      </c>
      <c r="DK32" s="134"/>
      <c r="DL32" s="134">
        <v>0</v>
      </c>
      <c r="DM32" s="134">
        <v>0</v>
      </c>
      <c r="DN32" s="134">
        <v>0</v>
      </c>
      <c r="DO32" s="134">
        <v>0</v>
      </c>
      <c r="DP32" s="134">
        <v>1.3697318700546087E-4</v>
      </c>
      <c r="DQ32" s="134">
        <v>0</v>
      </c>
      <c r="DR32" s="134">
        <v>0</v>
      </c>
      <c r="DS32" s="134">
        <v>1.3195274963890728E-4</v>
      </c>
      <c r="DT32" s="134">
        <v>1.9714518243880655E-5</v>
      </c>
      <c r="DU32" s="134">
        <v>7.1552104449849196E-5</v>
      </c>
      <c r="DV32" s="134">
        <v>5.991667309414709E-5</v>
      </c>
      <c r="DW32" s="134">
        <v>2.3604753204207448E-4</v>
      </c>
      <c r="DX32" s="134">
        <v>9.924377392580455E-4</v>
      </c>
      <c r="DY32" s="134">
        <v>9.6559197723814706E-5</v>
      </c>
      <c r="DZ32" s="134">
        <v>0</v>
      </c>
      <c r="EA32" s="134">
        <v>5.2539075152197425E-4</v>
      </c>
      <c r="EB32" s="134">
        <v>2.6179793996576706E-3</v>
      </c>
      <c r="EC32" s="134">
        <v>3.0242766792639369E-4</v>
      </c>
      <c r="ED32" s="134">
        <v>1.0937967650237567E-2</v>
      </c>
      <c r="EE32" s="134">
        <v>5.5926948237661651E-2</v>
      </c>
      <c r="EF32" s="134">
        <v>1.2543812574114432E-3</v>
      </c>
      <c r="EG32" s="134">
        <v>5.9196919226627205E-4</v>
      </c>
      <c r="EH32" s="134">
        <v>1.4343013627338213E-3</v>
      </c>
      <c r="EI32" s="134">
        <v>4.8611769166373626E-4</v>
      </c>
      <c r="EJ32" s="134">
        <v>4.0720434072532348E-4</v>
      </c>
      <c r="EK32" s="134">
        <v>1.0731733301768868E-4</v>
      </c>
      <c r="EL32" s="134">
        <v>1.3710201751658026E-2</v>
      </c>
      <c r="EM32" s="134"/>
      <c r="EN32" s="134">
        <v>9.9086495435739336E-6</v>
      </c>
      <c r="EO32" s="134">
        <v>0</v>
      </c>
      <c r="EP32" s="134">
        <v>0</v>
      </c>
      <c r="EQ32" s="134">
        <v>0</v>
      </c>
      <c r="ER32" s="134">
        <v>1.5867411116974301E-4</v>
      </c>
      <c r="ES32" s="134">
        <v>0</v>
      </c>
      <c r="ET32" s="134">
        <v>1.2911270617384217E-5</v>
      </c>
      <c r="EU32" s="134">
        <v>2.7180458599672694E-3</v>
      </c>
      <c r="EV32" s="134">
        <v>2.7924375986435632E-5</v>
      </c>
      <c r="EW32" s="134">
        <v>7.6827064541892435E-5</v>
      </c>
      <c r="EX32" s="134">
        <v>8.5694805446545475E-5</v>
      </c>
      <c r="EY32" s="134">
        <v>2.054978449460892E-3</v>
      </c>
      <c r="EZ32" s="134">
        <v>7.2791481766260133E-4</v>
      </c>
      <c r="FA32" s="134">
        <v>1.0423458935418743E-4</v>
      </c>
      <c r="FB32" s="134">
        <v>3.2065376784465244E-3</v>
      </c>
      <c r="FC32" s="134">
        <v>4.3175429066849802E-4</v>
      </c>
      <c r="FD32" s="134">
        <v>2.434577011902465E-3</v>
      </c>
      <c r="FE32" s="134">
        <v>2.7192717300643767E-4</v>
      </c>
      <c r="FF32" s="134">
        <v>1.0305767799457617E-2</v>
      </c>
      <c r="FG32" s="134">
        <v>5.4591559533634752E-2</v>
      </c>
      <c r="FH32" s="134">
        <v>1.1474230183688592E-3</v>
      </c>
      <c r="FI32" s="134">
        <v>4.6522010393400357E-4</v>
      </c>
      <c r="FJ32" s="134">
        <v>6.3100322075803597E-4</v>
      </c>
      <c r="FK32" s="134">
        <v>3.6412965919364133E-4</v>
      </c>
      <c r="FL32" s="134">
        <v>3.7011188124632863E-4</v>
      </c>
      <c r="FM32" s="134">
        <v>6.4556152912187236E-5</v>
      </c>
      <c r="FN32" s="134">
        <v>1.2717021651905792E-2</v>
      </c>
      <c r="FO32" s="134"/>
      <c r="FP32" s="134">
        <v>8.9986745384341532E-6</v>
      </c>
      <c r="FQ32" s="134">
        <v>0</v>
      </c>
      <c r="FR32" s="134">
        <v>1.9997054529853674E-5</v>
      </c>
      <c r="FS32" s="134">
        <v>0</v>
      </c>
      <c r="FT32" s="134">
        <v>2.2094905526473565E-4</v>
      </c>
      <c r="FU32" s="134">
        <v>0</v>
      </c>
      <c r="FV32" s="134">
        <v>0</v>
      </c>
      <c r="FW32" s="134">
        <v>1.4229504062354776E-4</v>
      </c>
      <c r="FX32" s="134">
        <v>1.6595555554323702E-5</v>
      </c>
      <c r="FY32" s="134">
        <v>8.9785774986301514E-5</v>
      </c>
      <c r="FZ32" s="134">
        <v>1.1998232717912204E-5</v>
      </c>
      <c r="GA32" s="134">
        <v>1.8258994537748178E-3</v>
      </c>
      <c r="GB32" s="134">
        <v>7.2601246184930159E-4</v>
      </c>
      <c r="GC32" s="134">
        <v>0</v>
      </c>
      <c r="GD32" s="134">
        <v>0</v>
      </c>
      <c r="GE32" s="134">
        <v>4.5666173591831692E-4</v>
      </c>
      <c r="GF32" s="134">
        <v>1.6733999162246987E-3</v>
      </c>
      <c r="GG32" s="134">
        <v>1.0114470187091828E-4</v>
      </c>
      <c r="GH32" s="134">
        <v>8.0215646620283368E-3</v>
      </c>
      <c r="GI32" s="134">
        <v>4.9056079674931211E-2</v>
      </c>
      <c r="GJ32" s="134">
        <v>6.1191586772980336E-4</v>
      </c>
      <c r="GK32" s="134">
        <v>3.5925948280264976E-4</v>
      </c>
      <c r="GL32" s="134">
        <v>7.2715329380984377E-4</v>
      </c>
      <c r="GM32" s="134">
        <v>4.0547527543822846E-4</v>
      </c>
      <c r="GN32" s="134">
        <v>2.7274322623193833E-4</v>
      </c>
      <c r="GO32" s="134">
        <v>1.9797083984555137E-5</v>
      </c>
      <c r="GP32" s="134">
        <v>1.1738021245812949E-2</v>
      </c>
      <c r="GQ32" s="134"/>
      <c r="GR32" s="134">
        <v>2.2726181907434302E-5</v>
      </c>
      <c r="GS32" s="134">
        <v>0</v>
      </c>
      <c r="GT32" s="134">
        <v>3.7816907793538642E-5</v>
      </c>
      <c r="GU32" s="134">
        <v>0</v>
      </c>
      <c r="GV32" s="134">
        <v>1.6323170338276226E-5</v>
      </c>
      <c r="GW32" s="134">
        <v>0</v>
      </c>
      <c r="GX32" s="134">
        <v>1.10023579075674E-4</v>
      </c>
      <c r="GY32" s="134">
        <v>5.0141893414815361E-5</v>
      </c>
      <c r="GZ32" s="134">
        <v>2.5318409577078498E-5</v>
      </c>
      <c r="HA32" s="134">
        <v>1.3634176029015112E-4</v>
      </c>
      <c r="HB32" s="134">
        <v>0</v>
      </c>
      <c r="HC32" s="134">
        <v>1.4721558901336904E-3</v>
      </c>
      <c r="HD32" s="134">
        <v>5.6596489809581328E-4</v>
      </c>
      <c r="HE32" s="134">
        <v>0</v>
      </c>
      <c r="HF32" s="134">
        <v>0</v>
      </c>
      <c r="HG32" s="134">
        <v>3.0265755085090809E-4</v>
      </c>
      <c r="HH32" s="134">
        <v>1.1251649693770505E-3</v>
      </c>
      <c r="HI32" s="134">
        <v>7.2750115616141206E-5</v>
      </c>
      <c r="HJ32" s="134">
        <v>6.52608304287989E-3</v>
      </c>
      <c r="HK32" s="134">
        <v>4.2516242658779325E-2</v>
      </c>
      <c r="HL32" s="134">
        <v>8.3390802571638872E-4</v>
      </c>
      <c r="HM32" s="134">
        <v>3.266008460561761E-4</v>
      </c>
      <c r="HN32" s="134">
        <v>6.9919677879507554E-4</v>
      </c>
      <c r="HO32" s="134">
        <v>1.2405411053913938E-4</v>
      </c>
      <c r="HP32" s="134">
        <v>2.1506723844923989E-4</v>
      </c>
      <c r="HQ32" s="134">
        <v>6.4313651865849784E-5</v>
      </c>
      <c r="HR32" s="134">
        <v>1.0209668321903226E-2</v>
      </c>
    </row>
    <row r="33" spans="1:226" x14ac:dyDescent="0.25">
      <c r="A33" s="123" t="s">
        <v>28</v>
      </c>
      <c r="B33" s="123">
        <v>8592</v>
      </c>
      <c r="C33" s="138" t="s">
        <v>922</v>
      </c>
      <c r="D33" s="135">
        <v>2.0641856898778386E-5</v>
      </c>
      <c r="E33" s="134">
        <v>1.4980816720405566E-5</v>
      </c>
      <c r="F33" s="134">
        <v>3.4316728429024512E-5</v>
      </c>
      <c r="G33" s="134">
        <v>1.5191142707281384E-6</v>
      </c>
      <c r="H33" s="134">
        <v>4.2440268576923485E-4</v>
      </c>
      <c r="I33" s="134">
        <v>1.3004488920451045E-5</v>
      </c>
      <c r="J33" s="134">
        <v>8.0438674303139002E-6</v>
      </c>
      <c r="K33" s="134">
        <v>9.5852721850978422E-5</v>
      </c>
      <c r="L33" s="134">
        <v>1.4785136337963849E-5</v>
      </c>
      <c r="M33" s="134">
        <v>1.1175183685335564E-4</v>
      </c>
      <c r="N33" s="134">
        <v>2.6622299245457827E-5</v>
      </c>
      <c r="O33" s="134">
        <v>3.6367071085199765E-5</v>
      </c>
      <c r="P33" s="134">
        <v>8.2761146137978132E-5</v>
      </c>
      <c r="Q33" s="134">
        <v>1.9853113465749611E-5</v>
      </c>
      <c r="R33" s="134">
        <v>4.8593444077847784E-5</v>
      </c>
      <c r="S33" s="134">
        <v>3.2134603658975767E-4</v>
      </c>
      <c r="T33" s="134">
        <v>7.6578188443743311E-4</v>
      </c>
      <c r="U33" s="134">
        <v>1.1145783368814758E-4</v>
      </c>
      <c r="V33" s="134">
        <v>1.1039737757396631E-3</v>
      </c>
      <c r="W33" s="134">
        <v>1.3345208773164476E-2</v>
      </c>
      <c r="X33" s="134">
        <v>5.6043157381028413E-4</v>
      </c>
      <c r="Y33" s="134">
        <v>2.2301734731767882E-4</v>
      </c>
      <c r="Z33" s="134">
        <v>5.0978812279215964E-4</v>
      </c>
      <c r="AA33" s="134">
        <v>1.0349679365539466E-4</v>
      </c>
      <c r="AB33" s="134">
        <v>6.8721005259912414E-5</v>
      </c>
      <c r="AC33" s="134">
        <v>1.7352873787890012E-4</v>
      </c>
      <c r="AD33" s="134">
        <v>2.578603733054348E-4</v>
      </c>
      <c r="AE33" s="134"/>
      <c r="AF33" s="134">
        <v>1.6055396444787031E-5</v>
      </c>
      <c r="AG33" s="134">
        <v>2.7726167876555374E-6</v>
      </c>
      <c r="AH33" s="134">
        <v>2.7965133032053635E-5</v>
      </c>
      <c r="AI33" s="134">
        <v>3.2495121257264034E-6</v>
      </c>
      <c r="AJ33" s="134">
        <v>4.6617116299135515E-4</v>
      </c>
      <c r="AK33" s="134">
        <v>1.30240111778563E-5</v>
      </c>
      <c r="AL33" s="134">
        <v>1.3636197674323526E-5</v>
      </c>
      <c r="AM33" s="134">
        <v>8.4507522484526831E-5</v>
      </c>
      <c r="AN33" s="134">
        <v>1.3570767189656962E-5</v>
      </c>
      <c r="AO33" s="134">
        <v>1.433252873330824E-4</v>
      </c>
      <c r="AP33" s="134">
        <v>4.0462633278626709E-5</v>
      </c>
      <c r="AQ33" s="134">
        <v>2.4908062765835135E-5</v>
      </c>
      <c r="AR33" s="134">
        <v>1.2236499002488832E-4</v>
      </c>
      <c r="AS33" s="134">
        <v>2.3816204174618307E-5</v>
      </c>
      <c r="AT33" s="134">
        <v>4.3443481573997081E-5</v>
      </c>
      <c r="AU33" s="134">
        <v>3.3782218659251595E-4</v>
      </c>
      <c r="AV33" s="134">
        <v>6.9087118543673088E-4</v>
      </c>
      <c r="AW33" s="134">
        <v>1.40800483457452E-4</v>
      </c>
      <c r="AX33" s="134">
        <v>1.3180233023235531E-3</v>
      </c>
      <c r="AY33" s="134">
        <v>1.564197802946599E-2</v>
      </c>
      <c r="AZ33" s="134">
        <v>5.2462484455271835E-4</v>
      </c>
      <c r="BA33" s="134">
        <v>2.8273847791025937E-4</v>
      </c>
      <c r="BB33" s="134">
        <v>4.5062119937028434E-4</v>
      </c>
      <c r="BC33" s="134">
        <v>1.134241616792699E-4</v>
      </c>
      <c r="BD33" s="134">
        <v>5.3400539756177332E-5</v>
      </c>
      <c r="BE33" s="134">
        <v>1.7803015155584014E-4</v>
      </c>
      <c r="BF33" s="134">
        <v>3.2050816207469432E-4</v>
      </c>
      <c r="BG33" s="134"/>
      <c r="BH33" s="134">
        <v>2.2837212058469439E-5</v>
      </c>
      <c r="BI33" s="134">
        <v>4.4636792922348441E-6</v>
      </c>
      <c r="BJ33" s="134">
        <v>1.0108289404356774E-5</v>
      </c>
      <c r="BK33" s="134">
        <v>2.3807527007900383E-6</v>
      </c>
      <c r="BL33" s="134">
        <v>5.3578232981544953E-4</v>
      </c>
      <c r="BM33" s="134">
        <v>9.1940488721719754E-6</v>
      </c>
      <c r="BN33" s="134">
        <v>6.1980643109991248E-6</v>
      </c>
      <c r="BO33" s="134">
        <v>6.7185594463703755E-5</v>
      </c>
      <c r="BP33" s="134">
        <v>1.908565990234332E-6</v>
      </c>
      <c r="BQ33" s="134">
        <v>1.1484845992871471E-4</v>
      </c>
      <c r="BR33" s="134">
        <v>4.0894207284086277E-5</v>
      </c>
      <c r="BS33" s="134">
        <v>1.8253764636921498E-5</v>
      </c>
      <c r="BT33" s="134">
        <v>1.1028140372094353E-4</v>
      </c>
      <c r="BU33" s="134">
        <v>1.8241699506034511E-5</v>
      </c>
      <c r="BV33" s="134">
        <v>5.8318816009125023E-5</v>
      </c>
      <c r="BW33" s="134">
        <v>3.4071112310374828E-4</v>
      </c>
      <c r="BX33" s="134">
        <v>7.979002772015467E-4</v>
      </c>
      <c r="BY33" s="134">
        <v>1.172059206398478E-4</v>
      </c>
      <c r="BZ33" s="134">
        <v>1.165462887984157E-3</v>
      </c>
      <c r="CA33" s="134">
        <v>1.6135564138413733E-2</v>
      </c>
      <c r="CB33" s="134">
        <v>4.9763389783349162E-4</v>
      </c>
      <c r="CC33" s="134">
        <v>2.607326128909845E-4</v>
      </c>
      <c r="CD33" s="134">
        <v>3.9799304140637943E-4</v>
      </c>
      <c r="CE33" s="134">
        <v>1.2003745417381309E-4</v>
      </c>
      <c r="CF33" s="134">
        <v>4.8320340252648117E-5</v>
      </c>
      <c r="CG33" s="134">
        <v>1.3046864300542986E-4</v>
      </c>
      <c r="CH33" s="134">
        <v>3.3548341864962172E-4</v>
      </c>
      <c r="CI33" s="134"/>
      <c r="CJ33" s="134">
        <v>7.121828793475874E-6</v>
      </c>
      <c r="CK33" s="134">
        <v>2.0332452168488443E-6</v>
      </c>
      <c r="CL33" s="134">
        <v>4.6963014123901161E-6</v>
      </c>
      <c r="CM33" s="134">
        <v>1.9550434777399116E-6</v>
      </c>
      <c r="CN33" s="134">
        <v>6.0004355844402688E-5</v>
      </c>
      <c r="CO33" s="134">
        <v>1.8945985555382282E-5</v>
      </c>
      <c r="CP33" s="134">
        <v>8.8694403646090485E-6</v>
      </c>
      <c r="CQ33" s="134">
        <v>2.9724660397344562E-5</v>
      </c>
      <c r="CR33" s="134">
        <v>3.4297560900300848E-6</v>
      </c>
      <c r="CS33" s="134">
        <v>1.162769641580787E-4</v>
      </c>
      <c r="CT33" s="134">
        <v>2.7004172557626328E-5</v>
      </c>
      <c r="CU33" s="134">
        <v>2.4158884786541889E-5</v>
      </c>
      <c r="CV33" s="134">
        <v>9.861719991308257E-5</v>
      </c>
      <c r="CW33" s="134">
        <v>1.9684220734284627E-5</v>
      </c>
      <c r="CX33" s="134">
        <v>6.06905940412724E-5</v>
      </c>
      <c r="CY33" s="134">
        <v>3.68817068776857E-4</v>
      </c>
      <c r="CZ33" s="134">
        <v>6.9081760820123442E-4</v>
      </c>
      <c r="DA33" s="134">
        <v>9.0836360041999492E-5</v>
      </c>
      <c r="DB33" s="134">
        <v>1.0309372215346322E-3</v>
      </c>
      <c r="DC33" s="134">
        <v>1.7603133056597144E-2</v>
      </c>
      <c r="DD33" s="134">
        <v>4.4956739538958343E-4</v>
      </c>
      <c r="DE33" s="134">
        <v>2.6314614374081988E-4</v>
      </c>
      <c r="DF33" s="134">
        <v>2.6371450537128292E-4</v>
      </c>
      <c r="DG33" s="134">
        <v>1.4424780706645258E-4</v>
      </c>
      <c r="DH33" s="134">
        <v>5.789075654700451E-5</v>
      </c>
      <c r="DI33" s="134">
        <v>1.0833138048570074E-4</v>
      </c>
      <c r="DJ33" s="134">
        <v>2.8623490229788507E-4</v>
      </c>
      <c r="DK33" s="134"/>
      <c r="DL33" s="134">
        <v>4.2454083699246011E-6</v>
      </c>
      <c r="DM33" s="134">
        <v>0</v>
      </c>
      <c r="DN33" s="134">
        <v>2.9156179733238605E-6</v>
      </c>
      <c r="DO33" s="134">
        <v>3.2276280869031216E-6</v>
      </c>
      <c r="DP33" s="134">
        <v>6.5548507378308614E-5</v>
      </c>
      <c r="DQ33" s="134">
        <v>2.5163277743069686E-5</v>
      </c>
      <c r="DR33" s="134">
        <v>1.1047289497735281E-6</v>
      </c>
      <c r="DS33" s="134">
        <v>2.6933530070348401E-5</v>
      </c>
      <c r="DT33" s="134">
        <v>9.1657844668080692E-6</v>
      </c>
      <c r="DU33" s="134">
        <v>8.7692062690548133E-5</v>
      </c>
      <c r="DV33" s="134">
        <v>1.1548273245778133E-5</v>
      </c>
      <c r="DW33" s="134">
        <v>1.4292658231890519E-5</v>
      </c>
      <c r="DX33" s="134">
        <v>9.2829333904567206E-5</v>
      </c>
      <c r="DY33" s="134">
        <v>9.8032130708264422E-6</v>
      </c>
      <c r="DZ33" s="134">
        <v>5.1409254840974598E-5</v>
      </c>
      <c r="EA33" s="134">
        <v>5.8094396444688628E-4</v>
      </c>
      <c r="EB33" s="134">
        <v>6.9660982197413464E-4</v>
      </c>
      <c r="EC33" s="134">
        <v>7.177833386230956E-5</v>
      </c>
      <c r="ED33" s="134">
        <v>8.4140421934951449E-4</v>
      </c>
      <c r="EE33" s="134">
        <v>1.2479193002090643E-2</v>
      </c>
      <c r="EF33" s="134">
        <v>3.3461943128119877E-4</v>
      </c>
      <c r="EG33" s="134">
        <v>1.5685834076584483E-4</v>
      </c>
      <c r="EH33" s="134">
        <v>2.6065940937254525E-4</v>
      </c>
      <c r="EI33" s="134">
        <v>1.4136319590280869E-4</v>
      </c>
      <c r="EJ33" s="134">
        <v>5.2766598477261715E-5</v>
      </c>
      <c r="EK33" s="134">
        <v>1.1960339310181886E-4</v>
      </c>
      <c r="EL33" s="134">
        <v>2.6580850768473797E-4</v>
      </c>
      <c r="EM33" s="134"/>
      <c r="EN33" s="134">
        <v>6.7774490886783598E-6</v>
      </c>
      <c r="EO33" s="134">
        <v>0</v>
      </c>
      <c r="EP33" s="134">
        <v>0</v>
      </c>
      <c r="EQ33" s="134">
        <v>0</v>
      </c>
      <c r="ER33" s="134">
        <v>4.6592125660590546E-5</v>
      </c>
      <c r="ES33" s="134">
        <v>1.823130577291935E-5</v>
      </c>
      <c r="ET33" s="134">
        <v>1.1935627559676011E-6</v>
      </c>
      <c r="EU33" s="134">
        <v>2.3391517354119848E-5</v>
      </c>
      <c r="EV33" s="134">
        <v>6.7235005095589413E-5</v>
      </c>
      <c r="EW33" s="134">
        <v>6.264912173161058E-5</v>
      </c>
      <c r="EX33" s="134">
        <v>6.1797909319203021E-6</v>
      </c>
      <c r="EY33" s="134">
        <v>1.2226362318080851E-5</v>
      </c>
      <c r="EZ33" s="134">
        <v>7.3172830500001991E-5</v>
      </c>
      <c r="FA33" s="134">
        <v>8.4371023576756571E-6</v>
      </c>
      <c r="FB33" s="134">
        <v>3.9177296524645503E-5</v>
      </c>
      <c r="FC33" s="134">
        <v>4.7856987049831853E-4</v>
      </c>
      <c r="FD33" s="134">
        <v>6.6853585998158437E-4</v>
      </c>
      <c r="FE33" s="134">
        <v>3.296573824587095E-5</v>
      </c>
      <c r="FF33" s="134">
        <v>4.5829800826070266E-4</v>
      </c>
      <c r="FG33" s="134">
        <v>1.0240879301537548E-2</v>
      </c>
      <c r="FH33" s="134">
        <v>4.0566980714535933E-4</v>
      </c>
      <c r="FI33" s="134">
        <v>1.3097054467569352E-4</v>
      </c>
      <c r="FJ33" s="134">
        <v>2.9141104709404784E-4</v>
      </c>
      <c r="FK33" s="134">
        <v>1.0410683089664024E-4</v>
      </c>
      <c r="FL33" s="134">
        <v>4.765379039241913E-5</v>
      </c>
      <c r="FM33" s="134">
        <v>7.9870124219086236E-5</v>
      </c>
      <c r="FN33" s="134">
        <v>1.7161465396700506E-4</v>
      </c>
      <c r="FO33" s="134"/>
      <c r="FP33" s="134">
        <v>5.8818698829189886E-6</v>
      </c>
      <c r="FQ33" s="134">
        <v>7.5697108058435854E-6</v>
      </c>
      <c r="FR33" s="134">
        <v>1.4773741950918681E-6</v>
      </c>
      <c r="FS33" s="134">
        <v>0</v>
      </c>
      <c r="FT33" s="134">
        <v>8.928475491057556E-5</v>
      </c>
      <c r="FU33" s="134">
        <v>3.801283803971377E-5</v>
      </c>
      <c r="FV33" s="134">
        <v>2.4524116163692613E-6</v>
      </c>
      <c r="FW33" s="134">
        <v>3.7923663733295365E-5</v>
      </c>
      <c r="FX33" s="134">
        <v>4.3005890059385399E-5</v>
      </c>
      <c r="FY33" s="134">
        <v>6.4457437240827303E-4</v>
      </c>
      <c r="FZ33" s="134">
        <v>2.5688582504268424E-6</v>
      </c>
      <c r="GA33" s="134">
        <v>3.8619743359058689E-6</v>
      </c>
      <c r="GB33" s="134">
        <v>4.8244008910533546E-5</v>
      </c>
      <c r="GC33" s="134">
        <v>5.15603594087062E-6</v>
      </c>
      <c r="GD33" s="134">
        <v>1.164909552829938E-5</v>
      </c>
      <c r="GE33" s="134">
        <v>3.2812610881923101E-4</v>
      </c>
      <c r="GF33" s="134">
        <v>6.5076915014573346E-4</v>
      </c>
      <c r="GG33" s="134">
        <v>3.1064658557744117E-5</v>
      </c>
      <c r="GH33" s="134">
        <v>6.5121333747116775E-4</v>
      </c>
      <c r="GI33" s="134">
        <v>9.8901505354988609E-3</v>
      </c>
      <c r="GJ33" s="134">
        <v>2.7004804722148735E-4</v>
      </c>
      <c r="GK33" s="134">
        <v>8.2753992733678884E-5</v>
      </c>
      <c r="GL33" s="134">
        <v>1.57745004569327E-4</v>
      </c>
      <c r="GM33" s="134">
        <v>1.3505546213360713E-4</v>
      </c>
      <c r="GN33" s="134">
        <v>4.011623477623563E-5</v>
      </c>
      <c r="GO33" s="134">
        <v>7.3802346105749281E-5</v>
      </c>
      <c r="GP33" s="134">
        <v>1.2793747326165567E-4</v>
      </c>
      <c r="GQ33" s="134"/>
      <c r="GR33" s="134">
        <v>2.8268187165069406E-6</v>
      </c>
      <c r="GS33" s="134">
        <v>0</v>
      </c>
      <c r="GT33" s="134">
        <v>9.4227290550231355E-7</v>
      </c>
      <c r="GU33" s="134">
        <v>0</v>
      </c>
      <c r="GV33" s="134">
        <v>8.1998571969234559E-5</v>
      </c>
      <c r="GW33" s="134">
        <v>2.8268187165069406E-6</v>
      </c>
      <c r="GX33" s="134">
        <v>0</v>
      </c>
      <c r="GY33" s="134">
        <v>3.2743413143130521E-5</v>
      </c>
      <c r="GZ33" s="134">
        <v>9.6747374639350565E-6</v>
      </c>
      <c r="HA33" s="134">
        <v>4.2961643700292319E-5</v>
      </c>
      <c r="HB33" s="134">
        <v>2.0845804301804191E-6</v>
      </c>
      <c r="HC33" s="134">
        <v>0</v>
      </c>
      <c r="HD33" s="134">
        <v>3.470644036850455E-5</v>
      </c>
      <c r="HE33" s="134">
        <v>2.8268187165069406E-6</v>
      </c>
      <c r="HF33" s="134">
        <v>8.7736270064090314E-6</v>
      </c>
      <c r="HG33" s="134">
        <v>3.8851461684822643E-4</v>
      </c>
      <c r="HH33" s="134">
        <v>4.1730333540361715E-4</v>
      </c>
      <c r="HI33" s="134">
        <v>1.8502148415922655E-5</v>
      </c>
      <c r="HJ33" s="134">
        <v>2.3261878819808089E-4</v>
      </c>
      <c r="HK33" s="134">
        <v>5.5764810279295496E-3</v>
      </c>
      <c r="HL33" s="134">
        <v>1.8464430223382976E-4</v>
      </c>
      <c r="HM33" s="134">
        <v>3.4637828022984536E-5</v>
      </c>
      <c r="HN33" s="134">
        <v>6.6142648228496344E-5</v>
      </c>
      <c r="HO33" s="134">
        <v>9.9287420036048139E-5</v>
      </c>
      <c r="HP33" s="134">
        <v>1.7300576884820936E-5</v>
      </c>
      <c r="HQ33" s="134">
        <v>4.7278667016856371E-5</v>
      </c>
      <c r="HR33" s="134">
        <v>1.6039728948963623E-4</v>
      </c>
    </row>
    <row r="34" spans="1:226" x14ac:dyDescent="0.25">
      <c r="A34" s="123" t="s">
        <v>28</v>
      </c>
      <c r="B34" s="123">
        <v>8593</v>
      </c>
      <c r="C34" s="138" t="s">
        <v>923</v>
      </c>
      <c r="D34" s="135">
        <v>3.3205732390202648E-4</v>
      </c>
      <c r="E34" s="134">
        <v>7.9822866502988538E-5</v>
      </c>
      <c r="F34" s="134">
        <v>1.119177602211826E-3</v>
      </c>
      <c r="G34" s="134">
        <v>1.1823264270852865E-4</v>
      </c>
      <c r="H34" s="134">
        <v>1.5687765921427262E-3</v>
      </c>
      <c r="I34" s="134">
        <v>1.6476353246576295E-4</v>
      </c>
      <c r="J34" s="134">
        <v>2.0620724634440538E-4</v>
      </c>
      <c r="K34" s="134">
        <v>8.723403123244934E-4</v>
      </c>
      <c r="L34" s="134">
        <v>3.155487797008111E-4</v>
      </c>
      <c r="M34" s="134">
        <v>1.4755320468153512E-3</v>
      </c>
      <c r="N34" s="134">
        <v>6.0405081039675715E-4</v>
      </c>
      <c r="O34" s="134">
        <v>8.7979958303856633E-4</v>
      </c>
      <c r="P34" s="134">
        <v>2.6004082054529734E-3</v>
      </c>
      <c r="Q34" s="134">
        <v>4.3245351930367923E-4</v>
      </c>
      <c r="R34" s="134">
        <v>5.3550322336129701E-4</v>
      </c>
      <c r="S34" s="134">
        <v>2.5537553878915748E-3</v>
      </c>
      <c r="T34" s="134">
        <v>8.7729241922108233E-3</v>
      </c>
      <c r="U34" s="134">
        <v>1.7303323700483982E-3</v>
      </c>
      <c r="V34" s="134">
        <v>2.1968082778508771E-2</v>
      </c>
      <c r="W34" s="134">
        <v>3.8598941885312897E-2</v>
      </c>
      <c r="X34" s="134">
        <v>5.4870094193837527E-3</v>
      </c>
      <c r="Y34" s="134">
        <v>3.8806769967833789E-3</v>
      </c>
      <c r="Z34" s="134">
        <v>4.743962853007223E-3</v>
      </c>
      <c r="AA34" s="134">
        <v>8.5620265022064526E-4</v>
      </c>
      <c r="AB34" s="134">
        <v>8.1350818493758803E-4</v>
      </c>
      <c r="AC34" s="134">
        <v>1.5046484211561856E-3</v>
      </c>
      <c r="AD34" s="134">
        <v>5.2755528044353666E-3</v>
      </c>
      <c r="AE34" s="134"/>
      <c r="AF34" s="134">
        <v>3.6923757863661303E-4</v>
      </c>
      <c r="AG34" s="134">
        <v>9.1320168781296027E-5</v>
      </c>
      <c r="AH34" s="134">
        <v>1.2760865898967617E-3</v>
      </c>
      <c r="AI34" s="134">
        <v>1.2957766598618948E-4</v>
      </c>
      <c r="AJ34" s="134">
        <v>1.4014595268378206E-3</v>
      </c>
      <c r="AK34" s="134">
        <v>1.4935591059758271E-4</v>
      </c>
      <c r="AL34" s="134">
        <v>1.9814521675243576E-4</v>
      </c>
      <c r="AM34" s="134">
        <v>8.5744461563592392E-4</v>
      </c>
      <c r="AN34" s="134">
        <v>3.374696647104371E-4</v>
      </c>
      <c r="AO34" s="134">
        <v>1.6690884726012784E-3</v>
      </c>
      <c r="AP34" s="134">
        <v>7.7649357572803172E-4</v>
      </c>
      <c r="AQ34" s="134">
        <v>8.2901657202215568E-4</v>
      </c>
      <c r="AR34" s="134">
        <v>2.4444815944140255E-3</v>
      </c>
      <c r="AS34" s="134">
        <v>4.1132149703223002E-4</v>
      </c>
      <c r="AT34" s="134">
        <v>6.0574760161801995E-4</v>
      </c>
      <c r="AU34" s="134">
        <v>2.6607995476874554E-3</v>
      </c>
      <c r="AV34" s="134">
        <v>1.0008735958985462E-2</v>
      </c>
      <c r="AW34" s="134">
        <v>1.7316285807516413E-3</v>
      </c>
      <c r="AX34" s="134">
        <v>2.3914911601626444E-2</v>
      </c>
      <c r="AY34" s="134">
        <v>4.2818226524650546E-2</v>
      </c>
      <c r="AZ34" s="134">
        <v>5.6505876238079275E-3</v>
      </c>
      <c r="BA34" s="134">
        <v>3.91668039866037E-3</v>
      </c>
      <c r="BB34" s="134">
        <v>5.2048010354922083E-3</v>
      </c>
      <c r="BC34" s="134">
        <v>7.7692284968904925E-4</v>
      </c>
      <c r="BD34" s="134">
        <v>8.171798262706782E-4</v>
      </c>
      <c r="BE34" s="134">
        <v>1.5625908799723905E-3</v>
      </c>
      <c r="BF34" s="134">
        <v>5.8690951633176801E-3</v>
      </c>
      <c r="BG34" s="134"/>
      <c r="BH34" s="134">
        <v>2.680702333050423E-4</v>
      </c>
      <c r="BI34" s="134">
        <v>9.0648576660645535E-5</v>
      </c>
      <c r="BJ34" s="134">
        <v>1.5473229782510876E-3</v>
      </c>
      <c r="BK34" s="134">
        <v>1.0403798290054856E-4</v>
      </c>
      <c r="BL34" s="134">
        <v>1.5528603344391757E-3</v>
      </c>
      <c r="BM34" s="134">
        <v>1.3363329989269943E-4</v>
      </c>
      <c r="BN34" s="134">
        <v>1.5921702074142536E-4</v>
      </c>
      <c r="BO34" s="134">
        <v>8.4280358078185516E-4</v>
      </c>
      <c r="BP34" s="134">
        <v>3.332400527618602E-4</v>
      </c>
      <c r="BQ34" s="134">
        <v>1.6417002641526037E-3</v>
      </c>
      <c r="BR34" s="134">
        <v>8.1916465125432656E-4</v>
      </c>
      <c r="BS34" s="134">
        <v>7.2200192181642202E-4</v>
      </c>
      <c r="BT34" s="134">
        <v>2.5270719768606129E-3</v>
      </c>
      <c r="BU34" s="134">
        <v>3.494889399294689E-4</v>
      </c>
      <c r="BV34" s="134">
        <v>5.9396685762454346E-4</v>
      </c>
      <c r="BW34" s="134">
        <v>2.741171781093686E-3</v>
      </c>
      <c r="BX34" s="134">
        <v>9.7666431737326899E-3</v>
      </c>
      <c r="BY34" s="134">
        <v>1.5402439198790108E-3</v>
      </c>
      <c r="BZ34" s="134">
        <v>2.4713259976211328E-2</v>
      </c>
      <c r="CA34" s="134">
        <v>4.3771207470438306E-2</v>
      </c>
      <c r="CB34" s="134">
        <v>6.3784993014444165E-3</v>
      </c>
      <c r="CC34" s="134">
        <v>3.9484284171937929E-3</v>
      </c>
      <c r="CD34" s="134">
        <v>5.2631067365806498E-3</v>
      </c>
      <c r="CE34" s="134">
        <v>7.7856541097288349E-4</v>
      </c>
      <c r="CF34" s="134">
        <v>7.622777986271102E-4</v>
      </c>
      <c r="CG34" s="134">
        <v>1.6593672383046992E-3</v>
      </c>
      <c r="CH34" s="134">
        <v>6.3440652831697232E-3</v>
      </c>
      <c r="CI34" s="134"/>
      <c r="CJ34" s="134">
        <v>4.0563557752893613E-4</v>
      </c>
      <c r="CK34" s="134">
        <v>1.1464706772772893E-4</v>
      </c>
      <c r="CL34" s="134">
        <v>1.4280233580629769E-3</v>
      </c>
      <c r="CM34" s="134">
        <v>1.1742414421122982E-4</v>
      </c>
      <c r="CN34" s="134">
        <v>1.4730123881045738E-3</v>
      </c>
      <c r="CO34" s="134">
        <v>1.2179479636323342E-4</v>
      </c>
      <c r="CP34" s="134">
        <v>1.6527370777566744E-4</v>
      </c>
      <c r="CQ34" s="134">
        <v>6.7140416995668329E-4</v>
      </c>
      <c r="CR34" s="134">
        <v>3.329850498530401E-4</v>
      </c>
      <c r="CS34" s="134">
        <v>1.4652356376821214E-3</v>
      </c>
      <c r="CT34" s="134">
        <v>7.4691015521698536E-4</v>
      </c>
      <c r="CU34" s="134">
        <v>6.4174743386807235E-4</v>
      </c>
      <c r="CV34" s="134">
        <v>1.8651998851886807E-3</v>
      </c>
      <c r="CW34" s="134">
        <v>3.0404940195647535E-4</v>
      </c>
      <c r="CX34" s="134">
        <v>5.7217920262854342E-4</v>
      </c>
      <c r="CY34" s="134">
        <v>2.7407498565165662E-3</v>
      </c>
      <c r="CZ34" s="134">
        <v>9.484361301705482E-3</v>
      </c>
      <c r="DA34" s="134">
        <v>1.4433025250545305E-3</v>
      </c>
      <c r="DB34" s="134">
        <v>2.5699590052850125E-2</v>
      </c>
      <c r="DC34" s="134">
        <v>4.5323874122428387E-2</v>
      </c>
      <c r="DD34" s="134">
        <v>6.0238685920749047E-3</v>
      </c>
      <c r="DE34" s="134">
        <v>4.2479915762977296E-3</v>
      </c>
      <c r="DF34" s="134">
        <v>4.9631937781581181E-3</v>
      </c>
      <c r="DG34" s="134">
        <v>7.2885453950817677E-4</v>
      </c>
      <c r="DH34" s="134">
        <v>8.5190163986797573E-4</v>
      </c>
      <c r="DI34" s="134">
        <v>1.7543436826366614E-3</v>
      </c>
      <c r="DJ34" s="134">
        <v>7.1342450952406574E-3</v>
      </c>
      <c r="DK34" s="134"/>
      <c r="DL34" s="134">
        <v>2.8331675029184377E-4</v>
      </c>
      <c r="DM34" s="134">
        <v>1.128706983321737E-4</v>
      </c>
      <c r="DN34" s="134">
        <v>1.3997065690185705E-3</v>
      </c>
      <c r="DO34" s="134">
        <v>1.3543385569315654E-4</v>
      </c>
      <c r="DP34" s="134">
        <v>1.4336149461121122E-3</v>
      </c>
      <c r="DQ34" s="134">
        <v>5.483276653361625E-5</v>
      </c>
      <c r="DR34" s="134">
        <v>1.1482433566510313E-4</v>
      </c>
      <c r="DS34" s="134">
        <v>5.6197065630022604E-4</v>
      </c>
      <c r="DT34" s="134">
        <v>3.3772051374995334E-4</v>
      </c>
      <c r="DU34" s="134">
        <v>1.2150929747959374E-3</v>
      </c>
      <c r="DV34" s="134">
        <v>7.9325174877516625E-4</v>
      </c>
      <c r="DW34" s="134">
        <v>5.2965443189818384E-4</v>
      </c>
      <c r="DX34" s="134">
        <v>2.0406638505943708E-3</v>
      </c>
      <c r="DY34" s="134">
        <v>2.3382266222274475E-4</v>
      </c>
      <c r="DZ34" s="134">
        <v>5.2952455043185154E-4</v>
      </c>
      <c r="EA34" s="134">
        <v>2.5775938324035744E-3</v>
      </c>
      <c r="EB34" s="134">
        <v>8.8298895718002569E-3</v>
      </c>
      <c r="EC34" s="134">
        <v>1.264787452031989E-3</v>
      </c>
      <c r="ED34" s="134">
        <v>2.6407497914709959E-2</v>
      </c>
      <c r="EE34" s="134">
        <v>4.4277484991180012E-2</v>
      </c>
      <c r="EF34" s="134">
        <v>5.4544962547623628E-3</v>
      </c>
      <c r="EG34" s="134">
        <v>3.71292271267954E-3</v>
      </c>
      <c r="EH34" s="134">
        <v>4.5041426049798449E-3</v>
      </c>
      <c r="EI34" s="134">
        <v>5.4026871097029446E-4</v>
      </c>
      <c r="EJ34" s="134">
        <v>7.186070115312225E-4</v>
      </c>
      <c r="EK34" s="134">
        <v>1.4359950088197195E-3</v>
      </c>
      <c r="EL34" s="134">
        <v>6.9016399931911424E-3</v>
      </c>
      <c r="EM34" s="134"/>
      <c r="EN34" s="134">
        <v>1.8648289050490324E-4</v>
      </c>
      <c r="EO34" s="134">
        <v>1.0409956252769014E-4</v>
      </c>
      <c r="EP34" s="134">
        <v>1.2926544376959653E-3</v>
      </c>
      <c r="EQ34" s="134">
        <v>1.6644572542583253E-4</v>
      </c>
      <c r="ER34" s="134">
        <v>1.5569951053592379E-3</v>
      </c>
      <c r="ES34" s="134">
        <v>4.2526464368684536E-5</v>
      </c>
      <c r="ET34" s="134">
        <v>7.3076308593318193E-5</v>
      </c>
      <c r="EU34" s="134">
        <v>5.8176378408804678E-4</v>
      </c>
      <c r="EV34" s="134">
        <v>4.0998089025210619E-4</v>
      </c>
      <c r="EW34" s="134">
        <v>1.2116160375289895E-3</v>
      </c>
      <c r="EX34" s="134">
        <v>7.086563417412398E-4</v>
      </c>
      <c r="EY34" s="134">
        <v>6.9855041170482793E-4</v>
      </c>
      <c r="EZ34" s="134">
        <v>1.8905877759184282E-3</v>
      </c>
      <c r="FA34" s="134">
        <v>2.0188519967811289E-4</v>
      </c>
      <c r="FB34" s="134">
        <v>4.9998103686349482E-4</v>
      </c>
      <c r="FC34" s="134">
        <v>2.784749565022717E-3</v>
      </c>
      <c r="FD34" s="134">
        <v>8.6457249795856804E-3</v>
      </c>
      <c r="FE34" s="134">
        <v>1.2558234265821664E-3</v>
      </c>
      <c r="FF34" s="134">
        <v>2.6866086266167977E-2</v>
      </c>
      <c r="FG34" s="134">
        <v>4.2225734865963253E-2</v>
      </c>
      <c r="FH34" s="134">
        <v>4.7601791565981925E-3</v>
      </c>
      <c r="FI34" s="134">
        <v>3.3935070294592415E-3</v>
      </c>
      <c r="FJ34" s="134">
        <v>3.9921383344128439E-3</v>
      </c>
      <c r="FK34" s="134">
        <v>4.9208992624967171E-4</v>
      </c>
      <c r="FL34" s="134">
        <v>7.4220484561166825E-4</v>
      </c>
      <c r="FM34" s="134">
        <v>1.1337088049650163E-3</v>
      </c>
      <c r="FN34" s="134">
        <v>6.7914089824070243E-3</v>
      </c>
      <c r="FO34" s="134"/>
      <c r="FP34" s="134">
        <v>1.5012562444304028E-4</v>
      </c>
      <c r="FQ34" s="134">
        <v>9.6505214456698858E-5</v>
      </c>
      <c r="FR34" s="134">
        <v>1.3361827842612384E-3</v>
      </c>
      <c r="FS34" s="134">
        <v>1.3705889973208936E-4</v>
      </c>
      <c r="FT34" s="134">
        <v>1.2614293341962199E-3</v>
      </c>
      <c r="FU34" s="134">
        <v>2.4100139317178971E-5</v>
      </c>
      <c r="FV34" s="134">
        <v>1.0480912114253297E-4</v>
      </c>
      <c r="FW34" s="134">
        <v>3.8255428792045219E-4</v>
      </c>
      <c r="FX34" s="134">
        <v>3.6125841165792768E-4</v>
      </c>
      <c r="FY34" s="134">
        <v>1.1740524603211912E-3</v>
      </c>
      <c r="FZ34" s="134">
        <v>5.8515913942655973E-4</v>
      </c>
      <c r="GA34" s="134">
        <v>4.7682665811365859E-4</v>
      </c>
      <c r="GB34" s="134">
        <v>1.7343696412997448E-3</v>
      </c>
      <c r="GC34" s="134">
        <v>1.4652745004341484E-4</v>
      </c>
      <c r="GD34" s="134">
        <v>4.5894602777796917E-4</v>
      </c>
      <c r="GE34" s="134">
        <v>2.9178004730113253E-3</v>
      </c>
      <c r="GF34" s="134">
        <v>9.5156855508885252E-3</v>
      </c>
      <c r="GG34" s="134">
        <v>1.0592755250318413E-3</v>
      </c>
      <c r="GH34" s="134">
        <v>2.6966558458986319E-2</v>
      </c>
      <c r="GI34" s="134">
        <v>4.0299109354460093E-2</v>
      </c>
      <c r="GJ34" s="134">
        <v>4.3736377434669595E-3</v>
      </c>
      <c r="GK34" s="134">
        <v>3.1589923292643157E-3</v>
      </c>
      <c r="GL34" s="134">
        <v>4.0563118014161981E-3</v>
      </c>
      <c r="GM34" s="134">
        <v>3.6933495045516636E-4</v>
      </c>
      <c r="GN34" s="134">
        <v>5.2795559470992289E-4</v>
      </c>
      <c r="GO34" s="134">
        <v>1.2312644260707578E-3</v>
      </c>
      <c r="GP34" s="134">
        <v>6.975737592874248E-3</v>
      </c>
      <c r="GQ34" s="134"/>
      <c r="GR34" s="134">
        <v>9.4184640302928685E-5</v>
      </c>
      <c r="GS34" s="134">
        <v>5.935694428948394E-5</v>
      </c>
      <c r="GT34" s="134">
        <v>8.1872156140309156E-4</v>
      </c>
      <c r="GU34" s="134">
        <v>1.22508272789494E-4</v>
      </c>
      <c r="GV34" s="134">
        <v>9.3796106468671265E-4</v>
      </c>
      <c r="GW34" s="134">
        <v>1.4212029470481164E-5</v>
      </c>
      <c r="GX34" s="134">
        <v>6.0080138744454491E-5</v>
      </c>
      <c r="GY34" s="134">
        <v>3.2114917115161714E-4</v>
      </c>
      <c r="GZ34" s="134">
        <v>2.3093132620425347E-4</v>
      </c>
      <c r="HA34" s="134">
        <v>8.3859994899079923E-4</v>
      </c>
      <c r="HB34" s="134">
        <v>4.0890116229520438E-4</v>
      </c>
      <c r="HC34" s="134">
        <v>5.5735866383268087E-4</v>
      </c>
      <c r="HD34" s="134">
        <v>1.1171355718907019E-3</v>
      </c>
      <c r="HE34" s="134">
        <v>1.0404879941752425E-4</v>
      </c>
      <c r="HF34" s="134">
        <v>3.1539971944207466E-4</v>
      </c>
      <c r="HG34" s="134">
        <v>2.9611582670845409E-3</v>
      </c>
      <c r="HH34" s="134">
        <v>5.5907695550818908E-3</v>
      </c>
      <c r="HI34" s="134">
        <v>6.3250158049802763E-4</v>
      </c>
      <c r="HJ34" s="134">
        <v>2.0515859360234728E-2</v>
      </c>
      <c r="HK34" s="134">
        <v>2.8159872274665779E-2</v>
      </c>
      <c r="HL34" s="134">
        <v>2.8790433492081225E-3</v>
      </c>
      <c r="HM34" s="134">
        <v>2.1808456090589507E-3</v>
      </c>
      <c r="HN34" s="134">
        <v>2.385791429008331E-3</v>
      </c>
      <c r="HO34" s="134">
        <v>2.6253253100933378E-4</v>
      </c>
      <c r="HP34" s="134">
        <v>3.8716858000272875E-4</v>
      </c>
      <c r="HQ34" s="134">
        <v>7.8615098094812178E-4</v>
      </c>
      <c r="HR34" s="134">
        <v>4.9557408482446465E-3</v>
      </c>
    </row>
    <row r="35" spans="1:226" x14ac:dyDescent="0.25">
      <c r="A35" s="123" t="s">
        <v>29</v>
      </c>
      <c r="B35" s="123">
        <v>4783</v>
      </c>
      <c r="C35" s="9" t="s">
        <v>924</v>
      </c>
      <c r="D35" s="134">
        <v>8.2351834872205251E-4</v>
      </c>
      <c r="E35" s="134">
        <v>2.0937633819343677E-4</v>
      </c>
      <c r="F35" s="134">
        <v>1.2974125385421043E-3</v>
      </c>
      <c r="G35" s="134">
        <v>6.9559537068439556E-5</v>
      </c>
      <c r="H35" s="134">
        <v>1.0575420497333605E-3</v>
      </c>
      <c r="I35" s="134">
        <v>9.8418248087805296E-5</v>
      </c>
      <c r="J35" s="134">
        <v>1.6493425807540167E-4</v>
      </c>
      <c r="K35" s="134">
        <v>1.1026271371576647E-3</v>
      </c>
      <c r="L35" s="134">
        <v>6.8893478075273567E-4</v>
      </c>
      <c r="M35" s="134">
        <v>1.5487090660682217E-3</v>
      </c>
      <c r="N35" s="134">
        <v>5.146780779981267E-4</v>
      </c>
      <c r="O35" s="134">
        <v>8.1330082633638808E-4</v>
      </c>
      <c r="P35" s="134">
        <v>1.9943724430093639E-3</v>
      </c>
      <c r="Q35" s="134">
        <v>3.4423987237082573E-4</v>
      </c>
      <c r="R35" s="134">
        <v>7.8343253208233308E-4</v>
      </c>
      <c r="S35" s="134">
        <v>2.3956045102174906E-3</v>
      </c>
      <c r="T35" s="134">
        <v>7.0544441063025284E-3</v>
      </c>
      <c r="U35" s="134">
        <v>1.9410361941548792E-3</v>
      </c>
      <c r="V35" s="134">
        <v>1.1569498358888127E-2</v>
      </c>
      <c r="W35" s="134">
        <v>3.8565576764226797E-2</v>
      </c>
      <c r="X35" s="134">
        <v>9.9080725672674192E-3</v>
      </c>
      <c r="Y35" s="134">
        <v>5.8599635260231384E-3</v>
      </c>
      <c r="Z35" s="134">
        <v>7.4812776342141514E-3</v>
      </c>
      <c r="AA35" s="134">
        <v>1.0309851257043572E-3</v>
      </c>
      <c r="AB35" s="134">
        <v>8.9109505022924422E-4</v>
      </c>
      <c r="AC35" s="134">
        <v>2.4655072448427858E-3</v>
      </c>
      <c r="AD35" s="134">
        <v>2.6122901498692994E-3</v>
      </c>
      <c r="AE35" s="134"/>
      <c r="AF35" s="134">
        <v>8.935965291620773E-4</v>
      </c>
      <c r="AG35" s="134">
        <v>1.6705804024651804E-4</v>
      </c>
      <c r="AH35" s="134">
        <v>1.1741100329985827E-3</v>
      </c>
      <c r="AI35" s="134">
        <v>4.5779555737170756E-5</v>
      </c>
      <c r="AJ35" s="134">
        <v>8.2582383002962776E-4</v>
      </c>
      <c r="AK35" s="134">
        <v>6.8725462109285533E-5</v>
      </c>
      <c r="AL35" s="134">
        <v>1.5637280215696539E-4</v>
      </c>
      <c r="AM35" s="134">
        <v>1.0012026513735116E-3</v>
      </c>
      <c r="AN35" s="134">
        <v>5.3427904588702912E-4</v>
      </c>
      <c r="AO35" s="134">
        <v>1.4099650265719842E-3</v>
      </c>
      <c r="AP35" s="134">
        <v>4.4938516845401404E-4</v>
      </c>
      <c r="AQ35" s="134">
        <v>7.1092160670321761E-4</v>
      </c>
      <c r="AR35" s="134">
        <v>1.891494802889258E-3</v>
      </c>
      <c r="AS35" s="134">
        <v>2.7275002459409243E-4</v>
      </c>
      <c r="AT35" s="134">
        <v>6.6886317914566348E-4</v>
      </c>
      <c r="AU35" s="134">
        <v>2.2760379176704503E-3</v>
      </c>
      <c r="AV35" s="134">
        <v>6.618182408942022E-3</v>
      </c>
      <c r="AW35" s="134">
        <v>1.9091763459732182E-3</v>
      </c>
      <c r="AX35" s="134">
        <v>1.0797915816584295E-2</v>
      </c>
      <c r="AY35" s="134">
        <v>3.7238943142316704E-2</v>
      </c>
      <c r="AZ35" s="134">
        <v>9.8744036672176669E-3</v>
      </c>
      <c r="BA35" s="134">
        <v>5.486415477271963E-3</v>
      </c>
      <c r="BB35" s="134">
        <v>7.0455616740889354E-3</v>
      </c>
      <c r="BC35" s="134">
        <v>9.4272981277518841E-4</v>
      </c>
      <c r="BD35" s="134">
        <v>8.3361583708353943E-4</v>
      </c>
      <c r="BE35" s="134">
        <v>2.2748020467247892E-3</v>
      </c>
      <c r="BF35" s="134">
        <v>2.6373442440414947E-3</v>
      </c>
      <c r="BG35" s="134"/>
      <c r="BH35" s="134">
        <v>8.160509135091118E-4</v>
      </c>
      <c r="BI35" s="134">
        <v>1.9070522650600218E-4</v>
      </c>
      <c r="BJ35" s="134">
        <v>1.2112863159256008E-3</v>
      </c>
      <c r="BK35" s="134">
        <v>5.7207380914487604E-5</v>
      </c>
      <c r="BL35" s="134">
        <v>6.2368840473782015E-4</v>
      </c>
      <c r="BM35" s="134">
        <v>5.6680346135644248E-5</v>
      </c>
      <c r="BN35" s="134">
        <v>1.5949334462356631E-4</v>
      </c>
      <c r="BO35" s="134">
        <v>9.2909371485282979E-4</v>
      </c>
      <c r="BP35" s="134">
        <v>5.0845565509685187E-4</v>
      </c>
      <c r="BQ35" s="134">
        <v>1.1657495660525854E-3</v>
      </c>
      <c r="BR35" s="134">
        <v>4.1806313581319314E-4</v>
      </c>
      <c r="BS35" s="134">
        <v>6.5389351067431957E-4</v>
      </c>
      <c r="BT35" s="134">
        <v>1.4950066210081513E-3</v>
      </c>
      <c r="BU35" s="134">
        <v>2.6136862802230386E-4</v>
      </c>
      <c r="BV35" s="134">
        <v>6.1174028218137586E-4</v>
      </c>
      <c r="BW35" s="134">
        <v>2.1077506034905911E-3</v>
      </c>
      <c r="BX35" s="134">
        <v>6.1507405983459006E-3</v>
      </c>
      <c r="BY35" s="134">
        <v>1.7161729748842623E-3</v>
      </c>
      <c r="BZ35" s="134">
        <v>9.444378515536752E-3</v>
      </c>
      <c r="CA35" s="134">
        <v>3.0471560908494781E-2</v>
      </c>
      <c r="CB35" s="134">
        <v>9.3394489533408908E-3</v>
      </c>
      <c r="CC35" s="134">
        <v>4.9787216348165589E-3</v>
      </c>
      <c r="CD35" s="134">
        <v>6.1140376354373339E-3</v>
      </c>
      <c r="CE35" s="134">
        <v>8.5778520053943089E-4</v>
      </c>
      <c r="CF35" s="134">
        <v>7.8799030467354618E-4</v>
      </c>
      <c r="CG35" s="134">
        <v>2.1806006696446665E-3</v>
      </c>
      <c r="CH35" s="134">
        <v>2.2864333719268552E-3</v>
      </c>
      <c r="CI35" s="134"/>
      <c r="CJ35" s="134">
        <v>8.6769163575665031E-4</v>
      </c>
      <c r="CK35" s="134">
        <v>1.3261931454532053E-4</v>
      </c>
      <c r="CL35" s="134">
        <v>1.142071990156251E-3</v>
      </c>
      <c r="CM35" s="134">
        <v>3.3807875267854908E-5</v>
      </c>
      <c r="CN35" s="134">
        <v>6.3151377110421357E-4</v>
      </c>
      <c r="CO35" s="134">
        <v>3.4147590391912317E-5</v>
      </c>
      <c r="CP35" s="134">
        <v>1.1858945944402998E-4</v>
      </c>
      <c r="CQ35" s="134">
        <v>6.8344280434798094E-4</v>
      </c>
      <c r="CR35" s="134">
        <v>5.2772347404841089E-4</v>
      </c>
      <c r="CS35" s="134">
        <v>1.0178804051980766E-3</v>
      </c>
      <c r="CT35" s="134">
        <v>3.6113028146376325E-4</v>
      </c>
      <c r="CU35" s="134">
        <v>5.2761582923301759E-4</v>
      </c>
      <c r="CV35" s="134">
        <v>1.3360018942008872E-3</v>
      </c>
      <c r="CW35" s="134">
        <v>2.6858662962351106E-4</v>
      </c>
      <c r="CX35" s="134">
        <v>5.9564876512195174E-4</v>
      </c>
      <c r="CY35" s="134">
        <v>1.9906769152167681E-3</v>
      </c>
      <c r="CZ35" s="134">
        <v>5.6303018551414749E-3</v>
      </c>
      <c r="DA35" s="134">
        <v>1.6117282087377885E-3</v>
      </c>
      <c r="DB35" s="134">
        <v>9.2587059165303194E-3</v>
      </c>
      <c r="DC35" s="134">
        <v>3.0152963096289846E-2</v>
      </c>
      <c r="DD35" s="134">
        <v>9.7696527631489644E-3</v>
      </c>
      <c r="DE35" s="134">
        <v>5.0176084312541711E-3</v>
      </c>
      <c r="DF35" s="134">
        <v>6.1733252059041769E-3</v>
      </c>
      <c r="DG35" s="134">
        <v>8.8927461695708667E-4</v>
      </c>
      <c r="DH35" s="134">
        <v>1.0089544120124988E-3</v>
      </c>
      <c r="DI35" s="134">
        <v>2.0274236896622253E-3</v>
      </c>
      <c r="DJ35" s="134">
        <v>2.0942732133397506E-3</v>
      </c>
      <c r="DK35" s="134"/>
      <c r="DL35" s="134">
        <v>7.2451580137548139E-4</v>
      </c>
      <c r="DM35" s="134">
        <v>1.1444503677261504E-4</v>
      </c>
      <c r="DN35" s="134">
        <v>1.02399467020142E-3</v>
      </c>
      <c r="DO35" s="134">
        <v>3.030263461702298E-5</v>
      </c>
      <c r="DP35" s="134">
        <v>6.1370779021776341E-4</v>
      </c>
      <c r="DQ35" s="134">
        <v>6.1194287171363428E-5</v>
      </c>
      <c r="DR35" s="134">
        <v>1.0013066395606887E-4</v>
      </c>
      <c r="DS35" s="134">
        <v>7.0170865518333467E-4</v>
      </c>
      <c r="DT35" s="134">
        <v>4.6076488424987656E-4</v>
      </c>
      <c r="DU35" s="134">
        <v>9.1903192000401856E-4</v>
      </c>
      <c r="DV35" s="134">
        <v>3.6017462894396982E-4</v>
      </c>
      <c r="DW35" s="134">
        <v>4.5653060725840255E-4</v>
      </c>
      <c r="DX35" s="134">
        <v>1.2715141889868976E-3</v>
      </c>
      <c r="DY35" s="134">
        <v>2.3843926643311967E-4</v>
      </c>
      <c r="DZ35" s="134">
        <v>5.5319533954567568E-4</v>
      </c>
      <c r="EA35" s="134">
        <v>1.8981903001216256E-3</v>
      </c>
      <c r="EB35" s="134">
        <v>5.4068339355072218E-3</v>
      </c>
      <c r="EC35" s="134">
        <v>1.518184105329299E-3</v>
      </c>
      <c r="ED35" s="134">
        <v>9.607248464870783E-3</v>
      </c>
      <c r="EE35" s="134">
        <v>2.9669985087979727E-2</v>
      </c>
      <c r="EF35" s="134">
        <v>9.597410832290109E-3</v>
      </c>
      <c r="EG35" s="134">
        <v>5.0823312785712796E-3</v>
      </c>
      <c r="EH35" s="134">
        <v>5.6692287013043506E-3</v>
      </c>
      <c r="EI35" s="134">
        <v>6.9593260897652417E-4</v>
      </c>
      <c r="EJ35" s="134">
        <v>9.3534503715275719E-4</v>
      </c>
      <c r="EK35" s="134">
        <v>1.7366118052334137E-3</v>
      </c>
      <c r="EL35" s="134">
        <v>2.1433819486110315E-3</v>
      </c>
      <c r="EM35" s="134"/>
      <c r="EN35" s="134">
        <v>5.9723091174955414E-4</v>
      </c>
      <c r="EO35" s="134">
        <v>9.1175987660983211E-5</v>
      </c>
      <c r="EP35" s="134">
        <v>9.5547532119850671E-4</v>
      </c>
      <c r="EQ35" s="134">
        <v>1.626453928709062E-5</v>
      </c>
      <c r="ER35" s="134">
        <v>5.9000530673888353E-4</v>
      </c>
      <c r="ES35" s="134">
        <v>2.1928176293148012E-5</v>
      </c>
      <c r="ET35" s="134">
        <v>9.4753958113036804E-5</v>
      </c>
      <c r="EU35" s="134">
        <v>6.3010855221228186E-4</v>
      </c>
      <c r="EV35" s="134">
        <v>4.1247266139349774E-4</v>
      </c>
      <c r="EW35" s="134">
        <v>7.8890416393773046E-4</v>
      </c>
      <c r="EX35" s="134">
        <v>3.6639238917128927E-4</v>
      </c>
      <c r="EY35" s="134">
        <v>4.4303574208676637E-4</v>
      </c>
      <c r="EZ35" s="134">
        <v>1.2633447265975838E-3</v>
      </c>
      <c r="FA35" s="134">
        <v>2.3650255453043847E-4</v>
      </c>
      <c r="FB35" s="134">
        <v>5.0003781030901796E-4</v>
      </c>
      <c r="FC35" s="134">
        <v>1.8388166745230367E-3</v>
      </c>
      <c r="FD35" s="134">
        <v>4.989888465906314E-3</v>
      </c>
      <c r="FE35" s="134">
        <v>1.5915822930742023E-3</v>
      </c>
      <c r="FF35" s="134">
        <v>9.606974654949885E-3</v>
      </c>
      <c r="FG35" s="134">
        <v>2.7300110640049117E-2</v>
      </c>
      <c r="FH35" s="134">
        <v>8.5052990583081821E-3</v>
      </c>
      <c r="FI35" s="134">
        <v>4.996397726429091E-3</v>
      </c>
      <c r="FJ35" s="134">
        <v>5.3867886871975567E-3</v>
      </c>
      <c r="FK35" s="134">
        <v>1.0834429092114268E-3</v>
      </c>
      <c r="FL35" s="134">
        <v>9.3259218713906465E-4</v>
      </c>
      <c r="FM35" s="134">
        <v>1.758885109955699E-3</v>
      </c>
      <c r="FN35" s="134">
        <v>1.7073484157894179E-3</v>
      </c>
      <c r="FO35" s="134"/>
      <c r="FP35" s="134">
        <v>5.5668674537607968E-4</v>
      </c>
      <c r="FQ35" s="134">
        <v>6.764488746660909E-5</v>
      </c>
      <c r="FR35" s="134">
        <v>8.3202170365790121E-4</v>
      </c>
      <c r="FS35" s="134">
        <v>3.353894232063617E-5</v>
      </c>
      <c r="FT35" s="134">
        <v>5.745512725604837E-4</v>
      </c>
      <c r="FU35" s="134">
        <v>1.0275161229019394E-5</v>
      </c>
      <c r="FV35" s="134">
        <v>8.0428289383022221E-5</v>
      </c>
      <c r="FW35" s="134">
        <v>5.7449841921389645E-4</v>
      </c>
      <c r="FX35" s="134">
        <v>3.2595700990869331E-4</v>
      </c>
      <c r="FY35" s="134">
        <v>7.1783513416807585E-4</v>
      </c>
      <c r="FZ35" s="134">
        <v>3.8476700784955461E-4</v>
      </c>
      <c r="GA35" s="134">
        <v>4.482668578059516E-4</v>
      </c>
      <c r="GB35" s="134">
        <v>1.0580531104030504E-3</v>
      </c>
      <c r="GC35" s="134">
        <v>1.91520908973482E-4</v>
      </c>
      <c r="GD35" s="134">
        <v>4.0721051748973501E-4</v>
      </c>
      <c r="GE35" s="134">
        <v>1.6981562202750321E-3</v>
      </c>
      <c r="GF35" s="134">
        <v>4.4896642623761997E-3</v>
      </c>
      <c r="GG35" s="134">
        <v>1.2286345848660416E-3</v>
      </c>
      <c r="GH35" s="134">
        <v>9.1865333101155758E-3</v>
      </c>
      <c r="GI35" s="134">
        <v>2.5989466690155512E-2</v>
      </c>
      <c r="GJ35" s="134">
        <v>7.7208015903171261E-3</v>
      </c>
      <c r="GK35" s="134">
        <v>4.7753515607402586E-3</v>
      </c>
      <c r="GL35" s="134">
        <v>4.9471977694402671E-3</v>
      </c>
      <c r="GM35" s="134">
        <v>5.9717980493355957E-4</v>
      </c>
      <c r="GN35" s="134">
        <v>8.4772243740741094E-4</v>
      </c>
      <c r="GO35" s="134">
        <v>1.3035995047419975E-3</v>
      </c>
      <c r="GP35" s="134">
        <v>1.3800995730009224E-3</v>
      </c>
      <c r="GQ35" s="134"/>
      <c r="GR35" s="134">
        <v>5.0607838589897204E-4</v>
      </c>
      <c r="GS35" s="134">
        <v>4.7308324253536011E-5</v>
      </c>
      <c r="GT35" s="134">
        <v>7.8571072855668027E-4</v>
      </c>
      <c r="GU35" s="134">
        <v>2.5790865043220762E-5</v>
      </c>
      <c r="GV35" s="134">
        <v>7.5067234623423472E-4</v>
      </c>
      <c r="GW35" s="134">
        <v>1.2200101319689477E-5</v>
      </c>
      <c r="GX35" s="134">
        <v>8.211587426427615E-5</v>
      </c>
      <c r="GY35" s="134">
        <v>5.7404383570570504E-4</v>
      </c>
      <c r="GZ35" s="134">
        <v>2.7864155251398594E-4</v>
      </c>
      <c r="HA35" s="134">
        <v>7.3820518211720448E-4</v>
      </c>
      <c r="HB35" s="134">
        <v>4.2251986984776386E-4</v>
      </c>
      <c r="HC35" s="134">
        <v>4.4498258376491343E-4</v>
      </c>
      <c r="HD35" s="134">
        <v>1.1069959102466217E-3</v>
      </c>
      <c r="HE35" s="134">
        <v>2.1303899882895209E-4</v>
      </c>
      <c r="HF35" s="134">
        <v>4.2006256055651203E-4</v>
      </c>
      <c r="HG35" s="134">
        <v>1.9542922343216041E-3</v>
      </c>
      <c r="HH35" s="134">
        <v>4.7699134881512336E-3</v>
      </c>
      <c r="HI35" s="134">
        <v>1.1926412755312924E-3</v>
      </c>
      <c r="HJ35" s="134">
        <v>8.8487679769886935E-3</v>
      </c>
      <c r="HK35" s="134">
        <v>2.7429853093937077E-2</v>
      </c>
      <c r="HL35" s="134">
        <v>7.9085363395849182E-3</v>
      </c>
      <c r="HM35" s="134">
        <v>4.7470967582712827E-3</v>
      </c>
      <c r="HN35" s="134">
        <v>5.3160304377256841E-3</v>
      </c>
      <c r="HO35" s="134">
        <v>5.8733221525069756E-4</v>
      </c>
      <c r="HP35" s="134">
        <v>1.0326718631522391E-3</v>
      </c>
      <c r="HQ35" s="134">
        <v>1.3408145498207185E-3</v>
      </c>
      <c r="HR35" s="134">
        <v>1.4927208743092664E-3</v>
      </c>
    </row>
    <row r="36" spans="1:226" x14ac:dyDescent="0.25">
      <c r="A36" s="123" t="s">
        <v>29</v>
      </c>
      <c r="B36" s="123">
        <v>4761</v>
      </c>
      <c r="C36" s="9" t="s">
        <v>925</v>
      </c>
      <c r="D36" s="134">
        <v>2.9379479785290163E-3</v>
      </c>
      <c r="E36" s="134">
        <v>9.4919456769023303E-4</v>
      </c>
      <c r="F36" s="134">
        <v>5.7110958152817009E-3</v>
      </c>
      <c r="G36" s="134">
        <v>8.4845953651753838E-4</v>
      </c>
      <c r="H36" s="134">
        <v>8.3847767368193157E-3</v>
      </c>
      <c r="I36" s="134">
        <v>1.0108149013588505E-3</v>
      </c>
      <c r="J36" s="134">
        <v>1.3565457514014877E-3</v>
      </c>
      <c r="K36" s="134">
        <v>5.7183896787528291E-3</v>
      </c>
      <c r="L36" s="134">
        <v>2.6308125649333485E-3</v>
      </c>
      <c r="M36" s="134">
        <v>8.4515046817242555E-3</v>
      </c>
      <c r="N36" s="134">
        <v>4.3357707997579127E-3</v>
      </c>
      <c r="O36" s="134">
        <v>4.2988310571087747E-3</v>
      </c>
      <c r="P36" s="134">
        <v>1.2083650956369393E-2</v>
      </c>
      <c r="Q36" s="134">
        <v>2.8863291436184149E-3</v>
      </c>
      <c r="R36" s="134">
        <v>2.8835960742832401E-3</v>
      </c>
      <c r="S36" s="134">
        <v>1.6161444470603459E-2</v>
      </c>
      <c r="T36" s="134">
        <v>4.3401268931395662E-2</v>
      </c>
      <c r="U36" s="134">
        <v>8.7438276760423723E-3</v>
      </c>
      <c r="V36" s="134">
        <v>5.8069644462351022E-2</v>
      </c>
      <c r="W36" s="134">
        <v>0.21201275635243055</v>
      </c>
      <c r="X36" s="134">
        <v>4.5896378204974206E-2</v>
      </c>
      <c r="Y36" s="134">
        <v>1.6107337402697878E-2</v>
      </c>
      <c r="Z36" s="134">
        <v>3.1473581294235317E-2</v>
      </c>
      <c r="AA36" s="134">
        <v>5.1829228588111545E-3</v>
      </c>
      <c r="AB36" s="134">
        <v>5.9084706969368371E-3</v>
      </c>
      <c r="AC36" s="134">
        <v>1.0750054367901383E-2</v>
      </c>
      <c r="AD36" s="134">
        <v>1.7484375286325862E-2</v>
      </c>
      <c r="AE36" s="134"/>
      <c r="AF36" s="134">
        <v>2.8783860873258654E-3</v>
      </c>
      <c r="AG36" s="134">
        <v>9.0560311653378202E-4</v>
      </c>
      <c r="AH36" s="134">
        <v>4.952816284381858E-3</v>
      </c>
      <c r="AI36" s="134">
        <v>8.542536753038259E-4</v>
      </c>
      <c r="AJ36" s="134">
        <v>8.4159423918849178E-3</v>
      </c>
      <c r="AK36" s="134">
        <v>1.0886060190379372E-3</v>
      </c>
      <c r="AL36" s="134">
        <v>1.5937769670923735E-3</v>
      </c>
      <c r="AM36" s="134">
        <v>5.9380147092268744E-3</v>
      </c>
      <c r="AN36" s="134">
        <v>2.7551978125645582E-3</v>
      </c>
      <c r="AO36" s="134">
        <v>9.2586564612022939E-3</v>
      </c>
      <c r="AP36" s="134">
        <v>4.3678782211391638E-3</v>
      </c>
      <c r="AQ36" s="134">
        <v>3.6592768541877279E-3</v>
      </c>
      <c r="AR36" s="134">
        <v>1.369665732111836E-2</v>
      </c>
      <c r="AS36" s="134">
        <v>3.2601763061294599E-3</v>
      </c>
      <c r="AT36" s="134">
        <v>3.0748947371165083E-3</v>
      </c>
      <c r="AU36" s="134">
        <v>1.62698720960745E-2</v>
      </c>
      <c r="AV36" s="134">
        <v>4.433463565456934E-2</v>
      </c>
      <c r="AW36" s="134">
        <v>8.829610349319103E-3</v>
      </c>
      <c r="AX36" s="134">
        <v>5.8813173690158885E-2</v>
      </c>
      <c r="AY36" s="134">
        <v>0.22798290127617987</v>
      </c>
      <c r="AZ36" s="134">
        <v>4.4953721489103045E-2</v>
      </c>
      <c r="BA36" s="134">
        <v>1.6573835640233833E-2</v>
      </c>
      <c r="BB36" s="134">
        <v>3.2853889686472668E-2</v>
      </c>
      <c r="BC36" s="134">
        <v>4.2769800014338033E-3</v>
      </c>
      <c r="BD36" s="134">
        <v>5.8583407592790911E-3</v>
      </c>
      <c r="BE36" s="134">
        <v>1.0603721054852352E-2</v>
      </c>
      <c r="BF36" s="134">
        <v>1.8570910008527269E-2</v>
      </c>
      <c r="BG36" s="134"/>
      <c r="BH36" s="134">
        <v>3.3251476921717284E-3</v>
      </c>
      <c r="BI36" s="134">
        <v>9.9459609397862712E-4</v>
      </c>
      <c r="BJ36" s="134">
        <v>5.2067045081771518E-3</v>
      </c>
      <c r="BK36" s="134">
        <v>1.2583609684838682E-3</v>
      </c>
      <c r="BL36" s="134">
        <v>8.1751303970596066E-3</v>
      </c>
      <c r="BM36" s="134">
        <v>9.5423913903214957E-4</v>
      </c>
      <c r="BN36" s="134">
        <v>1.3883768175832838E-3</v>
      </c>
      <c r="BO36" s="134">
        <v>6.1374324937804748E-3</v>
      </c>
      <c r="BP36" s="134">
        <v>2.8039491059648259E-3</v>
      </c>
      <c r="BQ36" s="134">
        <v>9.4082392692868451E-3</v>
      </c>
      <c r="BR36" s="134">
        <v>3.9738632881375791E-3</v>
      </c>
      <c r="BS36" s="134">
        <v>3.6597797271044731E-3</v>
      </c>
      <c r="BT36" s="134">
        <v>1.3787134264162053E-2</v>
      </c>
      <c r="BU36" s="134">
        <v>3.1274465315518475E-3</v>
      </c>
      <c r="BV36" s="134">
        <v>3.401998586614378E-3</v>
      </c>
      <c r="BW36" s="134">
        <v>1.7161666116968302E-2</v>
      </c>
      <c r="BX36" s="134">
        <v>4.9024470133689858E-2</v>
      </c>
      <c r="BY36" s="134">
        <v>8.8538347732286769E-3</v>
      </c>
      <c r="BZ36" s="134">
        <v>6.2229688032709028E-2</v>
      </c>
      <c r="CA36" s="134">
        <v>0.23091493029064544</v>
      </c>
      <c r="CB36" s="134">
        <v>4.9179399263573072E-2</v>
      </c>
      <c r="CC36" s="134">
        <v>1.6894745346339543E-2</v>
      </c>
      <c r="CD36" s="134">
        <v>3.294896502995405E-2</v>
      </c>
      <c r="CE36" s="134">
        <v>4.3907086644511982E-3</v>
      </c>
      <c r="CF36" s="134">
        <v>6.6997947151578021E-3</v>
      </c>
      <c r="CG36" s="134">
        <v>1.0566711771784882E-2</v>
      </c>
      <c r="CH36" s="134">
        <v>1.7990215472672159E-2</v>
      </c>
      <c r="CI36" s="134"/>
      <c r="CJ36" s="134">
        <v>3.2630716299927652E-3</v>
      </c>
      <c r="CK36" s="134">
        <v>9.7234836252038832E-4</v>
      </c>
      <c r="CL36" s="134">
        <v>5.0930852625087801E-3</v>
      </c>
      <c r="CM36" s="134">
        <v>7.8640947587943055E-4</v>
      </c>
      <c r="CN36" s="134">
        <v>7.6248788514084436E-3</v>
      </c>
      <c r="CO36" s="134">
        <v>9.2224524110809966E-4</v>
      </c>
      <c r="CP36" s="134">
        <v>1.6363485695191594E-3</v>
      </c>
      <c r="CQ36" s="134">
        <v>5.6684220949805896E-3</v>
      </c>
      <c r="CR36" s="134">
        <v>2.9014136512923437E-3</v>
      </c>
      <c r="CS36" s="134">
        <v>1.0128838963022102E-2</v>
      </c>
      <c r="CT36" s="134">
        <v>3.655869588200693E-3</v>
      </c>
      <c r="CU36" s="134">
        <v>3.4057070822412589E-3</v>
      </c>
      <c r="CV36" s="134">
        <v>1.1625332899236281E-2</v>
      </c>
      <c r="CW36" s="134">
        <v>3.109521283968401E-3</v>
      </c>
      <c r="CX36" s="134">
        <v>3.1395569148687393E-3</v>
      </c>
      <c r="CY36" s="134">
        <v>1.6280485067727515E-2</v>
      </c>
      <c r="CZ36" s="134">
        <v>4.7660485134322576E-2</v>
      </c>
      <c r="DA36" s="134">
        <v>9.0248328183723317E-3</v>
      </c>
      <c r="DB36" s="134">
        <v>6.0917090838048242E-2</v>
      </c>
      <c r="DC36" s="134">
        <v>0.22921676802201071</v>
      </c>
      <c r="DD36" s="134">
        <v>5.0122639409406346E-2</v>
      </c>
      <c r="DE36" s="134">
        <v>1.6991014746167901E-2</v>
      </c>
      <c r="DF36" s="134">
        <v>3.4332048052974108E-2</v>
      </c>
      <c r="DG36" s="134">
        <v>4.5204359921254137E-3</v>
      </c>
      <c r="DH36" s="134">
        <v>6.6201356157549992E-3</v>
      </c>
      <c r="DI36" s="134">
        <v>1.0980800282382536E-2</v>
      </c>
      <c r="DJ36" s="134">
        <v>1.9266879904248746E-2</v>
      </c>
      <c r="DK36" s="134"/>
      <c r="DL36" s="134">
        <v>4.0881497712280728E-3</v>
      </c>
      <c r="DM36" s="134">
        <v>1.1449918714580328E-3</v>
      </c>
      <c r="DN36" s="134">
        <v>4.9945908495112002E-3</v>
      </c>
      <c r="DO36" s="134">
        <v>8.2085108012373278E-4</v>
      </c>
      <c r="DP36" s="134">
        <v>7.9448092573147014E-3</v>
      </c>
      <c r="DQ36" s="134">
        <v>1.0831666463677382E-3</v>
      </c>
      <c r="DR36" s="134">
        <v>2.4206351043421161E-3</v>
      </c>
      <c r="DS36" s="134">
        <v>6.3870717740291657E-3</v>
      </c>
      <c r="DT36" s="134">
        <v>3.0159158637522985E-3</v>
      </c>
      <c r="DU36" s="134">
        <v>1.030438025399698E-2</v>
      </c>
      <c r="DV36" s="134">
        <v>3.9283006143075562E-3</v>
      </c>
      <c r="DW36" s="134">
        <v>2.7492425340305045E-3</v>
      </c>
      <c r="DX36" s="134">
        <v>1.3453165949489984E-2</v>
      </c>
      <c r="DY36" s="134">
        <v>2.9107916088045235E-3</v>
      </c>
      <c r="DZ36" s="134">
        <v>3.1298441348058034E-3</v>
      </c>
      <c r="EA36" s="134">
        <v>1.7227854683935419E-2</v>
      </c>
      <c r="EB36" s="134">
        <v>5.0623909747854766E-2</v>
      </c>
      <c r="EC36" s="134">
        <v>9.5547952047402122E-3</v>
      </c>
      <c r="ED36" s="134">
        <v>6.1795617768294835E-2</v>
      </c>
      <c r="EE36" s="134">
        <v>0.23951138619062065</v>
      </c>
      <c r="EF36" s="134">
        <v>5.1606933856965194E-2</v>
      </c>
      <c r="EG36" s="134">
        <v>1.7787881778584765E-2</v>
      </c>
      <c r="EH36" s="134">
        <v>3.6925676720531035E-2</v>
      </c>
      <c r="EI36" s="134">
        <v>4.5535978196911643E-3</v>
      </c>
      <c r="EJ36" s="134">
        <v>7.2035343359136894E-3</v>
      </c>
      <c r="EK36" s="134">
        <v>1.1461013029225616E-2</v>
      </c>
      <c r="EL36" s="134">
        <v>2.1992342132014009E-2</v>
      </c>
      <c r="EM36" s="134"/>
      <c r="EN36" s="134">
        <v>3.7733123485069017E-3</v>
      </c>
      <c r="EO36" s="134">
        <v>1.4333563997332897E-3</v>
      </c>
      <c r="EP36" s="134">
        <v>4.8335271508487552E-3</v>
      </c>
      <c r="EQ36" s="134">
        <v>9.4430533470982419E-4</v>
      </c>
      <c r="ER36" s="134">
        <v>7.2166299729016356E-3</v>
      </c>
      <c r="ES36" s="134">
        <v>9.7280074843308169E-4</v>
      </c>
      <c r="ET36" s="134">
        <v>3.0896945030811068E-3</v>
      </c>
      <c r="EU36" s="134">
        <v>5.335873510786804E-3</v>
      </c>
      <c r="EV36" s="134">
        <v>3.1770880502298513E-3</v>
      </c>
      <c r="EW36" s="134">
        <v>8.9217614002254971E-3</v>
      </c>
      <c r="EX36" s="134">
        <v>4.0816516975855218E-3</v>
      </c>
      <c r="EY36" s="134">
        <v>2.4671991540280423E-3</v>
      </c>
      <c r="EZ36" s="134">
        <v>1.3682583990261175E-2</v>
      </c>
      <c r="FA36" s="134">
        <v>3.05315033376984E-3</v>
      </c>
      <c r="FB36" s="134">
        <v>3.4196856813560328E-3</v>
      </c>
      <c r="FC36" s="134">
        <v>1.6856763744591378E-2</v>
      </c>
      <c r="FD36" s="134">
        <v>5.0704587405258419E-2</v>
      </c>
      <c r="FE36" s="134">
        <v>1.1050296907577903E-2</v>
      </c>
      <c r="FF36" s="134">
        <v>6.6267457029514254E-2</v>
      </c>
      <c r="FG36" s="134">
        <v>0.24851406401625908</v>
      </c>
      <c r="FH36" s="134">
        <v>5.1635911960837624E-2</v>
      </c>
      <c r="FI36" s="134">
        <v>1.7414549391690185E-2</v>
      </c>
      <c r="FJ36" s="134">
        <v>3.8508813610195376E-2</v>
      </c>
      <c r="FK36" s="134">
        <v>4.7795919488489939E-3</v>
      </c>
      <c r="FL36" s="134">
        <v>7.4364106126361233E-3</v>
      </c>
      <c r="FM36" s="134">
        <v>1.2406723644753913E-2</v>
      </c>
      <c r="FN36" s="134">
        <v>2.1513996170143872E-2</v>
      </c>
      <c r="FO36" s="134"/>
      <c r="FP36" s="134">
        <v>3.6542140179940917E-3</v>
      </c>
      <c r="FQ36" s="134">
        <v>1.1871843987123168E-3</v>
      </c>
      <c r="FR36" s="134">
        <v>4.1950058295231896E-3</v>
      </c>
      <c r="FS36" s="134">
        <v>9.798084548459326E-4</v>
      </c>
      <c r="FT36" s="134">
        <v>7.098996570513035E-3</v>
      </c>
      <c r="FU36" s="134">
        <v>1.3835223007873075E-3</v>
      </c>
      <c r="FV36" s="134">
        <v>4.3130930133783814E-3</v>
      </c>
      <c r="FW36" s="134">
        <v>4.9427184502579937E-3</v>
      </c>
      <c r="FX36" s="134">
        <v>3.1534244645341331E-3</v>
      </c>
      <c r="FY36" s="134">
        <v>8.3626762342510191E-3</v>
      </c>
      <c r="FZ36" s="134">
        <v>3.8701763414150971E-3</v>
      </c>
      <c r="GA36" s="134">
        <v>2.4991048272915255E-3</v>
      </c>
      <c r="GB36" s="134">
        <v>1.3291527378943712E-2</v>
      </c>
      <c r="GC36" s="134">
        <v>3.0672084924871184E-3</v>
      </c>
      <c r="GD36" s="134">
        <v>3.3989310791182371E-3</v>
      </c>
      <c r="GE36" s="134">
        <v>1.7497435054157483E-2</v>
      </c>
      <c r="GF36" s="134">
        <v>4.9441782513136003E-2</v>
      </c>
      <c r="GG36" s="134">
        <v>1.1847852749327519E-2</v>
      </c>
      <c r="GH36" s="134">
        <v>6.7675226526693569E-2</v>
      </c>
      <c r="GI36" s="134">
        <v>0.27412739402039121</v>
      </c>
      <c r="GJ36" s="134">
        <v>4.8170333050548589E-2</v>
      </c>
      <c r="GK36" s="134">
        <v>1.7343456655450597E-2</v>
      </c>
      <c r="GL36" s="134">
        <v>4.0588015781437482E-2</v>
      </c>
      <c r="GM36" s="134">
        <v>4.7863205016673085E-3</v>
      </c>
      <c r="GN36" s="134">
        <v>7.275703562560713E-3</v>
      </c>
      <c r="GO36" s="134">
        <v>1.2369299417659657E-2</v>
      </c>
      <c r="GP36" s="134">
        <v>2.2204323367880346E-2</v>
      </c>
      <c r="GQ36" s="134"/>
      <c r="GR36" s="134">
        <v>3.4917055867250981E-3</v>
      </c>
      <c r="GS36" s="134">
        <v>1.5147504588316719E-3</v>
      </c>
      <c r="GT36" s="134">
        <v>5.1021649057912434E-3</v>
      </c>
      <c r="GU36" s="134">
        <v>1.1442013478543498E-3</v>
      </c>
      <c r="GV36" s="134">
        <v>6.8337930580141303E-3</v>
      </c>
      <c r="GW36" s="134">
        <v>2.0418476506638699E-3</v>
      </c>
      <c r="GX36" s="134">
        <v>4.0338695646694412E-3</v>
      </c>
      <c r="GY36" s="134">
        <v>5.4111413049419384E-3</v>
      </c>
      <c r="GZ36" s="134">
        <v>3.1644918720255192E-3</v>
      </c>
      <c r="HA36" s="134">
        <v>8.7491839284090482E-3</v>
      </c>
      <c r="HB36" s="134">
        <v>4.3430110580524161E-3</v>
      </c>
      <c r="HC36" s="134">
        <v>2.6311012943354552E-3</v>
      </c>
      <c r="HD36" s="134">
        <v>1.3946900506564741E-2</v>
      </c>
      <c r="HE36" s="134">
        <v>3.6740313040363407E-3</v>
      </c>
      <c r="HF36" s="134">
        <v>4.0856043354831782E-3</v>
      </c>
      <c r="HG36" s="134">
        <v>1.8092432091211925E-2</v>
      </c>
      <c r="HH36" s="134">
        <v>5.1600826708622573E-2</v>
      </c>
      <c r="HI36" s="134">
        <v>1.1547502665113353E-2</v>
      </c>
      <c r="HJ36" s="134">
        <v>7.1217229094389337E-2</v>
      </c>
      <c r="HK36" s="134">
        <v>0.27364947536489587</v>
      </c>
      <c r="HL36" s="134">
        <v>4.5136364399032174E-2</v>
      </c>
      <c r="HM36" s="134">
        <v>1.8327737635647292E-2</v>
      </c>
      <c r="HN36" s="134">
        <v>4.2933821819792918E-2</v>
      </c>
      <c r="HO36" s="134">
        <v>4.9847926920028041E-3</v>
      </c>
      <c r="HP36" s="134">
        <v>7.2026399527407451E-3</v>
      </c>
      <c r="HQ36" s="134">
        <v>1.3212900710335958E-2</v>
      </c>
      <c r="HR36" s="134">
        <v>2.1488605497494248E-2</v>
      </c>
    </row>
    <row r="37" spans="1:226" x14ac:dyDescent="0.25">
      <c r="A37" s="123" t="s">
        <v>29</v>
      </c>
      <c r="B37" s="123">
        <v>4762</v>
      </c>
      <c r="C37" s="138" t="s">
        <v>926</v>
      </c>
      <c r="D37" s="135">
        <v>1.1013845619894771E-4</v>
      </c>
      <c r="E37" s="134">
        <v>4.4502322372561529E-5</v>
      </c>
      <c r="F37" s="134">
        <v>1.2145971608046271E-4</v>
      </c>
      <c r="G37" s="134">
        <v>4.6440121909881356E-5</v>
      </c>
      <c r="H37" s="134">
        <v>1.8621103791213714E-4</v>
      </c>
      <c r="I37" s="134">
        <v>4.7520725270174774E-6</v>
      </c>
      <c r="J37" s="134">
        <v>3.2491474004147366E-5</v>
      </c>
      <c r="K37" s="134">
        <v>2.5984580641895855E-4</v>
      </c>
      <c r="L37" s="134">
        <v>4.3195711638375793E-5</v>
      </c>
      <c r="M37" s="134">
        <v>3.0482841687646162E-4</v>
      </c>
      <c r="N37" s="134">
        <v>1.8800029782393469E-4</v>
      </c>
      <c r="O37" s="134">
        <v>7.0793955640369367E-5</v>
      </c>
      <c r="P37" s="134">
        <v>6.6083393512930894E-4</v>
      </c>
      <c r="Q37" s="134">
        <v>6.0802618546945636E-5</v>
      </c>
      <c r="R37" s="134">
        <v>2.6622514997028763E-5</v>
      </c>
      <c r="S37" s="134">
        <v>3.7543363454194074E-4</v>
      </c>
      <c r="T37" s="134">
        <v>1.3263035618395573E-3</v>
      </c>
      <c r="U37" s="134">
        <v>3.0099116314178282E-4</v>
      </c>
      <c r="V37" s="134">
        <v>1.149871482232288E-3</v>
      </c>
      <c r="W37" s="134">
        <v>6.3785345932528071E-3</v>
      </c>
      <c r="X37" s="134">
        <v>1.0711519363471129E-3</v>
      </c>
      <c r="Y37" s="134">
        <v>6.0485724050066841E-4</v>
      </c>
      <c r="Z37" s="134">
        <v>1.1631145220859567E-3</v>
      </c>
      <c r="AA37" s="134">
        <v>1.489143219657142E-4</v>
      </c>
      <c r="AB37" s="134">
        <v>2.189509347266334E-4</v>
      </c>
      <c r="AC37" s="134">
        <v>3.4862731296601758E-4</v>
      </c>
      <c r="AD37" s="134">
        <v>2.7626439632333377E-4</v>
      </c>
      <c r="AE37" s="134"/>
      <c r="AF37" s="134">
        <v>1.2751791514342031E-4</v>
      </c>
      <c r="AG37" s="134">
        <v>2.9745680210514163E-5</v>
      </c>
      <c r="AH37" s="134">
        <v>1.1762727367839885E-4</v>
      </c>
      <c r="AI37" s="134">
        <v>6.5033186330607545E-5</v>
      </c>
      <c r="AJ37" s="134">
        <v>1.8904211166465763E-4</v>
      </c>
      <c r="AK37" s="134">
        <v>1.9722853867541125E-5</v>
      </c>
      <c r="AL37" s="134">
        <v>4.6092498830727889E-5</v>
      </c>
      <c r="AM37" s="134">
        <v>3.710399071285868E-4</v>
      </c>
      <c r="AN37" s="134">
        <v>4.7259942286959814E-5</v>
      </c>
      <c r="AO37" s="134">
        <v>2.8253567268875826E-4</v>
      </c>
      <c r="AP37" s="134">
        <v>1.8131163882151934E-4</v>
      </c>
      <c r="AQ37" s="134">
        <v>7.1674321921350246E-5</v>
      </c>
      <c r="AR37" s="134">
        <v>6.2456943216829838E-4</v>
      </c>
      <c r="AS37" s="134">
        <v>6.063638264478798E-5</v>
      </c>
      <c r="AT37" s="134">
        <v>1.6886601425609541E-5</v>
      </c>
      <c r="AU37" s="134">
        <v>3.7746101346045204E-4</v>
      </c>
      <c r="AV37" s="134">
        <v>1.4531460778048127E-3</v>
      </c>
      <c r="AW37" s="134">
        <v>3.0816812760732574E-4</v>
      </c>
      <c r="AX37" s="134">
        <v>1.3546339422006433E-3</v>
      </c>
      <c r="AY37" s="134">
        <v>7.6205324714937305E-3</v>
      </c>
      <c r="AZ37" s="134">
        <v>1.1224080348461317E-3</v>
      </c>
      <c r="BA37" s="134">
        <v>6.7992082914100508E-4</v>
      </c>
      <c r="BB37" s="134">
        <v>1.2087567187686094E-3</v>
      </c>
      <c r="BC37" s="134">
        <v>1.5304043909385737E-4</v>
      </c>
      <c r="BD37" s="134">
        <v>2.3499205161434821E-4</v>
      </c>
      <c r="BE37" s="134">
        <v>2.4820150398714534E-4</v>
      </c>
      <c r="BF37" s="134">
        <v>4.8365787590058868E-4</v>
      </c>
      <c r="BG37" s="134"/>
      <c r="BH37" s="134">
        <v>1.4111671982639984E-4</v>
      </c>
      <c r="BI37" s="134">
        <v>3.1885326895663706E-5</v>
      </c>
      <c r="BJ37" s="134">
        <v>1.6615201630633091E-4</v>
      </c>
      <c r="BK37" s="134">
        <v>1.0557746664715613E-4</v>
      </c>
      <c r="BL37" s="134">
        <v>1.7099973303228068E-4</v>
      </c>
      <c r="BM37" s="134">
        <v>2.8450269088847362E-5</v>
      </c>
      <c r="BN37" s="134">
        <v>6.2844929276765032E-5</v>
      </c>
      <c r="BO37" s="134">
        <v>1.76483142510595E-4</v>
      </c>
      <c r="BP37" s="134">
        <v>5.6117478748610523E-5</v>
      </c>
      <c r="BQ37" s="134">
        <v>2.9973253668077023E-4</v>
      </c>
      <c r="BR37" s="134">
        <v>1.6569182455288372E-4</v>
      </c>
      <c r="BS37" s="134">
        <v>9.0897556582423766E-5</v>
      </c>
      <c r="BT37" s="134">
        <v>7.7356575031873817E-4</v>
      </c>
      <c r="BU37" s="134">
        <v>4.9921119970231244E-5</v>
      </c>
      <c r="BV37" s="134">
        <v>3.4312965338017848E-5</v>
      </c>
      <c r="BW37" s="134">
        <v>4.6923107042713929E-4</v>
      </c>
      <c r="BX37" s="134">
        <v>1.5890857177826602E-3</v>
      </c>
      <c r="BY37" s="134">
        <v>3.3135337085800061E-4</v>
      </c>
      <c r="BZ37" s="134">
        <v>1.4060781958741089E-3</v>
      </c>
      <c r="CA37" s="134">
        <v>7.7429573442425806E-3</v>
      </c>
      <c r="CB37" s="134">
        <v>9.6102432510108558E-4</v>
      </c>
      <c r="CC37" s="134">
        <v>7.8244521320264173E-4</v>
      </c>
      <c r="CD37" s="134">
        <v>1.3175962416604571E-3</v>
      </c>
      <c r="CE37" s="134">
        <v>1.4628147425482698E-4</v>
      </c>
      <c r="CF37" s="134">
        <v>3.23411706175E-4</v>
      </c>
      <c r="CG37" s="134">
        <v>3.3991737577414587E-4</v>
      </c>
      <c r="CH37" s="134">
        <v>2.8498845929841648E-4</v>
      </c>
      <c r="CI37" s="134"/>
      <c r="CJ37" s="134">
        <v>1.2612084105451308E-4</v>
      </c>
      <c r="CK37" s="134">
        <v>3.9011677085206373E-5</v>
      </c>
      <c r="CL37" s="134">
        <v>1.7600392863765548E-4</v>
      </c>
      <c r="CM37" s="134">
        <v>4.9969969705296159E-5</v>
      </c>
      <c r="CN37" s="134">
        <v>1.3837894594817324E-4</v>
      </c>
      <c r="CO37" s="134">
        <v>3.2770982377917389E-5</v>
      </c>
      <c r="CP37" s="134">
        <v>5.9275686683115783E-5</v>
      </c>
      <c r="CQ37" s="134">
        <v>2.5575213356850097E-4</v>
      </c>
      <c r="CR37" s="134">
        <v>5.1607389525478322E-5</v>
      </c>
      <c r="CS37" s="134">
        <v>2.7166844863279094E-4</v>
      </c>
      <c r="CT37" s="134">
        <v>1.9315453554132465E-4</v>
      </c>
      <c r="CU37" s="134">
        <v>1.0510372641425976E-4</v>
      </c>
      <c r="CV37" s="134">
        <v>8.7070886019755065E-4</v>
      </c>
      <c r="CW37" s="134">
        <v>3.3634104334899515E-5</v>
      </c>
      <c r="CX37" s="134">
        <v>4.0639978082083256E-5</v>
      </c>
      <c r="CY37" s="134">
        <v>4.9685382205949731E-4</v>
      </c>
      <c r="CZ37" s="134">
        <v>1.5736578412872267E-3</v>
      </c>
      <c r="DA37" s="134">
        <v>3.7614580476211137E-4</v>
      </c>
      <c r="DB37" s="134">
        <v>1.5892885176544088E-3</v>
      </c>
      <c r="DC37" s="134">
        <v>9.3692658042123875E-3</v>
      </c>
      <c r="DD37" s="134">
        <v>9.6758972990275091E-4</v>
      </c>
      <c r="DE37" s="134">
        <v>8.3721829289627508E-4</v>
      </c>
      <c r="DF37" s="134">
        <v>1.4430789088334308E-3</v>
      </c>
      <c r="DG37" s="134">
        <v>1.7263608544282685E-4</v>
      </c>
      <c r="DH37" s="134">
        <v>3.0957320188761811E-4</v>
      </c>
      <c r="DI37" s="134">
        <v>3.8034709152135929E-4</v>
      </c>
      <c r="DJ37" s="134">
        <v>2.2637635085536375E-4</v>
      </c>
      <c r="DK37" s="134"/>
      <c r="DL37" s="134">
        <v>1.7360957214960951E-4</v>
      </c>
      <c r="DM37" s="134">
        <v>4.9214766135118427E-5</v>
      </c>
      <c r="DN37" s="134">
        <v>2.508766573315944E-4</v>
      </c>
      <c r="DO37" s="134">
        <v>6.7493413221518728E-5</v>
      </c>
      <c r="DP37" s="134">
        <v>2.3674919836841525E-4</v>
      </c>
      <c r="DQ37" s="134">
        <v>4.3278342120968939E-5</v>
      </c>
      <c r="DR37" s="134">
        <v>9.7556972872200578E-5</v>
      </c>
      <c r="DS37" s="134">
        <v>2.5741705251488992E-4</v>
      </c>
      <c r="DT37" s="134">
        <v>3.6556488810770913E-5</v>
      </c>
      <c r="DU37" s="134">
        <v>3.6201309065724696E-4</v>
      </c>
      <c r="DV37" s="134">
        <v>1.5295072799053868E-4</v>
      </c>
      <c r="DW37" s="134">
        <v>1.0234208156409397E-4</v>
      </c>
      <c r="DX37" s="134">
        <v>9.7254156758056235E-4</v>
      </c>
      <c r="DY37" s="134">
        <v>9.7044661966328596E-5</v>
      </c>
      <c r="DZ37" s="134">
        <v>3.6986854132553803E-5</v>
      </c>
      <c r="EA37" s="134">
        <v>6.3661239055803627E-4</v>
      </c>
      <c r="EB37" s="134">
        <v>1.7021179011572803E-3</v>
      </c>
      <c r="EC37" s="134">
        <v>4.0021025287897841E-4</v>
      </c>
      <c r="ED37" s="134">
        <v>1.8135521170844161E-3</v>
      </c>
      <c r="EE37" s="134">
        <v>1.038914792721333E-2</v>
      </c>
      <c r="EF37" s="134">
        <v>1.2866319444354271E-3</v>
      </c>
      <c r="EG37" s="134">
        <v>9.5656479611184141E-4</v>
      </c>
      <c r="EH37" s="134">
        <v>1.6666622918731398E-3</v>
      </c>
      <c r="EI37" s="134">
        <v>1.8284108447488615E-4</v>
      </c>
      <c r="EJ37" s="134">
        <v>4.4567137771097585E-4</v>
      </c>
      <c r="EK37" s="134">
        <v>4.2022304570411178E-4</v>
      </c>
      <c r="EL37" s="134">
        <v>2.2170040527066069E-4</v>
      </c>
      <c r="EM37" s="134"/>
      <c r="EN37" s="134">
        <v>2.1247166403888081E-4</v>
      </c>
      <c r="EO37" s="134">
        <v>3.066345695165566E-5</v>
      </c>
      <c r="EP37" s="134">
        <v>1.6836321873337965E-4</v>
      </c>
      <c r="EQ37" s="134">
        <v>6.1225384756853206E-5</v>
      </c>
      <c r="ER37" s="134">
        <v>2.1575924635376767E-4</v>
      </c>
      <c r="ES37" s="134">
        <v>5.5672839655734859E-5</v>
      </c>
      <c r="ET37" s="134">
        <v>1.0090218328529562E-4</v>
      </c>
      <c r="EU37" s="134">
        <v>2.4974710323276829E-4</v>
      </c>
      <c r="EV37" s="134">
        <v>4.3850190142553485E-5</v>
      </c>
      <c r="EW37" s="134">
        <v>3.9379592340770827E-4</v>
      </c>
      <c r="EX37" s="134">
        <v>2.3623509855056214E-4</v>
      </c>
      <c r="EY37" s="134">
        <v>1.0444311568794065E-4</v>
      </c>
      <c r="EZ37" s="134">
        <v>9.912215514222408E-4</v>
      </c>
      <c r="FA37" s="134">
        <v>1.0642754363241131E-4</v>
      </c>
      <c r="FB37" s="134">
        <v>1.3352235155175688E-4</v>
      </c>
      <c r="FC37" s="134">
        <v>8.15119719685415E-4</v>
      </c>
      <c r="FD37" s="134">
        <v>1.6865828559908707E-3</v>
      </c>
      <c r="FE37" s="134">
        <v>3.6963192745563268E-4</v>
      </c>
      <c r="FF37" s="134">
        <v>2.480061915868117E-3</v>
      </c>
      <c r="FG37" s="134">
        <v>1.1268492912543842E-2</v>
      </c>
      <c r="FH37" s="134">
        <v>1.4260217758128493E-3</v>
      </c>
      <c r="FI37" s="134">
        <v>1.1351309019897993E-3</v>
      </c>
      <c r="FJ37" s="134">
        <v>1.9009933839626814E-3</v>
      </c>
      <c r="FK37" s="134">
        <v>1.941276284310683E-4</v>
      </c>
      <c r="FL37" s="134">
        <v>5.5484301567305851E-4</v>
      </c>
      <c r="FM37" s="134">
        <v>4.8663067636072681E-4</v>
      </c>
      <c r="FN37" s="134">
        <v>2.7653596447506503E-4</v>
      </c>
      <c r="FO37" s="134"/>
      <c r="FP37" s="134">
        <v>1.9742588181658361E-4</v>
      </c>
      <c r="FQ37" s="134">
        <v>3.1815329693841394E-5</v>
      </c>
      <c r="FR37" s="134">
        <v>3.4693000356273996E-4</v>
      </c>
      <c r="FS37" s="134">
        <v>6.8094077738276512E-5</v>
      </c>
      <c r="FT37" s="134">
        <v>2.1108515230717687E-4</v>
      </c>
      <c r="FU37" s="134">
        <v>2.6154815814563532E-5</v>
      </c>
      <c r="FV37" s="134">
        <v>7.4527936516625764E-5</v>
      </c>
      <c r="FW37" s="134">
        <v>4.0612041846235222E-4</v>
      </c>
      <c r="FX37" s="134">
        <v>4.5604969714065508E-5</v>
      </c>
      <c r="FY37" s="134">
        <v>5.2166072861145629E-4</v>
      </c>
      <c r="FZ37" s="134">
        <v>2.5154261124795898E-4</v>
      </c>
      <c r="GA37" s="134">
        <v>1.3743186357450838E-4</v>
      </c>
      <c r="GB37" s="134">
        <v>1.1887445293506818E-3</v>
      </c>
      <c r="GC37" s="134">
        <v>1.0222672747682939E-4</v>
      </c>
      <c r="GD37" s="134">
        <v>1.2675871080202131E-4</v>
      </c>
      <c r="GE37" s="134">
        <v>9.8558397729460088E-4</v>
      </c>
      <c r="GF37" s="134">
        <v>1.7993380012333081E-3</v>
      </c>
      <c r="GG37" s="134">
        <v>5.1407089135768194E-4</v>
      </c>
      <c r="GH37" s="134">
        <v>2.2855621199656625E-3</v>
      </c>
      <c r="GI37" s="134">
        <v>1.2381935264169136E-2</v>
      </c>
      <c r="GJ37" s="134">
        <v>1.2378508710640648E-3</v>
      </c>
      <c r="GK37" s="134">
        <v>1.301332489409971E-3</v>
      </c>
      <c r="GL37" s="134">
        <v>2.1249740721804851E-3</v>
      </c>
      <c r="GM37" s="134">
        <v>2.1010966511559936E-4</v>
      </c>
      <c r="GN37" s="134">
        <v>4.462931699488606E-4</v>
      </c>
      <c r="GO37" s="134">
        <v>9.3286363860990002E-4</v>
      </c>
      <c r="GP37" s="134">
        <v>3.7548847861278785E-4</v>
      </c>
      <c r="GQ37" s="134"/>
      <c r="GR37" s="134">
        <v>1.6619728683059447E-4</v>
      </c>
      <c r="GS37" s="134">
        <v>2.1167053207658388E-5</v>
      </c>
      <c r="GT37" s="134">
        <v>3.340382358648134E-4</v>
      </c>
      <c r="GU37" s="134">
        <v>1.4598972153214421E-4</v>
      </c>
      <c r="GV37" s="134">
        <v>2.7732590135722229E-4</v>
      </c>
      <c r="GW37" s="134">
        <v>1.8200288724370325E-5</v>
      </c>
      <c r="GX37" s="134">
        <v>6.0736985880422583E-5</v>
      </c>
      <c r="GY37" s="134">
        <v>2.8856475577634342E-4</v>
      </c>
      <c r="GZ37" s="134">
        <v>4.119989573434129E-5</v>
      </c>
      <c r="HA37" s="134">
        <v>5.3449684212153513E-4</v>
      </c>
      <c r="HB37" s="134">
        <v>3.2423528637505E-4</v>
      </c>
      <c r="HC37" s="134">
        <v>1.1215229270148553E-4</v>
      </c>
      <c r="HD37" s="134">
        <v>1.2306068467394422E-3</v>
      </c>
      <c r="HE37" s="134">
        <v>1.3683384123204108E-4</v>
      </c>
      <c r="HF37" s="134">
        <v>2.9154882031902065E-4</v>
      </c>
      <c r="HG37" s="134">
        <v>1.3241847467173279E-3</v>
      </c>
      <c r="HH37" s="134">
        <v>2.5541185350376997E-3</v>
      </c>
      <c r="HI37" s="134">
        <v>7.767462076794441E-4</v>
      </c>
      <c r="HJ37" s="134">
        <v>3.0330323999223732E-3</v>
      </c>
      <c r="HK37" s="134">
        <v>1.6301687365910953E-2</v>
      </c>
      <c r="HL37" s="134">
        <v>1.283111274493933E-3</v>
      </c>
      <c r="HM37" s="134">
        <v>1.3340237836613087E-3</v>
      </c>
      <c r="HN37" s="134">
        <v>2.4882579917494523E-3</v>
      </c>
      <c r="HO37" s="134">
        <v>2.6341383549875036E-4</v>
      </c>
      <c r="HP37" s="134">
        <v>6.284738176776032E-4</v>
      </c>
      <c r="HQ37" s="134">
        <v>1.2015319442129318E-3</v>
      </c>
      <c r="HR37" s="134">
        <v>9.4753583832954099E-4</v>
      </c>
    </row>
    <row r="38" spans="1:226" x14ac:dyDescent="0.25">
      <c r="A38" s="123" t="s">
        <v>29</v>
      </c>
      <c r="B38" s="123">
        <v>4647</v>
      </c>
      <c r="C38" s="138" t="s">
        <v>15</v>
      </c>
      <c r="D38" s="135">
        <v>1.4312055106020021E-3</v>
      </c>
      <c r="E38" s="134">
        <v>2.0472731750641258E-4</v>
      </c>
      <c r="F38" s="134">
        <v>5.298261801081958E-3</v>
      </c>
      <c r="G38" s="134">
        <v>0</v>
      </c>
      <c r="H38" s="134">
        <v>2.9717714695293037E-3</v>
      </c>
      <c r="I38" s="134">
        <v>1.21183801959338E-4</v>
      </c>
      <c r="J38" s="134">
        <v>1.2506082270112753E-3</v>
      </c>
      <c r="K38" s="134">
        <v>1.9234355197154844E-3</v>
      </c>
      <c r="L38" s="134">
        <v>5.0320687087388981E-3</v>
      </c>
      <c r="M38" s="134">
        <v>3.9396638214410751E-2</v>
      </c>
      <c r="N38" s="134">
        <v>3.2792729496143643E-3</v>
      </c>
      <c r="O38" s="134">
        <v>3.8484128951145062E-3</v>
      </c>
      <c r="P38" s="134">
        <v>6.8113965553894526E-2</v>
      </c>
      <c r="Q38" s="134">
        <v>1.5510117789010254E-3</v>
      </c>
      <c r="R38" s="134">
        <v>3.3448511428925722E-3</v>
      </c>
      <c r="S38" s="134">
        <v>3.2338568577111995E-2</v>
      </c>
      <c r="T38" s="134">
        <v>4.6394177100813609E-2</v>
      </c>
      <c r="U38" s="134">
        <v>1.4665097734449047E-2</v>
      </c>
      <c r="V38" s="134">
        <v>0.10650859819451655</v>
      </c>
      <c r="W38" s="134">
        <v>0.53499409658974084</v>
      </c>
      <c r="X38" s="134">
        <v>3.586920587437302E-2</v>
      </c>
      <c r="Y38" s="134">
        <v>2.0536633286939644E-2</v>
      </c>
      <c r="Z38" s="134">
        <v>3.695602977727621E-2</v>
      </c>
      <c r="AA38" s="134">
        <v>1.5051775318807897E-3</v>
      </c>
      <c r="AB38" s="134">
        <v>2.4960128228796656E-3</v>
      </c>
      <c r="AC38" s="134">
        <v>1.9611991304841311E-2</v>
      </c>
      <c r="AD38" s="134">
        <v>1.0356996314204829E-2</v>
      </c>
      <c r="AE38" s="134"/>
      <c r="AF38" s="134">
        <v>1.638042759000784E-3</v>
      </c>
      <c r="AG38" s="134">
        <v>2.3941736070805253E-4</v>
      </c>
      <c r="AH38" s="134">
        <v>5.6196009337843543E-3</v>
      </c>
      <c r="AI38" s="134">
        <v>4.98584394044057E-5</v>
      </c>
      <c r="AJ38" s="134">
        <v>2.9382483805772803E-3</v>
      </c>
      <c r="AK38" s="134">
        <v>1.6809542619153375E-4</v>
      </c>
      <c r="AL38" s="134">
        <v>1.4408918627467609E-3</v>
      </c>
      <c r="AM38" s="134">
        <v>1.9519381124554695E-3</v>
      </c>
      <c r="AN38" s="134">
        <v>5.2974356763436517E-3</v>
      </c>
      <c r="AO38" s="134">
        <v>3.4123347088446061E-2</v>
      </c>
      <c r="AP38" s="134">
        <v>3.5933959030485488E-3</v>
      </c>
      <c r="AQ38" s="134">
        <v>3.7911868882106866E-3</v>
      </c>
      <c r="AR38" s="134">
        <v>7.2781000816847172E-2</v>
      </c>
      <c r="AS38" s="134">
        <v>1.6173877972462283E-3</v>
      </c>
      <c r="AT38" s="134">
        <v>3.5660363732159172E-3</v>
      </c>
      <c r="AU38" s="134">
        <v>3.0756003476932345E-2</v>
      </c>
      <c r="AV38" s="134">
        <v>5.0226821827209514E-2</v>
      </c>
      <c r="AW38" s="134">
        <v>1.2637589687338739E-2</v>
      </c>
      <c r="AX38" s="134">
        <v>0.10307138120540731</v>
      </c>
      <c r="AY38" s="134">
        <v>0.54100600685281042</v>
      </c>
      <c r="AZ38" s="134">
        <v>3.2612245663200617E-2</v>
      </c>
      <c r="BA38" s="134">
        <v>2.20600044872485E-2</v>
      </c>
      <c r="BB38" s="134">
        <v>3.6993309685833739E-2</v>
      </c>
      <c r="BC38" s="134">
        <v>9.2772305331182922E-4</v>
      </c>
      <c r="BD38" s="134">
        <v>3.5502907289329862E-3</v>
      </c>
      <c r="BE38" s="134">
        <v>1.82247427916119E-2</v>
      </c>
      <c r="BF38" s="134">
        <v>9.1179967219351728E-3</v>
      </c>
      <c r="BG38" s="134"/>
      <c r="BH38" s="134">
        <v>1.7493374982309239E-3</v>
      </c>
      <c r="BI38" s="134">
        <v>2.3894766073061669E-4</v>
      </c>
      <c r="BJ38" s="134">
        <v>7.258236312768643E-3</v>
      </c>
      <c r="BK38" s="134">
        <v>3.3750451873766318E-5</v>
      </c>
      <c r="BL38" s="134">
        <v>4.2047380843249485E-3</v>
      </c>
      <c r="BM38" s="134">
        <v>3.0837528258199714E-4</v>
      </c>
      <c r="BN38" s="134">
        <v>8.3847476452595521E-4</v>
      </c>
      <c r="BO38" s="134">
        <v>2.2335277116645423E-3</v>
      </c>
      <c r="BP38" s="134">
        <v>4.9949157791407371E-3</v>
      </c>
      <c r="BQ38" s="134">
        <v>3.514028302022236E-2</v>
      </c>
      <c r="BR38" s="134">
        <v>3.3916106014734286E-3</v>
      </c>
      <c r="BS38" s="134">
        <v>2.571664488867342E-3</v>
      </c>
      <c r="BT38" s="134">
        <v>6.9280821059033201E-2</v>
      </c>
      <c r="BU38" s="134">
        <v>1.7068972569355208E-3</v>
      </c>
      <c r="BV38" s="134">
        <v>2.8876131997706759E-3</v>
      </c>
      <c r="BW38" s="134">
        <v>3.3589745202885261E-2</v>
      </c>
      <c r="BX38" s="134">
        <v>4.4045702175044436E-2</v>
      </c>
      <c r="BY38" s="134">
        <v>1.1218869494237171E-2</v>
      </c>
      <c r="BZ38" s="134">
        <v>0.10127912947392269</v>
      </c>
      <c r="CA38" s="134">
        <v>0.54292320550207673</v>
      </c>
      <c r="CB38" s="134">
        <v>3.3346326905376582E-2</v>
      </c>
      <c r="CC38" s="134">
        <v>2.224099410432186E-2</v>
      </c>
      <c r="CD38" s="134">
        <v>3.8708443966241401E-2</v>
      </c>
      <c r="CE38" s="134">
        <v>1.0772093647117545E-3</v>
      </c>
      <c r="CF38" s="134">
        <v>4.5076406013264958E-3</v>
      </c>
      <c r="CG38" s="134">
        <v>1.9836155156719045E-2</v>
      </c>
      <c r="CH38" s="134">
        <v>1.0387384880992095E-2</v>
      </c>
      <c r="CI38" s="134"/>
      <c r="CJ38" s="134">
        <v>1.1725817279336836E-3</v>
      </c>
      <c r="CK38" s="134">
        <v>2.2379874109789647E-4</v>
      </c>
      <c r="CL38" s="134">
        <v>6.0584369502110031E-3</v>
      </c>
      <c r="CM38" s="134">
        <v>0</v>
      </c>
      <c r="CN38" s="134">
        <v>3.1985499859096089E-3</v>
      </c>
      <c r="CO38" s="134">
        <v>2.0348774189600153E-4</v>
      </c>
      <c r="CP38" s="134">
        <v>8.3879278704181723E-4</v>
      </c>
      <c r="CQ38" s="134">
        <v>1.8239031137701168E-3</v>
      </c>
      <c r="CR38" s="134">
        <v>4.6043800106331384E-3</v>
      </c>
      <c r="CS38" s="134">
        <v>3.2653041799280288E-2</v>
      </c>
      <c r="CT38" s="134">
        <v>3.6784542495909831E-3</v>
      </c>
      <c r="CU38" s="134">
        <v>3.2693411480370165E-3</v>
      </c>
      <c r="CV38" s="134">
        <v>4.7823013467246711E-2</v>
      </c>
      <c r="CW38" s="134">
        <v>1.9791497819981788E-3</v>
      </c>
      <c r="CX38" s="134">
        <v>3.0643734471046688E-3</v>
      </c>
      <c r="CY38" s="134">
        <v>3.4373372830713893E-2</v>
      </c>
      <c r="CZ38" s="134">
        <v>4.3795953441692126E-2</v>
      </c>
      <c r="DA38" s="134">
        <v>1.0809538934326238E-2</v>
      </c>
      <c r="DB38" s="134">
        <v>9.7223954067454862E-2</v>
      </c>
      <c r="DC38" s="134">
        <v>0.57468244884454711</v>
      </c>
      <c r="DD38" s="134">
        <v>3.6408249523580044E-2</v>
      </c>
      <c r="DE38" s="134">
        <v>1.8266433887135881E-2</v>
      </c>
      <c r="DF38" s="134">
        <v>3.7793233418569071E-2</v>
      </c>
      <c r="DG38" s="134">
        <v>9.9567933628709969E-4</v>
      </c>
      <c r="DH38" s="134">
        <v>3.9249492053617394E-3</v>
      </c>
      <c r="DI38" s="134">
        <v>1.8224788823709908E-2</v>
      </c>
      <c r="DJ38" s="134">
        <v>1.2910092734870897E-2</v>
      </c>
      <c r="DK38" s="134"/>
      <c r="DL38" s="134">
        <v>1.4308178877594918E-3</v>
      </c>
      <c r="DM38" s="134">
        <v>2.3854896382114214E-4</v>
      </c>
      <c r="DN38" s="134">
        <v>6.1123460918356444E-3</v>
      </c>
      <c r="DO38" s="134">
        <v>0</v>
      </c>
      <c r="DP38" s="134">
        <v>3.4839557718011867E-3</v>
      </c>
      <c r="DQ38" s="134">
        <v>1.7692301485956391E-4</v>
      </c>
      <c r="DR38" s="134">
        <v>8.2237935102107661E-4</v>
      </c>
      <c r="DS38" s="134">
        <v>1.7329622445877535E-3</v>
      </c>
      <c r="DT38" s="134">
        <v>4.504678801223524E-3</v>
      </c>
      <c r="DU38" s="134">
        <v>2.9934748584363187E-2</v>
      </c>
      <c r="DV38" s="134">
        <v>2.9234024913009412E-3</v>
      </c>
      <c r="DW38" s="134">
        <v>3.2061429813860496E-3</v>
      </c>
      <c r="DX38" s="134">
        <v>6.242993176815978E-2</v>
      </c>
      <c r="DY38" s="134">
        <v>2.3844911408428585E-3</v>
      </c>
      <c r="DZ38" s="134">
        <v>3.011548349583908E-3</v>
      </c>
      <c r="EA38" s="134">
        <v>3.385151282343863E-2</v>
      </c>
      <c r="EB38" s="134">
        <v>4.2640994159254514E-2</v>
      </c>
      <c r="EC38" s="134">
        <v>1.0859833021773128E-2</v>
      </c>
      <c r="ED38" s="134">
        <v>0.10027568718990558</v>
      </c>
      <c r="EE38" s="134">
        <v>0.55294325098963171</v>
      </c>
      <c r="EF38" s="134">
        <v>3.4312704530867405E-2</v>
      </c>
      <c r="EG38" s="134">
        <v>1.6063955893820665E-2</v>
      </c>
      <c r="EH38" s="134">
        <v>4.2653874538551226E-2</v>
      </c>
      <c r="EI38" s="134">
        <v>7.5369030846885625E-4</v>
      </c>
      <c r="EJ38" s="134">
        <v>3.3714034436594237E-3</v>
      </c>
      <c r="EK38" s="134">
        <v>1.8652260601756083E-2</v>
      </c>
      <c r="EL38" s="134">
        <v>2.122795505632671E-2</v>
      </c>
      <c r="EM38" s="134"/>
      <c r="EN38" s="134">
        <v>1.9638399925752045E-3</v>
      </c>
      <c r="EO38" s="134">
        <v>2.0535111816833283E-4</v>
      </c>
      <c r="EP38" s="134">
        <v>6.4919790673736624E-3</v>
      </c>
      <c r="EQ38" s="134">
        <v>0</v>
      </c>
      <c r="ER38" s="134">
        <v>5.2777607191680275E-3</v>
      </c>
      <c r="ES38" s="134">
        <v>1.6926953005480571E-4</v>
      </c>
      <c r="ET38" s="134">
        <v>6.9090347314893765E-4</v>
      </c>
      <c r="EU38" s="134">
        <v>2.1269396519354358E-3</v>
      </c>
      <c r="EV38" s="134">
        <v>3.2583651777630539E-3</v>
      </c>
      <c r="EW38" s="134">
        <v>2.6200326740726379E-2</v>
      </c>
      <c r="EX38" s="134">
        <v>2.4974470530290524E-3</v>
      </c>
      <c r="EY38" s="134">
        <v>2.7809273202626999E-3</v>
      </c>
      <c r="EZ38" s="134">
        <v>4.7105635945682074E-2</v>
      </c>
      <c r="FA38" s="134">
        <v>1.6785489065232935E-3</v>
      </c>
      <c r="FB38" s="134">
        <v>2.4646937543140331E-3</v>
      </c>
      <c r="FC38" s="134">
        <v>3.8375179707713723E-2</v>
      </c>
      <c r="FD38" s="134">
        <v>4.8716687064775527E-2</v>
      </c>
      <c r="FE38" s="134">
        <v>1.0701106467938495E-2</v>
      </c>
      <c r="FF38" s="134">
        <v>0.10960049662302573</v>
      </c>
      <c r="FG38" s="134">
        <v>0.5491170179582584</v>
      </c>
      <c r="FH38" s="134">
        <v>3.9351790149922995E-2</v>
      </c>
      <c r="FI38" s="134">
        <v>1.6862038986194677E-2</v>
      </c>
      <c r="FJ38" s="134">
        <v>4.240989994042571E-2</v>
      </c>
      <c r="FK38" s="134">
        <v>7.3182395929467477E-4</v>
      </c>
      <c r="FL38" s="134">
        <v>3.528852348218947E-3</v>
      </c>
      <c r="FM38" s="134">
        <v>2.0218009234296154E-2</v>
      </c>
      <c r="FN38" s="134">
        <v>1.7475109109210081E-2</v>
      </c>
      <c r="FO38" s="134"/>
      <c r="FP38" s="134">
        <v>2.4989143722059146E-3</v>
      </c>
      <c r="FQ38" s="134">
        <v>7.9846496728100359E-4</v>
      </c>
      <c r="FR38" s="134">
        <v>6.8410634689390635E-3</v>
      </c>
      <c r="FS38" s="134">
        <v>7.7715548569751402E-5</v>
      </c>
      <c r="FT38" s="134">
        <v>5.3704642877289346E-3</v>
      </c>
      <c r="FU38" s="134">
        <v>2.8338024474050386E-4</v>
      </c>
      <c r="FV38" s="134">
        <v>2.0714045137635432E-3</v>
      </c>
      <c r="FW38" s="134">
        <v>1.74335450190694E-3</v>
      </c>
      <c r="FX38" s="134">
        <v>2.8165384166150094E-3</v>
      </c>
      <c r="FY38" s="134">
        <v>2.343796364291147E-2</v>
      </c>
      <c r="FZ38" s="134">
        <v>2.6497408542464512E-3</v>
      </c>
      <c r="GA38" s="134">
        <v>2.0788664557879776E-3</v>
      </c>
      <c r="GB38" s="134">
        <v>4.1492661852566025E-2</v>
      </c>
      <c r="GC38" s="134">
        <v>2.0281204900380991E-3</v>
      </c>
      <c r="GD38" s="134">
        <v>2.3666651949404141E-3</v>
      </c>
      <c r="GE38" s="134">
        <v>3.9579751939668451E-2</v>
      </c>
      <c r="GF38" s="134">
        <v>5.0553835183273534E-2</v>
      </c>
      <c r="GG38" s="134">
        <v>1.0561935294626464E-2</v>
      </c>
      <c r="GH38" s="134">
        <v>0.11752614925990261</v>
      </c>
      <c r="GI38" s="134">
        <v>0.54684976583046241</v>
      </c>
      <c r="GJ38" s="134">
        <v>3.6538429472344494E-2</v>
      </c>
      <c r="GK38" s="134">
        <v>1.8652970856827249E-2</v>
      </c>
      <c r="GL38" s="134">
        <v>4.330113666690022E-2</v>
      </c>
      <c r="GM38" s="134">
        <v>6.5735393161705288E-4</v>
      </c>
      <c r="GN38" s="134">
        <v>3.4213662022907982E-3</v>
      </c>
      <c r="GO38" s="134">
        <v>2.1260612869654246E-2</v>
      </c>
      <c r="GP38" s="134">
        <v>1.4541373680191209E-2</v>
      </c>
      <c r="GQ38" s="134"/>
      <c r="GR38" s="134">
        <v>2.2355431303298164E-3</v>
      </c>
      <c r="GS38" s="134">
        <v>8.1097082539154357E-4</v>
      </c>
      <c r="GT38" s="134">
        <v>5.194522285546674E-3</v>
      </c>
      <c r="GU38" s="134">
        <v>1.2346087435994438E-4</v>
      </c>
      <c r="GV38" s="134">
        <v>5.154328530098006E-3</v>
      </c>
      <c r="GW38" s="134">
        <v>1.0450709755605435E-4</v>
      </c>
      <c r="GX38" s="134">
        <v>8.020348265585759E-4</v>
      </c>
      <c r="GY38" s="134">
        <v>2.6432924174482333E-3</v>
      </c>
      <c r="GZ38" s="134">
        <v>2.9231876748122055E-3</v>
      </c>
      <c r="HA38" s="134">
        <v>1.983991052428663E-2</v>
      </c>
      <c r="HB38" s="134">
        <v>2.3451078598264643E-3</v>
      </c>
      <c r="HC38" s="134">
        <v>2.1349222614328632E-3</v>
      </c>
      <c r="HD38" s="134">
        <v>4.5648664174153038E-2</v>
      </c>
      <c r="HE38" s="134">
        <v>2.7423311843563043E-3</v>
      </c>
      <c r="HF38" s="134">
        <v>2.559518057330918E-3</v>
      </c>
      <c r="HG38" s="134">
        <v>3.0484134215205697E-2</v>
      </c>
      <c r="HH38" s="134">
        <v>5.4603070862791508E-2</v>
      </c>
      <c r="HI38" s="134">
        <v>1.1981398304569249E-2</v>
      </c>
      <c r="HJ38" s="134">
        <v>0.12206453208791197</v>
      </c>
      <c r="HK38" s="134">
        <v>0.55522867034217582</v>
      </c>
      <c r="HL38" s="134">
        <v>3.5342503067740214E-2</v>
      </c>
      <c r="HM38" s="134">
        <v>1.4977402294195599E-2</v>
      </c>
      <c r="HN38" s="134">
        <v>4.3845957543879654E-2</v>
      </c>
      <c r="HO38" s="134">
        <v>8.3939928930261149E-4</v>
      </c>
      <c r="HP38" s="134">
        <v>3.2011096286613363E-3</v>
      </c>
      <c r="HQ38" s="134">
        <v>1.7573309640693435E-2</v>
      </c>
      <c r="HR38" s="134">
        <v>1.4596210999385566E-2</v>
      </c>
    </row>
    <row r="39" spans="1:226" x14ac:dyDescent="0.25">
      <c r="A39" s="123" t="s">
        <v>29</v>
      </c>
      <c r="B39" s="123">
        <v>4756</v>
      </c>
      <c r="C39" s="138" t="s">
        <v>16</v>
      </c>
      <c r="D39" s="135">
        <v>1.0241885374012458E-4</v>
      </c>
      <c r="E39" s="134">
        <v>4.6653064806667508E-5</v>
      </c>
      <c r="F39" s="134">
        <v>3.2197746758132889E-4</v>
      </c>
      <c r="G39" s="134">
        <v>3.4318425119382302E-5</v>
      </c>
      <c r="H39" s="134">
        <v>4.0760109815239762E-4</v>
      </c>
      <c r="I39" s="134">
        <v>4.909096059904308E-6</v>
      </c>
      <c r="J39" s="134">
        <v>7.9072642352363118E-5</v>
      </c>
      <c r="K39" s="134">
        <v>1.2767246967394845E-4</v>
      </c>
      <c r="L39" s="134">
        <v>2.087688872925394E-4</v>
      </c>
      <c r="M39" s="134">
        <v>2.5445203877541567E-4</v>
      </c>
      <c r="N39" s="134">
        <v>1.8636026972862699E-4</v>
      </c>
      <c r="O39" s="134">
        <v>1.4767803494450605E-4</v>
      </c>
      <c r="P39" s="134">
        <v>5.2671556944076058E-4</v>
      </c>
      <c r="Q39" s="134">
        <v>8.3358680014039934E-5</v>
      </c>
      <c r="R39" s="134">
        <v>5.0764536127951547E-5</v>
      </c>
      <c r="S39" s="134">
        <v>8.6975911281793675E-4</v>
      </c>
      <c r="T39" s="134">
        <v>1.9616700945927759E-3</v>
      </c>
      <c r="U39" s="134">
        <v>7.5997529142746655E-4</v>
      </c>
      <c r="V39" s="134">
        <v>1.3883654632154141E-3</v>
      </c>
      <c r="W39" s="134">
        <v>6.8938272155526113E-3</v>
      </c>
      <c r="X39" s="134">
        <v>1.4677457256463775E-3</v>
      </c>
      <c r="Y39" s="134">
        <v>6.0552339709663548E-4</v>
      </c>
      <c r="Z39" s="134">
        <v>1.150715090988724E-3</v>
      </c>
      <c r="AA39" s="134">
        <v>2.0965152770630928E-4</v>
      </c>
      <c r="AB39" s="134">
        <v>1.5708512302484146E-4</v>
      </c>
      <c r="AC39" s="134">
        <v>8.6691713093466191E-4</v>
      </c>
      <c r="AD39" s="134">
        <v>5.0152470463766586E-4</v>
      </c>
      <c r="AE39" s="134"/>
      <c r="AF39" s="134">
        <v>9.6952776969582818E-5</v>
      </c>
      <c r="AG39" s="134">
        <v>4.468190574257802E-5</v>
      </c>
      <c r="AH39" s="134">
        <v>3.183402426450177E-4</v>
      </c>
      <c r="AI39" s="134">
        <v>3.8095001445836412E-5</v>
      </c>
      <c r="AJ39" s="134">
        <v>3.7823792260001826E-4</v>
      </c>
      <c r="AK39" s="134">
        <v>1.73302872477031E-6</v>
      </c>
      <c r="AL39" s="134">
        <v>7.1691954085396179E-5</v>
      </c>
      <c r="AM39" s="134">
        <v>2.2889041189759065E-4</v>
      </c>
      <c r="AN39" s="134">
        <v>1.9850468518818951E-4</v>
      </c>
      <c r="AO39" s="134">
        <v>2.2885435618046965E-4</v>
      </c>
      <c r="AP39" s="134">
        <v>2.1900406069900452E-4</v>
      </c>
      <c r="AQ39" s="134">
        <v>1.5894630992730214E-4</v>
      </c>
      <c r="AR39" s="134">
        <v>6.0058496301046036E-4</v>
      </c>
      <c r="AS39" s="134">
        <v>8.5010159940194187E-5</v>
      </c>
      <c r="AT39" s="134">
        <v>4.6702660833865366E-5</v>
      </c>
      <c r="AU39" s="134">
        <v>8.9869485288034579E-4</v>
      </c>
      <c r="AV39" s="134">
        <v>1.852501806734906E-3</v>
      </c>
      <c r="AW39" s="134">
        <v>6.5278304703098532E-4</v>
      </c>
      <c r="AX39" s="134">
        <v>1.4885963368761299E-3</v>
      </c>
      <c r="AY39" s="134">
        <v>7.3365026120043204E-3</v>
      </c>
      <c r="AZ39" s="134">
        <v>1.6498638807368607E-3</v>
      </c>
      <c r="BA39" s="134">
        <v>6.5647306846949209E-4</v>
      </c>
      <c r="BB39" s="134">
        <v>1.1553649086692007E-3</v>
      </c>
      <c r="BC39" s="134">
        <v>1.8437226102016797E-4</v>
      </c>
      <c r="BD39" s="134">
        <v>1.8924697653506064E-4</v>
      </c>
      <c r="BE39" s="134">
        <v>7.9127449521680204E-4</v>
      </c>
      <c r="BF39" s="134">
        <v>5.7228896375565038E-4</v>
      </c>
      <c r="BG39" s="134"/>
      <c r="BH39" s="134">
        <v>1.1940802319769663E-4</v>
      </c>
      <c r="BI39" s="134">
        <v>7.4289067001707994E-5</v>
      </c>
      <c r="BJ39" s="134">
        <v>3.2889366648702488E-4</v>
      </c>
      <c r="BK39" s="134">
        <v>4.8025079450296008E-5</v>
      </c>
      <c r="BL39" s="134">
        <v>3.882854658395008E-4</v>
      </c>
      <c r="BM39" s="134">
        <v>0</v>
      </c>
      <c r="BN39" s="134">
        <v>5.9788425515817288E-5</v>
      </c>
      <c r="BO39" s="134">
        <v>2.6648814594768959E-4</v>
      </c>
      <c r="BP39" s="134">
        <v>2.1220099736741902E-4</v>
      </c>
      <c r="BQ39" s="134">
        <v>2.2044466593896817E-4</v>
      </c>
      <c r="BR39" s="134">
        <v>1.9810740041678558E-4</v>
      </c>
      <c r="BS39" s="134">
        <v>1.5343327104452609E-4</v>
      </c>
      <c r="BT39" s="134">
        <v>7.3176949733339469E-4</v>
      </c>
      <c r="BU39" s="134">
        <v>8.1072406190290183E-5</v>
      </c>
      <c r="BV39" s="134">
        <v>5.1859768343554375E-5</v>
      </c>
      <c r="BW39" s="134">
        <v>1.0054124790178718E-3</v>
      </c>
      <c r="BX39" s="134">
        <v>2.0677076870738911E-3</v>
      </c>
      <c r="BY39" s="134">
        <v>7.1018898217943256E-4</v>
      </c>
      <c r="BZ39" s="134">
        <v>1.7039837212934235E-3</v>
      </c>
      <c r="CA39" s="134">
        <v>6.7094448146939375E-3</v>
      </c>
      <c r="CB39" s="134">
        <v>1.796805088664592E-3</v>
      </c>
      <c r="CC39" s="134">
        <v>8.0499737156657872E-4</v>
      </c>
      <c r="CD39" s="134">
        <v>1.2695244077215342E-3</v>
      </c>
      <c r="CE39" s="134">
        <v>2.113953183079532E-4</v>
      </c>
      <c r="CF39" s="134">
        <v>1.3257215074700994E-4</v>
      </c>
      <c r="CG39" s="134">
        <v>6.2295326800394834E-4</v>
      </c>
      <c r="CH39" s="134">
        <v>5.5430664060099333E-4</v>
      </c>
      <c r="CI39" s="134"/>
      <c r="CJ39" s="134">
        <v>7.9351303103919574E-5</v>
      </c>
      <c r="CK39" s="134">
        <v>6.7662306546950913E-5</v>
      </c>
      <c r="CL39" s="134">
        <v>3.2180251260924259E-4</v>
      </c>
      <c r="CM39" s="134">
        <v>4.7764127852548893E-5</v>
      </c>
      <c r="CN39" s="134">
        <v>3.5601133595942433E-4</v>
      </c>
      <c r="CO39" s="134">
        <v>1.4259130393727588E-5</v>
      </c>
      <c r="CP39" s="134">
        <v>6.3697327222692719E-5</v>
      </c>
      <c r="CQ39" s="134">
        <v>2.3876773741113346E-4</v>
      </c>
      <c r="CR39" s="134">
        <v>2.1418444932389964E-4</v>
      </c>
      <c r="CS39" s="134">
        <v>2.1093873282475902E-4</v>
      </c>
      <c r="CT39" s="134">
        <v>2.1074181074107401E-4</v>
      </c>
      <c r="CU39" s="134">
        <v>1.065811291775264E-4</v>
      </c>
      <c r="CV39" s="134">
        <v>7.140335493505313E-4</v>
      </c>
      <c r="CW39" s="134">
        <v>8.9245192404312389E-5</v>
      </c>
      <c r="CX39" s="134">
        <v>5.4089917348247579E-5</v>
      </c>
      <c r="CY39" s="134">
        <v>9.2229865728459687E-4</v>
      </c>
      <c r="CZ39" s="134">
        <v>2.2847778380004412E-3</v>
      </c>
      <c r="DA39" s="134">
        <v>5.0747991749456375E-4</v>
      </c>
      <c r="DB39" s="134">
        <v>1.6307751128422862E-3</v>
      </c>
      <c r="DC39" s="134">
        <v>8.0792570399830267E-3</v>
      </c>
      <c r="DD39" s="134">
        <v>2.0480445381352657E-3</v>
      </c>
      <c r="DE39" s="134">
        <v>7.6115895238812621E-4</v>
      </c>
      <c r="DF39" s="134">
        <v>1.3836022829940764E-3</v>
      </c>
      <c r="DG39" s="134">
        <v>2.6186020506695174E-4</v>
      </c>
      <c r="DH39" s="134">
        <v>1.3682852890168465E-4</v>
      </c>
      <c r="DI39" s="134">
        <v>7.3090262005624264E-4</v>
      </c>
      <c r="DJ39" s="134">
        <v>5.5269718254344271E-4</v>
      </c>
      <c r="DK39" s="134"/>
      <c r="DL39" s="134">
        <v>7.4257695168848881E-5</v>
      </c>
      <c r="DM39" s="134">
        <v>1.0579586375760105E-4</v>
      </c>
      <c r="DN39" s="134">
        <v>4.4035334830514535E-4</v>
      </c>
      <c r="DO39" s="134">
        <v>5.0379607319871422E-5</v>
      </c>
      <c r="DP39" s="134">
        <v>5.4217146258939727E-4</v>
      </c>
      <c r="DQ39" s="134">
        <v>1.88248656222821E-5</v>
      </c>
      <c r="DR39" s="134">
        <v>9.2254922104117199E-5</v>
      </c>
      <c r="DS39" s="134">
        <v>3.832235544236632E-4</v>
      </c>
      <c r="DT39" s="134">
        <v>3.3099787562704215E-4</v>
      </c>
      <c r="DU39" s="134">
        <v>3.4302039514882765E-4</v>
      </c>
      <c r="DV39" s="134">
        <v>3.0563258002930184E-4</v>
      </c>
      <c r="DW39" s="134">
        <v>1.3076177793485384E-4</v>
      </c>
      <c r="DX39" s="134">
        <v>1.181591080955964E-3</v>
      </c>
      <c r="DY39" s="134">
        <v>1.5851227942432244E-4</v>
      </c>
      <c r="DZ39" s="134">
        <v>4.1963111590909091E-5</v>
      </c>
      <c r="EA39" s="134">
        <v>1.4357682758855568E-3</v>
      </c>
      <c r="EB39" s="134">
        <v>3.5033597382699731E-3</v>
      </c>
      <c r="EC39" s="134">
        <v>7.0177105996441593E-4</v>
      </c>
      <c r="ED39" s="134">
        <v>2.8594085439031637E-3</v>
      </c>
      <c r="EE39" s="134">
        <v>1.2630947121594538E-2</v>
      </c>
      <c r="EF39" s="134">
        <v>2.9646243488513149E-3</v>
      </c>
      <c r="EG39" s="134">
        <v>1.1685262857363526E-3</v>
      </c>
      <c r="EH39" s="134">
        <v>2.174709565368665E-3</v>
      </c>
      <c r="EI39" s="134">
        <v>2.9773773052683169E-4</v>
      </c>
      <c r="EJ39" s="134">
        <v>1.7509016701668825E-4</v>
      </c>
      <c r="EK39" s="134">
        <v>9.7759349760953834E-4</v>
      </c>
      <c r="EL39" s="134">
        <v>1.011667301013532E-3</v>
      </c>
      <c r="EM39" s="134"/>
      <c r="EN39" s="134">
        <v>1.1761651648545498E-4</v>
      </c>
      <c r="EO39" s="134">
        <v>6.9493507097252691E-5</v>
      </c>
      <c r="EP39" s="134">
        <v>3.6815421441477834E-4</v>
      </c>
      <c r="EQ39" s="134">
        <v>8.0481291485726375E-5</v>
      </c>
      <c r="ER39" s="134">
        <v>5.0276373426232925E-4</v>
      </c>
      <c r="ES39" s="134">
        <v>6.370156579243487E-6</v>
      </c>
      <c r="ET39" s="134">
        <v>1.3644543962127719E-4</v>
      </c>
      <c r="EU39" s="134">
        <v>3.4515643130937905E-4</v>
      </c>
      <c r="EV39" s="134">
        <v>3.89937651323041E-4</v>
      </c>
      <c r="EW39" s="134">
        <v>2.3950366886831714E-4</v>
      </c>
      <c r="EX39" s="134">
        <v>1.6657751447815737E-4</v>
      </c>
      <c r="EY39" s="134">
        <v>1.3145252092146737E-4</v>
      </c>
      <c r="EZ39" s="134">
        <v>9.5824483213375602E-4</v>
      </c>
      <c r="FA39" s="134">
        <v>1.5480030780339046E-4</v>
      </c>
      <c r="FB39" s="134">
        <v>6.4948728765301051E-5</v>
      </c>
      <c r="FC39" s="134">
        <v>1.5839114701476117E-3</v>
      </c>
      <c r="FD39" s="134">
        <v>3.7018938158762081E-3</v>
      </c>
      <c r="FE39" s="134">
        <v>7.0618319341543372E-4</v>
      </c>
      <c r="FF39" s="134">
        <v>2.9118783805121454E-3</v>
      </c>
      <c r="FG39" s="134">
        <v>1.3192451839512405E-2</v>
      </c>
      <c r="FH39" s="134">
        <v>2.4434310168826713E-3</v>
      </c>
      <c r="FI39" s="134">
        <v>9.8758566503613036E-4</v>
      </c>
      <c r="FJ39" s="134">
        <v>2.3122544580639125E-3</v>
      </c>
      <c r="FK39" s="134">
        <v>2.6235136071634511E-4</v>
      </c>
      <c r="FL39" s="134">
        <v>1.8682295522887165E-4</v>
      </c>
      <c r="FM39" s="134">
        <v>9.9811759115341807E-4</v>
      </c>
      <c r="FN39" s="134">
        <v>8.5557237255649322E-4</v>
      </c>
      <c r="FO39" s="134"/>
      <c r="FP39" s="134">
        <v>1.2976019556659114E-4</v>
      </c>
      <c r="FQ39" s="134">
        <v>6.4548549012566507E-5</v>
      </c>
      <c r="FR39" s="134">
        <v>2.4125088626755135E-4</v>
      </c>
      <c r="FS39" s="134">
        <v>6.3933425333061875E-5</v>
      </c>
      <c r="FT39" s="134">
        <v>4.6301556587141553E-4</v>
      </c>
      <c r="FU39" s="134">
        <v>5.7682783874023411E-5</v>
      </c>
      <c r="FV39" s="134">
        <v>1.6739886498279876E-4</v>
      </c>
      <c r="FW39" s="134">
        <v>3.8209417273417286E-4</v>
      </c>
      <c r="FX39" s="134">
        <v>3.25989305618458E-4</v>
      </c>
      <c r="FY39" s="134">
        <v>2.9629708313034999E-4</v>
      </c>
      <c r="FZ39" s="134">
        <v>2.0632549149187621E-4</v>
      </c>
      <c r="GA39" s="134">
        <v>5.0028130906094906E-5</v>
      </c>
      <c r="GB39" s="134">
        <v>6.4574948746592032E-4</v>
      </c>
      <c r="GC39" s="134">
        <v>1.2867958432688043E-4</v>
      </c>
      <c r="GD39" s="134">
        <v>7.4242655510427418E-5</v>
      </c>
      <c r="GE39" s="134">
        <v>1.5056873823922217E-3</v>
      </c>
      <c r="GF39" s="134">
        <v>4.4715794691375229E-3</v>
      </c>
      <c r="GG39" s="134">
        <v>5.5591730222616983E-4</v>
      </c>
      <c r="GH39" s="134">
        <v>3.2736247275612072E-3</v>
      </c>
      <c r="GI39" s="134">
        <v>1.3627062536488923E-2</v>
      </c>
      <c r="GJ39" s="134">
        <v>2.0985022989674041E-3</v>
      </c>
      <c r="GK39" s="134">
        <v>1.0728387685924534E-3</v>
      </c>
      <c r="GL39" s="134">
        <v>2.3402092896721979E-3</v>
      </c>
      <c r="GM39" s="134">
        <v>1.9855160936709467E-4</v>
      </c>
      <c r="GN39" s="134">
        <v>1.8519998974652127E-4</v>
      </c>
      <c r="GO39" s="134">
        <v>9.0021075266057018E-4</v>
      </c>
      <c r="GP39" s="134">
        <v>8.5451106344611226E-4</v>
      </c>
      <c r="GQ39" s="134"/>
      <c r="GR39" s="134">
        <v>1.7522415434211307E-4</v>
      </c>
      <c r="GS39" s="134">
        <v>7.6773362182287611E-5</v>
      </c>
      <c r="GT39" s="134">
        <v>2.4113568645175767E-4</v>
      </c>
      <c r="GU39" s="134">
        <v>0</v>
      </c>
      <c r="GV39" s="134">
        <v>4.655769814866639E-4</v>
      </c>
      <c r="GW39" s="134">
        <v>4.217034225243841E-5</v>
      </c>
      <c r="GX39" s="134">
        <v>1.8594755460771655E-4</v>
      </c>
      <c r="GY39" s="134">
        <v>4.2854036033444689E-4</v>
      </c>
      <c r="GZ39" s="134">
        <v>3.7225739036150004E-4</v>
      </c>
      <c r="HA39" s="134">
        <v>4.0384354424475758E-4</v>
      </c>
      <c r="HB39" s="134">
        <v>3.1712287508436064E-4</v>
      </c>
      <c r="HC39" s="134">
        <v>9.9138161760557692E-5</v>
      </c>
      <c r="HD39" s="134">
        <v>4.9018272762168516E-4</v>
      </c>
      <c r="HE39" s="134">
        <v>1.5793311568401379E-4</v>
      </c>
      <c r="HF39" s="134">
        <v>6.6755493369085773E-5</v>
      </c>
      <c r="HG39" s="134">
        <v>1.7709909179377352E-3</v>
      </c>
      <c r="HH39" s="134">
        <v>4.3629334196828712E-3</v>
      </c>
      <c r="HI39" s="134">
        <v>6.7776571786605109E-4</v>
      </c>
      <c r="HJ39" s="134">
        <v>2.8084561050853809E-3</v>
      </c>
      <c r="HK39" s="134">
        <v>1.2536841079273477E-2</v>
      </c>
      <c r="HL39" s="134">
        <v>2.1886834389080981E-3</v>
      </c>
      <c r="HM39" s="134">
        <v>1.0446488512165209E-3</v>
      </c>
      <c r="HN39" s="134">
        <v>2.2742229794195145E-3</v>
      </c>
      <c r="HO39" s="134">
        <v>2.2754306122061533E-4</v>
      </c>
      <c r="HP39" s="134">
        <v>1.9904337933223561E-4</v>
      </c>
      <c r="HQ39" s="134">
        <v>8.6798756432607629E-4</v>
      </c>
      <c r="HR39" s="134">
        <v>6.8403937757850568E-4</v>
      </c>
    </row>
    <row r="40" spans="1:226" x14ac:dyDescent="0.25">
      <c r="A40" s="123" t="s">
        <v>30</v>
      </c>
      <c r="B40" s="123">
        <v>3211</v>
      </c>
      <c r="C40" s="9" t="s">
        <v>927</v>
      </c>
      <c r="D40" s="134">
        <v>7.7340792434408266E-4</v>
      </c>
      <c r="E40" s="134">
        <v>2.3261811314772949E-5</v>
      </c>
      <c r="F40" s="134">
        <v>2.0080497713441999E-2</v>
      </c>
      <c r="G40" s="134">
        <v>0</v>
      </c>
      <c r="H40" s="134">
        <v>3.622477637067377E-3</v>
      </c>
      <c r="I40" s="134">
        <v>4.6787204131818272E-5</v>
      </c>
      <c r="J40" s="134">
        <v>3.7970938374033339E-4</v>
      </c>
      <c r="K40" s="134">
        <v>8.6154856721389552E-5</v>
      </c>
      <c r="L40" s="134">
        <v>3.4211451012587738E-4</v>
      </c>
      <c r="M40" s="134">
        <v>1.4885252754563295E-2</v>
      </c>
      <c r="N40" s="134">
        <v>2.9725805537297113E-4</v>
      </c>
      <c r="O40" s="134">
        <v>5.6623316106190746E-5</v>
      </c>
      <c r="P40" s="134">
        <v>3.3437285960793554E-3</v>
      </c>
      <c r="Q40" s="134">
        <v>1.4874802610737148E-4</v>
      </c>
      <c r="R40" s="134">
        <v>2.5736175229865502E-4</v>
      </c>
      <c r="S40" s="134">
        <v>1.0787572773450387E-3</v>
      </c>
      <c r="T40" s="134">
        <v>5.0186388074497532E-2</v>
      </c>
      <c r="U40" s="134">
        <v>1.4699247215365983E-3</v>
      </c>
      <c r="V40" s="134">
        <v>2.3954244681155128E-2</v>
      </c>
      <c r="W40" s="134">
        <v>0.35174934281627079</v>
      </c>
      <c r="X40" s="134">
        <v>2.8340180189604908E-2</v>
      </c>
      <c r="Y40" s="134">
        <v>5.7380687505835916E-3</v>
      </c>
      <c r="Z40" s="134">
        <v>0.14313865117401614</v>
      </c>
      <c r="AA40" s="134">
        <v>3.982514201867217E-4</v>
      </c>
      <c r="AB40" s="134">
        <v>1.1940057604927453E-3</v>
      </c>
      <c r="AC40" s="134">
        <v>9.3121732320652177E-3</v>
      </c>
      <c r="AD40" s="134">
        <v>1.2426353576759771E-3</v>
      </c>
      <c r="AE40" s="134"/>
      <c r="AF40" s="134">
        <v>1.3692110557263447E-3</v>
      </c>
      <c r="AG40" s="134">
        <v>6.9469924169426962E-5</v>
      </c>
      <c r="AH40" s="134">
        <v>1.6515134862229091E-2</v>
      </c>
      <c r="AI40" s="134">
        <v>0</v>
      </c>
      <c r="AJ40" s="134">
        <v>5.5998504399228264E-3</v>
      </c>
      <c r="AK40" s="134">
        <v>1.9085634006829255E-4</v>
      </c>
      <c r="AL40" s="134">
        <v>1.5744618681825277E-3</v>
      </c>
      <c r="AM40" s="134">
        <v>6.4324003860560895E-5</v>
      </c>
      <c r="AN40" s="134">
        <v>5.6107134169763862E-4</v>
      </c>
      <c r="AO40" s="134">
        <v>1.4618192158919401E-2</v>
      </c>
      <c r="AP40" s="134">
        <v>3.3390546129876141E-4</v>
      </c>
      <c r="AQ40" s="134">
        <v>2.7046852150323486E-4</v>
      </c>
      <c r="AR40" s="134">
        <v>3.3833274902956611E-3</v>
      </c>
      <c r="AS40" s="134">
        <v>0</v>
      </c>
      <c r="AT40" s="134">
        <v>1.4577814773649906E-3</v>
      </c>
      <c r="AU40" s="134">
        <v>1.2111030337294811E-3</v>
      </c>
      <c r="AV40" s="134">
        <v>5.4404769996915778E-2</v>
      </c>
      <c r="AW40" s="134">
        <v>2.1929083871094252E-3</v>
      </c>
      <c r="AX40" s="134">
        <v>2.2130244701533353E-2</v>
      </c>
      <c r="AY40" s="134">
        <v>0.3402550010463018</v>
      </c>
      <c r="AZ40" s="134">
        <v>3.1836610070298324E-2</v>
      </c>
      <c r="BA40" s="134">
        <v>7.0267975071383994E-3</v>
      </c>
      <c r="BB40" s="134">
        <v>0.14539743122450949</v>
      </c>
      <c r="BC40" s="134">
        <v>2.8861744115691028E-4</v>
      </c>
      <c r="BD40" s="134">
        <v>1.2219890965854353E-3</v>
      </c>
      <c r="BE40" s="134">
        <v>9.4224122084977605E-3</v>
      </c>
      <c r="BF40" s="134">
        <v>1.6851899168143327E-3</v>
      </c>
      <c r="BG40" s="134"/>
      <c r="BH40" s="134">
        <v>1.1637065760521526E-3</v>
      </c>
      <c r="BI40" s="134">
        <v>0</v>
      </c>
      <c r="BJ40" s="134">
        <v>1.1742195012236179E-2</v>
      </c>
      <c r="BK40" s="134">
        <v>0</v>
      </c>
      <c r="BL40" s="134">
        <v>2.5059786569102123E-3</v>
      </c>
      <c r="BM40" s="134">
        <v>8.2677676677412394E-5</v>
      </c>
      <c r="BN40" s="134">
        <v>1.377159867197557E-3</v>
      </c>
      <c r="BO40" s="134">
        <v>4.1338838338706197E-5</v>
      </c>
      <c r="BP40" s="134">
        <v>6.1768897658738596E-4</v>
      </c>
      <c r="BQ40" s="134">
        <v>1.226781136329223E-2</v>
      </c>
      <c r="BR40" s="134">
        <v>2.991645872375433E-4</v>
      </c>
      <c r="BS40" s="134">
        <v>2.7243690149453422E-4</v>
      </c>
      <c r="BT40" s="134">
        <v>3.4824558520056607E-3</v>
      </c>
      <c r="BU40" s="134">
        <v>0</v>
      </c>
      <c r="BV40" s="134">
        <v>1.4980111697121497E-4</v>
      </c>
      <c r="BW40" s="134">
        <v>1.1627239478772258E-3</v>
      </c>
      <c r="BX40" s="134">
        <v>5.5472493788785902E-2</v>
      </c>
      <c r="BY40" s="134">
        <v>1.7798430200614264E-3</v>
      </c>
      <c r="BZ40" s="134">
        <v>4.2383967580658065E-2</v>
      </c>
      <c r="CA40" s="134">
        <v>0.37591187425256284</v>
      </c>
      <c r="CB40" s="134">
        <v>3.0615233964664541E-2</v>
      </c>
      <c r="CC40" s="134">
        <v>6.5575795933626906E-3</v>
      </c>
      <c r="CD40" s="134">
        <v>0.13644945709406303</v>
      </c>
      <c r="CE40" s="134">
        <v>3.8123979354589275E-4</v>
      </c>
      <c r="CF40" s="134">
        <v>8.5441364111594554E-4</v>
      </c>
      <c r="CG40" s="134">
        <v>1.0383542250533126E-2</v>
      </c>
      <c r="CH40" s="134">
        <v>1.0209071417482125E-3</v>
      </c>
      <c r="CI40" s="134"/>
      <c r="CJ40" s="134">
        <v>1.0503060076188105E-3</v>
      </c>
      <c r="CK40" s="134">
        <v>2.4047233099687388E-5</v>
      </c>
      <c r="CL40" s="134">
        <v>8.2568928472544906E-3</v>
      </c>
      <c r="CM40" s="134">
        <v>0</v>
      </c>
      <c r="CN40" s="134">
        <v>2.5578068682859025E-3</v>
      </c>
      <c r="CO40" s="134">
        <v>7.3743213973773787E-5</v>
      </c>
      <c r="CP40" s="134">
        <v>1.3439375949737954E-3</v>
      </c>
      <c r="CQ40" s="134">
        <v>2.2265956573798729E-5</v>
      </c>
      <c r="CR40" s="134">
        <v>5.0366002319594632E-4</v>
      </c>
      <c r="CS40" s="134">
        <v>1.2550649290654792E-2</v>
      </c>
      <c r="CT40" s="134">
        <v>3.5144790130915157E-4</v>
      </c>
      <c r="CU40" s="134">
        <v>5.7303175578719007E-5</v>
      </c>
      <c r="CV40" s="134">
        <v>2.2316702527303894E-3</v>
      </c>
      <c r="CW40" s="134">
        <v>0</v>
      </c>
      <c r="CX40" s="134">
        <v>0</v>
      </c>
      <c r="CY40" s="134">
        <v>2.4062136991367558E-3</v>
      </c>
      <c r="CZ40" s="134">
        <v>7.4063340823803489E-2</v>
      </c>
      <c r="DA40" s="134">
        <v>1.7125241545998813E-3</v>
      </c>
      <c r="DB40" s="134">
        <v>2.3736400345932517E-2</v>
      </c>
      <c r="DC40" s="134">
        <v>0.37121114597931598</v>
      </c>
      <c r="DD40" s="134">
        <v>3.3831616325483108E-2</v>
      </c>
      <c r="DE40" s="134">
        <v>3.9558772934626127E-3</v>
      </c>
      <c r="DF40" s="134">
        <v>0.14528214032735748</v>
      </c>
      <c r="DG40" s="134">
        <v>4.9762860453725333E-4</v>
      </c>
      <c r="DH40" s="134">
        <v>9.4044373513533727E-4</v>
      </c>
      <c r="DI40" s="134">
        <v>1.0221595506314752E-2</v>
      </c>
      <c r="DJ40" s="134">
        <v>5.5140027683845175E-4</v>
      </c>
      <c r="DK40" s="134"/>
      <c r="DL40" s="134">
        <v>1.3709380659601164E-3</v>
      </c>
      <c r="DM40" s="134">
        <v>0</v>
      </c>
      <c r="DN40" s="134">
        <v>6.293426686769861E-3</v>
      </c>
      <c r="DO40" s="134">
        <v>0</v>
      </c>
      <c r="DP40" s="134">
        <v>2.497231082046514E-3</v>
      </c>
      <c r="DQ40" s="134">
        <v>7.1166217970665567E-5</v>
      </c>
      <c r="DR40" s="134">
        <v>9.8123283980536507E-4</v>
      </c>
      <c r="DS40" s="134">
        <v>0</v>
      </c>
      <c r="DT40" s="134">
        <v>6.4290989124002025E-4</v>
      </c>
      <c r="DU40" s="134">
        <v>1.0998060404960939E-2</v>
      </c>
      <c r="DV40" s="134">
        <v>1.9570709941933034E-4</v>
      </c>
      <c r="DW40" s="134">
        <v>5.149716275264243E-5</v>
      </c>
      <c r="DX40" s="134">
        <v>2.324175581854577E-3</v>
      </c>
      <c r="DY40" s="134">
        <v>0</v>
      </c>
      <c r="DZ40" s="134">
        <v>0</v>
      </c>
      <c r="EA40" s="134">
        <v>2.161282724874558E-3</v>
      </c>
      <c r="EB40" s="134">
        <v>7.2853587326732874E-2</v>
      </c>
      <c r="EC40" s="134">
        <v>1.7666682813468869E-3</v>
      </c>
      <c r="ED40" s="134">
        <v>4.1543191229627727E-2</v>
      </c>
      <c r="EE40" s="134">
        <v>0.38014574122626055</v>
      </c>
      <c r="EF40" s="134">
        <v>3.5482175887409914E-2</v>
      </c>
      <c r="EG40" s="134">
        <v>5.4544493947810127E-3</v>
      </c>
      <c r="EH40" s="134">
        <v>0.14140528182777665</v>
      </c>
      <c r="EI40" s="134">
        <v>3.0568393952697988E-4</v>
      </c>
      <c r="EJ40" s="134">
        <v>0</v>
      </c>
      <c r="EK40" s="134">
        <v>1.0931375155387857E-2</v>
      </c>
      <c r="EL40" s="134">
        <v>6.3232436334087505E-4</v>
      </c>
      <c r="EM40" s="134"/>
      <c r="EN40" s="134">
        <v>1.0050988850411413E-3</v>
      </c>
      <c r="EO40" s="134">
        <v>0</v>
      </c>
      <c r="EP40" s="134">
        <v>6.2097427009890089E-3</v>
      </c>
      <c r="EQ40" s="134">
        <v>0</v>
      </c>
      <c r="ER40" s="134">
        <v>2.9466805074790919E-3</v>
      </c>
      <c r="ES40" s="134">
        <v>1.1088320129836721E-4</v>
      </c>
      <c r="ET40" s="134">
        <v>7.5407121696219478E-4</v>
      </c>
      <c r="EU40" s="134">
        <v>0</v>
      </c>
      <c r="EV40" s="134">
        <v>8.0092829425637677E-4</v>
      </c>
      <c r="EW40" s="134">
        <v>8.9722375568129197E-3</v>
      </c>
      <c r="EX40" s="134">
        <v>1.6348511020698286E-4</v>
      </c>
      <c r="EY40" s="134">
        <v>2.8667364238114447E-5</v>
      </c>
      <c r="EZ40" s="134">
        <v>1.9480793780340025E-3</v>
      </c>
      <c r="FA40" s="134">
        <v>0</v>
      </c>
      <c r="FB40" s="134">
        <v>0</v>
      </c>
      <c r="FC40" s="134">
        <v>2.7660625904374517E-3</v>
      </c>
      <c r="FD40" s="134">
        <v>7.493479874394382E-2</v>
      </c>
      <c r="FE40" s="134">
        <v>1.8401380973788687E-3</v>
      </c>
      <c r="FF40" s="134">
        <v>4.3543043986012886E-2</v>
      </c>
      <c r="FG40" s="134">
        <v>0.38270969012260486</v>
      </c>
      <c r="FH40" s="134">
        <v>2.9627256853326983E-2</v>
      </c>
      <c r="FI40" s="134">
        <v>7.8368925590582561E-3</v>
      </c>
      <c r="FJ40" s="134">
        <v>0.15163128490900427</v>
      </c>
      <c r="FK40" s="134">
        <v>1.1377806419272753E-4</v>
      </c>
      <c r="FL40" s="134">
        <v>2.8126470573244364E-5</v>
      </c>
      <c r="FM40" s="134">
        <v>1.2349123790477871E-2</v>
      </c>
      <c r="FN40" s="134">
        <v>7.3142616278893324E-4</v>
      </c>
      <c r="FO40" s="134"/>
      <c r="FP40" s="134">
        <v>3.001425299785627E-4</v>
      </c>
      <c r="FQ40" s="134">
        <v>0</v>
      </c>
      <c r="FR40" s="134">
        <v>8.0727497520418565E-3</v>
      </c>
      <c r="FS40" s="134">
        <v>0</v>
      </c>
      <c r="FT40" s="134">
        <v>3.5155542885426409E-3</v>
      </c>
      <c r="FU40" s="134">
        <v>6.4135719563840243E-5</v>
      </c>
      <c r="FV40" s="134">
        <v>0</v>
      </c>
      <c r="FW40" s="134">
        <v>2.6222978934969163E-5</v>
      </c>
      <c r="FX40" s="134">
        <v>5.3994061445617229E-4</v>
      </c>
      <c r="FY40" s="134">
        <v>8.8667373226614839E-3</v>
      </c>
      <c r="FZ40" s="134">
        <v>1.7044936307729957E-4</v>
      </c>
      <c r="GA40" s="134">
        <v>3.0962071513578045E-5</v>
      </c>
      <c r="GB40" s="134">
        <v>1.6733129291217658E-3</v>
      </c>
      <c r="GC40" s="134">
        <v>0</v>
      </c>
      <c r="GD40" s="134">
        <v>0</v>
      </c>
      <c r="GE40" s="134">
        <v>2.8851734631954776E-3</v>
      </c>
      <c r="GF40" s="134">
        <v>8.4967760164866513E-2</v>
      </c>
      <c r="GG40" s="134">
        <v>1.6026625369597951E-3</v>
      </c>
      <c r="GH40" s="134">
        <v>4.7526727327383805E-2</v>
      </c>
      <c r="GI40" s="134">
        <v>0.41687895837328592</v>
      </c>
      <c r="GJ40" s="134">
        <v>3.1408425791550058E-2</v>
      </c>
      <c r="GK40" s="134">
        <v>7.3789162683404446E-3</v>
      </c>
      <c r="GL40" s="134">
        <v>0.15379755661472932</v>
      </c>
      <c r="GM40" s="134">
        <v>1.553771530403342E-4</v>
      </c>
      <c r="GN40" s="134">
        <v>5.4215850978281977E-5</v>
      </c>
      <c r="GO40" s="134">
        <v>1.3960942745767323E-2</v>
      </c>
      <c r="GP40" s="134">
        <v>6.0135609487984361E-4</v>
      </c>
      <c r="GQ40" s="134"/>
      <c r="GR40" s="134">
        <v>1.7540732683634687E-4</v>
      </c>
      <c r="GS40" s="134">
        <v>0</v>
      </c>
      <c r="GT40" s="134">
        <v>8.9802297225242429E-3</v>
      </c>
      <c r="GU40" s="134">
        <v>0</v>
      </c>
      <c r="GV40" s="134">
        <v>2.2490359090817568E-3</v>
      </c>
      <c r="GW40" s="134">
        <v>6.6411210763032581E-5</v>
      </c>
      <c r="GX40" s="134">
        <v>0</v>
      </c>
      <c r="GY40" s="134">
        <v>0</v>
      </c>
      <c r="GZ40" s="134">
        <v>3.1565529274200785E-4</v>
      </c>
      <c r="HA40" s="134">
        <v>9.963476208396823E-3</v>
      </c>
      <c r="HB40" s="134">
        <v>1.4380719395607535E-4</v>
      </c>
      <c r="HC40" s="134">
        <v>0</v>
      </c>
      <c r="HD40" s="134">
        <v>6.4204444432029381E-4</v>
      </c>
      <c r="HE40" s="134">
        <v>0</v>
      </c>
      <c r="HF40" s="134">
        <v>0</v>
      </c>
      <c r="HG40" s="134">
        <v>2.7138881695699143E-3</v>
      </c>
      <c r="HH40" s="134">
        <v>9.2965197892091234E-2</v>
      </c>
      <c r="HI40" s="134">
        <v>1.4534211105282787E-3</v>
      </c>
      <c r="HJ40" s="134">
        <v>5.9120514838622851E-2</v>
      </c>
      <c r="HK40" s="134">
        <v>0.40505507363135151</v>
      </c>
      <c r="HL40" s="134">
        <v>3.4642649698839102E-2</v>
      </c>
      <c r="HM40" s="134">
        <v>6.2992629144302294E-3</v>
      </c>
      <c r="HN40" s="134">
        <v>0.15890969364208199</v>
      </c>
      <c r="HO40" s="134">
        <v>1.1909460177093349E-3</v>
      </c>
      <c r="HP40" s="134">
        <v>1.4089434928268843E-4</v>
      </c>
      <c r="HQ40" s="134">
        <v>1.5591133312199917E-2</v>
      </c>
      <c r="HR40" s="134">
        <v>5.5144965710698913E-4</v>
      </c>
    </row>
    <row r="41" spans="1:226" x14ac:dyDescent="0.25">
      <c r="A41" s="123" t="s">
        <v>30</v>
      </c>
      <c r="B41" s="123">
        <v>3212</v>
      </c>
      <c r="C41" s="9" t="s">
        <v>928</v>
      </c>
      <c r="D41" s="134">
        <v>0</v>
      </c>
      <c r="E41" s="134">
        <v>0</v>
      </c>
      <c r="F41" s="134">
        <v>0</v>
      </c>
      <c r="G41" s="134">
        <v>0</v>
      </c>
      <c r="H41" s="134">
        <v>9.0593497820439173E-5</v>
      </c>
      <c r="I41" s="134">
        <v>0</v>
      </c>
      <c r="J41" s="134">
        <v>4.3077428360694776E-5</v>
      </c>
      <c r="K41" s="134">
        <v>0</v>
      </c>
      <c r="L41" s="134">
        <v>2.7173408407710057E-4</v>
      </c>
      <c r="M41" s="134">
        <v>2.8009690635213613E-3</v>
      </c>
      <c r="N41" s="134">
        <v>5.1497935120214868E-4</v>
      </c>
      <c r="O41" s="134">
        <v>2.3738489239240735E-4</v>
      </c>
      <c r="P41" s="134">
        <v>6.3198782099479036E-4</v>
      </c>
      <c r="Q41" s="134">
        <v>4.0339453193744885E-4</v>
      </c>
      <c r="R41" s="134">
        <v>9.9648513084996688E-3</v>
      </c>
      <c r="S41" s="134">
        <v>3.1526522366709742E-3</v>
      </c>
      <c r="T41" s="134">
        <v>2.263556338261144E-2</v>
      </c>
      <c r="U41" s="134">
        <v>4.7718366775244764E-5</v>
      </c>
      <c r="V41" s="134">
        <v>3.2777408479896367E-2</v>
      </c>
      <c r="W41" s="134">
        <v>0.20591700025015508</v>
      </c>
      <c r="X41" s="134">
        <v>1.4226962415104197E-2</v>
      </c>
      <c r="Y41" s="134">
        <v>8.306849880249656E-3</v>
      </c>
      <c r="Z41" s="134">
        <v>1.334464088854764E-2</v>
      </c>
      <c r="AA41" s="134">
        <v>3.4079065269335513E-5</v>
      </c>
      <c r="AB41" s="134">
        <v>1.4079506414351267E-4</v>
      </c>
      <c r="AC41" s="134">
        <v>2.1922933604239869E-2</v>
      </c>
      <c r="AD41" s="134">
        <v>3.8841739068470817E-4</v>
      </c>
      <c r="AE41" s="134"/>
      <c r="AF41" s="134">
        <v>0</v>
      </c>
      <c r="AG41" s="134">
        <v>0</v>
      </c>
      <c r="AH41" s="134">
        <v>0</v>
      </c>
      <c r="AI41" s="134">
        <v>0</v>
      </c>
      <c r="AJ41" s="134">
        <v>1.1017936551140321E-4</v>
      </c>
      <c r="AK41" s="134">
        <v>0</v>
      </c>
      <c r="AL41" s="134">
        <v>1.0720667310093482E-4</v>
      </c>
      <c r="AM41" s="134">
        <v>0</v>
      </c>
      <c r="AN41" s="134">
        <v>2.6078450161033201E-4</v>
      </c>
      <c r="AO41" s="134">
        <v>2.2981113390280533E-3</v>
      </c>
      <c r="AP41" s="134">
        <v>4.542220241737606E-4</v>
      </c>
      <c r="AQ41" s="134">
        <v>7.1407550382065894E-5</v>
      </c>
      <c r="AR41" s="134">
        <v>4.9389039068426822E-4</v>
      </c>
      <c r="AS41" s="134">
        <v>4.0379535733211423E-4</v>
      </c>
      <c r="AT41" s="134">
        <v>1.1798364763270187E-2</v>
      </c>
      <c r="AU41" s="134">
        <v>3.5998128663561799E-3</v>
      </c>
      <c r="AV41" s="134">
        <v>2.5644721372345691E-2</v>
      </c>
      <c r="AW41" s="134">
        <v>1.5792175435514386E-4</v>
      </c>
      <c r="AX41" s="134">
        <v>4.0465756146624801E-2</v>
      </c>
      <c r="AY41" s="134">
        <v>0.19873537496764579</v>
      </c>
      <c r="AZ41" s="134">
        <v>1.350544508100435E-2</v>
      </c>
      <c r="BA41" s="134">
        <v>7.7579270943226837E-3</v>
      </c>
      <c r="BB41" s="134">
        <v>1.3825445299187101E-2</v>
      </c>
      <c r="BC41" s="134">
        <v>3.0336009804949478E-5</v>
      </c>
      <c r="BD41" s="134">
        <v>0</v>
      </c>
      <c r="BE41" s="134">
        <v>1.7113460997194595E-2</v>
      </c>
      <c r="BF41" s="134">
        <v>8.4706870236275834E-5</v>
      </c>
      <c r="BG41" s="134"/>
      <c r="BH41" s="134">
        <v>2.6584461954151891E-5</v>
      </c>
      <c r="BI41" s="134">
        <v>0</v>
      </c>
      <c r="BJ41" s="134">
        <v>0</v>
      </c>
      <c r="BK41" s="134">
        <v>0</v>
      </c>
      <c r="BL41" s="134">
        <v>7.8822929694060369E-5</v>
      </c>
      <c r="BM41" s="134">
        <v>0</v>
      </c>
      <c r="BN41" s="134">
        <v>1.1065881980148917E-4</v>
      </c>
      <c r="BO41" s="134">
        <v>0</v>
      </c>
      <c r="BP41" s="134">
        <v>2.3327865364768286E-5</v>
      </c>
      <c r="BQ41" s="134">
        <v>2.7431084021775024E-3</v>
      </c>
      <c r="BR41" s="134">
        <v>2.417577677879337E-4</v>
      </c>
      <c r="BS41" s="134">
        <v>2.4125399223392843E-5</v>
      </c>
      <c r="BT41" s="134">
        <v>9.4285017686419946E-4</v>
      </c>
      <c r="BU41" s="134">
        <v>3.8613033762816001E-4</v>
      </c>
      <c r="BV41" s="134">
        <v>6.0415057349273429E-3</v>
      </c>
      <c r="BW41" s="134">
        <v>2.8568250997151896E-3</v>
      </c>
      <c r="BX41" s="134">
        <v>2.8188536154805561E-2</v>
      </c>
      <c r="BY41" s="134">
        <v>2.023077554710959E-4</v>
      </c>
      <c r="BZ41" s="134">
        <v>4.350169965281795E-2</v>
      </c>
      <c r="CA41" s="134">
        <v>0.17626421985963947</v>
      </c>
      <c r="CB41" s="134">
        <v>1.0530268209869199E-2</v>
      </c>
      <c r="CC41" s="134">
        <v>7.3840858632367307E-3</v>
      </c>
      <c r="CD41" s="134">
        <v>1.0236823269621305E-2</v>
      </c>
      <c r="CE41" s="134">
        <v>2.4956495965227075E-5</v>
      </c>
      <c r="CF41" s="134">
        <v>2.0002481480068406E-5</v>
      </c>
      <c r="CG41" s="134">
        <v>1.3171785752216763E-2</v>
      </c>
      <c r="CH41" s="134">
        <v>2.3926015758736703E-5</v>
      </c>
      <c r="CI41" s="134"/>
      <c r="CJ41" s="134">
        <v>3.268397295236511E-5</v>
      </c>
      <c r="CK41" s="134">
        <v>0</v>
      </c>
      <c r="CL41" s="134">
        <v>0</v>
      </c>
      <c r="CM41" s="134">
        <v>0</v>
      </c>
      <c r="CN41" s="134">
        <v>7.7032038752105505E-5</v>
      </c>
      <c r="CO41" s="134">
        <v>0</v>
      </c>
      <c r="CP41" s="134">
        <v>0</v>
      </c>
      <c r="CQ41" s="134">
        <v>2.5125804207130676E-5</v>
      </c>
      <c r="CR41" s="134">
        <v>1.2816202893946166E-4</v>
      </c>
      <c r="CS41" s="134">
        <v>2.3105370880141126E-3</v>
      </c>
      <c r="CT41" s="134">
        <v>3.4904440364816412E-4</v>
      </c>
      <c r="CU41" s="134">
        <v>0</v>
      </c>
      <c r="CV41" s="134">
        <v>1.5993411904645497E-3</v>
      </c>
      <c r="CW41" s="134">
        <v>6.5778129765284028E-5</v>
      </c>
      <c r="CX41" s="134">
        <v>6.0934618274546158E-3</v>
      </c>
      <c r="CY41" s="134">
        <v>2.1101099777774478E-3</v>
      </c>
      <c r="CZ41" s="134">
        <v>2.7696857481104838E-2</v>
      </c>
      <c r="DA41" s="134">
        <v>1.0857525933850559E-3</v>
      </c>
      <c r="DB41" s="134">
        <v>5.4356338734288495E-2</v>
      </c>
      <c r="DC41" s="134">
        <v>0.16845092710311707</v>
      </c>
      <c r="DD41" s="134">
        <v>8.8522514335159889E-3</v>
      </c>
      <c r="DE41" s="134">
        <v>6.8623964145213051E-3</v>
      </c>
      <c r="DF41" s="134">
        <v>1.194335288327346E-2</v>
      </c>
      <c r="DG41" s="134">
        <v>9.192367392852687E-5</v>
      </c>
      <c r="DH41" s="134">
        <v>3.4734483705480865E-5</v>
      </c>
      <c r="DI41" s="134">
        <v>1.0400131300017714E-2</v>
      </c>
      <c r="DJ41" s="134">
        <v>0</v>
      </c>
      <c r="DK41" s="134"/>
      <c r="DL41" s="134">
        <v>0</v>
      </c>
      <c r="DM41" s="134">
        <v>0</v>
      </c>
      <c r="DN41" s="134">
        <v>0</v>
      </c>
      <c r="DO41" s="134">
        <v>0</v>
      </c>
      <c r="DP41" s="134">
        <v>4.1242074981150622E-4</v>
      </c>
      <c r="DQ41" s="134">
        <v>0</v>
      </c>
      <c r="DR41" s="134">
        <v>0</v>
      </c>
      <c r="DS41" s="134">
        <v>0</v>
      </c>
      <c r="DT41" s="134">
        <v>7.7782172907636988E-5</v>
      </c>
      <c r="DU41" s="134">
        <v>3.5239883971778371E-3</v>
      </c>
      <c r="DV41" s="134">
        <v>2.1318573712443727E-4</v>
      </c>
      <c r="DW41" s="134">
        <v>0</v>
      </c>
      <c r="DX41" s="134">
        <v>1.4955057688475718E-3</v>
      </c>
      <c r="DY41" s="134">
        <v>2.5480366986984533E-5</v>
      </c>
      <c r="DZ41" s="134">
        <v>5.5994103317383347E-3</v>
      </c>
      <c r="EA41" s="134">
        <v>3.7113665457601604E-3</v>
      </c>
      <c r="EB41" s="134">
        <v>2.7502377155075402E-2</v>
      </c>
      <c r="EC41" s="134">
        <v>5.0309464734259602E-4</v>
      </c>
      <c r="ED41" s="134">
        <v>4.9287918824713346E-2</v>
      </c>
      <c r="EE41" s="134">
        <v>0.15924460396211193</v>
      </c>
      <c r="EF41" s="134">
        <v>1.6571353360537438E-3</v>
      </c>
      <c r="EG41" s="134">
        <v>5.3018760864310928E-3</v>
      </c>
      <c r="EH41" s="134">
        <v>1.3029771440491115E-2</v>
      </c>
      <c r="EI41" s="134">
        <v>1.171202833436833E-4</v>
      </c>
      <c r="EJ41" s="134">
        <v>0</v>
      </c>
      <c r="EK41" s="134">
        <v>1.0162034365302939E-2</v>
      </c>
      <c r="EL41" s="134">
        <v>2.6821438933667929E-5</v>
      </c>
      <c r="EM41" s="134"/>
      <c r="EN41" s="134">
        <v>0</v>
      </c>
      <c r="EO41" s="134">
        <v>0</v>
      </c>
      <c r="EP41" s="134">
        <v>1.3522341621752097E-4</v>
      </c>
      <c r="EQ41" s="134">
        <v>0</v>
      </c>
      <c r="ER41" s="134">
        <v>3.125916441207205E-4</v>
      </c>
      <c r="ES41" s="134">
        <v>0</v>
      </c>
      <c r="ET41" s="134">
        <v>0</v>
      </c>
      <c r="EU41" s="134">
        <v>2.9208257902984534E-5</v>
      </c>
      <c r="EV41" s="134">
        <v>1.8869562303285418E-4</v>
      </c>
      <c r="EW41" s="134">
        <v>3.8853419645583598E-4</v>
      </c>
      <c r="EX41" s="134">
        <v>1.9546761171708823E-4</v>
      </c>
      <c r="EY41" s="134">
        <v>0</v>
      </c>
      <c r="EZ41" s="134">
        <v>8.2517277099677282E-4</v>
      </c>
      <c r="FA41" s="134">
        <v>0</v>
      </c>
      <c r="FB41" s="134">
        <v>4.3054659737227592E-3</v>
      </c>
      <c r="FC41" s="134">
        <v>1.8645480875808451E-3</v>
      </c>
      <c r="FD41" s="134">
        <v>2.2868559008286722E-2</v>
      </c>
      <c r="FE41" s="134">
        <v>1.0156549658047566E-3</v>
      </c>
      <c r="FF41" s="134">
        <v>5.3342082403753002E-2</v>
      </c>
      <c r="FG41" s="134">
        <v>0.14852334993679198</v>
      </c>
      <c r="FH41" s="134">
        <v>1.3129539233387335E-3</v>
      </c>
      <c r="FI41" s="134">
        <v>9.5300898607575662E-3</v>
      </c>
      <c r="FJ41" s="134">
        <v>1.7419486967865518E-2</v>
      </c>
      <c r="FK41" s="134">
        <v>1.1337185305039713E-4</v>
      </c>
      <c r="FL41" s="134">
        <v>0</v>
      </c>
      <c r="FM41" s="134">
        <v>6.5493417066910652E-3</v>
      </c>
      <c r="FN41" s="134">
        <v>2.8705226794665415E-5</v>
      </c>
      <c r="FO41" s="134"/>
      <c r="FP41" s="134">
        <v>0</v>
      </c>
      <c r="FQ41" s="134">
        <v>0</v>
      </c>
      <c r="FR41" s="134">
        <v>0</v>
      </c>
      <c r="FS41" s="134">
        <v>2.9377318955286499E-5</v>
      </c>
      <c r="FT41" s="134">
        <v>0</v>
      </c>
      <c r="FU41" s="134">
        <v>0</v>
      </c>
      <c r="FV41" s="134">
        <v>0</v>
      </c>
      <c r="FW41" s="134">
        <v>0</v>
      </c>
      <c r="FX41" s="134">
        <v>3.4517717893456471E-4</v>
      </c>
      <c r="FY41" s="134">
        <v>1.2846650017818758E-3</v>
      </c>
      <c r="FZ41" s="134">
        <v>2.211639724584961E-4</v>
      </c>
      <c r="GA41" s="134">
        <v>0</v>
      </c>
      <c r="GB41" s="134">
        <v>3.561510217095573E-4</v>
      </c>
      <c r="GC41" s="134">
        <v>0</v>
      </c>
      <c r="GD41" s="134">
        <v>5.3556289348365444E-3</v>
      </c>
      <c r="GE41" s="134">
        <v>6.0615458408552303E-4</v>
      </c>
      <c r="GF41" s="134">
        <v>1.9526743485794317E-2</v>
      </c>
      <c r="GG41" s="134">
        <v>1.1373019702318012E-3</v>
      </c>
      <c r="GH41" s="134">
        <v>3.4221105671508517E-2</v>
      </c>
      <c r="GI41" s="134">
        <v>0.11704872511746399</v>
      </c>
      <c r="GJ41" s="134">
        <v>7.129680438962224E-4</v>
      </c>
      <c r="GK41" s="134">
        <v>5.9901732109837735E-3</v>
      </c>
      <c r="GL41" s="134">
        <v>2.2375954186987301E-2</v>
      </c>
      <c r="GM41" s="134">
        <v>0</v>
      </c>
      <c r="GN41" s="134">
        <v>0</v>
      </c>
      <c r="GO41" s="134">
        <v>6.3104303455030165E-3</v>
      </c>
      <c r="GP41" s="134">
        <v>0</v>
      </c>
      <c r="GQ41" s="134"/>
      <c r="GR41" s="134">
        <v>3.744979009272795E-5</v>
      </c>
      <c r="GS41" s="134">
        <v>0</v>
      </c>
      <c r="GT41" s="134">
        <v>0</v>
      </c>
      <c r="GU41" s="134">
        <v>1.2827676600461432E-4</v>
      </c>
      <c r="GV41" s="134">
        <v>0</v>
      </c>
      <c r="GW41" s="134">
        <v>0</v>
      </c>
      <c r="GX41" s="134">
        <v>0</v>
      </c>
      <c r="GY41" s="134">
        <v>0</v>
      </c>
      <c r="GZ41" s="134">
        <v>2.1152989636806873E-4</v>
      </c>
      <c r="HA41" s="134">
        <v>1.1353652862413231E-3</v>
      </c>
      <c r="HB41" s="134">
        <v>0</v>
      </c>
      <c r="HC41" s="134">
        <v>0</v>
      </c>
      <c r="HD41" s="134">
        <v>4.9414773328615479E-4</v>
      </c>
      <c r="HE41" s="134">
        <v>0</v>
      </c>
      <c r="HF41" s="134">
        <v>3.3918499585724108E-3</v>
      </c>
      <c r="HG41" s="134">
        <v>6.1708266123191983E-4</v>
      </c>
      <c r="HH41" s="134">
        <v>2.4277984375120115E-2</v>
      </c>
      <c r="HI41" s="134">
        <v>1.1331430156971008E-3</v>
      </c>
      <c r="HJ41" s="134">
        <v>2.9217192250702118E-2</v>
      </c>
      <c r="HK41" s="134">
        <v>0.10029340577325001</v>
      </c>
      <c r="HL41" s="134">
        <v>2.0387456007656349E-3</v>
      </c>
      <c r="HM41" s="134">
        <v>4.7025177122374641E-3</v>
      </c>
      <c r="HN41" s="134">
        <v>2.5769755568696925E-2</v>
      </c>
      <c r="HO41" s="134">
        <v>3.1882429397962373E-4</v>
      </c>
      <c r="HP41" s="134">
        <v>3.6045497863832637E-4</v>
      </c>
      <c r="HQ41" s="134">
        <v>4.7020817966807399E-3</v>
      </c>
      <c r="HR41" s="134">
        <v>0</v>
      </c>
    </row>
    <row r="42" spans="1:226" x14ac:dyDescent="0.25">
      <c r="A42" s="123" t="s">
        <v>30</v>
      </c>
      <c r="B42" s="123">
        <v>3240</v>
      </c>
      <c r="C42" s="138" t="s">
        <v>929</v>
      </c>
      <c r="D42" s="135">
        <v>1.6688993909684459E-3</v>
      </c>
      <c r="E42" s="134">
        <v>0</v>
      </c>
      <c r="F42" s="134">
        <v>2.0298386010025832E-2</v>
      </c>
      <c r="G42" s="134">
        <v>0</v>
      </c>
      <c r="H42" s="134">
        <v>2.3142322844207845E-3</v>
      </c>
      <c r="I42" s="134">
        <v>0</v>
      </c>
      <c r="J42" s="134">
        <v>6.9334323016061454E-4</v>
      </c>
      <c r="K42" s="134">
        <v>1.8657326221943882E-3</v>
      </c>
      <c r="L42" s="134">
        <v>1.4299476361422051E-3</v>
      </c>
      <c r="M42" s="134">
        <v>1.3592761077389059E-3</v>
      </c>
      <c r="N42" s="134">
        <v>2.5926637818636126E-4</v>
      </c>
      <c r="O42" s="134">
        <v>5.8361919418623171E-5</v>
      </c>
      <c r="P42" s="134">
        <v>2.4223566072862448E-3</v>
      </c>
      <c r="Q42" s="134">
        <v>0</v>
      </c>
      <c r="R42" s="134">
        <v>7.5440334041733184E-3</v>
      </c>
      <c r="S42" s="134">
        <v>1.7964379191829792E-3</v>
      </c>
      <c r="T42" s="134">
        <v>4.9650613769714122E-2</v>
      </c>
      <c r="U42" s="134">
        <v>3.5223232102823926E-3</v>
      </c>
      <c r="V42" s="134">
        <v>8.3892631265687235E-3</v>
      </c>
      <c r="W42" s="134">
        <v>0.73843018890262635</v>
      </c>
      <c r="X42" s="134">
        <v>7.2516079437316805E-2</v>
      </c>
      <c r="Y42" s="134">
        <v>3.9868607118423931E-2</v>
      </c>
      <c r="Z42" s="134">
        <v>2.1473845448608558E-2</v>
      </c>
      <c r="AA42" s="134">
        <v>1.6516923382916028E-2</v>
      </c>
      <c r="AB42" s="134">
        <v>1.473291034556692E-3</v>
      </c>
      <c r="AC42" s="134">
        <v>5.7592219209538012E-3</v>
      </c>
      <c r="AD42" s="134">
        <v>6.8936913813384389E-4</v>
      </c>
      <c r="AE42" s="134"/>
      <c r="AF42" s="134">
        <v>1.8580261374148734E-3</v>
      </c>
      <c r="AG42" s="134">
        <v>4.7142482051122051E-4</v>
      </c>
      <c r="AH42" s="134">
        <v>3.0658609216045775E-2</v>
      </c>
      <c r="AI42" s="134">
        <v>0</v>
      </c>
      <c r="AJ42" s="134">
        <v>1.8278991951086122E-3</v>
      </c>
      <c r="AK42" s="134">
        <v>0</v>
      </c>
      <c r="AL42" s="134">
        <v>6.6361210493101239E-4</v>
      </c>
      <c r="AM42" s="134">
        <v>1.6486772098666233E-3</v>
      </c>
      <c r="AN42" s="134">
        <v>1.283240643377172E-3</v>
      </c>
      <c r="AO42" s="134">
        <v>9.8458268068496533E-4</v>
      </c>
      <c r="AP42" s="134">
        <v>3.0969513756206647E-4</v>
      </c>
      <c r="AQ42" s="134">
        <v>2.6657183534825175E-5</v>
      </c>
      <c r="AR42" s="134">
        <v>1.7298609152917165E-3</v>
      </c>
      <c r="AS42" s="134">
        <v>0</v>
      </c>
      <c r="AT42" s="134">
        <v>6.7003176807728469E-3</v>
      </c>
      <c r="AU42" s="134">
        <v>1.8973789029015143E-3</v>
      </c>
      <c r="AV42" s="134">
        <v>4.2572310418581699E-2</v>
      </c>
      <c r="AW42" s="134">
        <v>4.6817413818042962E-3</v>
      </c>
      <c r="AX42" s="134">
        <v>8.16225109745909E-3</v>
      </c>
      <c r="AY42" s="134">
        <v>0.7477798799614378</v>
      </c>
      <c r="AZ42" s="134">
        <v>6.3251947273149617E-2</v>
      </c>
      <c r="BA42" s="134">
        <v>3.8216764105964973E-2</v>
      </c>
      <c r="BB42" s="134">
        <v>2.1218264120229272E-2</v>
      </c>
      <c r="BC42" s="134">
        <v>1.6189404532380922E-2</v>
      </c>
      <c r="BD42" s="134">
        <v>1.5781579505506583E-3</v>
      </c>
      <c r="BE42" s="134">
        <v>5.4874280183257384E-3</v>
      </c>
      <c r="BF42" s="134">
        <v>8.0186931211259464E-4</v>
      </c>
      <c r="BG42" s="134"/>
      <c r="BH42" s="134">
        <v>1.9452535098003776E-3</v>
      </c>
      <c r="BI42" s="134">
        <v>3.7547286091236468E-4</v>
      </c>
      <c r="BJ42" s="134">
        <v>1.9323687191796089E-2</v>
      </c>
      <c r="BK42" s="134">
        <v>0</v>
      </c>
      <c r="BL42" s="134">
        <v>2.4665286067826796E-3</v>
      </c>
      <c r="BM42" s="134">
        <v>0</v>
      </c>
      <c r="BN42" s="134">
        <v>1.2412576903705349E-4</v>
      </c>
      <c r="BO42" s="134">
        <v>1.7620251218874001E-3</v>
      </c>
      <c r="BP42" s="134">
        <v>9.942384800755088E-4</v>
      </c>
      <c r="BQ42" s="134">
        <v>1.7124163383610183E-3</v>
      </c>
      <c r="BR42" s="134">
        <v>3.4581082057265442E-4</v>
      </c>
      <c r="BS42" s="134">
        <v>2.978125465745132E-5</v>
      </c>
      <c r="BT42" s="134">
        <v>1.4928021332885754E-3</v>
      </c>
      <c r="BU42" s="134">
        <v>0</v>
      </c>
      <c r="BV42" s="134">
        <v>6.5609072905746836E-3</v>
      </c>
      <c r="BW42" s="134">
        <v>1.8089004595218377E-3</v>
      </c>
      <c r="BX42" s="134">
        <v>5.5502570174070794E-2</v>
      </c>
      <c r="BY42" s="134">
        <v>4.7444012254787464E-3</v>
      </c>
      <c r="BZ42" s="134">
        <v>8.7982617755928937E-3</v>
      </c>
      <c r="CA42" s="134">
        <v>0.76867500101135777</v>
      </c>
      <c r="CB42" s="134">
        <v>5.6481029947124117E-2</v>
      </c>
      <c r="CC42" s="134">
        <v>3.6581421511774438E-2</v>
      </c>
      <c r="CD42" s="134">
        <v>1.3666444522022762E-2</v>
      </c>
      <c r="CE42" s="134">
        <v>1.0345466715365367E-2</v>
      </c>
      <c r="CF42" s="134">
        <v>1.2028331744287971E-3</v>
      </c>
      <c r="CG42" s="134">
        <v>4.3924176036223509E-3</v>
      </c>
      <c r="CH42" s="134">
        <v>6.6820250189437351E-4</v>
      </c>
      <c r="CI42" s="134"/>
      <c r="CJ42" s="134">
        <v>1.9269273286696012E-3</v>
      </c>
      <c r="CK42" s="134">
        <v>5.8005962551704105E-5</v>
      </c>
      <c r="CL42" s="134">
        <v>2.2055350617906731E-2</v>
      </c>
      <c r="CM42" s="134">
        <v>0</v>
      </c>
      <c r="CN42" s="134">
        <v>2.4556897172564886E-3</v>
      </c>
      <c r="CO42" s="134">
        <v>0</v>
      </c>
      <c r="CP42" s="134">
        <v>7.8643116167009569E-4</v>
      </c>
      <c r="CQ42" s="134">
        <v>4.8388463585736087E-4</v>
      </c>
      <c r="CR42" s="134">
        <v>7.9559622201234555E-4</v>
      </c>
      <c r="CS42" s="134">
        <v>2.1642082771985444E-3</v>
      </c>
      <c r="CT42" s="134">
        <v>8.5915049528729987E-5</v>
      </c>
      <c r="CU42" s="134">
        <v>8.7119811492984033E-5</v>
      </c>
      <c r="CV42" s="134">
        <v>2.4136230757769946E-3</v>
      </c>
      <c r="CW42" s="134">
        <v>3.9419614374271871E-5</v>
      </c>
      <c r="CX42" s="134">
        <v>1.0794614969261663E-2</v>
      </c>
      <c r="CY42" s="134">
        <v>1.4062735547592552E-3</v>
      </c>
      <c r="CZ42" s="134">
        <v>4.9499014149938333E-2</v>
      </c>
      <c r="DA42" s="134">
        <v>4.3730878468966686E-3</v>
      </c>
      <c r="DB42" s="134">
        <v>9.6581780370523455E-3</v>
      </c>
      <c r="DC42" s="134">
        <v>0.77386298286033994</v>
      </c>
      <c r="DD42" s="134">
        <v>5.0036829252965889E-2</v>
      </c>
      <c r="DE42" s="134">
        <v>3.6480529809866831E-2</v>
      </c>
      <c r="DF42" s="134">
        <v>1.2628666237249146E-2</v>
      </c>
      <c r="DG42" s="134">
        <v>1.0098414812148626E-2</v>
      </c>
      <c r="DH42" s="134">
        <v>1.1941231031392429E-3</v>
      </c>
      <c r="DI42" s="134">
        <v>6.0823809628411047E-3</v>
      </c>
      <c r="DJ42" s="134">
        <v>5.3273292924489854E-4</v>
      </c>
      <c r="DK42" s="134"/>
      <c r="DL42" s="134">
        <v>2.0756616965580156E-3</v>
      </c>
      <c r="DM42" s="134">
        <v>0</v>
      </c>
      <c r="DN42" s="134">
        <v>1.5015407914208391E-2</v>
      </c>
      <c r="DO42" s="134">
        <v>0</v>
      </c>
      <c r="DP42" s="134">
        <v>2.668218623132307E-3</v>
      </c>
      <c r="DQ42" s="134">
        <v>0</v>
      </c>
      <c r="DR42" s="134">
        <v>8.8201337999223252E-4</v>
      </c>
      <c r="DS42" s="134">
        <v>3.2960179666443473E-4</v>
      </c>
      <c r="DT42" s="134">
        <v>9.3118137201187909E-4</v>
      </c>
      <c r="DU42" s="134">
        <v>3.1699367815415896E-3</v>
      </c>
      <c r="DV42" s="134">
        <v>3.5113814632444293E-4</v>
      </c>
      <c r="DW42" s="134">
        <v>1.6289235114630096E-4</v>
      </c>
      <c r="DX42" s="134">
        <v>2.3569389965239647E-3</v>
      </c>
      <c r="DY42" s="134">
        <v>4.0766989347362738E-5</v>
      </c>
      <c r="DZ42" s="134">
        <v>4.6186057525963416E-3</v>
      </c>
      <c r="EA42" s="134">
        <v>8.2646268638820878E-4</v>
      </c>
      <c r="EB42" s="134">
        <v>4.6866303430068819E-2</v>
      </c>
      <c r="EC42" s="134">
        <v>4.3989732682269012E-3</v>
      </c>
      <c r="ED42" s="134">
        <v>9.6934353541912061E-3</v>
      </c>
      <c r="EE42" s="134">
        <v>0.78038409812697762</v>
      </c>
      <c r="EF42" s="134">
        <v>5.5720919857250119E-2</v>
      </c>
      <c r="EG42" s="134">
        <v>3.9066414391205458E-2</v>
      </c>
      <c r="EH42" s="134">
        <v>1.0284740208252076E-2</v>
      </c>
      <c r="EI42" s="134">
        <v>1.1614922378867753E-2</v>
      </c>
      <c r="EJ42" s="134">
        <v>1.6328254821853772E-3</v>
      </c>
      <c r="EK42" s="134">
        <v>6.5055164933510226E-3</v>
      </c>
      <c r="EL42" s="134">
        <v>4.0302452298813759E-4</v>
      </c>
      <c r="EM42" s="134"/>
      <c r="EN42" s="134">
        <v>1.8638281648305026E-3</v>
      </c>
      <c r="EO42" s="134">
        <v>0</v>
      </c>
      <c r="EP42" s="134">
        <v>9.3469923404464906E-3</v>
      </c>
      <c r="EQ42" s="134">
        <v>0</v>
      </c>
      <c r="ER42" s="134">
        <v>1.8781269660226158E-3</v>
      </c>
      <c r="ES42" s="134">
        <v>0</v>
      </c>
      <c r="ET42" s="134">
        <v>7.0724576467588122E-4</v>
      </c>
      <c r="EU42" s="134">
        <v>2.9954357038790871E-4</v>
      </c>
      <c r="EV42" s="134">
        <v>0</v>
      </c>
      <c r="EW42" s="134">
        <v>3.1291211765203998E-3</v>
      </c>
      <c r="EX42" s="134">
        <v>3.5338299986096444E-4</v>
      </c>
      <c r="EY42" s="134">
        <v>0</v>
      </c>
      <c r="EZ42" s="134">
        <v>5.278059337864748E-4</v>
      </c>
      <c r="FA42" s="134">
        <v>1.6959433180921546E-4</v>
      </c>
      <c r="FB42" s="134">
        <v>4.9645355198964106E-4</v>
      </c>
      <c r="FC42" s="134">
        <v>1.3066212158157047E-2</v>
      </c>
      <c r="FD42" s="134">
        <v>3.8216006271120206E-2</v>
      </c>
      <c r="FE42" s="134">
        <v>5.4709977168438152E-3</v>
      </c>
      <c r="FF42" s="134">
        <v>9.5834126425964634E-3</v>
      </c>
      <c r="FG42" s="134">
        <v>0.79763001400524025</v>
      </c>
      <c r="FH42" s="134">
        <v>5.0231635710728223E-2</v>
      </c>
      <c r="FI42" s="134">
        <v>3.6332754074113294E-2</v>
      </c>
      <c r="FJ42" s="134">
        <v>1.3557367015756088E-2</v>
      </c>
      <c r="FK42" s="134">
        <v>9.269893983389968E-3</v>
      </c>
      <c r="FL42" s="134">
        <v>1.9066987745922142E-3</v>
      </c>
      <c r="FM42" s="134">
        <v>5.2971390226150593E-3</v>
      </c>
      <c r="FN42" s="134">
        <v>6.6577382451741499E-4</v>
      </c>
      <c r="FO42" s="134"/>
      <c r="FP42" s="134">
        <v>1.8079943245003704E-3</v>
      </c>
      <c r="FQ42" s="134">
        <v>3.4056498769502032E-5</v>
      </c>
      <c r="FR42" s="134">
        <v>9.5818536774316503E-3</v>
      </c>
      <c r="FS42" s="134">
        <v>0</v>
      </c>
      <c r="FT42" s="134">
        <v>1.5351380938861459E-3</v>
      </c>
      <c r="FU42" s="134">
        <v>0</v>
      </c>
      <c r="FV42" s="134">
        <v>6.1651684918775831E-4</v>
      </c>
      <c r="FW42" s="134">
        <v>6.3067590313866485E-5</v>
      </c>
      <c r="FX42" s="134">
        <v>0</v>
      </c>
      <c r="FY42" s="134">
        <v>2.5905415442177781E-3</v>
      </c>
      <c r="FZ42" s="134">
        <v>3.1441397337869859E-4</v>
      </c>
      <c r="GA42" s="134">
        <v>0</v>
      </c>
      <c r="GB42" s="134">
        <v>7.9094888653785656E-4</v>
      </c>
      <c r="GC42" s="134">
        <v>2.6998703518027386E-4</v>
      </c>
      <c r="GD42" s="134">
        <v>4.5523782374564569E-4</v>
      </c>
      <c r="GE42" s="134">
        <v>1.8792194416737185E-2</v>
      </c>
      <c r="GF42" s="134">
        <v>4.2117798163404573E-2</v>
      </c>
      <c r="GG42" s="134">
        <v>7.4177159105797506E-3</v>
      </c>
      <c r="GH42" s="134">
        <v>1.201757492533701E-2</v>
      </c>
      <c r="GI42" s="134">
        <v>0.78495580062562509</v>
      </c>
      <c r="GJ42" s="134">
        <v>5.1058629813486113E-2</v>
      </c>
      <c r="GK42" s="134">
        <v>3.6761436564180024E-2</v>
      </c>
      <c r="GL42" s="134">
        <v>9.8614490220041619E-3</v>
      </c>
      <c r="GM42" s="134">
        <v>9.3898394596939154E-3</v>
      </c>
      <c r="GN42" s="134">
        <v>1.6433126885831621E-3</v>
      </c>
      <c r="GO42" s="134">
        <v>6.0568601634974307E-3</v>
      </c>
      <c r="GP42" s="134">
        <v>1.8676319497219888E-3</v>
      </c>
      <c r="GQ42" s="134"/>
      <c r="GR42" s="134">
        <v>1.4660923184201843E-3</v>
      </c>
      <c r="GS42" s="134">
        <v>2.649527999603575E-4</v>
      </c>
      <c r="GT42" s="134">
        <v>6.3012890854832635E-3</v>
      </c>
      <c r="GU42" s="134">
        <v>0</v>
      </c>
      <c r="GV42" s="134">
        <v>1.3326112378672602E-3</v>
      </c>
      <c r="GW42" s="134">
        <v>0</v>
      </c>
      <c r="GX42" s="134">
        <v>3.3019607355811478E-4</v>
      </c>
      <c r="GY42" s="134">
        <v>0</v>
      </c>
      <c r="GZ42" s="134">
        <v>0</v>
      </c>
      <c r="HA42" s="134">
        <v>2.4177670495669859E-3</v>
      </c>
      <c r="HB42" s="134">
        <v>0</v>
      </c>
      <c r="HC42" s="134">
        <v>0</v>
      </c>
      <c r="HD42" s="134">
        <v>7.6960482703953312E-4</v>
      </c>
      <c r="HE42" s="134">
        <v>2.3759557556364124E-4</v>
      </c>
      <c r="HF42" s="134">
        <v>4.7977805442141999E-4</v>
      </c>
      <c r="HG42" s="134">
        <v>8.0685969948914166E-3</v>
      </c>
      <c r="HH42" s="134">
        <v>5.3740254098544646E-2</v>
      </c>
      <c r="HI42" s="134">
        <v>5.6246310298407815E-3</v>
      </c>
      <c r="HJ42" s="134">
        <v>1.1894498649129477E-2</v>
      </c>
      <c r="HK42" s="134">
        <v>0.79961778959732122</v>
      </c>
      <c r="HL42" s="134">
        <v>4.7778964850687569E-2</v>
      </c>
      <c r="HM42" s="134">
        <v>3.2749295446616609E-2</v>
      </c>
      <c r="HN42" s="134">
        <v>8.6275375382235345E-3</v>
      </c>
      <c r="HO42" s="134">
        <v>9.260197737849649E-3</v>
      </c>
      <c r="HP42" s="134">
        <v>1.475207599926731E-3</v>
      </c>
      <c r="HQ42" s="134">
        <v>6.565663950260891E-3</v>
      </c>
      <c r="HR42" s="134">
        <v>9.9747548482664655E-4</v>
      </c>
    </row>
    <row r="43" spans="1:226" x14ac:dyDescent="0.25">
      <c r="A43" s="123" t="s">
        <v>30</v>
      </c>
      <c r="B43" s="123">
        <v>3220</v>
      </c>
      <c r="C43" s="138" t="s">
        <v>930</v>
      </c>
      <c r="D43" s="135">
        <v>0</v>
      </c>
      <c r="E43" s="134">
        <v>0</v>
      </c>
      <c r="F43" s="134">
        <v>0</v>
      </c>
      <c r="G43" s="134">
        <v>0</v>
      </c>
      <c r="H43" s="134">
        <v>0</v>
      </c>
      <c r="I43" s="134">
        <v>0</v>
      </c>
      <c r="J43" s="134">
        <v>0</v>
      </c>
      <c r="K43" s="134">
        <v>0</v>
      </c>
      <c r="L43" s="134">
        <v>0</v>
      </c>
      <c r="M43" s="134">
        <v>8.5886801229903293E-4</v>
      </c>
      <c r="N43" s="134">
        <v>0</v>
      </c>
      <c r="O43" s="134">
        <v>8.1852119155666567E-3</v>
      </c>
      <c r="P43" s="134">
        <v>0</v>
      </c>
      <c r="Q43" s="134">
        <v>0</v>
      </c>
      <c r="R43" s="134">
        <v>0</v>
      </c>
      <c r="S43" s="134">
        <v>3.0798654701456769E-3</v>
      </c>
      <c r="T43" s="134">
        <v>1.5685012697315367E-2</v>
      </c>
      <c r="U43" s="134">
        <v>1.963860203150394E-2</v>
      </c>
      <c r="V43" s="134">
        <v>2.7635540708551877E-2</v>
      </c>
      <c r="W43" s="134">
        <v>0.83705030422078042</v>
      </c>
      <c r="X43" s="134">
        <v>4.0522463603110875E-2</v>
      </c>
      <c r="Y43" s="134">
        <v>2.1365128445934797E-2</v>
      </c>
      <c r="Z43" s="134">
        <v>2.5020504269586782E-2</v>
      </c>
      <c r="AA43" s="134">
        <v>0</v>
      </c>
      <c r="AB43" s="134">
        <v>0</v>
      </c>
      <c r="AC43" s="134">
        <v>9.5849862520433059E-4</v>
      </c>
      <c r="AD43" s="134">
        <v>0</v>
      </c>
      <c r="AE43" s="134"/>
      <c r="AF43" s="134">
        <v>0</v>
      </c>
      <c r="AG43" s="134">
        <v>0</v>
      </c>
      <c r="AH43" s="134">
        <v>0</v>
      </c>
      <c r="AI43" s="134">
        <v>0</v>
      </c>
      <c r="AJ43" s="134">
        <v>0</v>
      </c>
      <c r="AK43" s="134">
        <v>0</v>
      </c>
      <c r="AL43" s="134">
        <v>0</v>
      </c>
      <c r="AM43" s="134">
        <v>0</v>
      </c>
      <c r="AN43" s="134">
        <v>0</v>
      </c>
      <c r="AO43" s="134">
        <v>1.9509774666131646E-3</v>
      </c>
      <c r="AP43" s="134">
        <v>0</v>
      </c>
      <c r="AQ43" s="134">
        <v>8.0815722330430939E-3</v>
      </c>
      <c r="AR43" s="134">
        <v>0</v>
      </c>
      <c r="AS43" s="134">
        <v>0</v>
      </c>
      <c r="AT43" s="134">
        <v>0</v>
      </c>
      <c r="AU43" s="134">
        <v>4.6801822215990479E-3</v>
      </c>
      <c r="AV43" s="134">
        <v>1.7736999242295257E-2</v>
      </c>
      <c r="AW43" s="134">
        <v>1.0495595824004094E-2</v>
      </c>
      <c r="AX43" s="134">
        <v>3.6853689810563965E-2</v>
      </c>
      <c r="AY43" s="134">
        <v>0.79375487555334523</v>
      </c>
      <c r="AZ43" s="134">
        <v>5.9516087350736685E-2</v>
      </c>
      <c r="BA43" s="134">
        <v>2.8882016796505212E-2</v>
      </c>
      <c r="BB43" s="134">
        <v>3.0640884918059795E-2</v>
      </c>
      <c r="BC43" s="134">
        <v>0</v>
      </c>
      <c r="BD43" s="134">
        <v>0</v>
      </c>
      <c r="BE43" s="134">
        <v>7.4071185832344953E-3</v>
      </c>
      <c r="BF43" s="134">
        <v>0</v>
      </c>
      <c r="BG43" s="134"/>
      <c r="BH43" s="134">
        <v>0</v>
      </c>
      <c r="BI43" s="134">
        <v>0</v>
      </c>
      <c r="BJ43" s="134">
        <v>0</v>
      </c>
      <c r="BK43" s="134">
        <v>0</v>
      </c>
      <c r="BL43" s="134">
        <v>0</v>
      </c>
      <c r="BM43" s="134">
        <v>0</v>
      </c>
      <c r="BN43" s="134">
        <v>0</v>
      </c>
      <c r="BO43" s="134">
        <v>8.2019727194875545E-4</v>
      </c>
      <c r="BP43" s="134">
        <v>0</v>
      </c>
      <c r="BQ43" s="134">
        <v>3.1463130140184153E-3</v>
      </c>
      <c r="BR43" s="134">
        <v>2.0004811510951137E-4</v>
      </c>
      <c r="BS43" s="134">
        <v>7.6008892415304358E-3</v>
      </c>
      <c r="BT43" s="134">
        <v>0</v>
      </c>
      <c r="BU43" s="134">
        <v>0</v>
      </c>
      <c r="BV43" s="134">
        <v>0</v>
      </c>
      <c r="BW43" s="134">
        <v>5.6682057474534003E-3</v>
      </c>
      <c r="BX43" s="134">
        <v>1.8588422612861189E-2</v>
      </c>
      <c r="BY43" s="134">
        <v>1.3129299307772966E-2</v>
      </c>
      <c r="BZ43" s="134">
        <v>3.4736531599036953E-2</v>
      </c>
      <c r="CA43" s="134">
        <v>0.80650403957769878</v>
      </c>
      <c r="CB43" s="134">
        <v>5.4302169956961979E-2</v>
      </c>
      <c r="CC43" s="134">
        <v>2.7793350387144151E-2</v>
      </c>
      <c r="CD43" s="134">
        <v>2.3416394114780636E-2</v>
      </c>
      <c r="CE43" s="134">
        <v>0</v>
      </c>
      <c r="CF43" s="134">
        <v>0</v>
      </c>
      <c r="CG43" s="134">
        <v>4.0941390536827936E-3</v>
      </c>
      <c r="CH43" s="134">
        <v>0</v>
      </c>
      <c r="CI43" s="134"/>
      <c r="CJ43" s="134">
        <v>0</v>
      </c>
      <c r="CK43" s="134">
        <v>0</v>
      </c>
      <c r="CL43" s="134">
        <v>0</v>
      </c>
      <c r="CM43" s="134">
        <v>0</v>
      </c>
      <c r="CN43" s="134">
        <v>0</v>
      </c>
      <c r="CO43" s="134">
        <v>0</v>
      </c>
      <c r="CP43" s="134">
        <v>0</v>
      </c>
      <c r="CQ43" s="134">
        <v>0</v>
      </c>
      <c r="CR43" s="134">
        <v>0</v>
      </c>
      <c r="CS43" s="134">
        <v>6.2660218838169238E-4</v>
      </c>
      <c r="CT43" s="134">
        <v>5.030063438843861E-4</v>
      </c>
      <c r="CU43" s="134">
        <v>6.6888288962322403E-3</v>
      </c>
      <c r="CV43" s="134">
        <v>0</v>
      </c>
      <c r="CW43" s="134">
        <v>0</v>
      </c>
      <c r="CX43" s="134">
        <v>0</v>
      </c>
      <c r="CY43" s="134">
        <v>1.9014818270835898E-3</v>
      </c>
      <c r="CZ43" s="134">
        <v>1.5068834104333018E-2</v>
      </c>
      <c r="DA43" s="134">
        <v>1.1019552555048487E-2</v>
      </c>
      <c r="DB43" s="134">
        <v>0.18136562583472693</v>
      </c>
      <c r="DC43" s="134">
        <v>0.69149088053666419</v>
      </c>
      <c r="DD43" s="134">
        <v>4.3304804911762494E-2</v>
      </c>
      <c r="DE43" s="134">
        <v>2.3804680371703184E-2</v>
      </c>
      <c r="DF43" s="134">
        <v>2.375575078889354E-2</v>
      </c>
      <c r="DG43" s="134">
        <v>0</v>
      </c>
      <c r="DH43" s="134">
        <v>0</v>
      </c>
      <c r="DI43" s="134">
        <v>4.6995164128626929E-4</v>
      </c>
      <c r="DJ43" s="134">
        <v>0</v>
      </c>
      <c r="DK43" s="134"/>
      <c r="DL43" s="134">
        <v>0</v>
      </c>
      <c r="DM43" s="134">
        <v>0</v>
      </c>
      <c r="DN43" s="134">
        <v>0</v>
      </c>
      <c r="DO43" s="134">
        <v>0</v>
      </c>
      <c r="DP43" s="134">
        <v>0</v>
      </c>
      <c r="DQ43" s="134">
        <v>0</v>
      </c>
      <c r="DR43" s="134">
        <v>0</v>
      </c>
      <c r="DS43" s="134">
        <v>0</v>
      </c>
      <c r="DT43" s="134">
        <v>0</v>
      </c>
      <c r="DU43" s="134">
        <v>7.0797025521274876E-4</v>
      </c>
      <c r="DV43" s="134">
        <v>7.600268916254509E-4</v>
      </c>
      <c r="DW43" s="134">
        <v>6.59514549862859E-3</v>
      </c>
      <c r="DX43" s="134">
        <v>0</v>
      </c>
      <c r="DY43" s="134">
        <v>0</v>
      </c>
      <c r="DZ43" s="134">
        <v>0</v>
      </c>
      <c r="EA43" s="134">
        <v>3.4480893078378079E-3</v>
      </c>
      <c r="EB43" s="134">
        <v>1.1061802718056419E-2</v>
      </c>
      <c r="EC43" s="134">
        <v>1.4869450684040348E-2</v>
      </c>
      <c r="ED43" s="134">
        <v>3.8354208755978655E-2</v>
      </c>
      <c r="EE43" s="134">
        <v>0.82059073461488485</v>
      </c>
      <c r="EF43" s="134">
        <v>4.6661229802148999E-2</v>
      </c>
      <c r="EG43" s="134">
        <v>3.0351975845558606E-2</v>
      </c>
      <c r="EH43" s="134">
        <v>2.2187131884747913E-2</v>
      </c>
      <c r="EI43" s="134">
        <v>0</v>
      </c>
      <c r="EJ43" s="134">
        <v>4.0582486136732567E-3</v>
      </c>
      <c r="EK43" s="134">
        <v>3.5398512760637438E-4</v>
      </c>
      <c r="EL43" s="134">
        <v>0</v>
      </c>
      <c r="EM43" s="134"/>
      <c r="EN43" s="134">
        <v>0</v>
      </c>
      <c r="EO43" s="134">
        <v>0</v>
      </c>
      <c r="EP43" s="134">
        <v>0</v>
      </c>
      <c r="EQ43" s="134">
        <v>0</v>
      </c>
      <c r="ER43" s="134">
        <v>0</v>
      </c>
      <c r="ES43" s="134">
        <v>0</v>
      </c>
      <c r="ET43" s="134">
        <v>0</v>
      </c>
      <c r="EU43" s="134">
        <v>0</v>
      </c>
      <c r="EV43" s="134">
        <v>0</v>
      </c>
      <c r="EW43" s="134">
        <v>1.4825723796120076E-3</v>
      </c>
      <c r="EX43" s="134">
        <v>7.7231260371789787E-4</v>
      </c>
      <c r="EY43" s="134">
        <v>5.128775818426177E-3</v>
      </c>
      <c r="EZ43" s="134">
        <v>0</v>
      </c>
      <c r="FA43" s="134">
        <v>0</v>
      </c>
      <c r="FB43" s="134">
        <v>0</v>
      </c>
      <c r="FC43" s="134">
        <v>3.3966968693894387E-3</v>
      </c>
      <c r="FD43" s="134">
        <v>1.1981787299750383E-2</v>
      </c>
      <c r="FE43" s="134">
        <v>1.4709588959716977E-2</v>
      </c>
      <c r="FF43" s="134">
        <v>3.1340233036542771E-2</v>
      </c>
      <c r="FG43" s="134">
        <v>0.8216081313547311</v>
      </c>
      <c r="FH43" s="134">
        <v>3.3535468394054961E-2</v>
      </c>
      <c r="FI43" s="134">
        <v>4.188293674648353E-2</v>
      </c>
      <c r="FJ43" s="134">
        <v>3.1417809034850801E-2</v>
      </c>
      <c r="FK43" s="134">
        <v>0</v>
      </c>
      <c r="FL43" s="134">
        <v>2.7436875027239405E-3</v>
      </c>
      <c r="FM43" s="134">
        <v>0</v>
      </c>
      <c r="FN43" s="134">
        <v>0</v>
      </c>
      <c r="FO43" s="134"/>
      <c r="FP43" s="134">
        <v>0</v>
      </c>
      <c r="FQ43" s="134">
        <v>1.9973515884443737E-4</v>
      </c>
      <c r="FR43" s="134">
        <v>0</v>
      </c>
      <c r="FS43" s="134">
        <v>0</v>
      </c>
      <c r="FT43" s="134">
        <v>0</v>
      </c>
      <c r="FU43" s="134">
        <v>0</v>
      </c>
      <c r="FV43" s="134">
        <v>0</v>
      </c>
      <c r="FW43" s="134">
        <v>0</v>
      </c>
      <c r="FX43" s="134">
        <v>0</v>
      </c>
      <c r="FY43" s="134">
        <v>5.60613185689866E-4</v>
      </c>
      <c r="FZ43" s="134">
        <v>7.967347249884097E-4</v>
      </c>
      <c r="GA43" s="134">
        <v>4.2604061973196185E-3</v>
      </c>
      <c r="GB43" s="134">
        <v>0</v>
      </c>
      <c r="GC43" s="134">
        <v>0</v>
      </c>
      <c r="GD43" s="134">
        <v>3.8097632149937545E-4</v>
      </c>
      <c r="GE43" s="134">
        <v>4.8904320299112403E-3</v>
      </c>
      <c r="GF43" s="134">
        <v>1.2194816308449241E-2</v>
      </c>
      <c r="GG43" s="134">
        <v>4.3352774697469579E-2</v>
      </c>
      <c r="GH43" s="134">
        <v>1.9301537646996617E-2</v>
      </c>
      <c r="GI43" s="134">
        <v>0.82836967250582649</v>
      </c>
      <c r="GJ43" s="134">
        <v>2.3496818239419442E-2</v>
      </c>
      <c r="GK43" s="134">
        <v>3.699796576736894E-2</v>
      </c>
      <c r="GL43" s="134">
        <v>2.2340840980741714E-2</v>
      </c>
      <c r="GM43" s="134">
        <v>0</v>
      </c>
      <c r="GN43" s="134">
        <v>2.6865314705334605E-3</v>
      </c>
      <c r="GO43" s="134">
        <v>1.7014476494140428E-4</v>
      </c>
      <c r="GP43" s="134">
        <v>0</v>
      </c>
      <c r="GQ43" s="134"/>
      <c r="GR43" s="134">
        <v>0</v>
      </c>
      <c r="GS43" s="134">
        <v>0</v>
      </c>
      <c r="GT43" s="134">
        <v>0</v>
      </c>
      <c r="GU43" s="134">
        <v>0</v>
      </c>
      <c r="GV43" s="134">
        <v>5.4344809200908891E-3</v>
      </c>
      <c r="GW43" s="134">
        <v>0</v>
      </c>
      <c r="GX43" s="134">
        <v>0</v>
      </c>
      <c r="GY43" s="134">
        <v>0</v>
      </c>
      <c r="GZ43" s="134">
        <v>0</v>
      </c>
      <c r="HA43" s="134">
        <v>1.4885723946098377E-3</v>
      </c>
      <c r="HB43" s="134">
        <v>1.2547822892243243E-3</v>
      </c>
      <c r="HC43" s="134">
        <v>3.1694007455962316E-3</v>
      </c>
      <c r="HD43" s="134">
        <v>0</v>
      </c>
      <c r="HE43" s="134">
        <v>0</v>
      </c>
      <c r="HF43" s="134">
        <v>1.1021188656901817E-3</v>
      </c>
      <c r="HG43" s="134">
        <v>4.6328091782970749E-3</v>
      </c>
      <c r="HH43" s="134">
        <v>1.5517190943695823E-2</v>
      </c>
      <c r="HI43" s="134">
        <v>3.672555165591132E-2</v>
      </c>
      <c r="HJ43" s="134">
        <v>2.5217032750775067E-2</v>
      </c>
      <c r="HK43" s="134">
        <v>0.81219137709255484</v>
      </c>
      <c r="HL43" s="134">
        <v>2.3427324934471958E-2</v>
      </c>
      <c r="HM43" s="134">
        <v>4.4629855661640828E-2</v>
      </c>
      <c r="HN43" s="134">
        <v>2.3390870834114192E-2</v>
      </c>
      <c r="HO43" s="134">
        <v>0</v>
      </c>
      <c r="HP43" s="134">
        <v>1.8186317333274034E-3</v>
      </c>
      <c r="HQ43" s="134">
        <v>0</v>
      </c>
      <c r="HR43" s="134">
        <v>0</v>
      </c>
    </row>
    <row r="44" spans="1:226" x14ac:dyDescent="0.25">
      <c r="A44" s="123" t="s">
        <v>841</v>
      </c>
      <c r="B44" s="123">
        <v>9493</v>
      </c>
      <c r="C44" s="147" t="s">
        <v>931</v>
      </c>
      <c r="D44" s="148">
        <v>1.2128904164747173E-7</v>
      </c>
      <c r="E44" s="148">
        <v>1.1640060712414595E-6</v>
      </c>
      <c r="F44" s="148">
        <v>5.7621745769690461E-7</v>
      </c>
      <c r="G44" s="148">
        <v>1.8127438289703656E-8</v>
      </c>
      <c r="H44" s="148">
        <v>5.6324593252224753E-6</v>
      </c>
      <c r="I44" s="148">
        <v>6.3673418008068813E-7</v>
      </c>
      <c r="J44" s="148">
        <v>8.8116735949231018E-8</v>
      </c>
      <c r="K44" s="148">
        <v>5.2903964598373725E-7</v>
      </c>
      <c r="L44" s="148">
        <v>5.4663119599886894E-6</v>
      </c>
      <c r="M44" s="148">
        <v>2.3551249234661801E-5</v>
      </c>
      <c r="N44" s="148">
        <v>8.230315937303614E-7</v>
      </c>
      <c r="O44" s="148">
        <v>6.8487645390839035E-7</v>
      </c>
      <c r="P44" s="148">
        <v>3.2924867813536202E-6</v>
      </c>
      <c r="Q44" s="148">
        <v>6.0139993017408055E-7</v>
      </c>
      <c r="R44" s="148">
        <v>4.9750054007790591E-7</v>
      </c>
      <c r="S44" s="148">
        <v>7.445343477044923E-6</v>
      </c>
      <c r="T44" s="148">
        <v>2.2666476904474336E-5</v>
      </c>
      <c r="U44" s="148">
        <v>9.5337833950911523E-7</v>
      </c>
      <c r="V44" s="148">
        <v>2.8093315296420852E-5</v>
      </c>
      <c r="W44" s="148">
        <v>1.6694772517031472E-4</v>
      </c>
      <c r="X44" s="148">
        <v>1.3128076615645117E-5</v>
      </c>
      <c r="Y44" s="148">
        <v>7.7553853762560866E-6</v>
      </c>
      <c r="Z44" s="148">
        <v>9.7645933102433951E-6</v>
      </c>
      <c r="AA44" s="148">
        <v>1.4021813293655803E-6</v>
      </c>
      <c r="AB44" s="148">
        <v>1.4896996950564043E-6</v>
      </c>
      <c r="AC44" s="148">
        <v>3.3436139026906392E-6</v>
      </c>
      <c r="AD44" s="148">
        <v>1.0717726682143417E-5</v>
      </c>
      <c r="AE44" s="149"/>
      <c r="AF44" s="148">
        <v>1.831326605839452E-8</v>
      </c>
      <c r="AG44" s="148">
        <v>7.9999494979475689E-7</v>
      </c>
      <c r="AH44" s="148">
        <v>6.7922967439059755E-7</v>
      </c>
      <c r="AI44" s="148">
        <v>7.4483942602732176E-8</v>
      </c>
      <c r="AJ44" s="148">
        <v>5.1165193645169556E-6</v>
      </c>
      <c r="AK44" s="148">
        <v>6.6301126949941312E-7</v>
      </c>
      <c r="AL44" s="148">
        <v>9.5481983885287773E-8</v>
      </c>
      <c r="AM44" s="148">
        <v>5.2259290644284775E-7</v>
      </c>
      <c r="AN44" s="148">
        <v>6.7227542318892083E-6</v>
      </c>
      <c r="AO44" s="148">
        <v>2.8068985984153918E-5</v>
      </c>
      <c r="AP44" s="148">
        <v>1.0242076694979527E-6</v>
      </c>
      <c r="AQ44" s="148">
        <v>6.096471865123261E-7</v>
      </c>
      <c r="AR44" s="148">
        <v>3.6796711337905374E-6</v>
      </c>
      <c r="AS44" s="148">
        <v>6.4715642885740205E-7</v>
      </c>
      <c r="AT44" s="148">
        <v>8.6466733951917207E-7</v>
      </c>
      <c r="AU44" s="148">
        <v>1.0402739680388101E-5</v>
      </c>
      <c r="AV44" s="148">
        <v>1.9934112012933267E-5</v>
      </c>
      <c r="AW44" s="148">
        <v>8.9576454379365033E-6</v>
      </c>
      <c r="AX44" s="148">
        <v>2.5080751117899229E-5</v>
      </c>
      <c r="AY44" s="148">
        <v>1.5261843563517088E-4</v>
      </c>
      <c r="AZ44" s="148">
        <v>1.5429391778741414E-5</v>
      </c>
      <c r="BA44" s="148">
        <v>7.466393031550286E-6</v>
      </c>
      <c r="BB44" s="148">
        <v>7.9092647074190228E-6</v>
      </c>
      <c r="BC44" s="148">
        <v>1.2081836046635971E-6</v>
      </c>
      <c r="BD44" s="148">
        <v>1.29630985005114E-6</v>
      </c>
      <c r="BE44" s="148">
        <v>1.8970212611627777E-6</v>
      </c>
      <c r="BF44" s="148">
        <v>9.2806427418798551E-6</v>
      </c>
      <c r="BG44" s="148"/>
      <c r="BH44" s="148">
        <v>4.0799715396767305E-8</v>
      </c>
      <c r="BI44" s="148">
        <v>3.854241013446266E-7</v>
      </c>
      <c r="BJ44" s="148">
        <v>5.9657200660875403E-7</v>
      </c>
      <c r="BK44" s="148">
        <v>9.9809152508952742E-8</v>
      </c>
      <c r="BL44" s="148">
        <v>4.2398949283137885E-6</v>
      </c>
      <c r="BM44" s="148">
        <v>5.5058439462765578E-8</v>
      </c>
      <c r="BN44" s="148">
        <v>1.448281998178274E-7</v>
      </c>
      <c r="BO44" s="148">
        <v>2.9454076892549755E-7</v>
      </c>
      <c r="BP44" s="148">
        <v>7.3719504248286113E-6</v>
      </c>
      <c r="BQ44" s="148">
        <v>2.5157192748327265E-5</v>
      </c>
      <c r="BR44" s="148">
        <v>1.1813714902961417E-6</v>
      </c>
      <c r="BS44" s="148">
        <v>6.6130425422100697E-6</v>
      </c>
      <c r="BT44" s="148">
        <v>4.3322368051804038E-6</v>
      </c>
      <c r="BU44" s="148">
        <v>3.9024655509997883E-7</v>
      </c>
      <c r="BV44" s="148">
        <v>2.0125473057762754E-7</v>
      </c>
      <c r="BW44" s="148">
        <v>6.4741462337866453E-6</v>
      </c>
      <c r="BX44" s="148">
        <v>1.966594281789377E-5</v>
      </c>
      <c r="BY44" s="148">
        <v>5.5537132258043161E-6</v>
      </c>
      <c r="BZ44" s="148">
        <v>2.7220178626630499E-5</v>
      </c>
      <c r="CA44" s="148">
        <v>1.6562222259859476E-4</v>
      </c>
      <c r="CB44" s="148">
        <v>2.1804789746853844E-5</v>
      </c>
      <c r="CC44" s="148">
        <v>7.335465032278001E-6</v>
      </c>
      <c r="CD44" s="148">
        <v>8.9853417922755764E-6</v>
      </c>
      <c r="CE44" s="148">
        <v>1.5918917527139434E-6</v>
      </c>
      <c r="CF44" s="148">
        <v>1.2166842187580306E-6</v>
      </c>
      <c r="CG44" s="148">
        <v>4.1782719296007933E-6</v>
      </c>
      <c r="CH44" s="148">
        <v>6.9946876783184807E-6</v>
      </c>
      <c r="CI44" s="148"/>
      <c r="CJ44" s="148">
        <v>2.4098185044159067E-6</v>
      </c>
      <c r="CK44" s="148">
        <v>6.1560888907220751E-9</v>
      </c>
      <c r="CL44" s="148">
        <v>1.4037191941054603E-5</v>
      </c>
      <c r="CM44" s="148">
        <v>2.677433289735003E-7</v>
      </c>
      <c r="CN44" s="148">
        <v>9.4162941525192921E-6</v>
      </c>
      <c r="CO44" s="148">
        <v>3.0868391807928441E-7</v>
      </c>
      <c r="CP44" s="148">
        <v>1.3218546090950771E-7</v>
      </c>
      <c r="CQ44" s="148">
        <v>4.2762091091709086E-7</v>
      </c>
      <c r="CR44" s="148">
        <v>1.1746489916178154E-5</v>
      </c>
      <c r="CS44" s="148">
        <v>2.4782404616997978E-5</v>
      </c>
      <c r="CT44" s="148">
        <v>6.558257706270582E-7</v>
      </c>
      <c r="CU44" s="148">
        <v>2.1318651043444069E-6</v>
      </c>
      <c r="CV44" s="148">
        <v>3.9862616147376168E-6</v>
      </c>
      <c r="CW44" s="148">
        <v>1.7002405894889304E-7</v>
      </c>
      <c r="CX44" s="148">
        <v>2.3974950310583805E-7</v>
      </c>
      <c r="CY44" s="148">
        <v>1.0109680762972899E-5</v>
      </c>
      <c r="CZ44" s="148">
        <v>1.923275091334345E-5</v>
      </c>
      <c r="DA44" s="148">
        <v>5.9817252974063044E-6</v>
      </c>
      <c r="DB44" s="148">
        <v>2.8258245812283061E-5</v>
      </c>
      <c r="DC44" s="148">
        <v>1.4946131157531401E-4</v>
      </c>
      <c r="DD44" s="148">
        <v>1.8924475443290048E-5</v>
      </c>
      <c r="DE44" s="148">
        <v>8.2423005528088607E-6</v>
      </c>
      <c r="DF44" s="148">
        <v>9.6032092768709769E-6</v>
      </c>
      <c r="DG44" s="148">
        <v>1.4077518163785107E-6</v>
      </c>
      <c r="DH44" s="148">
        <v>5.433566019849223E-6</v>
      </c>
      <c r="DI44" s="148">
        <v>2.0422246561481806E-6</v>
      </c>
      <c r="DJ44" s="148">
        <v>5.3696610730215732E-6</v>
      </c>
      <c r="DK44" s="148"/>
      <c r="DL44" s="148">
        <v>2.0489537827269366E-7</v>
      </c>
      <c r="DM44" s="148">
        <v>0</v>
      </c>
      <c r="DN44" s="148">
        <v>1.0736409457230761E-5</v>
      </c>
      <c r="DO44" s="148">
        <v>1.8916206087991108E-7</v>
      </c>
      <c r="DP44" s="148">
        <v>1.0060259820941985E-5</v>
      </c>
      <c r="DQ44" s="148">
        <v>0</v>
      </c>
      <c r="DR44" s="148">
        <v>1.049892928902512E-7</v>
      </c>
      <c r="DS44" s="148">
        <v>9.4779802043948214E-8</v>
      </c>
      <c r="DT44" s="148">
        <v>6.2536665727744314E-6</v>
      </c>
      <c r="DU44" s="148">
        <v>2.1876134024299483E-5</v>
      </c>
      <c r="DV44" s="148">
        <v>9.3647673202477564E-7</v>
      </c>
      <c r="DW44" s="148">
        <v>6.5789495559245243E-7</v>
      </c>
      <c r="DX44" s="148">
        <v>1.9975355390111062E-5</v>
      </c>
      <c r="DY44" s="148">
        <v>6.4498012093722952E-7</v>
      </c>
      <c r="DZ44" s="148">
        <v>4.1289948215382216E-7</v>
      </c>
      <c r="EA44" s="148">
        <v>7.5706279649074029E-6</v>
      </c>
      <c r="EB44" s="148">
        <v>2.0169024584136494E-5</v>
      </c>
      <c r="EC44" s="148">
        <v>3.2089891453796986E-6</v>
      </c>
      <c r="ED44" s="148">
        <v>3.3343477270610351E-5</v>
      </c>
      <c r="EE44" s="148">
        <v>1.341394386021141E-4</v>
      </c>
      <c r="EF44" s="148">
        <v>2.3630010193149939E-5</v>
      </c>
      <c r="EG44" s="148">
        <v>9.2364003069846845E-6</v>
      </c>
      <c r="EH44" s="148">
        <v>8.7368862281290554E-6</v>
      </c>
      <c r="EI44" s="148">
        <v>1.7977908104654269E-6</v>
      </c>
      <c r="EJ44" s="148">
        <v>4.4527125431800157E-6</v>
      </c>
      <c r="EK44" s="148">
        <v>2.7554513796694441E-6</v>
      </c>
      <c r="EL44" s="148">
        <v>6.2745535500129328E-6</v>
      </c>
      <c r="EM44" s="148"/>
      <c r="EN44" s="148">
        <v>8.5474203130033543E-8</v>
      </c>
      <c r="EO44" s="148">
        <v>0</v>
      </c>
      <c r="EP44" s="148">
        <v>1.1053668439806171E-5</v>
      </c>
      <c r="EQ44" s="148">
        <v>2.3969449573463612E-7</v>
      </c>
      <c r="ER44" s="148">
        <v>1.2588350750922629E-5</v>
      </c>
      <c r="ES44" s="148">
        <v>3.5030411118866203E-8</v>
      </c>
      <c r="ET44" s="148">
        <v>5.2257433162827646E-7</v>
      </c>
      <c r="EU44" s="148">
        <v>1.9721744788834374E-7</v>
      </c>
      <c r="EV44" s="148">
        <v>6.7715142215364447E-6</v>
      </c>
      <c r="EW44" s="148">
        <v>1.0642532852027886E-5</v>
      </c>
      <c r="EX44" s="148">
        <v>1.0164526544786161E-6</v>
      </c>
      <c r="EY44" s="148">
        <v>8.2092661044068543E-7</v>
      </c>
      <c r="EZ44" s="148">
        <v>3.236855097512622E-5</v>
      </c>
      <c r="FA44" s="148">
        <v>9.651903863283989E-6</v>
      </c>
      <c r="FB44" s="148">
        <v>1.648739069694048E-7</v>
      </c>
      <c r="FC44" s="148">
        <v>8.9957783869591001E-6</v>
      </c>
      <c r="FD44" s="148">
        <v>2.8242726106215161E-5</v>
      </c>
      <c r="FE44" s="148">
        <v>3.2161239646105542E-6</v>
      </c>
      <c r="FF44" s="148">
        <v>2.6962141289199599E-5</v>
      </c>
      <c r="FG44" s="148">
        <v>1.1478827989367834E-4</v>
      </c>
      <c r="FH44" s="148">
        <v>1.8857262796559097E-5</v>
      </c>
      <c r="FI44" s="148">
        <v>1.8087592985004275E-5</v>
      </c>
      <c r="FJ44" s="148">
        <v>1.1611628308052766E-5</v>
      </c>
      <c r="FK44" s="148">
        <v>1.9345581454160721E-6</v>
      </c>
      <c r="FL44" s="148">
        <v>5.0445517164747617E-6</v>
      </c>
      <c r="FM44" s="148">
        <v>2.1732874591564982E-6</v>
      </c>
      <c r="FN44" s="148">
        <v>5.9372867523295815E-6</v>
      </c>
      <c r="FO44" s="148"/>
      <c r="FP44" s="148">
        <v>9.9183639084396481E-8</v>
      </c>
      <c r="FQ44" s="148">
        <v>0</v>
      </c>
      <c r="FR44" s="148">
        <v>1.2200754636542347E-5</v>
      </c>
      <c r="FS44" s="148">
        <v>0</v>
      </c>
      <c r="FT44" s="148">
        <v>1.5739123857656214E-5</v>
      </c>
      <c r="FU44" s="148">
        <v>1.2189925559691877E-6</v>
      </c>
      <c r="FV44" s="148">
        <v>4.7584842860585861E-7</v>
      </c>
      <c r="FW44" s="148">
        <v>5.1830851443623726E-7</v>
      </c>
      <c r="FX44" s="148">
        <v>7.802779981505479E-6</v>
      </c>
      <c r="FY44" s="148">
        <v>7.3443095992201192E-6</v>
      </c>
      <c r="FZ44" s="148">
        <v>7.6049816279688835E-7</v>
      </c>
      <c r="GA44" s="148">
        <v>2.7869853576428763E-7</v>
      </c>
      <c r="GB44" s="148">
        <v>2.3434889149276494E-5</v>
      </c>
      <c r="GC44" s="148">
        <v>2.1844754974801377E-7</v>
      </c>
      <c r="GD44" s="148">
        <v>1.1667740454175035E-7</v>
      </c>
      <c r="GE44" s="148">
        <v>6.3670569877040465E-6</v>
      </c>
      <c r="GF44" s="148">
        <v>2.2567836005039669E-5</v>
      </c>
      <c r="GG44" s="148">
        <v>2.3031651477593359E-6</v>
      </c>
      <c r="GH44" s="148">
        <v>2.5234564501789357E-5</v>
      </c>
      <c r="GI44" s="148">
        <v>7.8115580950618267E-5</v>
      </c>
      <c r="GJ44" s="148">
        <v>1.8481257044835817E-5</v>
      </c>
      <c r="GK44" s="148">
        <v>1.413777643213688E-5</v>
      </c>
      <c r="GL44" s="148">
        <v>1.6167121923008032E-5</v>
      </c>
      <c r="GM44" s="148">
        <v>2.036317318744142E-6</v>
      </c>
      <c r="GN44" s="148">
        <v>5.9414094881592516E-6</v>
      </c>
      <c r="GO44" s="148">
        <v>2.9294227757719498E-6</v>
      </c>
      <c r="GP44" s="148">
        <v>7.7315193367596736E-6</v>
      </c>
      <c r="GQ44" s="148"/>
      <c r="GR44" s="148">
        <v>6.7231619284193103E-7</v>
      </c>
      <c r="GS44" s="148">
        <v>1.6550872769637465E-8</v>
      </c>
      <c r="GT44" s="148">
        <v>6.0616875725128595E-7</v>
      </c>
      <c r="GU44" s="148">
        <v>0</v>
      </c>
      <c r="GV44" s="148">
        <v>1.0798241445176188E-5</v>
      </c>
      <c r="GW44" s="148">
        <v>2.8033035853595796E-8</v>
      </c>
      <c r="GX44" s="148">
        <v>2.7509367838514224E-7</v>
      </c>
      <c r="GY44" s="148">
        <v>1.6897760200013139E-6</v>
      </c>
      <c r="GZ44" s="148">
        <v>7.9995661615250317E-6</v>
      </c>
      <c r="HA44" s="148">
        <v>7.4639557795603917E-6</v>
      </c>
      <c r="HB44" s="148">
        <v>8.959017378727113E-7</v>
      </c>
      <c r="HC44" s="148">
        <v>5.9423913025588572E-7</v>
      </c>
      <c r="HD44" s="148">
        <v>4.7276377181328733E-6</v>
      </c>
      <c r="HE44" s="148">
        <v>1.3062575043270452E-7</v>
      </c>
      <c r="HF44" s="148">
        <v>3.1881637087762747E-7</v>
      </c>
      <c r="HG44" s="148">
        <v>3.0509490865479747E-6</v>
      </c>
      <c r="HH44" s="148">
        <v>1.6953390567701294E-5</v>
      </c>
      <c r="HI44" s="148">
        <v>2.5685698581941518E-6</v>
      </c>
      <c r="HJ44" s="148">
        <v>2.866502894289186E-5</v>
      </c>
      <c r="HK44" s="148">
        <v>5.0594121970081886E-5</v>
      </c>
      <c r="HL44" s="148">
        <v>1.9160603231726712E-5</v>
      </c>
      <c r="HM44" s="148">
        <v>1.6886177685846042E-5</v>
      </c>
      <c r="HN44" s="148">
        <v>1.6696303244786565E-5</v>
      </c>
      <c r="HO44" s="148">
        <v>3.8463456867665409E-6</v>
      </c>
      <c r="HP44" s="148">
        <v>6.3555606233039829E-6</v>
      </c>
      <c r="HQ44" s="148">
        <v>5.2392320475392937E-6</v>
      </c>
      <c r="HR44" s="148">
        <v>1.0167603095510257E-5</v>
      </c>
    </row>
    <row r="45" spans="1:226" x14ac:dyDescent="0.25">
      <c r="A45" s="123" t="s">
        <v>841</v>
      </c>
      <c r="B45" s="123">
        <v>9101</v>
      </c>
      <c r="C45" s="147" t="s">
        <v>932</v>
      </c>
      <c r="D45" s="148">
        <v>1.2126811269599922E-7</v>
      </c>
      <c r="E45" s="148">
        <v>0</v>
      </c>
      <c r="F45" s="148">
        <v>0</v>
      </c>
      <c r="G45" s="148">
        <v>0</v>
      </c>
      <c r="H45" s="148">
        <v>1.980241358768208E-8</v>
      </c>
      <c r="I45" s="148">
        <v>0</v>
      </c>
      <c r="J45" s="148">
        <v>0</v>
      </c>
      <c r="K45" s="148">
        <v>7.2369677499287957E-9</v>
      </c>
      <c r="L45" s="148">
        <v>2.3861394213082183E-8</v>
      </c>
      <c r="M45" s="148">
        <v>2.366866658507898E-8</v>
      </c>
      <c r="N45" s="148">
        <v>9.3279249099754886E-7</v>
      </c>
      <c r="O45" s="148">
        <v>2.2659297862129572E-8</v>
      </c>
      <c r="P45" s="148">
        <v>2.3553417276278614E-7</v>
      </c>
      <c r="Q45" s="148">
        <v>0</v>
      </c>
      <c r="R45" s="148">
        <v>9.4039052435916549E-8</v>
      </c>
      <c r="S45" s="148">
        <v>2.5767085657904252E-6</v>
      </c>
      <c r="T45" s="148">
        <v>1.8102715759774866E-6</v>
      </c>
      <c r="U45" s="148">
        <v>5.9655751462479308E-9</v>
      </c>
      <c r="V45" s="148">
        <v>2.1158908911098698E-5</v>
      </c>
      <c r="W45" s="148">
        <v>2.9702354756726911E-6</v>
      </c>
      <c r="X45" s="148">
        <v>9.937903815114508E-6</v>
      </c>
      <c r="Y45" s="148">
        <v>1.3148465451859235E-7</v>
      </c>
      <c r="Z45" s="148">
        <v>1.6112228278499063E-6</v>
      </c>
      <c r="AA45" s="148">
        <v>1.0647826538522122E-7</v>
      </c>
      <c r="AB45" s="148">
        <v>1.3797452461867624E-8</v>
      </c>
      <c r="AC45" s="148">
        <v>2.970889381809997E-7</v>
      </c>
      <c r="AD45" s="148">
        <v>3.0823968577565341E-6</v>
      </c>
      <c r="AE45" s="149"/>
      <c r="AF45" s="148">
        <v>9.3159962589089514E-8</v>
      </c>
      <c r="AG45" s="148">
        <v>0</v>
      </c>
      <c r="AH45" s="148">
        <v>0</v>
      </c>
      <c r="AI45" s="148">
        <v>0</v>
      </c>
      <c r="AJ45" s="148">
        <v>2.0556866239867416E-8</v>
      </c>
      <c r="AK45" s="148">
        <v>0</v>
      </c>
      <c r="AL45" s="148">
        <v>0</v>
      </c>
      <c r="AM45" s="148">
        <v>1.3808058550872845E-7</v>
      </c>
      <c r="AN45" s="148">
        <v>1.6688902768303175E-6</v>
      </c>
      <c r="AO45" s="148">
        <v>3.6992977509404637E-8</v>
      </c>
      <c r="AP45" s="148">
        <v>9.1867751885434291E-7</v>
      </c>
      <c r="AQ45" s="148">
        <v>0</v>
      </c>
      <c r="AR45" s="148">
        <v>2.518977141331135E-7</v>
      </c>
      <c r="AS45" s="148">
        <v>6.1044220194648396E-9</v>
      </c>
      <c r="AT45" s="148">
        <v>7.9342630358744412E-8</v>
      </c>
      <c r="AU45" s="148">
        <v>2.8626696964210977E-6</v>
      </c>
      <c r="AV45" s="148">
        <v>1.8777896307298185E-6</v>
      </c>
      <c r="AW45" s="148">
        <v>0</v>
      </c>
      <c r="AX45" s="148">
        <v>2.5735592725966612E-5</v>
      </c>
      <c r="AY45" s="148">
        <v>3.4840842818226018E-6</v>
      </c>
      <c r="AZ45" s="148">
        <v>1.1167598369353701E-5</v>
      </c>
      <c r="BA45" s="148">
        <v>1.4987067339999507E-7</v>
      </c>
      <c r="BB45" s="148">
        <v>1.5467068487530746E-6</v>
      </c>
      <c r="BC45" s="148">
        <v>1.3264764991137141E-7</v>
      </c>
      <c r="BD45" s="148">
        <v>0</v>
      </c>
      <c r="BE45" s="148">
        <v>3.1703351772382091E-7</v>
      </c>
      <c r="BF45" s="148">
        <v>3.2239047217445371E-6</v>
      </c>
      <c r="BG45" s="148"/>
      <c r="BH45" s="148">
        <v>7.85034523899021E-8</v>
      </c>
      <c r="BI45" s="148">
        <v>0</v>
      </c>
      <c r="BJ45" s="148">
        <v>0</v>
      </c>
      <c r="BK45" s="148">
        <v>0</v>
      </c>
      <c r="BL45" s="148">
        <v>2.1592084675985773E-8</v>
      </c>
      <c r="BM45" s="148">
        <v>0</v>
      </c>
      <c r="BN45" s="148">
        <v>0</v>
      </c>
      <c r="BO45" s="148">
        <v>1.893001921192201E-8</v>
      </c>
      <c r="BP45" s="148">
        <v>2.5088900619663141E-8</v>
      </c>
      <c r="BQ45" s="148">
        <v>3.7633350929494711E-8</v>
      </c>
      <c r="BR45" s="148">
        <v>9.229342342321626E-7</v>
      </c>
      <c r="BS45" s="148">
        <v>7.5725522187864568E-9</v>
      </c>
      <c r="BT45" s="148">
        <v>1.7099487443194066E-7</v>
      </c>
      <c r="BU45" s="148">
        <v>6.2722251549157851E-9</v>
      </c>
      <c r="BV45" s="148">
        <v>8.3263284733343464E-8</v>
      </c>
      <c r="BW45" s="148">
        <v>3.0160190286300223E-6</v>
      </c>
      <c r="BX45" s="148">
        <v>1.9885602798233977E-6</v>
      </c>
      <c r="BY45" s="148">
        <v>0</v>
      </c>
      <c r="BZ45" s="148">
        <v>2.7983836257631725E-5</v>
      </c>
      <c r="CA45" s="148">
        <v>5.6289938435320642E-6</v>
      </c>
      <c r="CB45" s="148">
        <v>7.3558693269206893E-6</v>
      </c>
      <c r="CC45" s="148">
        <v>1.5408679069561324E-7</v>
      </c>
      <c r="CD45" s="148">
        <v>1.2449607610073082E-6</v>
      </c>
      <c r="CE45" s="148">
        <v>1.0757319919026884E-7</v>
      </c>
      <c r="CF45" s="148">
        <v>1.1257030718951089E-8</v>
      </c>
      <c r="CG45" s="148">
        <v>6.2722251549157851E-9</v>
      </c>
      <c r="CH45" s="148">
        <v>7.4682416859104455E-7</v>
      </c>
      <c r="CI45" s="148"/>
      <c r="CJ45" s="148">
        <v>7.5392547564953271E-8</v>
      </c>
      <c r="CK45" s="148">
        <v>0</v>
      </c>
      <c r="CL45" s="148">
        <v>3.4054004023026463E-7</v>
      </c>
      <c r="CM45" s="148">
        <v>0</v>
      </c>
      <c r="CN45" s="148">
        <v>1.2947440972664351E-7</v>
      </c>
      <c r="CO45" s="148">
        <v>0</v>
      </c>
      <c r="CP45" s="148">
        <v>0</v>
      </c>
      <c r="CQ45" s="148">
        <v>2.4064241838442198E-7</v>
      </c>
      <c r="CR45" s="148">
        <v>2.46243555628883E-8</v>
      </c>
      <c r="CS45" s="148">
        <v>6.1560888907220751E-9</v>
      </c>
      <c r="CT45" s="148">
        <v>9.5430854111364543E-7</v>
      </c>
      <c r="CU45" s="148">
        <v>7.4987940034575293E-9</v>
      </c>
      <c r="CV45" s="148">
        <v>8.187688589267703E-7</v>
      </c>
      <c r="CW45" s="148">
        <v>6.1560888907220751E-9</v>
      </c>
      <c r="CX45" s="148">
        <v>9.4481619091137151E-8</v>
      </c>
      <c r="CY45" s="148">
        <v>3.1263962877565779E-6</v>
      </c>
      <c r="CZ45" s="148">
        <v>1.8607476738801179E-6</v>
      </c>
      <c r="DA45" s="148">
        <v>0</v>
      </c>
      <c r="DB45" s="148">
        <v>3.1051290225473399E-5</v>
      </c>
      <c r="DC45" s="148">
        <v>1.79456265856981E-5</v>
      </c>
      <c r="DD45" s="148">
        <v>1.2807387917195286E-5</v>
      </c>
      <c r="DE45" s="148">
        <v>1.7154704145374566E-7</v>
      </c>
      <c r="DF45" s="148">
        <v>1.7140171257362084E-6</v>
      </c>
      <c r="DG45" s="148">
        <v>8.9074426885651235E-8</v>
      </c>
      <c r="DH45" s="148">
        <v>0</v>
      </c>
      <c r="DI45" s="148">
        <v>1.2481611420638334E-8</v>
      </c>
      <c r="DJ45" s="148">
        <v>1.4107006394350236E-6</v>
      </c>
      <c r="DK45" s="148"/>
      <c r="DL45" s="148">
        <v>1.4012619604033413E-8</v>
      </c>
      <c r="DM45" s="148">
        <v>0</v>
      </c>
      <c r="DN45" s="148">
        <v>8.0442816245376986E-9</v>
      </c>
      <c r="DO45" s="148">
        <v>0</v>
      </c>
      <c r="DP45" s="148">
        <v>1.4605937272435489E-7</v>
      </c>
      <c r="DQ45" s="148">
        <v>0</v>
      </c>
      <c r="DR45" s="148">
        <v>0</v>
      </c>
      <c r="DS45" s="148">
        <v>0</v>
      </c>
      <c r="DT45" s="148">
        <v>2.6468281474285332E-8</v>
      </c>
      <c r="DU45" s="148">
        <v>6.6170703685713329E-9</v>
      </c>
      <c r="DV45" s="148">
        <v>1.0430629445639006E-6</v>
      </c>
      <c r="DW45" s="148">
        <v>8.0499904695668833E-9</v>
      </c>
      <c r="DX45" s="148">
        <v>2.1935263905621247E-7</v>
      </c>
      <c r="DY45" s="148">
        <v>6.6170703685713329E-9</v>
      </c>
      <c r="DZ45" s="148">
        <v>2.9776816658571002E-8</v>
      </c>
      <c r="EA45" s="148">
        <v>6.7174707880351161E-7</v>
      </c>
      <c r="EB45" s="148">
        <v>1.9423691271453146E-6</v>
      </c>
      <c r="EC45" s="148">
        <v>7.2787774054284666E-9</v>
      </c>
      <c r="ED45" s="148">
        <v>3.218554211419419E-5</v>
      </c>
      <c r="EE45" s="148">
        <v>1.7993167847402544E-5</v>
      </c>
      <c r="EF45" s="148">
        <v>1.483133454039767E-5</v>
      </c>
      <c r="EG45" s="148">
        <v>7.0802652943737397E-9</v>
      </c>
      <c r="EH45" s="148">
        <v>1.39109775107786E-6</v>
      </c>
      <c r="EI45" s="148">
        <v>9.6296797862549542E-8</v>
      </c>
      <c r="EJ45" s="148">
        <v>3.1337601913442199E-7</v>
      </c>
      <c r="EK45" s="148">
        <v>1.5876583453622343E-7</v>
      </c>
      <c r="EL45" s="148">
        <v>1.9338506221446868E-6</v>
      </c>
      <c r="EM45" s="148"/>
      <c r="EN45" s="148">
        <v>1.4012164447546482E-8</v>
      </c>
      <c r="EO45" s="148">
        <v>0</v>
      </c>
      <c r="EP45" s="148">
        <v>9.7934482697905511E-9</v>
      </c>
      <c r="EQ45" s="148">
        <v>0</v>
      </c>
      <c r="ER45" s="148">
        <v>1.6267459982486916E-7</v>
      </c>
      <c r="ES45" s="148">
        <v>0</v>
      </c>
      <c r="ET45" s="148">
        <v>0</v>
      </c>
      <c r="EU45" s="148">
        <v>2.6813361483103179E-7</v>
      </c>
      <c r="EV45" s="148">
        <v>2.8024328895092963E-8</v>
      </c>
      <c r="EW45" s="148">
        <v>1.4012164447546482E-8</v>
      </c>
      <c r="EX45" s="148">
        <v>1.0283907172510814E-6</v>
      </c>
      <c r="EY45" s="148">
        <v>9.3480723761736385E-9</v>
      </c>
      <c r="EZ45" s="148">
        <v>2.4134371242330348E-7</v>
      </c>
      <c r="FA45" s="148">
        <v>7.0060822237732409E-9</v>
      </c>
      <c r="FB45" s="148">
        <v>3.1459569211265651E-8</v>
      </c>
      <c r="FC45" s="148">
        <v>9.8666972361126194E-7</v>
      </c>
      <c r="FD45" s="148">
        <v>1.8014917010740287E-6</v>
      </c>
      <c r="FE45" s="148">
        <v>2.0822377705923913E-8</v>
      </c>
      <c r="FF45" s="148">
        <v>3.2238685331015447E-5</v>
      </c>
      <c r="FG45" s="148">
        <v>2.4315876383152867E-5</v>
      </c>
      <c r="FH45" s="148">
        <v>1.5963430366380279E-5</v>
      </c>
      <c r="FI45" s="148">
        <v>2.2315411494919627E-7</v>
      </c>
      <c r="FJ45" s="148">
        <v>1.8086962136269075E-7</v>
      </c>
      <c r="FK45" s="148">
        <v>1.0985762929532468E-7</v>
      </c>
      <c r="FL45" s="148">
        <v>7.5162154107249907E-8</v>
      </c>
      <c r="FM45" s="148">
        <v>2.427224792712581E-7</v>
      </c>
      <c r="FN45" s="148">
        <v>1.36200769659858E-6</v>
      </c>
      <c r="FO45" s="148"/>
      <c r="FP45" s="148">
        <v>0</v>
      </c>
      <c r="FQ45" s="148">
        <v>0</v>
      </c>
      <c r="FR45" s="148">
        <v>0</v>
      </c>
      <c r="FS45" s="148">
        <v>0</v>
      </c>
      <c r="FT45" s="148">
        <v>1.3347718866344681E-7</v>
      </c>
      <c r="FU45" s="148">
        <v>0</v>
      </c>
      <c r="FV45" s="148">
        <v>0</v>
      </c>
      <c r="FW45" s="148">
        <v>0</v>
      </c>
      <c r="FX45" s="148">
        <v>2.4219314994835287E-8</v>
      </c>
      <c r="FY45" s="148">
        <v>6.9198042842386539E-9</v>
      </c>
      <c r="FZ45" s="148">
        <v>9.1621943750214888E-7</v>
      </c>
      <c r="GA45" s="148">
        <v>9.2328530801610145E-9</v>
      </c>
      <c r="GB45" s="148">
        <v>1.0404717767144385E-8</v>
      </c>
      <c r="GC45" s="148">
        <v>2.0759246110447723E-8</v>
      </c>
      <c r="GD45" s="148">
        <v>6.9198042842386539E-9</v>
      </c>
      <c r="GE45" s="148">
        <v>1.0763472102271646E-6</v>
      </c>
      <c r="GF45" s="148">
        <v>4.0817877877623774E-6</v>
      </c>
      <c r="GG45" s="148">
        <v>8.0036290516495273E-9</v>
      </c>
      <c r="GH45" s="148">
        <v>3.8549996228313027E-6</v>
      </c>
      <c r="GI45" s="148">
        <v>2.3320242999093297E-5</v>
      </c>
      <c r="GJ45" s="148">
        <v>1.4848769981599086E-5</v>
      </c>
      <c r="GK45" s="148">
        <v>1.4001798776365913E-7</v>
      </c>
      <c r="GL45" s="148">
        <v>1.3288675427861325E-7</v>
      </c>
      <c r="GM45" s="148">
        <v>1.1049193322302457E-7</v>
      </c>
      <c r="GN45" s="148">
        <v>8.9880254023194796E-8</v>
      </c>
      <c r="GO45" s="148">
        <v>9.1663729363552195E-8</v>
      </c>
      <c r="GP45" s="148">
        <v>1.5782494523035756E-6</v>
      </c>
      <c r="GQ45" s="148"/>
      <c r="GR45" s="148">
        <v>0</v>
      </c>
      <c r="GS45" s="148">
        <v>0</v>
      </c>
      <c r="GT45" s="148">
        <v>0</v>
      </c>
      <c r="GU45" s="148">
        <v>0</v>
      </c>
      <c r="GV45" s="148">
        <v>1.0466304366186011E-7</v>
      </c>
      <c r="GW45" s="148">
        <v>0</v>
      </c>
      <c r="GX45" s="148">
        <v>0</v>
      </c>
      <c r="GY45" s="148">
        <v>3.2194313030746942E-7</v>
      </c>
      <c r="GZ45" s="148">
        <v>3.3515693756887782E-8</v>
      </c>
      <c r="HA45" s="148">
        <v>0</v>
      </c>
      <c r="HB45" s="148">
        <v>1.4939195176018757E-6</v>
      </c>
      <c r="HC45" s="148">
        <v>1.7385433143997218E-8</v>
      </c>
      <c r="HD45" s="148">
        <v>1.2132289143575168E-8</v>
      </c>
      <c r="HE45" s="148">
        <v>7.4479319459750638E-9</v>
      </c>
      <c r="HF45" s="148">
        <v>7.4479319459750638E-9</v>
      </c>
      <c r="HG45" s="148">
        <v>7.9020460765961934E-7</v>
      </c>
      <c r="HH45" s="148">
        <v>1.6592034353522666E-6</v>
      </c>
      <c r="HI45" s="148">
        <v>1.8980662567902161E-8</v>
      </c>
      <c r="HJ45" s="148">
        <v>5.7691600494256137E-6</v>
      </c>
      <c r="HK45" s="148">
        <v>2.1592747556482126E-5</v>
      </c>
      <c r="HL45" s="148">
        <v>1.4364669937632262E-5</v>
      </c>
      <c r="HM45" s="148">
        <v>2.6543743461720319E-7</v>
      </c>
      <c r="HN45" s="148">
        <v>1.6320143677868702E-6</v>
      </c>
      <c r="HO45" s="148">
        <v>0</v>
      </c>
      <c r="HP45" s="148">
        <v>3.714166062532302E-8</v>
      </c>
      <c r="HQ45" s="148">
        <v>7.4479319459750638E-9</v>
      </c>
      <c r="HR45" s="148">
        <v>2.0145728842330934E-6</v>
      </c>
    </row>
    <row r="46" spans="1:226" x14ac:dyDescent="0.25">
      <c r="A46" s="123" t="s">
        <v>841</v>
      </c>
      <c r="B46" s="123">
        <v>9102</v>
      </c>
      <c r="C46" s="147" t="s">
        <v>933</v>
      </c>
      <c r="D46" s="148">
        <v>0</v>
      </c>
      <c r="E46" s="148">
        <v>0</v>
      </c>
      <c r="F46" s="148">
        <v>4.6135566408992768E-8</v>
      </c>
      <c r="G46" s="148">
        <v>0</v>
      </c>
      <c r="H46" s="148">
        <v>2.7095202064701076E-5</v>
      </c>
      <c r="I46" s="148">
        <v>0</v>
      </c>
      <c r="J46" s="148">
        <v>0</v>
      </c>
      <c r="K46" s="148">
        <v>7.646178189830639E-7</v>
      </c>
      <c r="L46" s="148">
        <v>2.2319925850163762E-6</v>
      </c>
      <c r="M46" s="148">
        <v>8.6332666431725549E-8</v>
      </c>
      <c r="N46" s="148">
        <v>4.6558759695628699E-8</v>
      </c>
      <c r="O46" s="148">
        <v>0</v>
      </c>
      <c r="P46" s="148">
        <v>5.8524970101715644E-7</v>
      </c>
      <c r="Q46" s="148">
        <v>3.5974725260384623E-8</v>
      </c>
      <c r="R46" s="148">
        <v>0</v>
      </c>
      <c r="S46" s="148">
        <v>6.533640447754184E-7</v>
      </c>
      <c r="T46" s="148">
        <v>8.5430949149014247E-6</v>
      </c>
      <c r="U46" s="148">
        <v>2.7806551005513292E-7</v>
      </c>
      <c r="V46" s="148">
        <v>6.4672943532032278E-6</v>
      </c>
      <c r="W46" s="148">
        <v>1.6256625189710865E-5</v>
      </c>
      <c r="X46" s="148">
        <v>1.9669817968378753E-6</v>
      </c>
      <c r="Y46" s="148">
        <v>5.0045902040432289E-8</v>
      </c>
      <c r="Z46" s="148">
        <v>7.8499067009478631E-7</v>
      </c>
      <c r="AA46" s="148">
        <v>1.1319133368908646E-6</v>
      </c>
      <c r="AB46" s="148">
        <v>1.8222524943276592E-7</v>
      </c>
      <c r="AC46" s="148">
        <v>3.6629422413449401E-7</v>
      </c>
      <c r="AD46" s="148">
        <v>1.5054837499595837E-8</v>
      </c>
      <c r="AE46" s="149"/>
      <c r="AF46" s="148">
        <v>0</v>
      </c>
      <c r="AG46" s="148">
        <v>0</v>
      </c>
      <c r="AH46" s="148">
        <v>1.8089707358182511E-7</v>
      </c>
      <c r="AI46" s="148">
        <v>0</v>
      </c>
      <c r="AJ46" s="148">
        <v>2.9204115143387945E-5</v>
      </c>
      <c r="AK46" s="148">
        <v>0</v>
      </c>
      <c r="AL46" s="148">
        <v>0</v>
      </c>
      <c r="AM46" s="148">
        <v>8.3890037609638442E-7</v>
      </c>
      <c r="AN46" s="148">
        <v>2.222530021564048E-6</v>
      </c>
      <c r="AO46" s="148">
        <v>2.8833490112451345E-8</v>
      </c>
      <c r="AP46" s="148">
        <v>0</v>
      </c>
      <c r="AQ46" s="148">
        <v>0</v>
      </c>
      <c r="AR46" s="148">
        <v>7.3766483940423947E-7</v>
      </c>
      <c r="AS46" s="148">
        <v>3.9323462163551669E-8</v>
      </c>
      <c r="AT46" s="148">
        <v>0</v>
      </c>
      <c r="AU46" s="148">
        <v>5.4716482571425727E-7</v>
      </c>
      <c r="AV46" s="148">
        <v>9.444426995697792E-6</v>
      </c>
      <c r="AW46" s="148">
        <v>2.8311309929751986E-7</v>
      </c>
      <c r="AX46" s="148">
        <v>1.4974640879616104E-5</v>
      </c>
      <c r="AY46" s="148">
        <v>1.3400229048502891E-5</v>
      </c>
      <c r="AZ46" s="148">
        <v>1.8414680496068425E-6</v>
      </c>
      <c r="BA46" s="148">
        <v>7.4951318040823093E-8</v>
      </c>
      <c r="BB46" s="148">
        <v>9.3810623748497828E-7</v>
      </c>
      <c r="BC46" s="148">
        <v>1.0122443528755836E-6</v>
      </c>
      <c r="BD46" s="148">
        <v>1.5431717761611043E-7</v>
      </c>
      <c r="BE46" s="148">
        <v>3.9972376629943577E-7</v>
      </c>
      <c r="BF46" s="148">
        <v>1.1614608267123368E-8</v>
      </c>
      <c r="BG46" s="148"/>
      <c r="BH46" s="148">
        <v>0</v>
      </c>
      <c r="BI46" s="148">
        <v>0</v>
      </c>
      <c r="BJ46" s="148">
        <v>7.5187946105833234E-8</v>
      </c>
      <c r="BK46" s="148">
        <v>0</v>
      </c>
      <c r="BL46" s="148">
        <v>2.5633279141614103E-5</v>
      </c>
      <c r="BM46" s="148">
        <v>0</v>
      </c>
      <c r="BN46" s="148">
        <v>0</v>
      </c>
      <c r="BO46" s="148">
        <v>9.7590962940196344E-7</v>
      </c>
      <c r="BP46" s="148">
        <v>2.1069305801679006E-6</v>
      </c>
      <c r="BQ46" s="148">
        <v>7.0012956994483327E-9</v>
      </c>
      <c r="BR46" s="148">
        <v>0</v>
      </c>
      <c r="BS46" s="148">
        <v>0</v>
      </c>
      <c r="BT46" s="148">
        <v>1.1247380366101812E-7</v>
      </c>
      <c r="BU46" s="148">
        <v>3.1996415460687761E-8</v>
      </c>
      <c r="BV46" s="148">
        <v>0</v>
      </c>
      <c r="BW46" s="148">
        <v>4.9268984049483713E-7</v>
      </c>
      <c r="BX46" s="148">
        <v>1.0097817326188293E-5</v>
      </c>
      <c r="BY46" s="148">
        <v>2.7224744544361547E-7</v>
      </c>
      <c r="BZ46" s="148">
        <v>1.4129613739732138E-5</v>
      </c>
      <c r="CA46" s="148">
        <v>1.4169274068118649E-5</v>
      </c>
      <c r="CB46" s="148">
        <v>1.6407704369649937E-6</v>
      </c>
      <c r="CC46" s="148">
        <v>6.7977105649608491E-8</v>
      </c>
      <c r="CD46" s="148">
        <v>7.0926483395206497E-7</v>
      </c>
      <c r="CE46" s="148">
        <v>7.778769267688162E-8</v>
      </c>
      <c r="CF46" s="148">
        <v>1.8486929865767056E-7</v>
      </c>
      <c r="CG46" s="148">
        <v>2.7658274293331823E-7</v>
      </c>
      <c r="CH46" s="148">
        <v>1.0689001067862914E-8</v>
      </c>
      <c r="CI46" s="148"/>
      <c r="CJ46" s="148">
        <v>0</v>
      </c>
      <c r="CK46" s="148">
        <v>0</v>
      </c>
      <c r="CL46" s="148">
        <v>4.8665238150267042E-7</v>
      </c>
      <c r="CM46" s="148">
        <v>0</v>
      </c>
      <c r="CN46" s="148">
        <v>2.9359122132289973E-5</v>
      </c>
      <c r="CO46" s="148">
        <v>0</v>
      </c>
      <c r="CP46" s="148">
        <v>0</v>
      </c>
      <c r="CQ46" s="148">
        <v>1.2386600942680834E-6</v>
      </c>
      <c r="CR46" s="148">
        <v>2.0088801159550025E-6</v>
      </c>
      <c r="CS46" s="148">
        <v>1.3007872303973783E-8</v>
      </c>
      <c r="CT46" s="148">
        <v>0</v>
      </c>
      <c r="CU46" s="148">
        <v>0</v>
      </c>
      <c r="CV46" s="148">
        <v>3.3202588690503686E-7</v>
      </c>
      <c r="CW46" s="148">
        <v>3.4361593851619134E-8</v>
      </c>
      <c r="CX46" s="148">
        <v>0</v>
      </c>
      <c r="CY46" s="148">
        <v>5.2556914226620824E-7</v>
      </c>
      <c r="CZ46" s="148">
        <v>9.5886038712606136E-6</v>
      </c>
      <c r="DA46" s="148">
        <v>2.1816015584394985E-7</v>
      </c>
      <c r="DB46" s="148">
        <v>2.869506764753804E-6</v>
      </c>
      <c r="DC46" s="148">
        <v>1.3340502843060984E-5</v>
      </c>
      <c r="DD46" s="148">
        <v>1.4963206532847359E-6</v>
      </c>
      <c r="DE46" s="148">
        <v>7.9811602786664127E-8</v>
      </c>
      <c r="DF46" s="148">
        <v>7.0327464468169819E-7</v>
      </c>
      <c r="DG46" s="148">
        <v>7.3534199410276526E-9</v>
      </c>
      <c r="DH46" s="148">
        <v>1.5318851130188848E-6</v>
      </c>
      <c r="DI46" s="148">
        <v>6.6693576026060656E-7</v>
      </c>
      <c r="DJ46" s="148">
        <v>9.8158554973164824E-9</v>
      </c>
      <c r="DK46" s="148"/>
      <c r="DL46" s="148">
        <v>0</v>
      </c>
      <c r="DM46" s="148">
        <v>0</v>
      </c>
      <c r="DN46" s="148">
        <v>0</v>
      </c>
      <c r="DO46" s="148">
        <v>0</v>
      </c>
      <c r="DP46" s="148">
        <v>3.3511688389238548E-5</v>
      </c>
      <c r="DQ46" s="148">
        <v>0</v>
      </c>
      <c r="DR46" s="148">
        <v>0</v>
      </c>
      <c r="DS46" s="148">
        <v>1.3254062011347049E-6</v>
      </c>
      <c r="DT46" s="148">
        <v>7.45004275614443E-7</v>
      </c>
      <c r="DU46" s="148">
        <v>0</v>
      </c>
      <c r="DV46" s="148">
        <v>0</v>
      </c>
      <c r="DW46" s="148">
        <v>9.8484582971481785E-8</v>
      </c>
      <c r="DX46" s="148">
        <v>1.336662486563891E-7</v>
      </c>
      <c r="DY46" s="148">
        <v>4.0999886989579242E-8</v>
      </c>
      <c r="DZ46" s="148">
        <v>0</v>
      </c>
      <c r="EA46" s="148">
        <v>8.4886010327452131E-7</v>
      </c>
      <c r="EB46" s="148">
        <v>1.0191904359981261E-5</v>
      </c>
      <c r="EC46" s="148">
        <v>2.0366992278971553E-7</v>
      </c>
      <c r="ED46" s="148">
        <v>1.1406024282417379E-5</v>
      </c>
      <c r="EE46" s="148">
        <v>2.5069228707159619E-5</v>
      </c>
      <c r="EF46" s="148">
        <v>2.0736202748637123E-6</v>
      </c>
      <c r="EG46" s="148">
        <v>2.0432669946042347E-7</v>
      </c>
      <c r="EH46" s="148">
        <v>5.6638424580350934E-7</v>
      </c>
      <c r="EI46" s="148">
        <v>7.2787774054284666E-9</v>
      </c>
      <c r="EJ46" s="148">
        <v>0</v>
      </c>
      <c r="EK46" s="148">
        <v>3.1266098629525157E-7</v>
      </c>
      <c r="EL46" s="148">
        <v>1.1274968922134291E-8</v>
      </c>
      <c r="EM46" s="148"/>
      <c r="EN46" s="148">
        <v>0</v>
      </c>
      <c r="EO46" s="148">
        <v>0</v>
      </c>
      <c r="EP46" s="148">
        <v>0</v>
      </c>
      <c r="EQ46" s="148">
        <v>0</v>
      </c>
      <c r="ER46" s="148">
        <v>3.4438289141689674E-5</v>
      </c>
      <c r="ES46" s="148">
        <v>0</v>
      </c>
      <c r="ET46" s="148">
        <v>0</v>
      </c>
      <c r="EU46" s="148">
        <v>0</v>
      </c>
      <c r="EV46" s="148">
        <v>1.7105663139687002E-6</v>
      </c>
      <c r="EW46" s="148">
        <v>0</v>
      </c>
      <c r="EX46" s="148">
        <v>0</v>
      </c>
      <c r="EY46" s="148">
        <v>1.1476414687845327E-7</v>
      </c>
      <c r="EZ46" s="148">
        <v>5.0714859592430445E-7</v>
      </c>
      <c r="FA46" s="148">
        <v>5.1271263055753056E-8</v>
      </c>
      <c r="FB46" s="148">
        <v>0</v>
      </c>
      <c r="FC46" s="148">
        <v>1.2566255224942128E-6</v>
      </c>
      <c r="FD46" s="148">
        <v>9.8584493446469873E-6</v>
      </c>
      <c r="FE46" s="148">
        <v>2.2835097060647594E-7</v>
      </c>
      <c r="FF46" s="148">
        <v>3.0023225927594695E-6</v>
      </c>
      <c r="FG46" s="148">
        <v>2.5473394017178414E-5</v>
      </c>
      <c r="FH46" s="148">
        <v>1.1829248522059384E-6</v>
      </c>
      <c r="FI46" s="148">
        <v>5.7540576632776641E-8</v>
      </c>
      <c r="FJ46" s="148">
        <v>5.079161009317499E-7</v>
      </c>
      <c r="FK46" s="148">
        <v>0</v>
      </c>
      <c r="FL46" s="148">
        <v>0</v>
      </c>
      <c r="FM46" s="148">
        <v>1.77223746574479E-7</v>
      </c>
      <c r="FN46" s="148">
        <v>2.1048380358303695E-8</v>
      </c>
      <c r="FO46" s="148"/>
      <c r="FP46" s="148">
        <v>0</v>
      </c>
      <c r="FQ46" s="148">
        <v>0</v>
      </c>
      <c r="FR46" s="148">
        <v>0</v>
      </c>
      <c r="FS46" s="148">
        <v>0</v>
      </c>
      <c r="FT46" s="148">
        <v>1.1382594494985532E-7</v>
      </c>
      <c r="FU46" s="148">
        <v>0</v>
      </c>
      <c r="FV46" s="148">
        <v>0</v>
      </c>
      <c r="FW46" s="148">
        <v>0</v>
      </c>
      <c r="FX46" s="148">
        <v>5.7836224434482392E-7</v>
      </c>
      <c r="FY46" s="148">
        <v>0</v>
      </c>
      <c r="FZ46" s="148">
        <v>0</v>
      </c>
      <c r="GA46" s="148">
        <v>2.2994359568479329E-7</v>
      </c>
      <c r="GB46" s="148">
        <v>2.2374878679882488E-7</v>
      </c>
      <c r="GC46" s="148">
        <v>5.6828600885332942E-8</v>
      </c>
      <c r="GD46" s="148">
        <v>0</v>
      </c>
      <c r="GE46" s="148">
        <v>3.7837906681894732E-7</v>
      </c>
      <c r="GF46" s="148">
        <v>8.3139687676740894E-6</v>
      </c>
      <c r="GG46" s="148">
        <v>2.704469609542755E-7</v>
      </c>
      <c r="GH46" s="148">
        <v>2.8234245467769607E-6</v>
      </c>
      <c r="GI46" s="148">
        <v>2.3853579327524453E-5</v>
      </c>
      <c r="GJ46" s="148">
        <v>1.3495552564619773E-7</v>
      </c>
      <c r="GK46" s="148">
        <v>3.9253131714729306E-8</v>
      </c>
      <c r="GL46" s="148">
        <v>5.4674924352897695E-7</v>
      </c>
      <c r="GM46" s="148">
        <v>0</v>
      </c>
      <c r="GN46" s="148">
        <v>0</v>
      </c>
      <c r="GO46" s="148">
        <v>1.8487549397950862E-7</v>
      </c>
      <c r="GP46" s="148">
        <v>8.4790356132346425E-5</v>
      </c>
      <c r="GQ46" s="148"/>
      <c r="GR46" s="148">
        <v>0</v>
      </c>
      <c r="GS46" s="148">
        <v>0</v>
      </c>
      <c r="GT46" s="148">
        <v>4.9007588202727958E-8</v>
      </c>
      <c r="GU46" s="148">
        <v>0</v>
      </c>
      <c r="GV46" s="148">
        <v>0</v>
      </c>
      <c r="GW46" s="148">
        <v>0</v>
      </c>
      <c r="GX46" s="148">
        <v>0</v>
      </c>
      <c r="GY46" s="148">
        <v>0</v>
      </c>
      <c r="GZ46" s="148">
        <v>6.5470183378973735E-7</v>
      </c>
      <c r="HA46" s="148">
        <v>0</v>
      </c>
      <c r="HB46" s="148">
        <v>0</v>
      </c>
      <c r="HC46" s="148">
        <v>1.0347451052183801E-7</v>
      </c>
      <c r="HD46" s="148">
        <v>2.5394096366401238E-7</v>
      </c>
      <c r="HE46" s="148">
        <v>6.4130614019027387E-8</v>
      </c>
      <c r="HF46" s="148">
        <v>0</v>
      </c>
      <c r="HG46" s="148">
        <v>2.0925072601232149E-6</v>
      </c>
      <c r="HH46" s="148">
        <v>6.8482426935187947E-6</v>
      </c>
      <c r="HI46" s="148">
        <v>2.0149909484134858E-7</v>
      </c>
      <c r="HJ46" s="148">
        <v>1.4369818418587784E-6</v>
      </c>
      <c r="HK46" s="148">
        <v>2.3291143773717881E-5</v>
      </c>
      <c r="HL46" s="148">
        <v>1.4085136899809575E-7</v>
      </c>
      <c r="HM46" s="148">
        <v>1.1450607372304231E-8</v>
      </c>
      <c r="HN46" s="148">
        <v>5.5782070302217639E-7</v>
      </c>
      <c r="HO46" s="148">
        <v>9.2511154697374468E-9</v>
      </c>
      <c r="HP46" s="148">
        <v>0</v>
      </c>
      <c r="HQ46" s="148">
        <v>1.2066825741734408E-7</v>
      </c>
      <c r="HR46" s="148">
        <v>8.4501007964527322E-5</v>
      </c>
    </row>
    <row r="47" spans="1:226" x14ac:dyDescent="0.25">
      <c r="A47" s="123" t="s">
        <v>841</v>
      </c>
      <c r="B47" s="123">
        <v>9103</v>
      </c>
      <c r="C47" s="147" t="s">
        <v>934</v>
      </c>
      <c r="D47" s="148">
        <v>3.2318396238117609E-7</v>
      </c>
      <c r="E47" s="148">
        <v>3.6357486943843793E-6</v>
      </c>
      <c r="F47" s="148">
        <v>0</v>
      </c>
      <c r="G47" s="148">
        <v>1.3033957720084344E-7</v>
      </c>
      <c r="H47" s="148">
        <v>2.957755228795677E-8</v>
      </c>
      <c r="I47" s="148">
        <v>5.5076595755597141E-8</v>
      </c>
      <c r="J47" s="148">
        <v>5.0460196402793269E-8</v>
      </c>
      <c r="K47" s="148">
        <v>0</v>
      </c>
      <c r="L47" s="148">
        <v>0</v>
      </c>
      <c r="M47" s="148">
        <v>5.9655751462479308E-9</v>
      </c>
      <c r="N47" s="148">
        <v>1.53983524551891E-8</v>
      </c>
      <c r="O47" s="148">
        <v>0</v>
      </c>
      <c r="P47" s="148">
        <v>1.2414479707690416E-6</v>
      </c>
      <c r="Q47" s="148">
        <v>0</v>
      </c>
      <c r="R47" s="148">
        <v>1.786475522938974E-8</v>
      </c>
      <c r="S47" s="148">
        <v>7.5180583998459343E-8</v>
      </c>
      <c r="T47" s="148">
        <v>7.6964650220062082E-6</v>
      </c>
      <c r="U47" s="148">
        <v>1.0893601642751217E-8</v>
      </c>
      <c r="V47" s="148">
        <v>1.9045807602028456E-5</v>
      </c>
      <c r="W47" s="148">
        <v>2.472227894666314E-5</v>
      </c>
      <c r="X47" s="148">
        <v>9.0646121683801828E-6</v>
      </c>
      <c r="Y47" s="148">
        <v>1.8221437296980531E-7</v>
      </c>
      <c r="Z47" s="148">
        <v>9.4813265437586057E-6</v>
      </c>
      <c r="AA47" s="148">
        <v>1.6622152293614206E-7</v>
      </c>
      <c r="AB47" s="148">
        <v>2.6400059548105276E-8</v>
      </c>
      <c r="AC47" s="148">
        <v>1.4289521774241218E-7</v>
      </c>
      <c r="AD47" s="148">
        <v>3.722934091993031E-6</v>
      </c>
      <c r="AE47" s="149"/>
      <c r="AF47" s="148">
        <v>3.3466278239455471E-7</v>
      </c>
      <c r="AG47" s="148">
        <v>4.1396931743192166E-6</v>
      </c>
      <c r="AH47" s="148">
        <v>0</v>
      </c>
      <c r="AI47" s="148">
        <v>1.3214876197024745E-7</v>
      </c>
      <c r="AJ47" s="148">
        <v>3.0221570853956369E-8</v>
      </c>
      <c r="AK47" s="148">
        <v>6.4209876215375442E-8</v>
      </c>
      <c r="AL47" s="148">
        <v>3.0605123033937114E-8</v>
      </c>
      <c r="AM47" s="148">
        <v>0</v>
      </c>
      <c r="AN47" s="148">
        <v>0</v>
      </c>
      <c r="AO47" s="148">
        <v>6.1044220194648396E-9</v>
      </c>
      <c r="AP47" s="148">
        <v>8.3306813206770632E-8</v>
      </c>
      <c r="AQ47" s="148">
        <v>0</v>
      </c>
      <c r="AR47" s="148">
        <v>1.2139996422622898E-6</v>
      </c>
      <c r="AS47" s="148">
        <v>0</v>
      </c>
      <c r="AT47" s="148">
        <v>6.1044220194648396E-9</v>
      </c>
      <c r="AU47" s="148">
        <v>3.1808630543281802E-8</v>
      </c>
      <c r="AV47" s="148">
        <v>6.9868182031648917E-6</v>
      </c>
      <c r="AW47" s="148">
        <v>6.9181738875202503E-8</v>
      </c>
      <c r="AX47" s="148">
        <v>2.096585612262361E-5</v>
      </c>
      <c r="AY47" s="148">
        <v>2.6162344045844654E-5</v>
      </c>
      <c r="AZ47" s="148">
        <v>7.1501902734425996E-6</v>
      </c>
      <c r="BA47" s="148">
        <v>1.2809436332778688E-7</v>
      </c>
      <c r="BB47" s="148">
        <v>9.4104413013724331E-6</v>
      </c>
      <c r="BC47" s="148">
        <v>1.8144278009895374E-7</v>
      </c>
      <c r="BD47" s="148">
        <v>2.8647206201550303E-8</v>
      </c>
      <c r="BE47" s="148">
        <v>1.2474674511089191E-7</v>
      </c>
      <c r="BF47" s="148">
        <v>3.7881523853270394E-6</v>
      </c>
      <c r="BG47" s="148"/>
      <c r="BH47" s="148">
        <v>2.5885533718117075E-8</v>
      </c>
      <c r="BI47" s="148">
        <v>3.6651678113401399E-6</v>
      </c>
      <c r="BJ47" s="148">
        <v>0</v>
      </c>
      <c r="BK47" s="148">
        <v>1.5037992579700675E-7</v>
      </c>
      <c r="BL47" s="148">
        <v>4.9357672506467647E-8</v>
      </c>
      <c r="BM47" s="148">
        <v>6.5585189561590453E-8</v>
      </c>
      <c r="BN47" s="148">
        <v>0</v>
      </c>
      <c r="BO47" s="148">
        <v>0</v>
      </c>
      <c r="BP47" s="148">
        <v>1.4157884433282576E-8</v>
      </c>
      <c r="BQ47" s="148">
        <v>7.7957415862717187E-7</v>
      </c>
      <c r="BR47" s="148">
        <v>2.9698582750003648E-8</v>
      </c>
      <c r="BS47" s="148">
        <v>0</v>
      </c>
      <c r="BT47" s="148">
        <v>1.1451976922104425E-6</v>
      </c>
      <c r="BU47" s="148">
        <v>0</v>
      </c>
      <c r="BV47" s="148">
        <v>0</v>
      </c>
      <c r="BW47" s="148">
        <v>1.5728612972276976E-7</v>
      </c>
      <c r="BX47" s="148">
        <v>1.0007649450964041E-5</v>
      </c>
      <c r="BY47" s="148">
        <v>9.3778236595131943E-8</v>
      </c>
      <c r="BZ47" s="148">
        <v>2.2692840930298698E-5</v>
      </c>
      <c r="CA47" s="148">
        <v>2.6381747298736141E-5</v>
      </c>
      <c r="CB47" s="148">
        <v>6.4338645315826754E-6</v>
      </c>
      <c r="CC47" s="148">
        <v>1.6130942938886531E-7</v>
      </c>
      <c r="CD47" s="148">
        <v>7.1612506508924677E-6</v>
      </c>
      <c r="CE47" s="148">
        <v>1.841109846196002E-7</v>
      </c>
      <c r="CF47" s="148">
        <v>1.7568079132458682E-8</v>
      </c>
      <c r="CG47" s="148">
        <v>1.5677951140802226E-7</v>
      </c>
      <c r="CH47" s="148">
        <v>4.4759444749996623E-6</v>
      </c>
      <c r="CI47" s="148"/>
      <c r="CJ47" s="148">
        <v>1.0382012354896638E-7</v>
      </c>
      <c r="CK47" s="148">
        <v>3.8464936596067114E-6</v>
      </c>
      <c r="CL47" s="148">
        <v>0</v>
      </c>
      <c r="CM47" s="148">
        <v>1.4150645722462219E-7</v>
      </c>
      <c r="CN47" s="148">
        <v>1.40629920531174E-8</v>
      </c>
      <c r="CO47" s="148">
        <v>5.8995437698290101E-8</v>
      </c>
      <c r="CP47" s="148">
        <v>0</v>
      </c>
      <c r="CQ47" s="148">
        <v>1.6886886039687161E-8</v>
      </c>
      <c r="CR47" s="148">
        <v>2.2545969588772955E-8</v>
      </c>
      <c r="CS47" s="148">
        <v>7.1822930949991988E-7</v>
      </c>
      <c r="CT47" s="148">
        <v>4.6660262124232547E-7</v>
      </c>
      <c r="CU47" s="148">
        <v>0</v>
      </c>
      <c r="CV47" s="148">
        <v>4.4789884181166356E-7</v>
      </c>
      <c r="CW47" s="148">
        <v>0</v>
      </c>
      <c r="CX47" s="148">
        <v>0</v>
      </c>
      <c r="CY47" s="148">
        <v>9.064021962332568E-8</v>
      </c>
      <c r="CZ47" s="148">
        <v>9.2584044789858545E-6</v>
      </c>
      <c r="DA47" s="148">
        <v>7.7697522792556842E-8</v>
      </c>
      <c r="DB47" s="148">
        <v>2.4845301207759598E-5</v>
      </c>
      <c r="DC47" s="148">
        <v>9.5648524378073383E-6</v>
      </c>
      <c r="DD47" s="148">
        <v>1.0591783625352094E-6</v>
      </c>
      <c r="DE47" s="148">
        <v>1.6058705706880459E-7</v>
      </c>
      <c r="DF47" s="148">
        <v>7.3434898872578355E-6</v>
      </c>
      <c r="DG47" s="148">
        <v>1.5128853894982542E-7</v>
      </c>
      <c r="DH47" s="148">
        <v>2.8124515681363027E-8</v>
      </c>
      <c r="DI47" s="148">
        <v>1.0144906920208125E-7</v>
      </c>
      <c r="DJ47" s="148">
        <v>5.2555555368838329E-6</v>
      </c>
      <c r="DK47" s="148"/>
      <c r="DL47" s="148">
        <v>1.3630036164899824E-7</v>
      </c>
      <c r="DM47" s="148">
        <v>8.1897374166474397E-6</v>
      </c>
      <c r="DN47" s="148">
        <v>4.0682418117802601E-6</v>
      </c>
      <c r="DO47" s="148">
        <v>1.4631730872222543E-7</v>
      </c>
      <c r="DP47" s="148">
        <v>2.7301253861848697E-8</v>
      </c>
      <c r="DQ47" s="148">
        <v>0</v>
      </c>
      <c r="DR47" s="148">
        <v>0</v>
      </c>
      <c r="DS47" s="148">
        <v>1.9461971672268626E-8</v>
      </c>
      <c r="DT47" s="148">
        <v>2.2575887139831604E-8</v>
      </c>
      <c r="DU47" s="148">
        <v>6.2261027120409435E-7</v>
      </c>
      <c r="DV47" s="148">
        <v>3.8226296533319104E-8</v>
      </c>
      <c r="DW47" s="148">
        <v>0</v>
      </c>
      <c r="DX47" s="148">
        <v>1.9377714309578602E-7</v>
      </c>
      <c r="DY47" s="148">
        <v>0</v>
      </c>
      <c r="DZ47" s="148">
        <v>0</v>
      </c>
      <c r="EA47" s="148">
        <v>1.5713492131007307E-7</v>
      </c>
      <c r="EB47" s="148">
        <v>8.7955538227487963E-6</v>
      </c>
      <c r="EC47" s="148">
        <v>7.5540215834662493E-8</v>
      </c>
      <c r="ED47" s="148">
        <v>2.8439131380521639E-5</v>
      </c>
      <c r="EE47" s="148">
        <v>8.7097109580968709E-6</v>
      </c>
      <c r="EF47" s="148">
        <v>1.0821223432312313E-6</v>
      </c>
      <c r="EG47" s="148">
        <v>1.9590239040240681E-7</v>
      </c>
      <c r="EH47" s="148">
        <v>8.2379867583382535E-6</v>
      </c>
      <c r="EI47" s="148">
        <v>1.8728527807827511E-7</v>
      </c>
      <c r="EJ47" s="148">
        <v>5.2393703685394127E-8</v>
      </c>
      <c r="EK47" s="148">
        <v>2.2736357583591793E-7</v>
      </c>
      <c r="EL47" s="148">
        <v>2.2077462152909823E-5</v>
      </c>
      <c r="EM47" s="148"/>
      <c r="EN47" s="148">
        <v>1.6660794998693656E-7</v>
      </c>
      <c r="EO47" s="148">
        <v>8.6728793573977683E-6</v>
      </c>
      <c r="EP47" s="148">
        <v>4.8361582867576973E-6</v>
      </c>
      <c r="EQ47" s="148">
        <v>7.8565211645724606E-7</v>
      </c>
      <c r="ER47" s="148">
        <v>3.5763363334167778E-6</v>
      </c>
      <c r="ES47" s="148">
        <v>0</v>
      </c>
      <c r="ET47" s="148">
        <v>0</v>
      </c>
      <c r="EU47" s="148">
        <v>1.2053474793588372E-8</v>
      </c>
      <c r="EV47" s="148">
        <v>2.3504275847497325E-8</v>
      </c>
      <c r="EW47" s="148">
        <v>1.8159991126671565E-7</v>
      </c>
      <c r="EX47" s="148">
        <v>1.5400107003183938E-7</v>
      </c>
      <c r="EY47" s="148">
        <v>0</v>
      </c>
      <c r="EZ47" s="148">
        <v>8.240550898233011E-7</v>
      </c>
      <c r="FA47" s="148">
        <v>0</v>
      </c>
      <c r="FB47" s="148">
        <v>9.6712998629164653E-7</v>
      </c>
      <c r="FC47" s="148">
        <v>2.6962688968960983E-6</v>
      </c>
      <c r="FD47" s="148">
        <v>1.0525683454010231E-5</v>
      </c>
      <c r="FE47" s="148">
        <v>3.6052456886986802E-6</v>
      </c>
      <c r="FF47" s="148">
        <v>2.926630372031344E-5</v>
      </c>
      <c r="FG47" s="148">
        <v>9.7295201048591352E-6</v>
      </c>
      <c r="FH47" s="148">
        <v>1.1540938445100043E-6</v>
      </c>
      <c r="FI47" s="148">
        <v>6.3229003125783547E-7</v>
      </c>
      <c r="FJ47" s="148">
        <v>5.4878819847564634E-6</v>
      </c>
      <c r="FK47" s="148">
        <v>2.0428545483890218E-7</v>
      </c>
      <c r="FL47" s="148">
        <v>7.0248705776087557E-8</v>
      </c>
      <c r="FM47" s="148">
        <v>1.0762427108448688E-7</v>
      </c>
      <c r="FN47" s="148">
        <v>4.6653409620358449E-6</v>
      </c>
      <c r="FO47" s="148"/>
      <c r="FP47" s="148">
        <v>7.5099385329832641E-8</v>
      </c>
      <c r="FQ47" s="148">
        <v>8.7996464864660501E-6</v>
      </c>
      <c r="FR47" s="148">
        <v>3.9673740763041228E-6</v>
      </c>
      <c r="FS47" s="148">
        <v>1.0589401507510831E-7</v>
      </c>
      <c r="FT47" s="148">
        <v>5.0623095482614216E-6</v>
      </c>
      <c r="FU47" s="148">
        <v>0</v>
      </c>
      <c r="FV47" s="148">
        <v>0</v>
      </c>
      <c r="FW47" s="148">
        <v>0</v>
      </c>
      <c r="FX47" s="148">
        <v>2.2835354137987559E-8</v>
      </c>
      <c r="FY47" s="148">
        <v>1.8365343986865319E-7</v>
      </c>
      <c r="FZ47" s="148">
        <v>2.7218541588126091E-7</v>
      </c>
      <c r="GA47" s="148">
        <v>0</v>
      </c>
      <c r="GB47" s="148">
        <v>6.0492834009714322E-6</v>
      </c>
      <c r="GC47" s="148">
        <v>0</v>
      </c>
      <c r="GD47" s="148">
        <v>8.0407108654997849E-7</v>
      </c>
      <c r="GE47" s="148">
        <v>2.5040122169959718E-6</v>
      </c>
      <c r="GF47" s="148">
        <v>3.1215002019594836E-6</v>
      </c>
      <c r="GG47" s="148">
        <v>3.1413245241516319E-6</v>
      </c>
      <c r="GH47" s="148">
        <v>2.6892896765702718E-5</v>
      </c>
      <c r="GI47" s="148">
        <v>2.8458845974092852E-5</v>
      </c>
      <c r="GJ47" s="148">
        <v>1.0891418449775944E-6</v>
      </c>
      <c r="GK47" s="148">
        <v>6.0028318386370889E-7</v>
      </c>
      <c r="GL47" s="148">
        <v>1.6547292969023061E-6</v>
      </c>
      <c r="GM47" s="148">
        <v>2.4605806906895669E-7</v>
      </c>
      <c r="GN47" s="148">
        <v>3.5911950070211277E-8</v>
      </c>
      <c r="GO47" s="148">
        <v>7.7702732421120533E-8</v>
      </c>
      <c r="GP47" s="148">
        <v>5.1023680451493705E-6</v>
      </c>
      <c r="GQ47" s="148"/>
      <c r="GR47" s="148">
        <v>7.4479319459750638E-9</v>
      </c>
      <c r="GS47" s="148">
        <v>8.7827940169331494E-6</v>
      </c>
      <c r="GT47" s="148">
        <v>4.3123631806229125E-6</v>
      </c>
      <c r="GU47" s="148">
        <v>1.0344275881197012E-7</v>
      </c>
      <c r="GV47" s="148">
        <v>1.9478086422788272E-6</v>
      </c>
      <c r="GW47" s="148">
        <v>0</v>
      </c>
      <c r="GX47" s="148">
        <v>0</v>
      </c>
      <c r="GY47" s="148">
        <v>0</v>
      </c>
      <c r="GZ47" s="148">
        <v>8.5686693054553133E-8</v>
      </c>
      <c r="HA47" s="148">
        <v>1.3538458694970596E-7</v>
      </c>
      <c r="HB47" s="148">
        <v>2.2495772849264907E-7</v>
      </c>
      <c r="HC47" s="148">
        <v>0</v>
      </c>
      <c r="HD47" s="148">
        <v>6.317980710684297E-7</v>
      </c>
      <c r="HE47" s="148">
        <v>0</v>
      </c>
      <c r="HF47" s="148">
        <v>4.7416455141392133E-7</v>
      </c>
      <c r="HG47" s="148">
        <v>2.7666887679211332E-6</v>
      </c>
      <c r="HH47" s="148">
        <v>3.0612832881210285E-6</v>
      </c>
      <c r="HI47" s="148">
        <v>3.0416082038984487E-6</v>
      </c>
      <c r="HJ47" s="148">
        <v>2.2358681509910268E-5</v>
      </c>
      <c r="HK47" s="148">
        <v>3.6781300082047948E-5</v>
      </c>
      <c r="HL47" s="148">
        <v>9.6374788994171339E-7</v>
      </c>
      <c r="HM47" s="148">
        <v>5.8663635972481212E-7</v>
      </c>
      <c r="HN47" s="148">
        <v>9.0206868432339824E-6</v>
      </c>
      <c r="HO47" s="148">
        <v>3.1784088779091387E-7</v>
      </c>
      <c r="HP47" s="148">
        <v>7.2638112283432154E-8</v>
      </c>
      <c r="HQ47" s="148">
        <v>2.2011304475999942E-7</v>
      </c>
      <c r="HR47" s="148">
        <v>6.2066055123531074E-6</v>
      </c>
    </row>
    <row r="48" spans="1:226" x14ac:dyDescent="0.25">
      <c r="A48" s="133"/>
      <c r="B48"/>
      <c r="C48" s="133"/>
      <c r="D48" s="133"/>
      <c r="E48" s="133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  <c r="AA48" s="133"/>
      <c r="AB48" s="133"/>
      <c r="AC48" s="133"/>
      <c r="AD48" s="133"/>
      <c r="AE48" s="133"/>
      <c r="AF48" s="133"/>
      <c r="AG48" s="133"/>
      <c r="AH48" s="133"/>
      <c r="AI48" s="133"/>
      <c r="AJ48" s="133"/>
      <c r="AK48" s="133"/>
      <c r="AL48" s="133"/>
      <c r="AM48" s="133"/>
      <c r="AN48" s="133"/>
      <c r="AO48" s="133"/>
      <c r="AP48" s="133"/>
      <c r="AQ48" s="133"/>
      <c r="AR48" s="133"/>
      <c r="AS48" s="133"/>
      <c r="AT48" s="133"/>
      <c r="AU48" s="133"/>
      <c r="AV48" s="133"/>
      <c r="AW48" s="133"/>
      <c r="AX48" s="133"/>
      <c r="AY48" s="133"/>
      <c r="AZ48" s="133"/>
      <c r="BA48" s="133"/>
      <c r="BB48" s="133"/>
      <c r="BC48" s="133"/>
      <c r="BD48" s="133"/>
      <c r="BE48" s="133"/>
      <c r="BF48" s="133"/>
      <c r="BG48" s="133"/>
      <c r="BH48" s="133"/>
      <c r="BI48" s="133"/>
      <c r="BJ48" s="133"/>
      <c r="BK48" s="133"/>
      <c r="BL48" s="133"/>
      <c r="BM48" s="133"/>
      <c r="BN48" s="133"/>
      <c r="BO48" s="133"/>
      <c r="BP48" s="133"/>
      <c r="BQ48" s="133"/>
      <c r="BR48" s="133"/>
      <c r="BS48" s="133"/>
      <c r="BT48" s="133"/>
      <c r="BU48" s="133"/>
      <c r="BV48" s="133"/>
      <c r="BW48" s="133"/>
      <c r="BX48" s="133"/>
      <c r="BY48" s="133"/>
      <c r="BZ48" s="133"/>
      <c r="CA48" s="133"/>
      <c r="CB48" s="133"/>
      <c r="CC48" s="133"/>
      <c r="CD48" s="133"/>
      <c r="CE48" s="133"/>
      <c r="CF48" s="133"/>
      <c r="CG48" s="133"/>
      <c r="CH48" s="133"/>
      <c r="CI48" s="133"/>
      <c r="CJ48" s="133"/>
      <c r="CK48" s="133"/>
      <c r="CL48" s="133"/>
      <c r="CM48" s="133"/>
      <c r="CN48" s="133"/>
      <c r="CO48" s="133"/>
      <c r="CP48" s="133"/>
      <c r="CQ48" s="133"/>
      <c r="CR48" s="133"/>
      <c r="CS48" s="133"/>
      <c r="CT48" s="133"/>
      <c r="CU48" s="133"/>
      <c r="CV48" s="133"/>
      <c r="CW48" s="133"/>
      <c r="CX48" s="133"/>
      <c r="CY48" s="133"/>
      <c r="CZ48" s="133"/>
      <c r="DA48" s="133"/>
      <c r="DB48" s="133"/>
      <c r="DC48" s="133"/>
      <c r="DD48" s="133"/>
      <c r="DE48" s="133"/>
      <c r="DF48" s="133"/>
      <c r="DG48" s="133"/>
      <c r="DH48" s="133"/>
      <c r="DI48" s="133"/>
      <c r="DJ48" s="133"/>
      <c r="DK48" s="133"/>
      <c r="DL48" s="133"/>
      <c r="DM48" s="133"/>
      <c r="DN48" s="133"/>
      <c r="DO48" s="133"/>
      <c r="DP48" s="133"/>
      <c r="DQ48" s="133"/>
      <c r="DR48" s="133"/>
      <c r="DS48" s="133"/>
      <c r="DT48" s="133"/>
      <c r="DU48" s="133"/>
      <c r="DV48" s="133"/>
      <c r="DW48" s="133"/>
      <c r="DX48" s="133"/>
      <c r="DY48" s="133"/>
      <c r="DZ48" s="133"/>
      <c r="EA48" s="133"/>
      <c r="EB48" s="133"/>
      <c r="EC48" s="133"/>
      <c r="ED48" s="133"/>
      <c r="EE48" s="133"/>
      <c r="EF48" s="133"/>
      <c r="EG48" s="133"/>
      <c r="EH48" s="133"/>
      <c r="EI48" s="133"/>
      <c r="EJ48" s="133"/>
      <c r="EK48" s="133"/>
      <c r="EL48" s="133"/>
      <c r="EM48" s="133"/>
      <c r="EN48" s="133"/>
      <c r="EO48" s="133"/>
      <c r="EP48" s="133"/>
      <c r="EQ48" s="133"/>
      <c r="ER48" s="133"/>
      <c r="ES48" s="133"/>
      <c r="ET48" s="133"/>
      <c r="EU48" s="133"/>
      <c r="EV48" s="133"/>
      <c r="EW48" s="133"/>
      <c r="EX48" s="133"/>
      <c r="EY48" s="133"/>
      <c r="EZ48" s="133"/>
      <c r="FA48" s="133"/>
      <c r="FB48" s="133"/>
      <c r="FC48" s="133"/>
      <c r="FD48" s="133"/>
      <c r="FE48" s="133"/>
      <c r="FF48" s="133"/>
      <c r="FG48" s="133"/>
      <c r="FH48" s="133"/>
      <c r="FI48" s="133"/>
      <c r="FJ48" s="133"/>
      <c r="FK48" s="133"/>
      <c r="FL48" s="133"/>
      <c r="FM48" s="133"/>
      <c r="FN48" s="133"/>
      <c r="FO48" s="133"/>
      <c r="FP48" s="133"/>
      <c r="FQ48" s="133"/>
      <c r="FR48" s="133"/>
      <c r="FS48" s="133"/>
      <c r="FT48" s="133"/>
      <c r="FU48" s="133"/>
      <c r="FV48" s="133"/>
      <c r="FW48" s="133"/>
      <c r="FX48" s="133"/>
      <c r="FY48" s="133"/>
      <c r="FZ48" s="133"/>
      <c r="GA48" s="133"/>
      <c r="GB48" s="133"/>
      <c r="GC48" s="133"/>
      <c r="GD48" s="133"/>
      <c r="GE48" s="133"/>
      <c r="GF48" s="133"/>
      <c r="GG48" s="133"/>
      <c r="GH48" s="133"/>
      <c r="GI48" s="133"/>
      <c r="GJ48" s="133"/>
      <c r="GK48" s="133"/>
      <c r="GL48" s="133"/>
      <c r="GM48" s="133"/>
      <c r="GN48" s="133"/>
      <c r="GO48" s="133"/>
      <c r="GP48" s="133"/>
      <c r="GQ48" s="133"/>
      <c r="GR48" s="133"/>
      <c r="GS48" s="133"/>
      <c r="GT48" s="133"/>
      <c r="GU48" s="133"/>
      <c r="GV48" s="133"/>
      <c r="GW48" s="133"/>
      <c r="GX48" s="133"/>
      <c r="GY48" s="133"/>
      <c r="GZ48" s="133"/>
      <c r="HA48" s="133"/>
      <c r="HB48" s="133"/>
      <c r="HC48" s="133"/>
      <c r="HD48" s="133"/>
      <c r="HE48" s="133"/>
      <c r="HF48" s="133"/>
      <c r="HG48" s="133"/>
      <c r="HH48" s="133"/>
      <c r="HI48" s="133"/>
      <c r="HJ48" s="133"/>
      <c r="HK48" s="133"/>
      <c r="HL48" s="133"/>
      <c r="HM48" s="133"/>
      <c r="HN48" s="133"/>
      <c r="HO48" s="133"/>
      <c r="HP48" s="133"/>
      <c r="HQ48" s="139"/>
      <c r="HR48" s="133"/>
    </row>
    <row r="49" spans="1:227" s="147" customFormat="1" x14ac:dyDescent="0.25"/>
    <row r="50" spans="1:227" s="147" customFormat="1" x14ac:dyDescent="0.25"/>
    <row r="51" spans="1:227" s="147" customFormat="1" x14ac:dyDescent="0.25"/>
    <row r="52" spans="1:227" s="147" customFormat="1" x14ac:dyDescent="0.25">
      <c r="A52" s="150" t="s">
        <v>16</v>
      </c>
      <c r="B52" s="137">
        <v>1.0241885374012458E-4</v>
      </c>
      <c r="C52" s="137">
        <v>4.6653064806667508E-5</v>
      </c>
      <c r="D52" s="137">
        <v>3.2197746758132889E-4</v>
      </c>
      <c r="E52" s="137">
        <v>3.4318425119382302E-5</v>
      </c>
      <c r="F52" s="137">
        <v>4.0760109815239762E-4</v>
      </c>
      <c r="G52" s="137">
        <v>4.909096059904308E-6</v>
      </c>
      <c r="H52" s="137">
        <v>7.9072642352363118E-5</v>
      </c>
      <c r="I52" s="137">
        <v>1.2767246967394845E-4</v>
      </c>
      <c r="J52" s="137">
        <v>2.087688872925394E-4</v>
      </c>
      <c r="K52" s="137">
        <v>2.5445203877541567E-4</v>
      </c>
      <c r="L52" s="137">
        <v>1.8636026972862699E-4</v>
      </c>
      <c r="M52" s="137">
        <v>1.4767803494450605E-4</v>
      </c>
      <c r="N52" s="137">
        <v>5.2671556944076058E-4</v>
      </c>
      <c r="O52" s="137">
        <v>8.3358680014039934E-5</v>
      </c>
      <c r="P52" s="137">
        <v>5.0764536127951547E-5</v>
      </c>
      <c r="Q52" s="137">
        <v>8.6975911281793675E-4</v>
      </c>
      <c r="R52" s="137">
        <v>1.9616700945927759E-3</v>
      </c>
      <c r="S52" s="137">
        <v>7.5997529142746655E-4</v>
      </c>
      <c r="T52" s="137">
        <v>1.3883654632154141E-3</v>
      </c>
      <c r="U52" s="137">
        <v>6.8938272155526113E-3</v>
      </c>
      <c r="V52" s="137">
        <v>1.4677457256463775E-3</v>
      </c>
      <c r="W52" s="137">
        <v>6.0552339709663548E-4</v>
      </c>
      <c r="X52" s="137">
        <v>1.150715090988724E-3</v>
      </c>
      <c r="Y52" s="137">
        <v>2.0965152770630928E-4</v>
      </c>
      <c r="Z52" s="137">
        <v>1.5708512302484146E-4</v>
      </c>
      <c r="AA52" s="137">
        <v>8.6691713093466191E-4</v>
      </c>
      <c r="AB52" s="137">
        <v>5.0152470463766586E-4</v>
      </c>
      <c r="AC52" s="137"/>
      <c r="AD52" s="137">
        <v>9.6952776969582818E-5</v>
      </c>
      <c r="AE52" s="137">
        <v>4.468190574257802E-5</v>
      </c>
      <c r="AF52" s="137">
        <v>3.183402426450177E-4</v>
      </c>
      <c r="AG52" s="137">
        <v>3.8095001445836412E-5</v>
      </c>
      <c r="AH52" s="137">
        <v>3.7823792260001826E-4</v>
      </c>
      <c r="AI52" s="137">
        <v>1.73302872477031E-6</v>
      </c>
      <c r="AJ52" s="137">
        <v>7.1691954085396179E-5</v>
      </c>
      <c r="AK52" s="137">
        <v>2.2889041189759065E-4</v>
      </c>
      <c r="AL52" s="137">
        <v>1.9850468518818951E-4</v>
      </c>
      <c r="AM52" s="137">
        <v>2.2885435618046965E-4</v>
      </c>
      <c r="AN52" s="137">
        <v>2.1900406069900452E-4</v>
      </c>
      <c r="AO52" s="137">
        <v>1.5894630992730214E-4</v>
      </c>
      <c r="AP52" s="137">
        <v>6.0058496301046036E-4</v>
      </c>
      <c r="AQ52" s="137">
        <v>8.5010159940194187E-5</v>
      </c>
      <c r="AR52" s="137">
        <v>4.6702660833865366E-5</v>
      </c>
      <c r="AS52" s="137">
        <v>8.9869485288034579E-4</v>
      </c>
      <c r="AT52" s="137">
        <v>1.852501806734906E-3</v>
      </c>
      <c r="AU52" s="137">
        <v>6.5278304703098532E-4</v>
      </c>
      <c r="AV52" s="137">
        <v>1.4885963368761299E-3</v>
      </c>
      <c r="AW52" s="137">
        <v>7.3365026120043204E-3</v>
      </c>
      <c r="AX52" s="137">
        <v>1.6498638807368607E-3</v>
      </c>
      <c r="AY52" s="137">
        <v>6.5647306846949209E-4</v>
      </c>
      <c r="AZ52" s="137">
        <v>1.1553649086692007E-3</v>
      </c>
      <c r="BA52" s="137">
        <v>1.8437226102016797E-4</v>
      </c>
      <c r="BB52" s="137">
        <v>1.8924697653506064E-4</v>
      </c>
      <c r="BC52" s="137">
        <v>7.9127449521680204E-4</v>
      </c>
      <c r="BD52" s="137">
        <v>5.7228896375565038E-4</v>
      </c>
      <c r="BE52" s="137"/>
      <c r="BF52" s="137">
        <v>1.1940802319769663E-4</v>
      </c>
      <c r="BG52" s="137">
        <v>7.4289067001707994E-5</v>
      </c>
      <c r="BH52" s="137">
        <v>3.2889366648702488E-4</v>
      </c>
      <c r="BI52" s="137">
        <v>4.8025079450296008E-5</v>
      </c>
      <c r="BJ52" s="137">
        <v>3.882854658395008E-4</v>
      </c>
      <c r="BK52" s="137">
        <v>0</v>
      </c>
      <c r="BL52" s="137">
        <v>5.9788425515817288E-5</v>
      </c>
      <c r="BM52" s="137">
        <v>2.6648814594768959E-4</v>
      </c>
      <c r="BN52" s="137">
        <v>2.1220099736741902E-4</v>
      </c>
      <c r="BO52" s="137">
        <v>2.2044466593896817E-4</v>
      </c>
      <c r="BP52" s="137">
        <v>1.9810740041678558E-4</v>
      </c>
      <c r="BQ52" s="137">
        <v>1.5343327104452609E-4</v>
      </c>
      <c r="BR52" s="137">
        <v>7.3176949733339469E-4</v>
      </c>
      <c r="BS52" s="137">
        <v>8.1072406190290183E-5</v>
      </c>
      <c r="BT52" s="137">
        <v>5.1859768343554375E-5</v>
      </c>
      <c r="BU52" s="137">
        <v>1.0054124790178718E-3</v>
      </c>
      <c r="BV52" s="137">
        <v>2.0677076870738911E-3</v>
      </c>
      <c r="BW52" s="137">
        <v>7.1018898217943256E-4</v>
      </c>
      <c r="BX52" s="137">
        <v>1.7039837212934235E-3</v>
      </c>
      <c r="BY52" s="137">
        <v>6.7094448146939375E-3</v>
      </c>
      <c r="BZ52" s="137">
        <v>1.796805088664592E-3</v>
      </c>
      <c r="CA52" s="137">
        <v>8.0499737156657872E-4</v>
      </c>
      <c r="CB52" s="137">
        <v>1.2695244077215342E-3</v>
      </c>
      <c r="CC52" s="137">
        <v>2.113953183079532E-4</v>
      </c>
      <c r="CD52" s="137">
        <v>1.3257215074700994E-4</v>
      </c>
      <c r="CE52" s="137">
        <v>6.2295326800394834E-4</v>
      </c>
      <c r="CF52" s="137">
        <v>5.5430664060099333E-4</v>
      </c>
      <c r="CG52" s="137"/>
      <c r="CH52" s="137">
        <v>7.9351303103919574E-5</v>
      </c>
      <c r="CI52" s="137">
        <v>6.7662306546950913E-5</v>
      </c>
      <c r="CJ52" s="137">
        <v>3.2180251260924259E-4</v>
      </c>
      <c r="CK52" s="137">
        <v>4.7764127852548893E-5</v>
      </c>
      <c r="CL52" s="137">
        <v>3.5601133595942433E-4</v>
      </c>
      <c r="CM52" s="137">
        <v>1.4259130393727588E-5</v>
      </c>
      <c r="CN52" s="137">
        <v>6.3697327222692719E-5</v>
      </c>
      <c r="CO52" s="137">
        <v>2.3876773741113346E-4</v>
      </c>
      <c r="CP52" s="137">
        <v>2.1418444932389964E-4</v>
      </c>
      <c r="CQ52" s="137">
        <v>2.1093873282475902E-4</v>
      </c>
      <c r="CR52" s="137">
        <v>2.1074181074107401E-4</v>
      </c>
      <c r="CS52" s="137">
        <v>1.065811291775264E-4</v>
      </c>
      <c r="CT52" s="137">
        <v>7.140335493505313E-4</v>
      </c>
      <c r="CU52" s="137">
        <v>8.9245192404312389E-5</v>
      </c>
      <c r="CV52" s="137">
        <v>5.4089917348247579E-5</v>
      </c>
      <c r="CW52" s="137">
        <v>9.2229865728459687E-4</v>
      </c>
      <c r="CX52" s="137">
        <v>2.2847778380004412E-3</v>
      </c>
      <c r="CY52" s="137">
        <v>5.0747991749456375E-4</v>
      </c>
      <c r="CZ52" s="137">
        <v>1.6307751128422862E-3</v>
      </c>
      <c r="DA52" s="137">
        <v>8.0792570399830267E-3</v>
      </c>
      <c r="DB52" s="137">
        <v>2.0480445381352657E-3</v>
      </c>
      <c r="DC52" s="137">
        <v>7.6115895238812621E-4</v>
      </c>
      <c r="DD52" s="137">
        <v>1.3836022829940764E-3</v>
      </c>
      <c r="DE52" s="137">
        <v>2.6186020506695174E-4</v>
      </c>
      <c r="DF52" s="137">
        <v>1.3682852890168465E-4</v>
      </c>
      <c r="DG52" s="137">
        <v>7.3090262005624264E-4</v>
      </c>
      <c r="DH52" s="137">
        <v>5.5269718254344271E-4</v>
      </c>
      <c r="DI52" s="137"/>
      <c r="DJ52" s="137">
        <v>7.4257695168848881E-5</v>
      </c>
      <c r="DK52" s="137">
        <v>1.0579586375760105E-4</v>
      </c>
      <c r="DL52" s="137">
        <v>4.4035334830514535E-4</v>
      </c>
      <c r="DM52" s="137">
        <v>5.0379607319871422E-5</v>
      </c>
      <c r="DN52" s="137">
        <v>5.4217146258939727E-4</v>
      </c>
      <c r="DO52" s="137">
        <v>1.88248656222821E-5</v>
      </c>
      <c r="DP52" s="137">
        <v>9.2254922104117199E-5</v>
      </c>
      <c r="DQ52" s="137">
        <v>3.832235544236632E-4</v>
      </c>
      <c r="DR52" s="137">
        <v>3.3099787562704215E-4</v>
      </c>
      <c r="DS52" s="137">
        <v>3.4302039514882765E-4</v>
      </c>
      <c r="DT52" s="137">
        <v>3.0563258002930184E-4</v>
      </c>
      <c r="DU52" s="137">
        <v>1.3076177793485384E-4</v>
      </c>
      <c r="DV52" s="137">
        <v>1.181591080955964E-3</v>
      </c>
      <c r="DW52" s="137">
        <v>1.5851227942432244E-4</v>
      </c>
      <c r="DX52" s="137">
        <v>4.1963111590909091E-5</v>
      </c>
      <c r="DY52" s="137">
        <v>1.4357682758855568E-3</v>
      </c>
      <c r="DZ52" s="137">
        <v>3.5033597382699731E-3</v>
      </c>
      <c r="EA52" s="137">
        <v>7.0177105996441593E-4</v>
      </c>
      <c r="EB52" s="137">
        <v>2.8594085439031637E-3</v>
      </c>
      <c r="EC52" s="137">
        <v>1.2630947121594538E-2</v>
      </c>
      <c r="ED52" s="137">
        <v>2.9646243488513149E-3</v>
      </c>
      <c r="EE52" s="137">
        <v>1.1685262857363526E-3</v>
      </c>
      <c r="EF52" s="137">
        <v>2.174709565368665E-3</v>
      </c>
      <c r="EG52" s="137">
        <v>2.9773773052683169E-4</v>
      </c>
      <c r="EH52" s="137">
        <v>1.7509016701668825E-4</v>
      </c>
      <c r="EI52" s="137">
        <v>9.7759349760953834E-4</v>
      </c>
      <c r="EJ52" s="137">
        <v>1.011667301013532E-3</v>
      </c>
      <c r="EK52" s="137"/>
      <c r="EL52" s="137">
        <v>1.1761651648545498E-4</v>
      </c>
      <c r="EM52" s="137">
        <v>6.9493507097252691E-5</v>
      </c>
      <c r="EN52" s="137">
        <v>3.6815421441477834E-4</v>
      </c>
      <c r="EO52" s="137">
        <v>8.0481291485726375E-5</v>
      </c>
      <c r="EP52" s="137">
        <v>5.0276373426232925E-4</v>
      </c>
      <c r="EQ52" s="137">
        <v>6.370156579243487E-6</v>
      </c>
      <c r="ER52" s="137">
        <v>1.3644543962127719E-4</v>
      </c>
      <c r="ES52" s="137">
        <v>3.4515643130937905E-4</v>
      </c>
      <c r="ET52" s="137">
        <v>3.89937651323041E-4</v>
      </c>
      <c r="EU52" s="137">
        <v>2.3950366886831714E-4</v>
      </c>
      <c r="EV52" s="137">
        <v>1.6657751447815737E-4</v>
      </c>
      <c r="EW52" s="137">
        <v>1.3145252092146737E-4</v>
      </c>
      <c r="EX52" s="137">
        <v>9.5824483213375602E-4</v>
      </c>
      <c r="EY52" s="137">
        <v>1.5480030780339046E-4</v>
      </c>
      <c r="EZ52" s="137">
        <v>6.4948728765301051E-5</v>
      </c>
      <c r="FA52" s="137">
        <v>1.5839114701476117E-3</v>
      </c>
      <c r="FB52" s="137">
        <v>3.7018938158762081E-3</v>
      </c>
      <c r="FC52" s="137">
        <v>7.0618319341543372E-4</v>
      </c>
      <c r="FD52" s="137">
        <v>2.9118783805121454E-3</v>
      </c>
      <c r="FE52" s="137">
        <v>1.3192451839512405E-2</v>
      </c>
      <c r="FF52" s="137">
        <v>2.4434310168826713E-3</v>
      </c>
      <c r="FG52" s="137">
        <v>9.8758566503613036E-4</v>
      </c>
      <c r="FH52" s="137">
        <v>2.3122544580639125E-3</v>
      </c>
      <c r="FI52" s="137">
        <v>2.6235136071634511E-4</v>
      </c>
      <c r="FJ52" s="137">
        <v>1.8682295522887165E-4</v>
      </c>
      <c r="FK52" s="137">
        <v>9.9811759115341807E-4</v>
      </c>
      <c r="FL52" s="137">
        <v>8.5557237255649322E-4</v>
      </c>
      <c r="FM52" s="137"/>
      <c r="FN52" s="137">
        <v>1.2976019556659114E-4</v>
      </c>
      <c r="FO52" s="137">
        <v>6.4548549012566507E-5</v>
      </c>
      <c r="FP52" s="137">
        <v>2.4125088626755135E-4</v>
      </c>
      <c r="FQ52" s="137">
        <v>6.3933425333061875E-5</v>
      </c>
      <c r="FR52" s="137">
        <v>4.6301556587141553E-4</v>
      </c>
      <c r="FS52" s="137">
        <v>5.7682783874023411E-5</v>
      </c>
      <c r="FT52" s="137">
        <v>1.6739886498279876E-4</v>
      </c>
      <c r="FU52" s="137">
        <v>3.8209417273417286E-4</v>
      </c>
      <c r="FV52" s="137">
        <v>3.25989305618458E-4</v>
      </c>
      <c r="FW52" s="137">
        <v>2.9629708313034999E-4</v>
      </c>
      <c r="FX52" s="137">
        <v>2.0632549149187621E-4</v>
      </c>
      <c r="FY52" s="137">
        <v>5.0028130906094906E-5</v>
      </c>
      <c r="FZ52" s="137">
        <v>6.4574948746592032E-4</v>
      </c>
      <c r="GA52" s="137">
        <v>1.2867958432688043E-4</v>
      </c>
      <c r="GB52" s="137">
        <v>7.4242655510427418E-5</v>
      </c>
      <c r="GC52" s="137">
        <v>1.5056873823922217E-3</v>
      </c>
      <c r="GD52" s="137">
        <v>4.4715794691375229E-3</v>
      </c>
      <c r="GE52" s="137">
        <v>5.5591730222616983E-4</v>
      </c>
      <c r="GF52" s="137">
        <v>3.2736247275612072E-3</v>
      </c>
      <c r="GG52" s="137">
        <v>1.3627062536488923E-2</v>
      </c>
      <c r="GH52" s="137">
        <v>2.0985022989674041E-3</v>
      </c>
      <c r="GI52" s="137">
        <v>1.0728387685924534E-3</v>
      </c>
      <c r="GJ52" s="137">
        <v>2.3402092896721979E-3</v>
      </c>
      <c r="GK52" s="137">
        <v>1.9855160936709467E-4</v>
      </c>
      <c r="GL52" s="137">
        <v>1.8519998974652127E-4</v>
      </c>
      <c r="GM52" s="137">
        <v>9.0021075266057018E-4</v>
      </c>
      <c r="GN52" s="137">
        <v>8.5451106344611226E-4</v>
      </c>
      <c r="GO52" s="137"/>
      <c r="GP52" s="137">
        <v>1.7522415434211307E-4</v>
      </c>
      <c r="GQ52" s="137">
        <v>7.6773362182287611E-5</v>
      </c>
      <c r="GR52" s="137">
        <v>2.4113568645175767E-4</v>
      </c>
      <c r="GS52" s="137">
        <v>0</v>
      </c>
      <c r="GT52" s="137">
        <v>4.655769814866639E-4</v>
      </c>
      <c r="GU52" s="137">
        <v>4.217034225243841E-5</v>
      </c>
      <c r="GV52" s="137">
        <v>1.8594755460771655E-4</v>
      </c>
      <c r="GW52" s="137">
        <v>4.2854036033444689E-4</v>
      </c>
      <c r="GX52" s="137">
        <v>3.7225739036150004E-4</v>
      </c>
      <c r="GY52" s="137">
        <v>4.0384354424475758E-4</v>
      </c>
      <c r="GZ52" s="137">
        <v>3.1712287508436064E-4</v>
      </c>
      <c r="HA52" s="137">
        <v>9.9138161760557692E-5</v>
      </c>
      <c r="HB52" s="137">
        <v>4.9018272762168516E-4</v>
      </c>
      <c r="HC52" s="137">
        <v>1.5793311568401379E-4</v>
      </c>
      <c r="HD52" s="137">
        <v>6.6755493369085773E-5</v>
      </c>
      <c r="HE52" s="137">
        <v>1.7709909179377352E-3</v>
      </c>
      <c r="HF52" s="137">
        <v>4.3629334196828712E-3</v>
      </c>
      <c r="HG52" s="137">
        <v>6.7776571786605109E-4</v>
      </c>
      <c r="HH52" s="137">
        <v>2.8084561050853809E-3</v>
      </c>
      <c r="HI52" s="137">
        <v>1.2536841079273477E-2</v>
      </c>
      <c r="HJ52" s="137">
        <v>2.1886834389080981E-3</v>
      </c>
      <c r="HK52" s="137">
        <v>1.0446488512165209E-3</v>
      </c>
      <c r="HL52" s="137">
        <v>2.2742229794195145E-3</v>
      </c>
      <c r="HM52" s="137">
        <v>2.2754306122061533E-4</v>
      </c>
      <c r="HN52" s="137">
        <v>1.9904337933223561E-4</v>
      </c>
      <c r="HO52" s="137">
        <v>8.6798756432607629E-4</v>
      </c>
      <c r="HP52" s="137">
        <v>6.8403937757850568E-4</v>
      </c>
      <c r="HQ52" s="151"/>
      <c r="HR52" s="151"/>
      <c r="HS52" s="151"/>
    </row>
    <row r="53" spans="1:227" x14ac:dyDescent="0.25">
      <c r="HQ53" s="133"/>
      <c r="HR53" s="133"/>
      <c r="HS53" s="133"/>
    </row>
    <row r="54" spans="1:227" x14ac:dyDescent="0.25">
      <c r="A54" s="138" t="s">
        <v>926</v>
      </c>
      <c r="B54" s="135">
        <v>1.1013845619894771E-4</v>
      </c>
      <c r="C54" s="134">
        <v>4.4502322372561529E-5</v>
      </c>
      <c r="D54" s="134">
        <v>1.2145971608046271E-4</v>
      </c>
      <c r="E54" s="134">
        <v>4.6440121909881356E-5</v>
      </c>
      <c r="F54" s="134">
        <v>1.8621103791213714E-4</v>
      </c>
      <c r="G54" s="134">
        <v>4.7520725270174774E-6</v>
      </c>
      <c r="H54" s="134">
        <v>3.2491474004147366E-5</v>
      </c>
      <c r="I54" s="134">
        <v>2.5984580641895855E-4</v>
      </c>
      <c r="J54" s="134">
        <v>4.3195711638375793E-5</v>
      </c>
      <c r="K54" s="134">
        <v>3.0482841687646162E-4</v>
      </c>
      <c r="L54" s="134">
        <v>1.8800029782393469E-4</v>
      </c>
      <c r="M54" s="134">
        <v>7.0793955640369367E-5</v>
      </c>
      <c r="N54" s="134">
        <v>6.6083393512930894E-4</v>
      </c>
      <c r="O54" s="134">
        <v>6.0802618546945636E-5</v>
      </c>
      <c r="P54" s="134">
        <v>2.6622514997028763E-5</v>
      </c>
      <c r="Q54" s="134">
        <v>3.7543363454194074E-4</v>
      </c>
      <c r="R54" s="134">
        <v>1.3263035618395573E-3</v>
      </c>
      <c r="S54" s="134">
        <v>3.0099116314178282E-4</v>
      </c>
      <c r="T54" s="134">
        <v>1.149871482232288E-3</v>
      </c>
      <c r="U54" s="134">
        <v>6.3785345932528071E-3</v>
      </c>
      <c r="V54" s="134">
        <v>1.0711519363471129E-3</v>
      </c>
      <c r="W54" s="134">
        <v>6.0485724050066841E-4</v>
      </c>
      <c r="X54" s="134">
        <v>1.1631145220859567E-3</v>
      </c>
      <c r="Y54" s="134">
        <v>1.489143219657142E-4</v>
      </c>
      <c r="Z54" s="134">
        <v>2.189509347266334E-4</v>
      </c>
      <c r="AA54" s="134">
        <v>3.4862731296601758E-4</v>
      </c>
      <c r="AB54" s="134">
        <v>2.7626439632333377E-4</v>
      </c>
      <c r="AC54" s="134"/>
      <c r="AD54" s="134">
        <v>1.2751791514342031E-4</v>
      </c>
      <c r="AE54" s="134">
        <v>2.9745680210514163E-5</v>
      </c>
      <c r="AF54" s="134">
        <v>1.1762727367839885E-4</v>
      </c>
      <c r="AG54" s="134">
        <v>6.5033186330607545E-5</v>
      </c>
      <c r="AH54" s="134">
        <v>1.8904211166465763E-4</v>
      </c>
      <c r="AI54" s="134">
        <v>1.9722853867541125E-5</v>
      </c>
      <c r="AJ54" s="134">
        <v>4.6092498830727889E-5</v>
      </c>
      <c r="AK54" s="134">
        <v>3.710399071285868E-4</v>
      </c>
      <c r="AL54" s="134">
        <v>4.7259942286959814E-5</v>
      </c>
      <c r="AM54" s="134">
        <v>2.8253567268875826E-4</v>
      </c>
      <c r="AN54" s="134">
        <v>1.8131163882151934E-4</v>
      </c>
      <c r="AO54" s="134">
        <v>7.1674321921350246E-5</v>
      </c>
      <c r="AP54" s="134">
        <v>6.2456943216829838E-4</v>
      </c>
      <c r="AQ54" s="134">
        <v>6.063638264478798E-5</v>
      </c>
      <c r="AR54" s="134">
        <v>1.6886601425609541E-5</v>
      </c>
      <c r="AS54" s="134">
        <v>3.7746101346045204E-4</v>
      </c>
      <c r="AT54" s="134">
        <v>1.4531460778048127E-3</v>
      </c>
      <c r="AU54" s="134">
        <v>3.0816812760732574E-4</v>
      </c>
      <c r="AV54" s="134">
        <v>1.3546339422006433E-3</v>
      </c>
      <c r="AW54" s="134">
        <v>7.6205324714937305E-3</v>
      </c>
      <c r="AX54" s="134">
        <v>1.1224080348461317E-3</v>
      </c>
      <c r="AY54" s="134">
        <v>6.7992082914100508E-4</v>
      </c>
      <c r="AZ54" s="134">
        <v>1.2087567187686094E-3</v>
      </c>
      <c r="BA54" s="134">
        <v>1.5304043909385737E-4</v>
      </c>
      <c r="BB54" s="134">
        <v>2.3499205161434821E-4</v>
      </c>
      <c r="BC54" s="134">
        <v>2.4820150398714534E-4</v>
      </c>
      <c r="BD54" s="134">
        <v>4.8365787590058868E-4</v>
      </c>
      <c r="BE54" s="134"/>
      <c r="BF54" s="134">
        <v>1.4111671982639984E-4</v>
      </c>
      <c r="BG54" s="134">
        <v>3.1885326895663706E-5</v>
      </c>
      <c r="BH54" s="134">
        <v>1.6615201630633091E-4</v>
      </c>
      <c r="BI54" s="134">
        <v>1.0557746664715613E-4</v>
      </c>
      <c r="BJ54" s="134">
        <v>1.7099973303228068E-4</v>
      </c>
      <c r="BK54" s="134">
        <v>2.8450269088847362E-5</v>
      </c>
      <c r="BL54" s="134">
        <v>6.2844929276765032E-5</v>
      </c>
      <c r="BM54" s="134">
        <v>1.76483142510595E-4</v>
      </c>
      <c r="BN54" s="134">
        <v>5.6117478748610523E-5</v>
      </c>
      <c r="BO54" s="134">
        <v>2.9973253668077023E-4</v>
      </c>
      <c r="BP54" s="134">
        <v>1.6569182455288372E-4</v>
      </c>
      <c r="BQ54" s="134">
        <v>9.0897556582423766E-5</v>
      </c>
      <c r="BR54" s="134">
        <v>7.7356575031873817E-4</v>
      </c>
      <c r="BS54" s="134">
        <v>4.9921119970231244E-5</v>
      </c>
      <c r="BT54" s="134">
        <v>3.4312965338017848E-5</v>
      </c>
      <c r="BU54" s="134">
        <v>4.6923107042713929E-4</v>
      </c>
      <c r="BV54" s="134">
        <v>1.5890857177826602E-3</v>
      </c>
      <c r="BW54" s="134">
        <v>3.3135337085800061E-4</v>
      </c>
      <c r="BX54" s="134">
        <v>1.4060781958741089E-3</v>
      </c>
      <c r="BY54" s="134">
        <v>7.7429573442425806E-3</v>
      </c>
      <c r="BZ54" s="134">
        <v>9.6102432510108558E-4</v>
      </c>
      <c r="CA54" s="134">
        <v>7.8244521320264173E-4</v>
      </c>
      <c r="CB54" s="134">
        <v>1.3175962416604571E-3</v>
      </c>
      <c r="CC54" s="134">
        <v>1.4628147425482698E-4</v>
      </c>
      <c r="CD54" s="134">
        <v>3.23411706175E-4</v>
      </c>
      <c r="CE54" s="134">
        <v>3.3991737577414587E-4</v>
      </c>
      <c r="CF54" s="134">
        <v>2.8498845929841648E-4</v>
      </c>
      <c r="CG54" s="134"/>
      <c r="CH54" s="134">
        <v>1.2612084105451308E-4</v>
      </c>
      <c r="CI54" s="134">
        <v>3.9011677085206373E-5</v>
      </c>
      <c r="CJ54" s="134">
        <v>1.7600392863765548E-4</v>
      </c>
      <c r="CK54" s="134">
        <v>4.9969969705296159E-5</v>
      </c>
      <c r="CL54" s="134">
        <v>1.3837894594817324E-4</v>
      </c>
      <c r="CM54" s="134">
        <v>3.2770982377917389E-5</v>
      </c>
      <c r="CN54" s="134">
        <v>5.9275686683115783E-5</v>
      </c>
      <c r="CO54" s="134">
        <v>2.5575213356850097E-4</v>
      </c>
      <c r="CP54" s="134">
        <v>5.1607389525478322E-5</v>
      </c>
      <c r="CQ54" s="134">
        <v>2.7166844863279094E-4</v>
      </c>
      <c r="CR54" s="134">
        <v>1.9315453554132465E-4</v>
      </c>
      <c r="CS54" s="134">
        <v>1.0510372641425976E-4</v>
      </c>
      <c r="CT54" s="134">
        <v>8.7070886019755065E-4</v>
      </c>
      <c r="CU54" s="134">
        <v>3.3634104334899515E-5</v>
      </c>
      <c r="CV54" s="134">
        <v>4.0639978082083256E-5</v>
      </c>
      <c r="CW54" s="134">
        <v>4.9685382205949731E-4</v>
      </c>
      <c r="CX54" s="134">
        <v>1.5736578412872267E-3</v>
      </c>
      <c r="CY54" s="134">
        <v>3.7614580476211137E-4</v>
      </c>
      <c r="CZ54" s="134">
        <v>1.5892885176544088E-3</v>
      </c>
      <c r="DA54" s="134">
        <v>9.3692658042123875E-3</v>
      </c>
      <c r="DB54" s="134">
        <v>9.6758972990275091E-4</v>
      </c>
      <c r="DC54" s="134">
        <v>8.3721829289627508E-4</v>
      </c>
      <c r="DD54" s="134">
        <v>1.4430789088334308E-3</v>
      </c>
      <c r="DE54" s="134">
        <v>1.7263608544282685E-4</v>
      </c>
      <c r="DF54" s="134">
        <v>3.0957320188761811E-4</v>
      </c>
      <c r="DG54" s="134">
        <v>3.8034709152135929E-4</v>
      </c>
      <c r="DH54" s="134">
        <v>2.2637635085536375E-4</v>
      </c>
      <c r="DI54" s="134"/>
      <c r="DJ54" s="134">
        <v>1.7360957214960951E-4</v>
      </c>
      <c r="DK54" s="134">
        <v>4.9214766135118427E-5</v>
      </c>
      <c r="DL54" s="134">
        <v>2.508766573315944E-4</v>
      </c>
      <c r="DM54" s="134">
        <v>6.7493413221518728E-5</v>
      </c>
      <c r="DN54" s="134">
        <v>2.3674919836841525E-4</v>
      </c>
      <c r="DO54" s="134">
        <v>4.3278342120968939E-5</v>
      </c>
      <c r="DP54" s="134">
        <v>9.7556972872200578E-5</v>
      </c>
      <c r="DQ54" s="134">
        <v>2.5741705251488992E-4</v>
      </c>
      <c r="DR54" s="134">
        <v>3.6556488810770913E-5</v>
      </c>
      <c r="DS54" s="134">
        <v>3.6201309065724696E-4</v>
      </c>
      <c r="DT54" s="134">
        <v>1.5295072799053868E-4</v>
      </c>
      <c r="DU54" s="134">
        <v>1.0234208156409397E-4</v>
      </c>
      <c r="DV54" s="134">
        <v>9.7254156758056235E-4</v>
      </c>
      <c r="DW54" s="134">
        <v>9.7044661966328596E-5</v>
      </c>
      <c r="DX54" s="134">
        <v>3.6986854132553803E-5</v>
      </c>
      <c r="DY54" s="134">
        <v>6.3661239055803627E-4</v>
      </c>
      <c r="DZ54" s="134">
        <v>1.7021179011572803E-3</v>
      </c>
      <c r="EA54" s="134">
        <v>4.0021025287897841E-4</v>
      </c>
      <c r="EB54" s="134">
        <v>1.8135521170844161E-3</v>
      </c>
      <c r="EC54" s="134">
        <v>1.038914792721333E-2</v>
      </c>
      <c r="ED54" s="134">
        <v>1.2866319444354271E-3</v>
      </c>
      <c r="EE54" s="134">
        <v>9.5656479611184141E-4</v>
      </c>
      <c r="EF54" s="134">
        <v>1.6666622918731398E-3</v>
      </c>
      <c r="EG54" s="134">
        <v>1.8284108447488615E-4</v>
      </c>
      <c r="EH54" s="134">
        <v>4.4567137771097585E-4</v>
      </c>
      <c r="EI54" s="134">
        <v>4.2022304570411178E-4</v>
      </c>
      <c r="EJ54" s="134">
        <v>2.2170040527066069E-4</v>
      </c>
      <c r="EK54" s="134"/>
      <c r="EL54" s="134">
        <v>2.1247166403888081E-4</v>
      </c>
      <c r="EM54" s="134">
        <v>3.066345695165566E-5</v>
      </c>
      <c r="EN54" s="134">
        <v>1.6836321873337965E-4</v>
      </c>
      <c r="EO54" s="134">
        <v>6.1225384756853206E-5</v>
      </c>
      <c r="EP54" s="134">
        <v>2.1575924635376767E-4</v>
      </c>
      <c r="EQ54" s="134">
        <v>5.5672839655734859E-5</v>
      </c>
      <c r="ER54" s="134">
        <v>1.0090218328529562E-4</v>
      </c>
      <c r="ES54" s="134">
        <v>2.4974710323276829E-4</v>
      </c>
      <c r="ET54" s="134">
        <v>4.3850190142553485E-5</v>
      </c>
      <c r="EU54" s="134">
        <v>3.9379592340770827E-4</v>
      </c>
      <c r="EV54" s="134">
        <v>2.3623509855056214E-4</v>
      </c>
      <c r="EW54" s="134">
        <v>1.0444311568794065E-4</v>
      </c>
      <c r="EX54" s="134">
        <v>9.912215514222408E-4</v>
      </c>
      <c r="EY54" s="134">
        <v>1.0642754363241131E-4</v>
      </c>
      <c r="EZ54" s="134">
        <v>1.3352235155175688E-4</v>
      </c>
      <c r="FA54" s="134">
        <v>8.15119719685415E-4</v>
      </c>
      <c r="FB54" s="134">
        <v>1.6865828559908707E-3</v>
      </c>
      <c r="FC54" s="134">
        <v>3.6963192745563268E-4</v>
      </c>
      <c r="FD54" s="134">
        <v>2.480061915868117E-3</v>
      </c>
      <c r="FE54" s="134">
        <v>1.1268492912543842E-2</v>
      </c>
      <c r="FF54" s="134">
        <v>1.4260217758128493E-3</v>
      </c>
      <c r="FG54" s="134">
        <v>1.1351309019897993E-3</v>
      </c>
      <c r="FH54" s="134">
        <v>1.9009933839626814E-3</v>
      </c>
      <c r="FI54" s="134">
        <v>1.941276284310683E-4</v>
      </c>
      <c r="FJ54" s="134">
        <v>5.5484301567305851E-4</v>
      </c>
      <c r="FK54" s="134">
        <v>4.8663067636072681E-4</v>
      </c>
      <c r="FL54" s="134">
        <v>2.7653596447506503E-4</v>
      </c>
      <c r="FM54" s="134"/>
      <c r="FN54" s="134">
        <v>1.9742588181658361E-4</v>
      </c>
      <c r="FO54" s="134">
        <v>3.1815329693841394E-5</v>
      </c>
      <c r="FP54" s="134">
        <v>3.4693000356273996E-4</v>
      </c>
      <c r="FQ54" s="134">
        <v>6.8094077738276512E-5</v>
      </c>
      <c r="FR54" s="134">
        <v>2.1108515230717687E-4</v>
      </c>
      <c r="FS54" s="134">
        <v>2.6154815814563532E-5</v>
      </c>
      <c r="FT54" s="134">
        <v>7.4527936516625764E-5</v>
      </c>
      <c r="FU54" s="134">
        <v>4.0612041846235222E-4</v>
      </c>
      <c r="FV54" s="134">
        <v>4.5604969714065508E-5</v>
      </c>
      <c r="FW54" s="134">
        <v>5.2166072861145629E-4</v>
      </c>
      <c r="FX54" s="134">
        <v>2.5154261124795898E-4</v>
      </c>
      <c r="FY54" s="134">
        <v>1.3743186357450838E-4</v>
      </c>
      <c r="FZ54" s="134">
        <v>1.1887445293506818E-3</v>
      </c>
      <c r="GA54" s="134">
        <v>1.0222672747682939E-4</v>
      </c>
      <c r="GB54" s="134">
        <v>1.2675871080202131E-4</v>
      </c>
      <c r="GC54" s="134">
        <v>9.8558397729460088E-4</v>
      </c>
      <c r="GD54" s="134">
        <v>1.7993380012333081E-3</v>
      </c>
      <c r="GE54" s="134">
        <v>5.1407089135768194E-4</v>
      </c>
      <c r="GF54" s="134">
        <v>2.2855621199656625E-3</v>
      </c>
      <c r="GG54" s="134">
        <v>1.2381935264169136E-2</v>
      </c>
      <c r="GH54" s="134">
        <v>1.2378508710640648E-3</v>
      </c>
      <c r="GI54" s="134">
        <v>1.301332489409971E-3</v>
      </c>
      <c r="GJ54" s="134">
        <v>2.1249740721804851E-3</v>
      </c>
      <c r="GK54" s="134">
        <v>2.1010966511559936E-4</v>
      </c>
      <c r="GL54" s="134">
        <v>4.462931699488606E-4</v>
      </c>
      <c r="GM54" s="134">
        <v>9.3286363860990002E-4</v>
      </c>
      <c r="GN54" s="134">
        <v>3.7548847861278785E-4</v>
      </c>
      <c r="GO54" s="134"/>
      <c r="GP54" s="134">
        <v>1.6619728683059447E-4</v>
      </c>
      <c r="GQ54" s="134">
        <v>2.1167053207658388E-5</v>
      </c>
      <c r="GR54" s="134">
        <v>3.340382358648134E-4</v>
      </c>
      <c r="GS54" s="134">
        <v>1.4598972153214421E-4</v>
      </c>
      <c r="GT54" s="134">
        <v>2.7732590135722229E-4</v>
      </c>
      <c r="GU54" s="134">
        <v>1.8200288724370325E-5</v>
      </c>
      <c r="GV54" s="134">
        <v>6.0736985880422583E-5</v>
      </c>
      <c r="GW54" s="134">
        <v>2.8856475577634342E-4</v>
      </c>
      <c r="GX54" s="134">
        <v>4.119989573434129E-5</v>
      </c>
      <c r="GY54" s="134">
        <v>5.3449684212153513E-4</v>
      </c>
      <c r="GZ54" s="134">
        <v>3.2423528637505E-4</v>
      </c>
      <c r="HA54" s="134">
        <v>1.1215229270148553E-4</v>
      </c>
      <c r="HB54" s="134">
        <v>1.2306068467394422E-3</v>
      </c>
      <c r="HC54" s="134">
        <v>1.3683384123204108E-4</v>
      </c>
      <c r="HD54" s="134">
        <v>2.9154882031902065E-4</v>
      </c>
      <c r="HE54" s="134">
        <v>1.3241847467173279E-3</v>
      </c>
      <c r="HF54" s="134">
        <v>2.5541185350376997E-3</v>
      </c>
      <c r="HG54" s="134">
        <v>7.767462076794441E-4</v>
      </c>
      <c r="HH54" s="134">
        <v>3.0330323999223732E-3</v>
      </c>
      <c r="HI54" s="134">
        <v>1.6301687365910953E-2</v>
      </c>
      <c r="HJ54" s="134">
        <v>1.283111274493933E-3</v>
      </c>
      <c r="HK54" s="134">
        <v>1.3340237836613087E-3</v>
      </c>
      <c r="HL54" s="134">
        <v>2.4882579917494523E-3</v>
      </c>
      <c r="HM54" s="134">
        <v>2.6341383549875036E-4</v>
      </c>
      <c r="HN54" s="134">
        <v>6.284738176776032E-4</v>
      </c>
      <c r="HO54" s="134">
        <v>1.2015319442129318E-3</v>
      </c>
      <c r="HP54" s="134">
        <v>9.4753583832954099E-4</v>
      </c>
      <c r="HQ54" s="133"/>
      <c r="HR54" s="133"/>
      <c r="HS54" s="133"/>
    </row>
    <row r="55" spans="1:227" x14ac:dyDescent="0.25">
      <c r="HQ55" s="134"/>
      <c r="HR55" s="133"/>
      <c r="HS55" s="133"/>
    </row>
    <row r="56" spans="1:227" x14ac:dyDescent="0.25">
      <c r="HQ56" s="134"/>
      <c r="HR56" s="133"/>
      <c r="HS56" s="133"/>
    </row>
    <row r="57" spans="1:227" x14ac:dyDescent="0.25">
      <c r="HQ57" s="134"/>
      <c r="HR57" s="133"/>
      <c r="HS57" s="133"/>
    </row>
    <row r="58" spans="1:227" x14ac:dyDescent="0.25">
      <c r="HQ58" s="133"/>
      <c r="HR58" s="133"/>
      <c r="HS58" s="133"/>
    </row>
    <row r="59" spans="1:227" x14ac:dyDescent="0.25">
      <c r="HQ59" s="133"/>
      <c r="HR59" s="133"/>
      <c r="HS59" s="133"/>
    </row>
    <row r="60" spans="1:227" x14ac:dyDescent="0.25">
      <c r="HQ60" s="134"/>
      <c r="HR60" s="133"/>
      <c r="HS60" s="133"/>
    </row>
    <row r="61" spans="1:227" x14ac:dyDescent="0.25">
      <c r="HQ61" s="134"/>
      <c r="HR61" s="133"/>
      <c r="HS61" s="133"/>
    </row>
    <row r="62" spans="1:227" x14ac:dyDescent="0.25">
      <c r="HQ62" s="134"/>
      <c r="HR62" s="133"/>
      <c r="HS62" s="133"/>
    </row>
    <row r="63" spans="1:227" x14ac:dyDescent="0.25">
      <c r="HQ63" s="134"/>
      <c r="HR63" s="133"/>
      <c r="HS63" s="133"/>
    </row>
    <row r="64" spans="1:227" x14ac:dyDescent="0.25">
      <c r="HQ64" s="134"/>
      <c r="HR64" s="133"/>
      <c r="HS64" s="133"/>
    </row>
    <row r="65" spans="225:227" x14ac:dyDescent="0.25">
      <c r="HQ65" s="134"/>
      <c r="HR65" s="133"/>
      <c r="HS65" s="133"/>
    </row>
    <row r="66" spans="225:227" x14ac:dyDescent="0.25">
      <c r="HQ66" s="134"/>
      <c r="HR66" s="133"/>
      <c r="HS66" s="133"/>
    </row>
    <row r="67" spans="225:227" x14ac:dyDescent="0.25">
      <c r="HQ67" s="134"/>
      <c r="HR67" s="133"/>
      <c r="HS67" s="133"/>
    </row>
    <row r="68" spans="225:227" x14ac:dyDescent="0.25">
      <c r="HQ68" s="134"/>
      <c r="HR68" s="133"/>
      <c r="HS68" s="133"/>
    </row>
    <row r="69" spans="225:227" x14ac:dyDescent="0.25">
      <c r="HQ69" s="134"/>
      <c r="HR69" s="133"/>
      <c r="HS69" s="133"/>
    </row>
    <row r="70" spans="225:227" x14ac:dyDescent="0.25">
      <c r="HQ70" s="134"/>
      <c r="HR70" s="133"/>
      <c r="HS70" s="133"/>
    </row>
    <row r="71" spans="225:227" x14ac:dyDescent="0.25">
      <c r="HQ71" s="134"/>
      <c r="HR71" s="133"/>
      <c r="HS71" s="133"/>
    </row>
    <row r="72" spans="225:227" x14ac:dyDescent="0.25">
      <c r="HQ72" s="134"/>
      <c r="HR72" s="133"/>
      <c r="HS72" s="133"/>
    </row>
    <row r="73" spans="225:227" x14ac:dyDescent="0.25">
      <c r="HQ73" s="134"/>
      <c r="HR73" s="133"/>
      <c r="HS73" s="133"/>
    </row>
    <row r="74" spans="225:227" x14ac:dyDescent="0.25">
      <c r="HQ74" s="134"/>
      <c r="HR74" s="133"/>
      <c r="HS74" s="133"/>
    </row>
    <row r="75" spans="225:227" x14ac:dyDescent="0.25">
      <c r="HQ75" s="134"/>
      <c r="HR75" s="133"/>
      <c r="HS75" s="133"/>
    </row>
    <row r="76" spans="225:227" x14ac:dyDescent="0.25">
      <c r="HQ76" s="133"/>
      <c r="HR76" s="133"/>
      <c r="HS76" s="133"/>
    </row>
    <row r="77" spans="225:227" x14ac:dyDescent="0.25">
      <c r="HQ77" s="133"/>
      <c r="HR77" s="133"/>
      <c r="HS77" s="133"/>
    </row>
    <row r="78" spans="225:227" x14ac:dyDescent="0.25">
      <c r="HQ78" s="133"/>
      <c r="HR78" s="133"/>
      <c r="HS78" s="133"/>
    </row>
    <row r="79" spans="225:227" x14ac:dyDescent="0.25">
      <c r="HQ79" s="133"/>
      <c r="HR79" s="133"/>
      <c r="HS79" s="133"/>
    </row>
    <row r="80" spans="225:227" x14ac:dyDescent="0.25">
      <c r="HQ80" s="133"/>
      <c r="HR80" s="133"/>
      <c r="HS80" s="133"/>
    </row>
    <row r="81" spans="225:227" x14ac:dyDescent="0.25">
      <c r="HQ81" s="133"/>
      <c r="HR81" s="133"/>
      <c r="HS81" s="133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59999389629810485"/>
  </sheetPr>
  <dimension ref="A1:IA67"/>
  <sheetViews>
    <sheetView zoomScale="85" zoomScaleNormal="85" workbookViewId="0">
      <pane xSplit="10" ySplit="2" topLeftCell="AL3" activePane="bottomRight" state="frozen"/>
      <selection pane="topRight" activeCell="K1" sqref="K1"/>
      <selection pane="bottomLeft" activeCell="A3" sqref="A3"/>
      <selection pane="bottomRight" activeCell="IA3" sqref="IA3"/>
    </sheetView>
  </sheetViews>
  <sheetFormatPr defaultRowHeight="15" x14ac:dyDescent="0.25"/>
  <cols>
    <col min="1" max="1" width="13.5703125" style="4" bestFit="1" customWidth="1"/>
    <col min="2" max="2" width="9.140625" style="4"/>
    <col min="3" max="3" width="10.28515625" style="4" bestFit="1" customWidth="1"/>
    <col min="4" max="4" width="11" style="14" bestFit="1" customWidth="1"/>
    <col min="5" max="5" width="9.140625" style="4"/>
    <col min="6" max="6" width="11" style="4" bestFit="1" customWidth="1"/>
    <col min="7" max="7" width="21.85546875" style="14" bestFit="1" customWidth="1"/>
    <col min="8" max="8" width="15.7109375" style="4" customWidth="1"/>
    <col min="9" max="9" width="24.5703125" style="4" bestFit="1" customWidth="1"/>
    <col min="10" max="10" width="27.85546875" style="4" bestFit="1" customWidth="1"/>
    <col min="11" max="11" width="24.42578125" style="4" customWidth="1"/>
    <col min="12" max="151" width="15.7109375" style="4" customWidth="1"/>
    <col min="152" max="152" width="18.42578125" style="4" bestFit="1" customWidth="1"/>
    <col min="153" max="153" width="14.85546875" style="4" bestFit="1" customWidth="1"/>
    <col min="154" max="154" width="19" style="4" bestFit="1" customWidth="1"/>
    <col min="155" max="155" width="17.28515625" style="4" bestFit="1" customWidth="1"/>
    <col min="156" max="156" width="14.85546875" style="4" bestFit="1" customWidth="1"/>
    <col min="157" max="157" width="16.140625" style="4" bestFit="1" customWidth="1"/>
    <col min="158" max="158" width="18.42578125" style="4" bestFit="1" customWidth="1"/>
    <col min="159" max="159" width="19" style="4" bestFit="1" customWidth="1"/>
    <col min="160" max="161" width="14.85546875" style="4" bestFit="1" customWidth="1"/>
    <col min="162" max="162" width="28.42578125" style="4" bestFit="1" customWidth="1"/>
    <col min="163" max="163" width="16.42578125" style="4" bestFit="1" customWidth="1"/>
    <col min="164" max="164" width="21.140625" style="4" bestFit="1" customWidth="1"/>
    <col min="165" max="165" width="16.7109375" style="4" bestFit="1" customWidth="1"/>
    <col min="166" max="166" width="16.5703125" style="4" bestFit="1" customWidth="1"/>
    <col min="167" max="167" width="14.85546875" style="4" bestFit="1" customWidth="1"/>
    <col min="168" max="168" width="21.7109375" style="4" bestFit="1" customWidth="1"/>
    <col min="169" max="169" width="22.28515625" style="4" bestFit="1" customWidth="1"/>
    <col min="170" max="170" width="22.5703125" style="4" bestFit="1" customWidth="1"/>
    <col min="171" max="171" width="18.5703125" style="4" bestFit="1" customWidth="1"/>
    <col min="172" max="172" width="15.7109375" style="4" customWidth="1"/>
    <col min="173" max="173" width="22.7109375" style="4" bestFit="1" customWidth="1"/>
    <col min="174" max="174" width="26" style="4" bestFit="1" customWidth="1"/>
    <col min="175" max="175" width="27.42578125" style="4" bestFit="1" customWidth="1"/>
    <col min="176" max="176" width="21.28515625" style="4" bestFit="1" customWidth="1"/>
    <col min="177" max="177" width="14.85546875" style="4" bestFit="1" customWidth="1"/>
    <col min="178" max="178" width="23.85546875" style="4" bestFit="1" customWidth="1"/>
    <col min="179" max="179" width="21.28515625" style="4" bestFit="1" customWidth="1"/>
    <col min="180" max="180" width="18.42578125" style="4" bestFit="1" customWidth="1"/>
    <col min="181" max="181" width="14.85546875" style="4" bestFit="1" customWidth="1"/>
    <col min="182" max="182" width="19" style="4" bestFit="1" customWidth="1"/>
    <col min="183" max="183" width="17.28515625" style="4" bestFit="1" customWidth="1"/>
    <col min="184" max="184" width="14.85546875" style="4" bestFit="1" customWidth="1"/>
    <col min="185" max="185" width="16.140625" style="4" bestFit="1" customWidth="1"/>
    <col min="186" max="186" width="18.42578125" style="4" bestFit="1" customWidth="1"/>
    <col min="187" max="187" width="19" style="4" bestFit="1" customWidth="1"/>
    <col min="188" max="189" width="14.85546875" style="4" bestFit="1" customWidth="1"/>
    <col min="190" max="190" width="28.42578125" style="4" bestFit="1" customWidth="1"/>
    <col min="191" max="191" width="16.42578125" style="4" bestFit="1" customWidth="1"/>
    <col min="192" max="192" width="21.140625" style="4" bestFit="1" customWidth="1"/>
    <col min="193" max="193" width="16.7109375" style="4" bestFit="1" customWidth="1"/>
    <col min="194" max="194" width="16.5703125" style="4" bestFit="1" customWidth="1"/>
    <col min="195" max="195" width="14.85546875" style="4" bestFit="1" customWidth="1"/>
    <col min="196" max="196" width="21.7109375" style="4" bestFit="1" customWidth="1"/>
    <col min="197" max="197" width="22.28515625" style="4" bestFit="1" customWidth="1"/>
    <col min="198" max="198" width="22.5703125" style="4" bestFit="1" customWidth="1"/>
    <col min="199" max="199" width="18.5703125" style="4" bestFit="1" customWidth="1"/>
    <col min="200" max="200" width="15.7109375" style="4" customWidth="1"/>
    <col min="201" max="201" width="22.7109375" style="4" bestFit="1" customWidth="1"/>
    <col min="202" max="202" width="26" style="4" bestFit="1" customWidth="1"/>
    <col min="203" max="203" width="27.42578125" style="4" bestFit="1" customWidth="1"/>
    <col min="204" max="204" width="21.28515625" style="4" bestFit="1" customWidth="1"/>
    <col min="205" max="205" width="14.85546875" style="4" bestFit="1" customWidth="1"/>
    <col min="206" max="206" width="23.85546875" style="4" bestFit="1" customWidth="1"/>
    <col min="207" max="231" width="15.7109375" style="4" customWidth="1"/>
    <col min="232" max="232" width="11.5703125" style="4" bestFit="1" customWidth="1"/>
    <col min="233" max="234" width="13.28515625" style="4" bestFit="1" customWidth="1"/>
    <col min="235" max="235" width="18.85546875" style="4" bestFit="1" customWidth="1"/>
    <col min="236" max="16384" width="9.140625" style="105"/>
  </cols>
  <sheetData>
    <row r="1" spans="1:235" s="104" customFormat="1" ht="15.75" x14ac:dyDescent="0.25">
      <c r="A1" s="188" t="s">
        <v>78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89"/>
      <c r="AA1" s="89"/>
      <c r="AB1" s="89"/>
      <c r="AC1" s="89"/>
      <c r="AD1" s="89"/>
      <c r="AE1" s="89"/>
      <c r="AF1" s="89"/>
      <c r="AG1" s="89"/>
      <c r="AH1" s="89"/>
      <c r="AI1" s="89"/>
      <c r="AJ1" s="89"/>
      <c r="AK1" s="89"/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89"/>
      <c r="BI1" s="89"/>
      <c r="BJ1" s="89"/>
      <c r="BK1" s="89"/>
      <c r="BL1" s="89"/>
      <c r="BM1" s="89"/>
      <c r="BN1" s="89"/>
      <c r="BO1" s="89"/>
      <c r="BP1" s="89"/>
      <c r="BQ1" s="89"/>
      <c r="BR1" s="89"/>
      <c r="BS1" s="89"/>
      <c r="BT1" s="89"/>
      <c r="BU1" s="89"/>
      <c r="BV1" s="89"/>
      <c r="BW1" s="89"/>
      <c r="BX1" s="89"/>
      <c r="BY1" s="89"/>
      <c r="BZ1" s="89"/>
      <c r="CA1" s="89"/>
      <c r="CB1" s="89"/>
      <c r="CC1" s="89"/>
      <c r="CD1" s="89"/>
      <c r="CE1" s="89"/>
      <c r="CF1" s="89"/>
      <c r="CG1" s="89"/>
      <c r="CH1" s="89"/>
      <c r="CI1" s="89"/>
      <c r="CJ1" s="89"/>
      <c r="CK1" s="89"/>
      <c r="CL1" s="89"/>
      <c r="CM1" s="89"/>
      <c r="CN1" s="89"/>
      <c r="CO1" s="89"/>
      <c r="CP1" s="89"/>
      <c r="CQ1" s="89"/>
      <c r="CR1" s="89"/>
      <c r="CS1" s="89"/>
      <c r="CT1" s="89"/>
      <c r="CU1" s="89"/>
      <c r="CV1" s="89"/>
      <c r="CW1" s="89"/>
      <c r="CX1" s="89"/>
      <c r="CY1" s="89"/>
      <c r="CZ1" s="89"/>
      <c r="DA1" s="89"/>
      <c r="DB1" s="89"/>
      <c r="DC1" s="89"/>
      <c r="DD1" s="89"/>
      <c r="DE1" s="89"/>
      <c r="DF1" s="89"/>
      <c r="DG1" s="89"/>
      <c r="DH1" s="89"/>
      <c r="DI1" s="89"/>
      <c r="DJ1" s="89"/>
      <c r="DK1" s="89"/>
      <c r="DL1" s="89"/>
      <c r="DM1" s="89"/>
      <c r="DN1" s="89"/>
      <c r="DO1" s="89"/>
      <c r="DP1" s="89"/>
      <c r="DQ1" s="89"/>
      <c r="DR1" s="89"/>
      <c r="DS1" s="89"/>
      <c r="DT1" s="89"/>
      <c r="DU1" s="89"/>
      <c r="DV1" s="89"/>
      <c r="DW1" s="89"/>
      <c r="DX1" s="89"/>
      <c r="DY1" s="89"/>
      <c r="DZ1" s="89"/>
      <c r="EA1" s="89"/>
      <c r="EB1" s="89"/>
      <c r="EC1" s="89"/>
      <c r="ED1" s="89"/>
      <c r="EE1" s="89"/>
      <c r="EF1" s="89"/>
      <c r="EG1" s="89"/>
      <c r="EH1" s="89"/>
      <c r="EI1" s="89"/>
      <c r="EJ1" s="89"/>
      <c r="EK1" s="89"/>
      <c r="EL1" s="89"/>
      <c r="EM1" s="89"/>
      <c r="EN1" s="89"/>
      <c r="EO1" s="89"/>
      <c r="EP1" s="89"/>
      <c r="EQ1" s="89"/>
      <c r="ER1" s="89"/>
      <c r="ES1" s="89"/>
      <c r="ET1" s="89"/>
      <c r="EU1" s="89"/>
      <c r="EV1" s="89"/>
      <c r="EW1" s="89"/>
      <c r="EX1" s="89"/>
      <c r="EY1" s="89"/>
      <c r="EZ1" s="89"/>
      <c r="FA1" s="89"/>
      <c r="FB1" s="89"/>
      <c r="FC1" s="89"/>
      <c r="FD1" s="89"/>
      <c r="FE1" s="89"/>
      <c r="FF1" s="89"/>
      <c r="FG1" s="89"/>
      <c r="FH1" s="89"/>
      <c r="FI1" s="89"/>
      <c r="FJ1" s="89"/>
      <c r="FK1" s="89"/>
      <c r="FL1" s="89"/>
      <c r="FM1" s="89"/>
      <c r="FN1" s="89"/>
      <c r="FO1" s="89"/>
      <c r="FP1" s="89"/>
      <c r="FQ1" s="89"/>
      <c r="FR1" s="89"/>
      <c r="FS1" s="89"/>
      <c r="FT1" s="89"/>
      <c r="FU1" s="89"/>
      <c r="FV1" s="89"/>
      <c r="FW1" s="89"/>
      <c r="FX1" s="89"/>
      <c r="FY1" s="89"/>
      <c r="FZ1" s="89"/>
      <c r="GA1" s="89"/>
      <c r="GB1" s="89"/>
      <c r="GC1" s="89"/>
      <c r="GD1" s="89"/>
      <c r="GE1" s="89"/>
      <c r="GF1" s="89"/>
      <c r="GG1" s="89"/>
      <c r="GH1" s="89"/>
      <c r="GI1" s="89"/>
      <c r="GJ1" s="89"/>
      <c r="GK1" s="89"/>
      <c r="GL1" s="89"/>
      <c r="GM1" s="89"/>
      <c r="GN1" s="89"/>
      <c r="GO1" s="89"/>
      <c r="GP1" s="89"/>
      <c r="GQ1" s="89"/>
      <c r="GR1" s="89"/>
      <c r="GS1" s="89"/>
      <c r="GT1" s="89"/>
      <c r="GU1" s="89"/>
      <c r="GV1" s="89"/>
      <c r="GW1" s="89"/>
      <c r="GX1" s="89"/>
      <c r="GY1" s="89"/>
      <c r="GZ1" s="89"/>
      <c r="HA1" s="89"/>
      <c r="HB1" s="89"/>
      <c r="HC1" s="89"/>
      <c r="HD1" s="89"/>
      <c r="HE1" s="89"/>
      <c r="HF1" s="89"/>
      <c r="HG1" s="89"/>
      <c r="HH1" s="89"/>
      <c r="HI1" s="89"/>
      <c r="HJ1" s="89"/>
      <c r="HK1" s="89"/>
      <c r="HL1" s="89"/>
      <c r="HM1" s="89"/>
      <c r="HN1" s="89"/>
      <c r="HO1" s="89"/>
      <c r="HP1" s="89"/>
      <c r="HQ1" s="89"/>
      <c r="HR1" s="89"/>
      <c r="HS1" s="89"/>
      <c r="HT1" s="89"/>
      <c r="HU1" s="89"/>
      <c r="HV1" s="89"/>
      <c r="HW1" s="89"/>
      <c r="HX1" s="89"/>
      <c r="HY1" s="89"/>
      <c r="HZ1" s="89"/>
      <c r="IA1" s="89"/>
    </row>
    <row r="2" spans="1:235" s="110" customFormat="1" ht="60" x14ac:dyDescent="0.25">
      <c r="A2" s="107" t="s">
        <v>866</v>
      </c>
      <c r="B2" s="108" t="s">
        <v>800</v>
      </c>
      <c r="C2" s="108" t="s">
        <v>867</v>
      </c>
      <c r="D2" s="108" t="s">
        <v>868</v>
      </c>
      <c r="E2" s="108" t="s">
        <v>869</v>
      </c>
      <c r="F2" s="108" t="s">
        <v>870</v>
      </c>
      <c r="G2" s="108" t="s">
        <v>801</v>
      </c>
      <c r="H2" s="108" t="s">
        <v>871</v>
      </c>
      <c r="I2" s="108" t="s">
        <v>872</v>
      </c>
      <c r="J2" s="109" t="s">
        <v>873</v>
      </c>
      <c r="K2" s="109" t="s">
        <v>843</v>
      </c>
      <c r="L2" s="107" t="s">
        <v>97</v>
      </c>
      <c r="M2" s="107" t="s">
        <v>98</v>
      </c>
      <c r="N2" s="107" t="s">
        <v>99</v>
      </c>
      <c r="O2" s="107" t="s">
        <v>100</v>
      </c>
      <c r="P2" s="107" t="s">
        <v>101</v>
      </c>
      <c r="Q2" s="107" t="s">
        <v>102</v>
      </c>
      <c r="R2" s="107" t="s">
        <v>103</v>
      </c>
      <c r="S2" s="107" t="s">
        <v>104</v>
      </c>
      <c r="T2" s="107" t="s">
        <v>105</v>
      </c>
      <c r="U2" s="107" t="s">
        <v>106</v>
      </c>
      <c r="V2" s="107" t="s">
        <v>107</v>
      </c>
      <c r="W2" s="107" t="s">
        <v>108</v>
      </c>
      <c r="X2" s="107" t="s">
        <v>109</v>
      </c>
      <c r="Y2" s="107" t="s">
        <v>110</v>
      </c>
      <c r="Z2" s="107" t="s">
        <v>111</v>
      </c>
      <c r="AA2" s="107" t="s">
        <v>112</v>
      </c>
      <c r="AB2" s="107" t="s">
        <v>113</v>
      </c>
      <c r="AC2" s="107" t="s">
        <v>114</v>
      </c>
      <c r="AD2" s="107" t="s">
        <v>115</v>
      </c>
      <c r="AE2" s="107" t="s">
        <v>116</v>
      </c>
      <c r="AF2" s="107" t="s">
        <v>117</v>
      </c>
      <c r="AG2" s="107" t="s">
        <v>118</v>
      </c>
      <c r="AH2" s="107" t="s">
        <v>119</v>
      </c>
      <c r="AI2" s="107" t="s">
        <v>120</v>
      </c>
      <c r="AJ2" s="107" t="s">
        <v>121</v>
      </c>
      <c r="AK2" s="107" t="s">
        <v>122</v>
      </c>
      <c r="AL2" s="107" t="s">
        <v>123</v>
      </c>
      <c r="AM2" s="5" t="s">
        <v>0</v>
      </c>
      <c r="AN2" s="107" t="s">
        <v>124</v>
      </c>
      <c r="AO2" s="107" t="s">
        <v>125</v>
      </c>
      <c r="AP2" s="107" t="s">
        <v>126</v>
      </c>
      <c r="AQ2" s="107" t="s">
        <v>127</v>
      </c>
      <c r="AR2" s="107" t="s">
        <v>128</v>
      </c>
      <c r="AS2" s="107" t="s">
        <v>129</v>
      </c>
      <c r="AT2" s="107" t="s">
        <v>130</v>
      </c>
      <c r="AU2" s="107" t="s">
        <v>131</v>
      </c>
      <c r="AV2" s="107" t="s">
        <v>132</v>
      </c>
      <c r="AW2" s="107" t="s">
        <v>133</v>
      </c>
      <c r="AX2" s="107" t="s">
        <v>134</v>
      </c>
      <c r="AY2" s="107" t="s">
        <v>135</v>
      </c>
      <c r="AZ2" s="107" t="s">
        <v>136</v>
      </c>
      <c r="BA2" s="107" t="s">
        <v>137</v>
      </c>
      <c r="BB2" s="107" t="s">
        <v>138</v>
      </c>
      <c r="BC2" s="107" t="s">
        <v>139</v>
      </c>
      <c r="BD2" s="107" t="s">
        <v>140</v>
      </c>
      <c r="BE2" s="107" t="s">
        <v>141</v>
      </c>
      <c r="BF2" s="107" t="s">
        <v>142</v>
      </c>
      <c r="BG2" s="107" t="s">
        <v>143</v>
      </c>
      <c r="BH2" s="107" t="s">
        <v>144</v>
      </c>
      <c r="BI2" s="107" t="s">
        <v>145</v>
      </c>
      <c r="BJ2" s="107" t="s">
        <v>146</v>
      </c>
      <c r="BK2" s="107" t="s">
        <v>147</v>
      </c>
      <c r="BL2" s="107" t="s">
        <v>148</v>
      </c>
      <c r="BM2" s="107" t="s">
        <v>149</v>
      </c>
      <c r="BN2" s="107" t="s">
        <v>150</v>
      </c>
      <c r="BO2" s="5" t="s">
        <v>1</v>
      </c>
      <c r="BP2" s="107" t="s">
        <v>151</v>
      </c>
      <c r="BQ2" s="107" t="s">
        <v>152</v>
      </c>
      <c r="BR2" s="107" t="s">
        <v>153</v>
      </c>
      <c r="BS2" s="107" t="s">
        <v>154</v>
      </c>
      <c r="BT2" s="107" t="s">
        <v>155</v>
      </c>
      <c r="BU2" s="107" t="s">
        <v>156</v>
      </c>
      <c r="BV2" s="107" t="s">
        <v>157</v>
      </c>
      <c r="BW2" s="107" t="s">
        <v>158</v>
      </c>
      <c r="BX2" s="107" t="s">
        <v>159</v>
      </c>
      <c r="BY2" s="107" t="s">
        <v>160</v>
      </c>
      <c r="BZ2" s="107" t="s">
        <v>161</v>
      </c>
      <c r="CA2" s="107" t="s">
        <v>162</v>
      </c>
      <c r="CB2" s="107" t="s">
        <v>163</v>
      </c>
      <c r="CC2" s="107" t="s">
        <v>164</v>
      </c>
      <c r="CD2" s="107" t="s">
        <v>165</v>
      </c>
      <c r="CE2" s="107" t="s">
        <v>166</v>
      </c>
      <c r="CF2" s="107" t="s">
        <v>167</v>
      </c>
      <c r="CG2" s="107" t="s">
        <v>168</v>
      </c>
      <c r="CH2" s="107" t="s">
        <v>169</v>
      </c>
      <c r="CI2" s="107" t="s">
        <v>170</v>
      </c>
      <c r="CJ2" s="107" t="s">
        <v>171</v>
      </c>
      <c r="CK2" s="107" t="s">
        <v>172</v>
      </c>
      <c r="CL2" s="107" t="s">
        <v>173</v>
      </c>
      <c r="CM2" s="107" t="s">
        <v>174</v>
      </c>
      <c r="CN2" s="107" t="s">
        <v>175</v>
      </c>
      <c r="CO2" s="107" t="s">
        <v>176</v>
      </c>
      <c r="CP2" s="107" t="s">
        <v>177</v>
      </c>
      <c r="CQ2" s="5" t="s">
        <v>2</v>
      </c>
      <c r="CR2" s="107" t="s">
        <v>178</v>
      </c>
      <c r="CS2" s="107" t="s">
        <v>179</v>
      </c>
      <c r="CT2" s="107" t="s">
        <v>180</v>
      </c>
      <c r="CU2" s="107" t="s">
        <v>181</v>
      </c>
      <c r="CV2" s="107" t="s">
        <v>182</v>
      </c>
      <c r="CW2" s="107" t="s">
        <v>183</v>
      </c>
      <c r="CX2" s="107" t="s">
        <v>184</v>
      </c>
      <c r="CY2" s="107" t="s">
        <v>185</v>
      </c>
      <c r="CZ2" s="107" t="s">
        <v>186</v>
      </c>
      <c r="DA2" s="107" t="s">
        <v>187</v>
      </c>
      <c r="DB2" s="107" t="s">
        <v>188</v>
      </c>
      <c r="DC2" s="107" t="s">
        <v>189</v>
      </c>
      <c r="DD2" s="107" t="s">
        <v>190</v>
      </c>
      <c r="DE2" s="107" t="s">
        <v>191</v>
      </c>
      <c r="DF2" s="107" t="s">
        <v>192</v>
      </c>
      <c r="DG2" s="107" t="s">
        <v>193</v>
      </c>
      <c r="DH2" s="107" t="s">
        <v>194</v>
      </c>
      <c r="DI2" s="107" t="s">
        <v>195</v>
      </c>
      <c r="DJ2" s="107" t="s">
        <v>196</v>
      </c>
      <c r="DK2" s="107" t="s">
        <v>197</v>
      </c>
      <c r="DL2" s="107" t="s">
        <v>198</v>
      </c>
      <c r="DM2" s="107" t="s">
        <v>199</v>
      </c>
      <c r="DN2" s="107" t="s">
        <v>200</v>
      </c>
      <c r="DO2" s="107" t="s">
        <v>201</v>
      </c>
      <c r="DP2" s="107" t="s">
        <v>202</v>
      </c>
      <c r="DQ2" s="107" t="s">
        <v>203</v>
      </c>
      <c r="DR2" s="107" t="s">
        <v>204</v>
      </c>
      <c r="DS2" s="5" t="s">
        <v>3</v>
      </c>
      <c r="DT2" s="107" t="s">
        <v>205</v>
      </c>
      <c r="DU2" s="107" t="s">
        <v>206</v>
      </c>
      <c r="DV2" s="107" t="s">
        <v>207</v>
      </c>
      <c r="DW2" s="107" t="s">
        <v>208</v>
      </c>
      <c r="DX2" s="107" t="s">
        <v>209</v>
      </c>
      <c r="DY2" s="107" t="s">
        <v>210</v>
      </c>
      <c r="DZ2" s="107" t="s">
        <v>211</v>
      </c>
      <c r="EA2" s="107" t="s">
        <v>212</v>
      </c>
      <c r="EB2" s="107" t="s">
        <v>213</v>
      </c>
      <c r="EC2" s="107" t="s">
        <v>214</v>
      </c>
      <c r="ED2" s="107" t="s">
        <v>215</v>
      </c>
      <c r="EE2" s="107" t="s">
        <v>216</v>
      </c>
      <c r="EF2" s="107" t="s">
        <v>217</v>
      </c>
      <c r="EG2" s="107" t="s">
        <v>218</v>
      </c>
      <c r="EH2" s="107" t="s">
        <v>219</v>
      </c>
      <c r="EI2" s="107" t="s">
        <v>220</v>
      </c>
      <c r="EJ2" s="107" t="s">
        <v>221</v>
      </c>
      <c r="EK2" s="107" t="s">
        <v>222</v>
      </c>
      <c r="EL2" s="107" t="s">
        <v>223</v>
      </c>
      <c r="EM2" s="107" t="s">
        <v>224</v>
      </c>
      <c r="EN2" s="107" t="s">
        <v>225</v>
      </c>
      <c r="EO2" s="107" t="s">
        <v>226</v>
      </c>
      <c r="EP2" s="107" t="s">
        <v>227</v>
      </c>
      <c r="EQ2" s="107" t="s">
        <v>228</v>
      </c>
      <c r="ER2" s="107" t="s">
        <v>229</v>
      </c>
      <c r="ES2" s="107" t="s">
        <v>230</v>
      </c>
      <c r="ET2" s="107" t="s">
        <v>231</v>
      </c>
      <c r="EU2" s="5" t="s">
        <v>4</v>
      </c>
      <c r="EV2" s="107" t="s">
        <v>232</v>
      </c>
      <c r="EW2" s="107" t="s">
        <v>233</v>
      </c>
      <c r="EX2" s="107" t="s">
        <v>234</v>
      </c>
      <c r="EY2" s="107" t="s">
        <v>235</v>
      </c>
      <c r="EZ2" s="107" t="s">
        <v>236</v>
      </c>
      <c r="FA2" s="107" t="s">
        <v>237</v>
      </c>
      <c r="FB2" s="107" t="s">
        <v>238</v>
      </c>
      <c r="FC2" s="107" t="s">
        <v>239</v>
      </c>
      <c r="FD2" s="107" t="s">
        <v>240</v>
      </c>
      <c r="FE2" s="107" t="s">
        <v>241</v>
      </c>
      <c r="FF2" s="107" t="s">
        <v>242</v>
      </c>
      <c r="FG2" s="107" t="s">
        <v>243</v>
      </c>
      <c r="FH2" s="107" t="s">
        <v>244</v>
      </c>
      <c r="FI2" s="107" t="s">
        <v>245</v>
      </c>
      <c r="FJ2" s="107" t="s">
        <v>246</v>
      </c>
      <c r="FK2" s="107" t="s">
        <v>247</v>
      </c>
      <c r="FL2" s="107" t="s">
        <v>248</v>
      </c>
      <c r="FM2" s="107" t="s">
        <v>249</v>
      </c>
      <c r="FN2" s="107" t="s">
        <v>250</v>
      </c>
      <c r="FO2" s="107" t="s">
        <v>251</v>
      </c>
      <c r="FP2" s="107" t="s">
        <v>252</v>
      </c>
      <c r="FQ2" s="107" t="s">
        <v>253</v>
      </c>
      <c r="FR2" s="107" t="s">
        <v>254</v>
      </c>
      <c r="FS2" s="107" t="s">
        <v>255</v>
      </c>
      <c r="FT2" s="107" t="s">
        <v>256</v>
      </c>
      <c r="FU2" s="107" t="s">
        <v>257</v>
      </c>
      <c r="FV2" s="107" t="s">
        <v>258</v>
      </c>
      <c r="FW2" s="5" t="s">
        <v>5</v>
      </c>
      <c r="FX2" s="107" t="s">
        <v>259</v>
      </c>
      <c r="FY2" s="107" t="s">
        <v>260</v>
      </c>
      <c r="FZ2" s="107" t="s">
        <v>261</v>
      </c>
      <c r="GA2" s="107" t="s">
        <v>262</v>
      </c>
      <c r="GB2" s="107" t="s">
        <v>263</v>
      </c>
      <c r="GC2" s="107" t="s">
        <v>264</v>
      </c>
      <c r="GD2" s="107" t="s">
        <v>265</v>
      </c>
      <c r="GE2" s="107" t="s">
        <v>266</v>
      </c>
      <c r="GF2" s="107" t="s">
        <v>267</v>
      </c>
      <c r="GG2" s="107" t="s">
        <v>268</v>
      </c>
      <c r="GH2" s="107" t="s">
        <v>269</v>
      </c>
      <c r="GI2" s="107" t="s">
        <v>270</v>
      </c>
      <c r="GJ2" s="107" t="s">
        <v>271</v>
      </c>
      <c r="GK2" s="107" t="s">
        <v>272</v>
      </c>
      <c r="GL2" s="107" t="s">
        <v>273</v>
      </c>
      <c r="GM2" s="107" t="s">
        <v>274</v>
      </c>
      <c r="GN2" s="107" t="s">
        <v>275</v>
      </c>
      <c r="GO2" s="107" t="s">
        <v>276</v>
      </c>
      <c r="GP2" s="107" t="s">
        <v>277</v>
      </c>
      <c r="GQ2" s="107" t="s">
        <v>278</v>
      </c>
      <c r="GR2" s="107" t="s">
        <v>279</v>
      </c>
      <c r="GS2" s="107" t="s">
        <v>280</v>
      </c>
      <c r="GT2" s="107" t="s">
        <v>281</v>
      </c>
      <c r="GU2" s="107" t="s">
        <v>282</v>
      </c>
      <c r="GV2" s="107" t="s">
        <v>283</v>
      </c>
      <c r="GW2" s="107" t="s">
        <v>284</v>
      </c>
      <c r="GX2" s="107" t="s">
        <v>285</v>
      </c>
      <c r="GY2" s="5" t="s">
        <v>6</v>
      </c>
      <c r="GZ2" s="107" t="s">
        <v>286</v>
      </c>
      <c r="HA2" s="107" t="s">
        <v>287</v>
      </c>
      <c r="HB2" s="107" t="s">
        <v>288</v>
      </c>
      <c r="HC2" s="107" t="s">
        <v>289</v>
      </c>
      <c r="HD2" s="107" t="s">
        <v>290</v>
      </c>
      <c r="HE2" s="107" t="s">
        <v>291</v>
      </c>
      <c r="HF2" s="107" t="s">
        <v>292</v>
      </c>
      <c r="HG2" s="107" t="s">
        <v>293</v>
      </c>
      <c r="HH2" s="107" t="s">
        <v>294</v>
      </c>
      <c r="HI2" s="107" t="s">
        <v>295</v>
      </c>
      <c r="HJ2" s="107" t="s">
        <v>296</v>
      </c>
      <c r="HK2" s="107" t="s">
        <v>297</v>
      </c>
      <c r="HL2" s="107" t="s">
        <v>298</v>
      </c>
      <c r="HM2" s="107" t="s">
        <v>299</v>
      </c>
      <c r="HN2" s="107" t="s">
        <v>300</v>
      </c>
      <c r="HO2" s="107" t="s">
        <v>301</v>
      </c>
      <c r="HP2" s="107" t="s">
        <v>302</v>
      </c>
      <c r="HQ2" s="107" t="s">
        <v>303</v>
      </c>
      <c r="HR2" s="107" t="s">
        <v>304</v>
      </c>
      <c r="HS2" s="107" t="s">
        <v>305</v>
      </c>
      <c r="HT2" s="107" t="s">
        <v>306</v>
      </c>
      <c r="HU2" s="107" t="s">
        <v>307</v>
      </c>
      <c r="HV2" s="107" t="s">
        <v>308</v>
      </c>
      <c r="HW2" s="107" t="s">
        <v>309</v>
      </c>
      <c r="HX2" s="107" t="s">
        <v>310</v>
      </c>
      <c r="HY2" s="107" t="s">
        <v>311</v>
      </c>
      <c r="HZ2" s="107" t="s">
        <v>312</v>
      </c>
      <c r="IA2" s="5" t="s">
        <v>7</v>
      </c>
    </row>
    <row r="3" spans="1:235" s="27" customFormat="1" ht="48" x14ac:dyDescent="0.25">
      <c r="A3" s="98" t="s">
        <v>28</v>
      </c>
      <c r="B3" s="99">
        <v>7111</v>
      </c>
      <c r="C3" s="99"/>
      <c r="D3" s="99">
        <v>1</v>
      </c>
      <c r="E3" s="99"/>
      <c r="F3" s="99"/>
      <c r="G3" s="99" t="s">
        <v>805</v>
      </c>
      <c r="H3" s="99" t="s">
        <v>780</v>
      </c>
      <c r="I3" s="98" t="s">
        <v>12</v>
      </c>
      <c r="J3" s="98" t="s">
        <v>877</v>
      </c>
      <c r="K3" s="98" t="s">
        <v>845</v>
      </c>
      <c r="L3" s="144">
        <f>conversões!K3*INPUTs!G$30</f>
        <v>1257.1716492603464</v>
      </c>
      <c r="M3" s="144">
        <f>conversões!L3*INPUTs!H$30</f>
        <v>1503.5136472491711</v>
      </c>
      <c r="N3" s="144">
        <f>conversões!M3*INPUTs!I$30</f>
        <v>12073.83638243498</v>
      </c>
      <c r="O3" s="144">
        <f>conversões!N3*INPUTs!J$30</f>
        <v>135.86441749221999</v>
      </c>
      <c r="P3" s="144">
        <f>conversões!O3*INPUTs!K$30</f>
        <v>14326.925432738281</v>
      </c>
      <c r="Q3" s="144">
        <f>conversões!P3*INPUTs!L$30</f>
        <v>1117.3265765884209</v>
      </c>
      <c r="R3" s="144">
        <f>conversões!Q3*INPUTs!M$30</f>
        <v>4291.9025812804994</v>
      </c>
      <c r="S3" s="144">
        <f>conversões!R3*INPUTs!N$30</f>
        <v>14691.339207743949</v>
      </c>
      <c r="T3" s="144">
        <f>conversões!S3*INPUTs!O$30</f>
        <v>7644.4825044904583</v>
      </c>
      <c r="U3" s="144">
        <f>conversões!T3*INPUTs!P$30</f>
        <v>23303.368534339039</v>
      </c>
      <c r="V3" s="144">
        <f>conversões!U3*INPUTs!Q$30</f>
        <v>10709.030400908374</v>
      </c>
      <c r="W3" s="144">
        <f>conversões!V3*INPUTs!R$30</f>
        <v>2237.2638600900791</v>
      </c>
      <c r="X3" s="144">
        <f>conversões!W3*INPUTs!S$30</f>
        <v>35690.363786450769</v>
      </c>
      <c r="Y3" s="144">
        <f>conversões!X3*INPUTs!T$30</f>
        <v>6277.0615097299724</v>
      </c>
      <c r="Z3" s="144">
        <f>conversões!Y3*INPUTs!U$30</f>
        <v>5113.5248824920673</v>
      </c>
      <c r="AA3" s="144">
        <f>conversões!Z3*INPUTs!V$30</f>
        <v>45462.146637569072</v>
      </c>
      <c r="AB3" s="144">
        <f>conversões!AA3*INPUTs!W$30</f>
        <v>72376.276245240311</v>
      </c>
      <c r="AC3" s="144">
        <f>conversões!AB3*INPUTs!X$30</f>
        <v>12667.599414021224</v>
      </c>
      <c r="AD3" s="144">
        <f>conversões!AC3*INPUTs!Y$30</f>
        <v>206490.37354787934</v>
      </c>
      <c r="AE3" s="144">
        <f>conversões!AD3*INPUTs!Z$30</f>
        <v>593953.44255331752</v>
      </c>
      <c r="AF3" s="144">
        <f>conversões!AE3*INPUTs!AA$30</f>
        <v>36982.875794673862</v>
      </c>
      <c r="AG3" s="144">
        <f>conversões!AF3*INPUTs!AB$30</f>
        <v>44235.177906699246</v>
      </c>
      <c r="AH3" s="144">
        <f>conversões!AG3*INPUTs!AC$30</f>
        <v>62130.11556736692</v>
      </c>
      <c r="AI3" s="144">
        <f>conversões!AH3*INPUTs!AD$30</f>
        <v>11048.9772766736</v>
      </c>
      <c r="AJ3" s="144">
        <f>conversões!AI3*INPUTs!AE$30</f>
        <v>7121.9842355679812</v>
      </c>
      <c r="AK3" s="144">
        <f>conversões!AJ3*INPUTs!AF$30</f>
        <v>20480.897763567471</v>
      </c>
      <c r="AL3" s="144">
        <f>conversões!AK3*INPUTs!AG$30</f>
        <v>16951.493315415562</v>
      </c>
      <c r="AM3" s="144">
        <f>SUM(L3:AL3)</f>
        <v>1270274.3356312804</v>
      </c>
      <c r="AN3" s="144">
        <f>conversões!AM3*INPUTs!AI$30</f>
        <v>466.18158957011292</v>
      </c>
      <c r="AO3" s="144">
        <f>conversões!AN3*INPUTs!AJ$30</f>
        <v>994.26735085559892</v>
      </c>
      <c r="AP3" s="144">
        <f>conversões!AO3*INPUTs!AK$30</f>
        <v>13441.938540541158</v>
      </c>
      <c r="AQ3" s="144">
        <f>conversões!AP3*INPUTs!AL$30</f>
        <v>85.885037644933078</v>
      </c>
      <c r="AR3" s="144">
        <f>conversões!AQ3*INPUTs!AM$30</f>
        <v>9103.7318063286966</v>
      </c>
      <c r="AS3" s="144">
        <f>conversões!AR3*INPUTs!AN$30</f>
        <v>941.16068071494135</v>
      </c>
      <c r="AT3" s="144">
        <f>conversões!AS3*INPUTs!AO$30</f>
        <v>906.80013447543104</v>
      </c>
      <c r="AU3" s="144">
        <f>conversões!AT3*INPUTs!AP$30</f>
        <v>9724.4063188761666</v>
      </c>
      <c r="AV3" s="144">
        <f>conversões!AU3*INPUTs!AQ$30</f>
        <v>8269.691211602456</v>
      </c>
      <c r="AW3" s="144">
        <f>conversões!AV3*INPUTs!AR$30</f>
        <v>20397.293140209713</v>
      </c>
      <c r="AX3" s="144">
        <f>conversões!AW3*INPUTs!AS$30</f>
        <v>11789.12017815515</v>
      </c>
      <c r="AY3" s="144">
        <f>conversões!AX3*INPUTs!AT$30</f>
        <v>737.59191515634768</v>
      </c>
      <c r="AZ3" s="144">
        <f>conversões!AY3*INPUTs!AU$30</f>
        <v>25068.963500369675</v>
      </c>
      <c r="BA3" s="144">
        <f>conversões!AZ3*INPUTs!AV$30</f>
        <v>3770.0674134187348</v>
      </c>
      <c r="BB3" s="144">
        <f>conversões!BA3*INPUTs!AW$30</f>
        <v>7286.3510717776735</v>
      </c>
      <c r="BC3" s="144">
        <f>conversões!BB3*INPUTs!AX$30</f>
        <v>49859.224066664829</v>
      </c>
      <c r="BD3" s="144">
        <f>conversões!BC3*INPUTs!AY$30</f>
        <v>74464.538443115147</v>
      </c>
      <c r="BE3" s="144">
        <f>conversões!BD3*INPUTs!AZ$30</f>
        <v>12984.4782554268</v>
      </c>
      <c r="BF3" s="144">
        <f>conversões!BE3*INPUTs!BA$30</f>
        <v>215774.97678857631</v>
      </c>
      <c r="BG3" s="144">
        <f>conversões!BF3*INPUTs!BB$30</f>
        <v>523659.53436159494</v>
      </c>
      <c r="BH3" s="144">
        <f>conversões!BG3*INPUTs!BC$30</f>
        <v>41020.985879683787</v>
      </c>
      <c r="BI3" s="144">
        <f>conversões!BH3*INPUTs!BD$30</f>
        <v>29921.721210593798</v>
      </c>
      <c r="BJ3" s="144">
        <f>conversões!BI3*INPUTs!BE$30</f>
        <v>53703.26799666576</v>
      </c>
      <c r="BK3" s="144">
        <f>conversões!BJ3*INPUTs!BF$30</f>
        <v>8456.7279238118226</v>
      </c>
      <c r="BL3" s="144">
        <f>conversões!BK3*INPUTs!BG$30</f>
        <v>4736.7965814500085</v>
      </c>
      <c r="BM3" s="144">
        <f>conversões!BL3*INPUTs!BH$30</f>
        <v>17461.567844397981</v>
      </c>
      <c r="BN3" s="144">
        <f>conversões!BM3*INPUTs!BI$30</f>
        <v>19275.330304358264</v>
      </c>
      <c r="BO3" s="144">
        <f>SUM(AN3:BN3)</f>
        <v>1164302.5995460362</v>
      </c>
      <c r="BP3" s="144">
        <f>conversões!BO3*INPUTs!BK$30</f>
        <v>271.69122471409554</v>
      </c>
      <c r="BQ3" s="144">
        <f>conversões!BP3*INPUTs!BL$30</f>
        <v>2880.4653073150334</v>
      </c>
      <c r="BR3" s="144">
        <f>conversões!BQ3*INPUTs!BM$30</f>
        <v>15008.582901372434</v>
      </c>
      <c r="BS3" s="144">
        <f>conversões!BR3*INPUTs!BN$30</f>
        <v>126.75614540796727</v>
      </c>
      <c r="BT3" s="144">
        <f>conversões!BS3*INPUTs!BO$30</f>
        <v>6868.3982207795125</v>
      </c>
      <c r="BU3" s="144">
        <f>conversões!BT3*INPUTs!BP$30</f>
        <v>1586.5425174531624</v>
      </c>
      <c r="BV3" s="144">
        <f>conversões!BU3*INPUTs!BQ$30</f>
        <v>2006.6764184850144</v>
      </c>
      <c r="BW3" s="144">
        <f>conversões!BV3*INPUTs!BR$30</f>
        <v>3406.1729801815382</v>
      </c>
      <c r="BX3" s="144">
        <f>conversões!BW3*INPUTs!BS$30</f>
        <v>6303.6804780174052</v>
      </c>
      <c r="BY3" s="144">
        <f>conversões!BX3*INPUTs!BT$30</f>
        <v>16068.889097566356</v>
      </c>
      <c r="BZ3" s="144">
        <f>conversões!BY3*INPUTs!BU$30</f>
        <v>12228.885145599286</v>
      </c>
      <c r="CA3" s="144">
        <f>conversões!BZ3*INPUTs!BV$30</f>
        <v>1020.241218887154</v>
      </c>
      <c r="CB3" s="144">
        <f>conversões!CA3*INPUTs!BW$30</f>
        <v>312340.52814038371</v>
      </c>
      <c r="CC3" s="144">
        <f>conversões!CB3*INPUTs!BX$30</f>
        <v>2616.6661758771002</v>
      </c>
      <c r="CD3" s="144">
        <f>conversões!CC3*INPUTs!BY$30</f>
        <v>6093.3835505176703</v>
      </c>
      <c r="CE3" s="144">
        <f>conversões!CD3*INPUTs!BZ$30</f>
        <v>44151.664727936863</v>
      </c>
      <c r="CF3" s="144">
        <f>conversões!CE3*INPUTs!CA$30</f>
        <v>93154.1001723308</v>
      </c>
      <c r="CG3" s="144">
        <f>conversões!CF3*INPUTs!CB$30</f>
        <v>12877.002100205813</v>
      </c>
      <c r="CH3" s="144">
        <f>conversões!CG3*INPUTs!CC$30</f>
        <v>231356.06566651165</v>
      </c>
      <c r="CI3" s="144">
        <f>conversões!CH3*INPUTs!CD$30</f>
        <v>651594.52976610744</v>
      </c>
      <c r="CJ3" s="144">
        <f>conversões!CI3*INPUTs!CE$30</f>
        <v>36149.607210583425</v>
      </c>
      <c r="CK3" s="144">
        <f>conversões!CJ3*INPUTs!CF$30</f>
        <v>31440.600877762688</v>
      </c>
      <c r="CL3" s="144">
        <f>conversões!CK3*INPUTs!CG$30</f>
        <v>46161.60681958995</v>
      </c>
      <c r="CM3" s="144">
        <f>conversões!CL3*INPUTs!CH$30</f>
        <v>5649.5614228016429</v>
      </c>
      <c r="CN3" s="144">
        <f>conversões!CM3*INPUTs!CI$30</f>
        <v>6482.9054242928232</v>
      </c>
      <c r="CO3" s="144">
        <f>conversões!CN3*INPUTs!CJ$30</f>
        <v>13384.019513724734</v>
      </c>
      <c r="CP3" s="144">
        <f>conversões!CO3*INPUTs!CK$30</f>
        <v>18640.0013130058</v>
      </c>
      <c r="CQ3" s="144">
        <f>SUM(BP3:CP3)</f>
        <v>1579869.2245374115</v>
      </c>
      <c r="CR3" s="144">
        <f>conversões!CQ3*INPUTs!CM$30</f>
        <v>605.52487291011323</v>
      </c>
      <c r="CS3" s="144">
        <f>conversões!CR3*INPUTs!CN$30</f>
        <v>2901.7947763373772</v>
      </c>
      <c r="CT3" s="144">
        <f>conversões!CS3*INPUTs!CO$30</f>
        <v>11755.173742441368</v>
      </c>
      <c r="CU3" s="144">
        <f>conversões!CT3*INPUTs!CP$30</f>
        <v>0</v>
      </c>
      <c r="CV3" s="144">
        <f>conversões!CU3*INPUTs!CQ$30</f>
        <v>5865.8753787261085</v>
      </c>
      <c r="CW3" s="144">
        <f>conversões!CV3*INPUTs!CR$30</f>
        <v>638.72605470536485</v>
      </c>
      <c r="CX3" s="144">
        <f>conversões!CW3*INPUTs!CS$30</f>
        <v>1837.6041798691469</v>
      </c>
      <c r="CY3" s="144">
        <f>conversões!CX3*INPUTs!CT$30</f>
        <v>3302.9873998089847</v>
      </c>
      <c r="CZ3" s="144">
        <f>conversões!CY3*INPUTs!CU$30</f>
        <v>3370.5315629102961</v>
      </c>
      <c r="DA3" s="144">
        <f>conversões!CZ3*INPUTs!CV$30</f>
        <v>13557.325331529702</v>
      </c>
      <c r="DB3" s="144">
        <f>conversões!DA3*INPUTs!CW$30</f>
        <v>11778.455974919632</v>
      </c>
      <c r="DC3" s="144">
        <f>conversões!DB3*INPUTs!CX$30</f>
        <v>858.39338480446384</v>
      </c>
      <c r="DD3" s="144">
        <f>conversões!DC3*INPUTs!CY$30</f>
        <v>287644.88595878473</v>
      </c>
      <c r="DE3" s="144">
        <f>conversões!DD3*INPUTs!CZ$30</f>
        <v>3958.2439847450769</v>
      </c>
      <c r="DF3" s="144">
        <f>conversões!DE3*INPUTs!DA$30</f>
        <v>4582.7237394189578</v>
      </c>
      <c r="DG3" s="144">
        <f>conversões!DF3*INPUTs!DB$30</f>
        <v>46160.324738044481</v>
      </c>
      <c r="DH3" s="144">
        <f>conversões!DG3*INPUTs!DC$30</f>
        <v>89784.712762574505</v>
      </c>
      <c r="DI3" s="144">
        <f>conversões!DH3*INPUTs!DD$30</f>
        <v>12492.506082594378</v>
      </c>
      <c r="DJ3" s="144">
        <f>conversões!DI3*INPUTs!DE$30</f>
        <v>197243.76872232097</v>
      </c>
      <c r="DK3" s="144">
        <f>conversões!DJ3*INPUTs!DF$30</f>
        <v>456229.17389582499</v>
      </c>
      <c r="DL3" s="144">
        <f>conversões!DK3*INPUTs!DG$30</f>
        <v>27868.904232114328</v>
      </c>
      <c r="DM3" s="144">
        <f>conversões!DL3*INPUTs!DH$30</f>
        <v>31241.090741580865</v>
      </c>
      <c r="DN3" s="144">
        <f>conversões!DM3*INPUTs!DI$30</f>
        <v>51719.637362539259</v>
      </c>
      <c r="DO3" s="144">
        <f>conversões!DN3*INPUTs!DJ$30</f>
        <v>4551.5076098410109</v>
      </c>
      <c r="DP3" s="144">
        <f>conversões!DO3*INPUTs!DK$30</f>
        <v>5289.062755537132</v>
      </c>
      <c r="DQ3" s="144">
        <f>conversões!DP3*INPUTs!DL$30</f>
        <v>11876.304847757568</v>
      </c>
      <c r="DR3" s="144">
        <f>conversões!DQ3*INPUTs!DM$30</f>
        <v>13112.884447980057</v>
      </c>
      <c r="DS3" s="144">
        <f>SUM(CR3:DR3)</f>
        <v>1300228.1245406207</v>
      </c>
      <c r="DT3" s="144">
        <f>conversões!DS3*INPUTs!DO$30</f>
        <v>571.07689877035318</v>
      </c>
      <c r="DU3" s="144">
        <f>conversões!DT3*INPUTs!DP$30</f>
        <v>1786.3310229972433</v>
      </c>
      <c r="DV3" s="144">
        <f>conversões!DU3*INPUTs!DQ$30</f>
        <v>29933.987411702248</v>
      </c>
      <c r="DW3" s="144">
        <f>conversões!DV3*INPUTs!DR$30</f>
        <v>67.663375458475983</v>
      </c>
      <c r="DX3" s="144">
        <f>conversões!DW3*INPUTs!DS$30</f>
        <v>8382.6849023652521</v>
      </c>
      <c r="DY3" s="144">
        <f>conversões!DX3*INPUTs!DT$30</f>
        <v>36.538222747564696</v>
      </c>
      <c r="DZ3" s="144">
        <f>conversões!DY3*INPUTs!DU$30</f>
        <v>2166.8240742923135</v>
      </c>
      <c r="EA3" s="144">
        <f>conversões!DZ3*INPUTs!DV$30</f>
        <v>2032.9408087185222</v>
      </c>
      <c r="EB3" s="144">
        <f>conversões!EA3*INPUTs!DW$30</f>
        <v>2545.0888777621844</v>
      </c>
      <c r="EC3" s="144">
        <f>conversões!EB3*INPUTs!DX$30</f>
        <v>31855.835571780615</v>
      </c>
      <c r="ED3" s="144">
        <f>conversões!EC3*INPUTs!DY$30</f>
        <v>13802.522603321237</v>
      </c>
      <c r="EE3" s="144">
        <f>conversões!ED3*INPUTs!DZ$30</f>
        <v>1101.5478118682536</v>
      </c>
      <c r="EF3" s="144">
        <f>conversões!EE3*INPUTs!EA$30</f>
        <v>281226.51321966137</v>
      </c>
      <c r="EG3" s="144">
        <f>conversões!EF3*INPUTs!EB$30</f>
        <v>2014.2305586713553</v>
      </c>
      <c r="EH3" s="144">
        <f>conversões!EG3*INPUTs!EC$30</f>
        <v>2976.2345992518394</v>
      </c>
      <c r="EI3" s="144">
        <f>conversões!EH3*INPUTs!ED$30</f>
        <v>62760.059401411068</v>
      </c>
      <c r="EJ3" s="144">
        <f>conversões!EI3*INPUTs!EE$30</f>
        <v>326009.78361343406</v>
      </c>
      <c r="EK3" s="144">
        <f>conversões!EJ3*INPUTs!EF$30</f>
        <v>12209.558249956091</v>
      </c>
      <c r="EL3" s="144">
        <f>conversões!EK3*INPUTs!EG$30</f>
        <v>180809.15313764277</v>
      </c>
      <c r="EM3" s="144">
        <f>conversões!EL3*INPUTs!EH$30</f>
        <v>656298.29593240342</v>
      </c>
      <c r="EN3" s="144">
        <f>conversões!EM3*INPUTs!EI$30</f>
        <v>26996.016451272219</v>
      </c>
      <c r="EO3" s="144">
        <f>conversões!EN3*INPUTs!EJ$30</f>
        <v>28076.908359364512</v>
      </c>
      <c r="EP3" s="144">
        <f>conversões!EO3*INPUTs!EK$30</f>
        <v>29304.387663457248</v>
      </c>
      <c r="EQ3" s="144">
        <f>conversões!EP3*INPUTs!EL$30</f>
        <v>4168.6728986213793</v>
      </c>
      <c r="ER3" s="144">
        <f>conversões!EQ3*INPUTs!EM$30</f>
        <v>3118.4908758560941</v>
      </c>
      <c r="ES3" s="144">
        <f>conversões!ER3*INPUTs!EN$30</f>
        <v>9831.7100185025338</v>
      </c>
      <c r="ET3" s="144">
        <f>conversões!ES3*INPUTs!EO$30</f>
        <v>27094.353226902986</v>
      </c>
      <c r="EU3" s="144">
        <f>SUM(DT3:ET3)</f>
        <v>1747177.4097881929</v>
      </c>
      <c r="EV3" s="144">
        <f>conversões!EU3*INPUTs!EQ$30</f>
        <v>673.7891880320841</v>
      </c>
      <c r="EW3" s="144">
        <f>conversões!EV3*INPUTs!ER$30</f>
        <v>3998.9183867692973</v>
      </c>
      <c r="EX3" s="144">
        <f>conversões!EW3*INPUTs!ES$30</f>
        <v>11088.967602433444</v>
      </c>
      <c r="EY3" s="144">
        <f>conversões!EX3*INPUTs!ET$30</f>
        <v>253.09503090799888</v>
      </c>
      <c r="EZ3" s="144">
        <f>conversões!EY3*INPUTs!EU$30</f>
        <v>6070.09729913913</v>
      </c>
      <c r="FA3" s="144">
        <f>conversões!EZ3*INPUTs!EV$30</f>
        <v>0</v>
      </c>
      <c r="FB3" s="144">
        <f>conversões!FA3*INPUTs!EW$30</f>
        <v>5271.9610012745225</v>
      </c>
      <c r="FC3" s="144">
        <f>conversões!FB3*INPUTs!EX$30</f>
        <v>3140.585432705825</v>
      </c>
      <c r="FD3" s="144">
        <f>conversões!FC3*INPUTs!EY$30</f>
        <v>2426.8054792868888</v>
      </c>
      <c r="FE3" s="144">
        <f>conversões!FD3*INPUTs!EZ$30</f>
        <v>9675.2687344899368</v>
      </c>
      <c r="FF3" s="144">
        <f>conversões!FE3*INPUTs!FA$30</f>
        <v>3804.9172817071162</v>
      </c>
      <c r="FG3" s="144">
        <f>conversões!FF3*INPUTs!FB$30</f>
        <v>810.54652780021547</v>
      </c>
      <c r="FH3" s="144">
        <f>conversões!FG3*INPUTs!FC$30</f>
        <v>274755.34217443271</v>
      </c>
      <c r="FI3" s="144">
        <f>conversões!FH3*INPUTs!FD$30</f>
        <v>1087.6199861041464</v>
      </c>
      <c r="FJ3" s="144">
        <f>conversões!FI3*INPUTs!FE$30</f>
        <v>1214.6426794049103</v>
      </c>
      <c r="FK3" s="144">
        <f>conversões!FJ3*INPUTs!FF$30</f>
        <v>31633.831370325021</v>
      </c>
      <c r="FL3" s="144">
        <f>conversões!FK3*INPUTs!FG$30</f>
        <v>62954.461322888339</v>
      </c>
      <c r="FM3" s="144">
        <f>conversões!FL3*INPUTs!FH$30</f>
        <v>15909.085744355367</v>
      </c>
      <c r="FN3" s="144">
        <f>conversões!FM3*INPUTs!FI$30</f>
        <v>185231.58813080165</v>
      </c>
      <c r="FO3" s="144">
        <f>conversões!FN3*INPUTs!FJ$30</f>
        <v>269133.1418809212</v>
      </c>
      <c r="FP3" s="144">
        <f>conversões!FO3*INPUTs!FK$30</f>
        <v>26352.972699975639</v>
      </c>
      <c r="FQ3" s="144">
        <f>conversões!FP3*INPUTs!FL$30</f>
        <v>28092.044182381564</v>
      </c>
      <c r="FR3" s="144">
        <f>conversões!FQ3*INPUTs!FM$30</f>
        <v>26761.216186495672</v>
      </c>
      <c r="FS3" s="144">
        <f>conversões!FR3*INPUTs!FN$30</f>
        <v>2911.8898454318241</v>
      </c>
      <c r="FT3" s="144">
        <f>conversões!FS3*INPUTs!FO$30</f>
        <v>2091.5703969611832</v>
      </c>
      <c r="FU3" s="144">
        <f>conversões!FT3*INPUTs!FP$30</f>
        <v>6950.3281526696046</v>
      </c>
      <c r="FV3" s="144">
        <f>conversões!FU3*INPUTs!FQ$30</f>
        <v>10287.594606834877</v>
      </c>
      <c r="FW3" s="144">
        <f>SUM(EV3:FV3)</f>
        <v>992582.28132453002</v>
      </c>
      <c r="FX3" s="144">
        <f>conversões!FW3*INPUTs!FS$30</f>
        <v>656.34424207450365</v>
      </c>
      <c r="FY3" s="144">
        <f>conversões!FX3*INPUTs!FT$30</f>
        <v>4591.2767180609271</v>
      </c>
      <c r="FZ3" s="144">
        <f>conversões!FY3*INPUTs!FU$30</f>
        <v>11838.96299879766</v>
      </c>
      <c r="GA3" s="144">
        <f>conversões!FZ3*INPUTs!FV$30</f>
        <v>198.10038562940679</v>
      </c>
      <c r="GB3" s="144">
        <f>conversões!GA3*INPUTs!FW$30</f>
        <v>4217.5241693050812</v>
      </c>
      <c r="GC3" s="144">
        <f>conversões!GB3*INPUTs!FX$30</f>
        <v>397.44020851026329</v>
      </c>
      <c r="GD3" s="144">
        <f>conversões!GC3*INPUTs!FY$30</f>
        <v>6484.9862064607305</v>
      </c>
      <c r="GE3" s="144">
        <f>conversões!GD3*INPUTs!FZ$30</f>
        <v>2388.06321124039</v>
      </c>
      <c r="GF3" s="144">
        <f>conversões!GE3*INPUTs!GA$30</f>
        <v>2426.670781105578</v>
      </c>
      <c r="GG3" s="144">
        <f>conversões!GF3*INPUTs!GB$30</f>
        <v>20477.29214505016</v>
      </c>
      <c r="GH3" s="144">
        <f>conversões!GG3*INPUTs!GC$30</f>
        <v>4559.9985284535105</v>
      </c>
      <c r="GI3" s="144">
        <f>conversões!GH3*INPUTs!GD$30</f>
        <v>865.55289987312278</v>
      </c>
      <c r="GJ3" s="144">
        <f>conversões!GI3*INPUTs!GE$30</f>
        <v>301598.95312273665</v>
      </c>
      <c r="GK3" s="144">
        <f>conversões!GJ3*INPUTs!GF$30</f>
        <v>2076.2923488642114</v>
      </c>
      <c r="GL3" s="144">
        <f>conversões!GK3*INPUTs!GG$30</f>
        <v>2588.7996523186675</v>
      </c>
      <c r="GM3" s="144">
        <f>conversões!GL3*INPUTs!GH$30</f>
        <v>36614.486817029174</v>
      </c>
      <c r="GN3" s="144">
        <f>conversões!GM3*INPUTs!GI$30</f>
        <v>274821.90432959684</v>
      </c>
      <c r="GO3" s="144">
        <f>conversões!GN3*INPUTs!GJ$30</f>
        <v>14747.650435782063</v>
      </c>
      <c r="GP3" s="144">
        <f>conversões!GO3*INPUTs!GK$30</f>
        <v>605340.3259281551</v>
      </c>
      <c r="GQ3" s="144">
        <f>conversões!GP3*INPUTs!GL$30</f>
        <v>493188.36611460167</v>
      </c>
      <c r="GR3" s="144">
        <f>conversões!GQ3*INPUTs!GM$30</f>
        <v>22856.455803874382</v>
      </c>
      <c r="GS3" s="144">
        <f>conversões!GR3*INPUTs!GN$30</f>
        <v>20379.969305341747</v>
      </c>
      <c r="GT3" s="144">
        <f>conversões!GS3*INPUTs!GO$30</f>
        <v>23800.830036269796</v>
      </c>
      <c r="GU3" s="144">
        <f>conversões!GT3*INPUTs!GP$30</f>
        <v>2757.4801855678866</v>
      </c>
      <c r="GV3" s="144">
        <f>conversões!GU3*INPUTs!GQ$30</f>
        <v>2635.7042476417278</v>
      </c>
      <c r="GW3" s="144">
        <f>conversões!GV3*INPUTs!GR$30</f>
        <v>6252.8094829255297</v>
      </c>
      <c r="GX3" s="144">
        <f>conversões!GW3*INPUTs!GS$30</f>
        <v>18802.799319997401</v>
      </c>
      <c r="GY3" s="144">
        <f>SUM(FX3:GX3)</f>
        <v>1887565.0396252645</v>
      </c>
      <c r="GZ3" s="144">
        <f>conversões!GY3*INPUTs!GU$30</f>
        <v>2190.4487998386644</v>
      </c>
      <c r="HA3" s="144">
        <f>conversões!GZ3*INPUTs!GV$30</f>
        <v>1394.8720552829557</v>
      </c>
      <c r="HB3" s="144">
        <f>conversões!HA3*INPUTs!GW$30</f>
        <v>1751.7855260974261</v>
      </c>
      <c r="HC3" s="144">
        <f>conversões!HB3*INPUTs!GX$30</f>
        <v>269.82228092111706</v>
      </c>
      <c r="HD3" s="144">
        <f>conversões!HC3*INPUTs!GY$30</f>
        <v>2735.8525896501405</v>
      </c>
      <c r="HE3" s="144">
        <f>conversões!HD3*INPUTs!GZ$30</f>
        <v>598.30761102232395</v>
      </c>
      <c r="HF3" s="144">
        <f>conversões!HE3*INPUTs!HA$30</f>
        <v>12085.95047551174</v>
      </c>
      <c r="HG3" s="144">
        <f>conversões!HF3*INPUTs!HB$30</f>
        <v>1249.6693995604019</v>
      </c>
      <c r="HH3" s="144">
        <f>conversões!HG3*INPUTs!HC$30</f>
        <v>1478.1727710347557</v>
      </c>
      <c r="HI3" s="144">
        <f>conversões!HH3*INPUTs!HD$30</f>
        <v>16477.849837086113</v>
      </c>
      <c r="HJ3" s="144">
        <f>conversões!HI3*INPUTs!HE$30</f>
        <v>3091.8672454263501</v>
      </c>
      <c r="HK3" s="144">
        <f>conversões!HJ3*INPUTs!HF$30</f>
        <v>1527.9855656663651</v>
      </c>
      <c r="HL3" s="144">
        <f>conversões!HK3*INPUTs!HG$30</f>
        <v>276308.57798599591</v>
      </c>
      <c r="HM3" s="144">
        <f>conversões!HL3*INPUTs!HH$30</f>
        <v>773.44030911261734</v>
      </c>
      <c r="HN3" s="144">
        <f>conversões!HM3*INPUTs!HI$30</f>
        <v>1395.9295336048579</v>
      </c>
      <c r="HO3" s="144">
        <f>conversões!HN3*INPUTs!HJ$30</f>
        <v>30953.957174761836</v>
      </c>
      <c r="HP3" s="144">
        <f>conversões!HO3*INPUTs!HK$30</f>
        <v>150807.1753611062</v>
      </c>
      <c r="HQ3" s="144">
        <f>conversões!HP3*INPUTs!HL$30</f>
        <v>10633.479494953379</v>
      </c>
      <c r="HR3" s="144">
        <f>conversões!HQ3*INPUTs!HM$30</f>
        <v>373261.20845251839</v>
      </c>
      <c r="HS3" s="144">
        <f>conversões!HR3*INPUTs!HN$30</f>
        <v>348858.83620689058</v>
      </c>
      <c r="HT3" s="144">
        <f>conversões!HS3*INPUTs!HO$30</f>
        <v>20932.504265289303</v>
      </c>
      <c r="HU3" s="144">
        <f>conversões!HT3*INPUTs!HP$30</f>
        <v>13311.596094188499</v>
      </c>
      <c r="HV3" s="144">
        <f>conversões!HU3*INPUTs!HQ$30</f>
        <v>24290.052763014184</v>
      </c>
      <c r="HW3" s="144">
        <f>conversões!HV3*INPUTs!HR$30</f>
        <v>1880.7546850688948</v>
      </c>
      <c r="HX3" s="144">
        <f>conversões!HW3*INPUTs!HS$30</f>
        <v>1244.9900787539773</v>
      </c>
      <c r="HY3" s="144">
        <f>conversões!HX3*INPUTs!HT$30</f>
        <v>4651.4608630516768</v>
      </c>
      <c r="HZ3" s="144">
        <f>conversões!HY3*INPUTs!HU$30</f>
        <v>17383.217420097255</v>
      </c>
      <c r="IA3" s="144">
        <f>SUM(GZ3:HZ3)</f>
        <v>1321539.7648455061</v>
      </c>
    </row>
    <row r="4" spans="1:235" s="27" customFormat="1" ht="48" x14ac:dyDescent="0.25">
      <c r="A4" s="98" t="s">
        <v>28</v>
      </c>
      <c r="B4" s="99">
        <v>7420</v>
      </c>
      <c r="C4" s="99"/>
      <c r="D4" s="99">
        <v>1</v>
      </c>
      <c r="E4" s="99"/>
      <c r="F4" s="99"/>
      <c r="G4" s="99" t="s">
        <v>792</v>
      </c>
      <c r="H4" s="99" t="s">
        <v>791</v>
      </c>
      <c r="I4" s="98" t="s">
        <v>12</v>
      </c>
      <c r="J4" s="98" t="s">
        <v>877</v>
      </c>
      <c r="K4" s="98" t="s">
        <v>845</v>
      </c>
      <c r="L4" s="144">
        <f>conversões!K4*INPUTs!G$30</f>
        <v>5159.823212715748</v>
      </c>
      <c r="M4" s="144">
        <f>conversões!L4*INPUTs!H$30</f>
        <v>843.52424819595069</v>
      </c>
      <c r="N4" s="144">
        <f>conversões!M4*INPUTs!I$30</f>
        <v>1106.3147763165643</v>
      </c>
      <c r="O4" s="144">
        <f>conversões!N4*INPUTs!J$30</f>
        <v>2347.4615297419423</v>
      </c>
      <c r="P4" s="144">
        <f>conversões!O4*INPUTs!K$30</f>
        <v>14980.983951632592</v>
      </c>
      <c r="Q4" s="144">
        <f>conversões!P4*INPUTs!L$30</f>
        <v>794.71048840421247</v>
      </c>
      <c r="R4" s="144">
        <f>conversões!Q4*INPUTs!M$30</f>
        <v>4676.7229334151134</v>
      </c>
      <c r="S4" s="144">
        <f>conversões!R4*INPUTs!N$30</f>
        <v>4785.0850338766813</v>
      </c>
      <c r="T4" s="144">
        <f>conversões!S4*INPUTs!O$30</f>
        <v>3791.2346667607731</v>
      </c>
      <c r="U4" s="144">
        <f>conversões!T4*INPUTs!P$30</f>
        <v>17704.08744926747</v>
      </c>
      <c r="V4" s="144">
        <f>conversões!U4*INPUTs!Q$30</f>
        <v>7064.4270299229183</v>
      </c>
      <c r="W4" s="144">
        <f>conversões!V4*INPUTs!R$30</f>
        <v>4604.689492510016</v>
      </c>
      <c r="X4" s="144">
        <f>conversões!W4*INPUTs!S$30</f>
        <v>15371.038098264815</v>
      </c>
      <c r="Y4" s="144">
        <f>conversões!X4*INPUTs!T$30</f>
        <v>8018.551588754457</v>
      </c>
      <c r="Z4" s="144">
        <f>conversões!Y4*INPUTs!U$30</f>
        <v>7320.9098748257748</v>
      </c>
      <c r="AA4" s="144">
        <f>conversões!Z4*INPUTs!V$30</f>
        <v>31150.268027581198</v>
      </c>
      <c r="AB4" s="144">
        <f>conversões!AA4*INPUTs!W$30</f>
        <v>107262.75062075746</v>
      </c>
      <c r="AC4" s="144">
        <f>conversões!AB4*INPUTs!X$30</f>
        <v>23508.587861273118</v>
      </c>
      <c r="AD4" s="144">
        <f>conversões!AC4*INPUTs!Y$30</f>
        <v>117771.90583869796</v>
      </c>
      <c r="AE4" s="144">
        <f>conversões!AD4*INPUTs!Z$30</f>
        <v>642392.89426004293</v>
      </c>
      <c r="AF4" s="144">
        <f>conversões!AE4*INPUTs!AA$30</f>
        <v>107000.04998708227</v>
      </c>
      <c r="AG4" s="144">
        <f>conversões!AF4*INPUTs!AB$30</f>
        <v>98750.955752629583</v>
      </c>
      <c r="AH4" s="144">
        <f>conversões!AG4*INPUTs!AC$30</f>
        <v>117568.91664758627</v>
      </c>
      <c r="AI4" s="144">
        <f>conversões!AH4*INPUTs!AD$30</f>
        <v>8860.0389472684892</v>
      </c>
      <c r="AJ4" s="144">
        <f>conversões!AI4*INPUTs!AE$30</f>
        <v>14280.567890605145</v>
      </c>
      <c r="AK4" s="144">
        <f>conversões!AJ4*INPUTs!AF$30</f>
        <v>25378.049410271196</v>
      </c>
      <c r="AL4" s="144">
        <f>conversões!AK4*INPUTs!AG$30</f>
        <v>33614.203151079426</v>
      </c>
      <c r="AM4" s="144">
        <f t="shared" ref="AM4:AM48" si="0">SUM(L4:AL4)</f>
        <v>1426108.75276948</v>
      </c>
      <c r="AN4" s="144">
        <f>conversões!AM4*INPUTs!AI$30</f>
        <v>4563.6065184339432</v>
      </c>
      <c r="AO4" s="144">
        <f>conversões!AN4*INPUTs!AJ$30</f>
        <v>997.11875587630448</v>
      </c>
      <c r="AP4" s="144">
        <f>conversões!AO4*INPUTs!AK$30</f>
        <v>1320.3295152892083</v>
      </c>
      <c r="AQ4" s="144">
        <f>conversões!AP4*INPUTs!AL$30</f>
        <v>1237.526106814935</v>
      </c>
      <c r="AR4" s="144">
        <f>conversões!AQ4*INPUTs!AM$30</f>
        <v>15570.814727562252</v>
      </c>
      <c r="AS4" s="144">
        <f>conversões!AR4*INPUTs!AN$30</f>
        <v>407.95229601807603</v>
      </c>
      <c r="AT4" s="144">
        <f>conversões!AS4*INPUTs!AO$30</f>
        <v>4358.9421471664673</v>
      </c>
      <c r="AU4" s="144">
        <f>conversões!AT4*INPUTs!AP$30</f>
        <v>3425.0365206458828</v>
      </c>
      <c r="AV4" s="144">
        <f>conversões!AU4*INPUTs!AQ$30</f>
        <v>4759.137576540079</v>
      </c>
      <c r="AW4" s="144">
        <f>conversões!AV4*INPUTs!AR$30</f>
        <v>17080.424960195334</v>
      </c>
      <c r="AX4" s="144">
        <f>conversões!AW4*INPUTs!AS$30</f>
        <v>6830.2498166960877</v>
      </c>
      <c r="AY4" s="144">
        <f>conversões!AX4*INPUTs!AT$30</f>
        <v>4484.6031691029393</v>
      </c>
      <c r="AZ4" s="144">
        <f>conversões!AY4*INPUTs!AU$30</f>
        <v>28138.418548676749</v>
      </c>
      <c r="BA4" s="144">
        <f>conversões!AZ4*INPUTs!AV$30</f>
        <v>8045.0283623683472</v>
      </c>
      <c r="BB4" s="144">
        <f>conversões!BA4*INPUTs!AW$30</f>
        <v>5754.0302880314421</v>
      </c>
      <c r="BC4" s="144">
        <f>conversões!BB4*INPUTs!AX$30</f>
        <v>28268.34552071381</v>
      </c>
      <c r="BD4" s="144">
        <f>conversões!BC4*INPUTs!AY$30</f>
        <v>111369.14862634872</v>
      </c>
      <c r="BE4" s="144">
        <f>conversões!BD4*INPUTs!AZ$30</f>
        <v>23759.154630059369</v>
      </c>
      <c r="BF4" s="144">
        <f>conversões!BE4*INPUTs!BA$30</f>
        <v>110660.87681805527</v>
      </c>
      <c r="BG4" s="144">
        <f>conversões!BF4*INPUTs!BB$30</f>
        <v>603474.96591033251</v>
      </c>
      <c r="BH4" s="144">
        <f>conversões!BG4*INPUTs!BC$30</f>
        <v>93913.128476430604</v>
      </c>
      <c r="BI4" s="144">
        <f>conversões!BH4*INPUTs!BD$30</f>
        <v>88641.554938175017</v>
      </c>
      <c r="BJ4" s="144">
        <f>conversões!BI4*INPUTs!BE$30</f>
        <v>105774.86069848218</v>
      </c>
      <c r="BK4" s="144">
        <f>conversões!BJ4*INPUTs!BF$30</f>
        <v>7976.4319066044382</v>
      </c>
      <c r="BL4" s="144">
        <f>conversões!BK4*INPUTs!BG$30</f>
        <v>11178.831877097886</v>
      </c>
      <c r="BM4" s="144">
        <f>conversões!BL4*INPUTs!BH$30</f>
        <v>26532.955062531397</v>
      </c>
      <c r="BN4" s="144">
        <f>conversões!BM4*INPUTs!BI$30</f>
        <v>33602.2967413472</v>
      </c>
      <c r="BO4" s="144">
        <f t="shared" ref="BO4:BO48" si="1">SUM(AN4:BN4)</f>
        <v>1352125.7705155967</v>
      </c>
      <c r="BP4" s="144">
        <f>conversões!BO4*INPUTs!BK$30</f>
        <v>5077.8523797289308</v>
      </c>
      <c r="BQ4" s="144">
        <f>conversões!BP4*INPUTs!BL$30</f>
        <v>906.9055745105569</v>
      </c>
      <c r="BR4" s="144">
        <f>conversões!BQ4*INPUTs!BM$30</f>
        <v>1542.3379544347922</v>
      </c>
      <c r="BS4" s="144">
        <f>conversões!BR4*INPUTs!BN$30</f>
        <v>1766.9400476757364</v>
      </c>
      <c r="BT4" s="144">
        <f>conversões!BS4*INPUTs!BO$30</f>
        <v>14070.13643152756</v>
      </c>
      <c r="BU4" s="144">
        <f>conversões!BT4*INPUTs!BP$30</f>
        <v>651.63829050347965</v>
      </c>
      <c r="BV4" s="144">
        <f>conversões!BU4*INPUTs!BQ$30</f>
        <v>3731.9667383633077</v>
      </c>
      <c r="BW4" s="144">
        <f>conversões!BV4*INPUTs!BR$30</f>
        <v>3641.3426651676814</v>
      </c>
      <c r="BX4" s="144">
        <f>conversões!BW4*INPUTs!BS$30</f>
        <v>4130.1291759628266</v>
      </c>
      <c r="BY4" s="144">
        <f>conversões!BX4*INPUTs!BT$30</f>
        <v>18840.478521964596</v>
      </c>
      <c r="BZ4" s="144">
        <f>conversões!BY4*INPUTs!BU$30</f>
        <v>6129.1590090686341</v>
      </c>
      <c r="CA4" s="144">
        <f>conversões!BZ4*INPUTs!BV$30</f>
        <v>3367.9185489463434</v>
      </c>
      <c r="CB4" s="144">
        <f>conversões!CA4*INPUTs!BW$30</f>
        <v>11443.480891750347</v>
      </c>
      <c r="CC4" s="144">
        <f>conversões!CB4*INPUTs!BX$30</f>
        <v>8302.0801144534307</v>
      </c>
      <c r="CD4" s="144">
        <f>conversões!CC4*INPUTs!BY$30</f>
        <v>6580.9861278521976</v>
      </c>
      <c r="CE4" s="144">
        <f>conversões!CD4*INPUTs!BZ$30</f>
        <v>25421.016045362736</v>
      </c>
      <c r="CF4" s="144">
        <f>conversões!CE4*INPUTs!CA$30</f>
        <v>112204.9479002755</v>
      </c>
      <c r="CG4" s="144">
        <f>conversões!CF4*INPUTs!CB$30</f>
        <v>21738.213010070624</v>
      </c>
      <c r="CH4" s="144">
        <f>conversões!CG4*INPUTs!CC$30</f>
        <v>108993.30438664174</v>
      </c>
      <c r="CI4" s="144">
        <f>conversões!CH4*INPUTs!CD$30</f>
        <v>674892.51597271196</v>
      </c>
      <c r="CJ4" s="144">
        <f>conversões!CI4*INPUTs!CE$30</f>
        <v>102284.03888920243</v>
      </c>
      <c r="CK4" s="144">
        <f>conversões!CJ4*INPUTs!CF$30</f>
        <v>88186.473670281994</v>
      </c>
      <c r="CL4" s="144">
        <f>conversões!CK4*INPUTs!CG$30</f>
        <v>104471.41449603219</v>
      </c>
      <c r="CM4" s="144">
        <f>conversões!CL4*INPUTs!CH$30</f>
        <v>7721.9156838295467</v>
      </c>
      <c r="CN4" s="144">
        <f>conversões!CM4*INPUTs!CI$30</f>
        <v>13292.187016013104</v>
      </c>
      <c r="CO4" s="144">
        <f>conversões!CN4*INPUTs!CJ$30</f>
        <v>26675.058436847241</v>
      </c>
      <c r="CP4" s="144">
        <f>conversões!CO4*INPUTs!CK$30</f>
        <v>31404.992675200017</v>
      </c>
      <c r="CQ4" s="144">
        <f t="shared" ref="CQ4:CQ48" si="2">SUM(BP4:CP4)</f>
        <v>1407469.4306543795</v>
      </c>
      <c r="CR4" s="144">
        <f>conversões!CQ4*INPUTs!CM$30</f>
        <v>6246.2404177536691</v>
      </c>
      <c r="CS4" s="144">
        <f>conversões!CR4*INPUTs!CN$30</f>
        <v>960.23003503761458</v>
      </c>
      <c r="CT4" s="144">
        <f>conversões!CS4*INPUTs!CO$30</f>
        <v>1880.1335291444861</v>
      </c>
      <c r="CU4" s="144">
        <f>conversões!CT4*INPUTs!CP$30</f>
        <v>1577.6986736435783</v>
      </c>
      <c r="CV4" s="144">
        <f>conversões!CU4*INPUTs!CQ$30</f>
        <v>12857.726656469738</v>
      </c>
      <c r="CW4" s="144">
        <f>conversões!CV4*INPUTs!CR$30</f>
        <v>169.96717693125947</v>
      </c>
      <c r="CX4" s="144">
        <f>conversões!CW4*INPUTs!CS$30</f>
        <v>2097.5273590565371</v>
      </c>
      <c r="CY4" s="144">
        <f>conversões!CX4*INPUTs!CT$30</f>
        <v>2356.2582445586936</v>
      </c>
      <c r="CZ4" s="144">
        <f>conversões!CY4*INPUTs!CU$30</f>
        <v>5225.5808487387212</v>
      </c>
      <c r="DA4" s="144">
        <f>conversões!CZ4*INPUTs!CV$30</f>
        <v>12003.030076382929</v>
      </c>
      <c r="DB4" s="144">
        <f>conversões!DA4*INPUTs!CW$30</f>
        <v>5847.164131352175</v>
      </c>
      <c r="DC4" s="144">
        <f>conversões!DB4*INPUTs!CX$30</f>
        <v>3966.9592791871082</v>
      </c>
      <c r="DD4" s="144">
        <f>conversões!DC4*INPUTs!CY$30</f>
        <v>10952.508252832022</v>
      </c>
      <c r="DE4" s="144">
        <f>conversões!DD4*INPUTs!CZ$30</f>
        <v>4755.1285226020718</v>
      </c>
      <c r="DF4" s="144">
        <f>conversões!DE4*INPUTs!DA$30</f>
        <v>5727.6147560376585</v>
      </c>
      <c r="DG4" s="144">
        <f>conversões!DF4*INPUTs!DB$30</f>
        <v>24971.679809707472</v>
      </c>
      <c r="DH4" s="144">
        <f>conversões!DG4*INPUTs!DC$30</f>
        <v>101061.02626772226</v>
      </c>
      <c r="DI4" s="144">
        <f>conversões!DH4*INPUTs!DD$30</f>
        <v>20013.211248186984</v>
      </c>
      <c r="DJ4" s="144">
        <f>conversões!DI4*INPUTs!DE$30</f>
        <v>100783.52164830596</v>
      </c>
      <c r="DK4" s="144">
        <f>conversões!DJ4*INPUTs!DF$30</f>
        <v>648184.31600604509</v>
      </c>
      <c r="DL4" s="144">
        <f>conversões!DK4*INPUTs!DG$30</f>
        <v>96408.577016881944</v>
      </c>
      <c r="DM4" s="144">
        <f>conversões!DL4*INPUTs!DH$30</f>
        <v>78690.007235009209</v>
      </c>
      <c r="DN4" s="144">
        <f>conversões!DM4*INPUTs!DI$30</f>
        <v>105045.93685696249</v>
      </c>
      <c r="DO4" s="144">
        <f>conversões!DN4*INPUTs!DJ$30</f>
        <v>6329.7647245891731</v>
      </c>
      <c r="DP4" s="144">
        <f>conversões!DO4*INPUTs!DK$30</f>
        <v>10115.466960703579</v>
      </c>
      <c r="DQ4" s="144">
        <f>conversões!DP4*INPUTs!DL$30</f>
        <v>21450.799318840855</v>
      </c>
      <c r="DR4" s="144">
        <f>conversões!DQ4*INPUTs!DM$30</f>
        <v>38497.84076818663</v>
      </c>
      <c r="DS4" s="144">
        <f t="shared" ref="DS4:DS48" si="3">SUM(CR4:DR4)</f>
        <v>1328175.9158208701</v>
      </c>
      <c r="DT4" s="144">
        <f>conversões!DS4*INPUTs!DO$30</f>
        <v>5140.3965840767059</v>
      </c>
      <c r="DU4" s="144">
        <f>conversões!DT4*INPUTs!DP$30</f>
        <v>796.27056279223928</v>
      </c>
      <c r="DV4" s="144">
        <f>conversões!DU4*INPUTs!DQ$30</f>
        <v>2646.9793073398914</v>
      </c>
      <c r="DW4" s="144">
        <f>conversões!DV4*INPUTs!DR$30</f>
        <v>1511.2323027424204</v>
      </c>
      <c r="DX4" s="144">
        <f>conversões!DW4*INPUTs!DS$30</f>
        <v>8378.4240998101159</v>
      </c>
      <c r="DY4" s="144">
        <f>conversões!DX4*INPUTs!DT$30</f>
        <v>171.2904983395355</v>
      </c>
      <c r="DZ4" s="144">
        <f>conversões!DY4*INPUTs!DU$30</f>
        <v>2307.3118160040858</v>
      </c>
      <c r="EA4" s="144">
        <f>conversões!DZ4*INPUTs!DV$30</f>
        <v>2181.0340465049535</v>
      </c>
      <c r="EB4" s="144">
        <f>conversões!EA4*INPUTs!DW$30</f>
        <v>1723.206400625887</v>
      </c>
      <c r="EC4" s="144">
        <f>conversões!EB4*INPUTs!DX$30</f>
        <v>11614.399823187339</v>
      </c>
      <c r="ED4" s="144">
        <f>conversões!EC4*INPUTs!DY$30</f>
        <v>6281.6727478357343</v>
      </c>
      <c r="EE4" s="144">
        <f>conversões!ED4*INPUTs!DZ$30</f>
        <v>3400.5012109040058</v>
      </c>
      <c r="EF4" s="144">
        <f>conversões!EE4*INPUTs!EA$30</f>
        <v>11723.353778470309</v>
      </c>
      <c r="EG4" s="144">
        <f>conversões!EF4*INPUTs!EB$30</f>
        <v>4871.9388251132041</v>
      </c>
      <c r="EH4" s="144">
        <f>conversões!EG4*INPUTs!EC$30</f>
        <v>4449.8255008805309</v>
      </c>
      <c r="EI4" s="144">
        <f>conversões!EH4*INPUTs!ED$30</f>
        <v>30559.075604881866</v>
      </c>
      <c r="EJ4" s="144">
        <f>conversões!EI4*INPUTs!EE$30</f>
        <v>82125.20136850061</v>
      </c>
      <c r="EK4" s="144">
        <f>conversões!EJ4*INPUTs!EF$30</f>
        <v>16610.116189740304</v>
      </c>
      <c r="EL4" s="144">
        <f>conversões!EK4*INPUTs!EG$30</f>
        <v>93138.720566128963</v>
      </c>
      <c r="EM4" s="144">
        <f>conversões!EL4*INPUTs!EH$30</f>
        <v>654573.60425435216</v>
      </c>
      <c r="EN4" s="144">
        <f>conversões!EM4*INPUTs!EI$30</f>
        <v>93624.93697821215</v>
      </c>
      <c r="EO4" s="144">
        <f>conversões!EN4*INPUTs!EJ$30</f>
        <v>72470.666571904236</v>
      </c>
      <c r="EP4" s="144">
        <f>conversões!EO4*INPUTs!EK$30</f>
        <v>85838.978037478853</v>
      </c>
      <c r="EQ4" s="144">
        <f>conversões!EP4*INPUTs!EL$30</f>
        <v>4960.5121736875944</v>
      </c>
      <c r="ER4" s="144">
        <f>conversões!EQ4*INPUTs!EM$30</f>
        <v>8389.782259757043</v>
      </c>
      <c r="ES4" s="144">
        <f>conversões!ER4*INPUTs!EN$30</f>
        <v>15637.469098219126</v>
      </c>
      <c r="ET4" s="144">
        <f>conversões!ES4*INPUTs!EO$30</f>
        <v>33407.611503750486</v>
      </c>
      <c r="EU4" s="144">
        <f t="shared" ref="EU4:EU48" si="4">SUM(DT4:ET4)</f>
        <v>1258534.5121112403</v>
      </c>
      <c r="EV4" s="144">
        <f>conversões!EU4*INPUTs!EQ$30</f>
        <v>4568.1655598775897</v>
      </c>
      <c r="EW4" s="144">
        <f>conversões!EV4*INPUTs!ER$30</f>
        <v>1045.4107612259049</v>
      </c>
      <c r="EX4" s="144">
        <f>conversões!EW4*INPUTs!ES$30</f>
        <v>2644.7373495289476</v>
      </c>
      <c r="EY4" s="144">
        <f>conversões!EX4*INPUTs!ET$30</f>
        <v>1313.1763665388414</v>
      </c>
      <c r="EZ4" s="144">
        <f>conversões!EY4*INPUTs!EU$30</f>
        <v>7188.4623029498598</v>
      </c>
      <c r="FA4" s="144">
        <f>conversões!EZ4*INPUTs!EV$30</f>
        <v>322.12508440577625</v>
      </c>
      <c r="FB4" s="144">
        <f>conversões!FA4*INPUTs!EW$30</f>
        <v>2174.4759324485099</v>
      </c>
      <c r="FC4" s="144">
        <f>conversões!FB4*INPUTs!EX$30</f>
        <v>2108.7620137113822</v>
      </c>
      <c r="FD4" s="144">
        <f>conversões!FC4*INPUTs!EY$30</f>
        <v>1799.479729956375</v>
      </c>
      <c r="FE4" s="144">
        <f>conversões!FD4*INPUTs!EZ$30</f>
        <v>14308.860795501028</v>
      </c>
      <c r="FF4" s="144">
        <f>conversões!FE4*INPUTs!FA$30</f>
        <v>5249.9165043860585</v>
      </c>
      <c r="FG4" s="144">
        <f>conversões!FF4*INPUTs!FB$30</f>
        <v>3376.2859213695765</v>
      </c>
      <c r="FH4" s="144">
        <f>conversões!FG4*INPUTs!FC$30</f>
        <v>8876.5200493707252</v>
      </c>
      <c r="FI4" s="144">
        <f>conversões!FH4*INPUTs!FD$30</f>
        <v>3214.2105570843728</v>
      </c>
      <c r="FJ4" s="144">
        <f>conversões!FI4*INPUTs!FE$30</f>
        <v>4119.4987372558589</v>
      </c>
      <c r="FK4" s="144">
        <f>conversões!FJ4*INPUTs!FF$30</f>
        <v>27534.399148007848</v>
      </c>
      <c r="FL4" s="144">
        <f>conversões!FK4*INPUTs!FG$30</f>
        <v>82753.33125682504</v>
      </c>
      <c r="FM4" s="144">
        <f>conversões!FL4*INPUTs!FH$30</f>
        <v>15903.404552679964</v>
      </c>
      <c r="FN4" s="144">
        <f>conversões!FM4*INPUTs!FI$30</f>
        <v>82786.478161340769</v>
      </c>
      <c r="FO4" s="144">
        <f>conversões!FN4*INPUTs!FJ$30</f>
        <v>525583.76103212382</v>
      </c>
      <c r="FP4" s="144">
        <f>conversões!FO4*INPUTs!FK$30</f>
        <v>84137.759024972504</v>
      </c>
      <c r="FQ4" s="144">
        <f>conversões!FP4*INPUTs!FL$30</f>
        <v>71824.266777094905</v>
      </c>
      <c r="FR4" s="144">
        <f>conversões!FQ4*INPUTs!FM$30</f>
        <v>79871.727860813538</v>
      </c>
      <c r="FS4" s="144">
        <f>conversões!FR4*INPUTs!FN$30</f>
        <v>3305.6497956356247</v>
      </c>
      <c r="FT4" s="144">
        <f>conversões!FS4*INPUTs!FO$30</f>
        <v>8946.328585724099</v>
      </c>
      <c r="FU4" s="144">
        <f>conversões!FT4*INPUTs!FP$30</f>
        <v>15190.551123847188</v>
      </c>
      <c r="FV4" s="144">
        <f>conversões!FU4*INPUTs!FQ$30</f>
        <v>17171.860040007025</v>
      </c>
      <c r="FW4" s="144">
        <f t="shared" ref="FW4:FW48" si="5">SUM(EV4:FV4)</f>
        <v>1077319.6050246831</v>
      </c>
      <c r="FX4" s="144">
        <f>conversões!FW4*INPUTs!FS$30</f>
        <v>4685.4444777398276</v>
      </c>
      <c r="FY4" s="144">
        <f>conversões!FX4*INPUTs!FT$30</f>
        <v>744.46626588727941</v>
      </c>
      <c r="FZ4" s="144">
        <f>conversões!FY4*INPUTs!FU$30</f>
        <v>2453.5176141455599</v>
      </c>
      <c r="GA4" s="144">
        <f>conversões!FZ4*INPUTs!FV$30</f>
        <v>1225.2811424499175</v>
      </c>
      <c r="GB4" s="144">
        <f>conversões!GA4*INPUTs!FW$30</f>
        <v>9307.0161858434567</v>
      </c>
      <c r="GC4" s="144">
        <f>conversões!GB4*INPUTs!FX$30</f>
        <v>635.39087585939001</v>
      </c>
      <c r="GD4" s="144">
        <f>conversões!GC4*INPUTs!FY$30</f>
        <v>2180.9232839135198</v>
      </c>
      <c r="GE4" s="144">
        <f>conversões!GD4*INPUTs!FZ$30</f>
        <v>2059.4436975623844</v>
      </c>
      <c r="GF4" s="144">
        <f>conversões!GE4*INPUTs!GA$30</f>
        <v>1267.4662161387876</v>
      </c>
      <c r="GG4" s="144">
        <f>conversões!GF4*INPUTs!GB$30</f>
        <v>19971.458482596252</v>
      </c>
      <c r="GH4" s="144">
        <f>conversões!GG4*INPUTs!GC$30</f>
        <v>6724.5119578732747</v>
      </c>
      <c r="GI4" s="144">
        <f>conversões!GH4*INPUTs!GD$30</f>
        <v>3172.4329711467767</v>
      </c>
      <c r="GJ4" s="144">
        <f>conversões!GI4*INPUTs!GE$30</f>
        <v>8074.2656738547721</v>
      </c>
      <c r="GK4" s="144">
        <f>conversões!GJ4*INPUTs!GF$30</f>
        <v>3424.738679581204</v>
      </c>
      <c r="GL4" s="144">
        <f>conversões!GK4*INPUTs!GG$30</f>
        <v>3479.8723523489657</v>
      </c>
      <c r="GM4" s="144">
        <f>conversões!GL4*INPUTs!GH$30</f>
        <v>32236.008540352643</v>
      </c>
      <c r="GN4" s="144">
        <f>conversões!GM4*INPUTs!GI$30</f>
        <v>82441.253097944907</v>
      </c>
      <c r="GO4" s="144">
        <f>conversões!GN4*INPUTs!GJ$30</f>
        <v>15684.17462603543</v>
      </c>
      <c r="GP4" s="144">
        <f>conversões!GO4*INPUTs!GK$30</f>
        <v>85351.457494787377</v>
      </c>
      <c r="GQ4" s="144">
        <f>conversões!GP4*INPUTs!GL$30</f>
        <v>528345.55142795434</v>
      </c>
      <c r="GR4" s="144">
        <f>conversões!GQ4*INPUTs!GM$30</f>
        <v>75464.6802082145</v>
      </c>
      <c r="GS4" s="144">
        <f>conversões!GR4*INPUTs!GN$30</f>
        <v>63910.243374481543</v>
      </c>
      <c r="GT4" s="144">
        <f>conversões!GS4*INPUTs!GO$30</f>
        <v>82616.709603538009</v>
      </c>
      <c r="GU4" s="144">
        <f>conversões!GT4*INPUTs!GP$30</f>
        <v>8572.8984842203245</v>
      </c>
      <c r="GV4" s="144">
        <f>conversões!GU4*INPUTs!GQ$30</f>
        <v>8521.1826783778652</v>
      </c>
      <c r="GW4" s="144">
        <f>conversões!GV4*INPUTs!GR$30</f>
        <v>14820.210727289415</v>
      </c>
      <c r="GX4" s="144">
        <f>conversões!GW4*INPUTs!GS$30</f>
        <v>18586.397177965453</v>
      </c>
      <c r="GY4" s="144">
        <f t="shared" ref="GY4:GY48" si="6">SUM(FX4:GX4)</f>
        <v>1085956.9973181032</v>
      </c>
      <c r="GZ4" s="144">
        <f>conversões!GY4*INPUTs!GU$30</f>
        <v>4738.5935878360724</v>
      </c>
      <c r="HA4" s="144">
        <f>conversões!GZ4*INPUTs!GV$30</f>
        <v>780.87173178873184</v>
      </c>
      <c r="HB4" s="144">
        <f>conversões!HA4*INPUTs!GW$30</f>
        <v>17103.722493787147</v>
      </c>
      <c r="HC4" s="144">
        <f>conversões!HB4*INPUTs!GX$30</f>
        <v>2209.9785055300608</v>
      </c>
      <c r="HD4" s="144">
        <f>conversões!HC4*INPUTs!GY$30</f>
        <v>6507.6933485455938</v>
      </c>
      <c r="HE4" s="144">
        <f>conversões!HD4*INPUTs!GZ$30</f>
        <v>411.50610068847078</v>
      </c>
      <c r="HF4" s="144">
        <f>conversões!HE4*INPUTs!HA$30</f>
        <v>1987.594884877775</v>
      </c>
      <c r="HG4" s="144">
        <f>conversões!HF4*INPUTs!HB$30</f>
        <v>1773.4052674978093</v>
      </c>
      <c r="HH4" s="144">
        <f>conversões!HG4*INPUTs!HC$30</f>
        <v>1932.7148335587378</v>
      </c>
      <c r="HI4" s="144">
        <f>conversões!HH4*INPUTs!HD$30</f>
        <v>9596.3001050379971</v>
      </c>
      <c r="HJ4" s="144">
        <f>conversões!HI4*INPUTs!HE$30</f>
        <v>5513.5665344223626</v>
      </c>
      <c r="HK4" s="144">
        <f>conversões!HJ4*INPUTs!HF$30</f>
        <v>1840.90943355074</v>
      </c>
      <c r="HL4" s="144">
        <f>conversões!HK4*INPUTs!HG$30</f>
        <v>6563.5934967844114</v>
      </c>
      <c r="HM4" s="144">
        <f>conversões!HL4*INPUTs!HH$30</f>
        <v>2465.5975151662992</v>
      </c>
      <c r="HN4" s="144">
        <f>conversões!HM4*INPUTs!HI$30</f>
        <v>2070.4852359075717</v>
      </c>
      <c r="HO4" s="144">
        <f>conversões!HN4*INPUTs!HJ$30</f>
        <v>28957.149020389152</v>
      </c>
      <c r="HP4" s="144">
        <f>conversões!HO4*INPUTs!HK$30</f>
        <v>82481.569618079346</v>
      </c>
      <c r="HQ4" s="144">
        <f>conversões!HP4*INPUTs!HL$30</f>
        <v>12122.295997125048</v>
      </c>
      <c r="HR4" s="144">
        <f>conversões!HQ4*INPUTs!HM$30</f>
        <v>85761.465314519461</v>
      </c>
      <c r="HS4" s="144">
        <f>conversões!HR4*INPUTs!HN$30</f>
        <v>415351.83284896478</v>
      </c>
      <c r="HT4" s="144">
        <f>conversões!HS4*INPUTs!HO$30</f>
        <v>69378.153042564649</v>
      </c>
      <c r="HU4" s="144">
        <f>conversões!HT4*INPUTs!HP$30</f>
        <v>55936.860928814218</v>
      </c>
      <c r="HV4" s="144">
        <f>conversões!HU4*INPUTs!HQ$30</f>
        <v>72479.535931489736</v>
      </c>
      <c r="HW4" s="144">
        <f>conversões!HV4*INPUTs!HR$30</f>
        <v>5645.7803990689126</v>
      </c>
      <c r="HX4" s="144">
        <f>conversões!HW4*INPUTs!HS$30</f>
        <v>7679.2389411534878</v>
      </c>
      <c r="HY4" s="144">
        <f>conversões!HX4*INPUTs!HT$30</f>
        <v>14399.390732826752</v>
      </c>
      <c r="HZ4" s="144">
        <f>conversões!HY4*INPUTs!HU$30</f>
        <v>12112.106657694047</v>
      </c>
      <c r="IA4" s="144">
        <f t="shared" ref="IA4:IA48" si="7">SUM(GZ4:HZ4)</f>
        <v>927801.91250766953</v>
      </c>
    </row>
    <row r="5" spans="1:235" s="27" customFormat="1" ht="48" x14ac:dyDescent="0.25">
      <c r="A5" s="98" t="s">
        <v>28</v>
      </c>
      <c r="B5" s="99">
        <v>74102</v>
      </c>
      <c r="C5" s="99"/>
      <c r="D5" s="99">
        <v>1</v>
      </c>
      <c r="E5" s="99"/>
      <c r="F5" s="99"/>
      <c r="G5" s="99" t="s">
        <v>806</v>
      </c>
      <c r="H5" s="99" t="s">
        <v>780</v>
      </c>
      <c r="I5" s="98" t="s">
        <v>837</v>
      </c>
      <c r="J5" s="98" t="s">
        <v>877</v>
      </c>
      <c r="K5" s="98" t="s">
        <v>845</v>
      </c>
      <c r="L5" s="144">
        <f>conversões!K5*INPUTs!G$30</f>
        <v>744.13652003401819</v>
      </c>
      <c r="M5" s="144">
        <f>conversões!L5*INPUTs!H$30</f>
        <v>645.8307549430624</v>
      </c>
      <c r="N5" s="144">
        <f>conversões!M5*INPUTs!I$30</f>
        <v>181.39406947451405</v>
      </c>
      <c r="O5" s="144">
        <f>conversões!N5*INPUTs!J$30</f>
        <v>120.14634700579832</v>
      </c>
      <c r="P5" s="144">
        <f>conversões!O5*INPUTs!K$30</f>
        <v>4788.6625097823444</v>
      </c>
      <c r="Q5" s="144">
        <f>conversões!P5*INPUTs!L$30</f>
        <v>241.91671519849476</v>
      </c>
      <c r="R5" s="144">
        <f>conversões!Q5*INPUTs!M$30</f>
        <v>528.07495420553187</v>
      </c>
      <c r="S5" s="144">
        <f>conversões!R5*INPUTs!N$30</f>
        <v>2964.1465680245233</v>
      </c>
      <c r="T5" s="144">
        <f>conversões!S5*INPUTs!O$30</f>
        <v>332.91411580327002</v>
      </c>
      <c r="U5" s="144">
        <f>conversões!T5*INPUTs!P$30</f>
        <v>8162.2448972449047</v>
      </c>
      <c r="V5" s="144">
        <f>conversões!U5*INPUTs!Q$30</f>
        <v>722.532247466385</v>
      </c>
      <c r="W5" s="144">
        <f>conversões!V5*INPUTs!R$30</f>
        <v>458.03641635623023</v>
      </c>
      <c r="X5" s="144">
        <f>conversões!W5*INPUTs!S$30</f>
        <v>10852.248399254657</v>
      </c>
      <c r="Y5" s="144">
        <f>conversões!X5*INPUTs!T$30</f>
        <v>740.18385593876735</v>
      </c>
      <c r="Z5" s="144">
        <f>conversões!Y5*INPUTs!U$30</f>
        <v>113.14857589882979</v>
      </c>
      <c r="AA5" s="144">
        <f>conversões!Z5*INPUTs!V$30</f>
        <v>8867.8053966171628</v>
      </c>
      <c r="AB5" s="144">
        <f>conversões!AA5*INPUTs!W$30</f>
        <v>13808.619905287647</v>
      </c>
      <c r="AC5" s="144">
        <f>conversões!AB5*INPUTs!X$30</f>
        <v>3797.4777551680845</v>
      </c>
      <c r="AD5" s="144">
        <f>conversões!AC5*INPUTs!Y$30</f>
        <v>39392.016755533572</v>
      </c>
      <c r="AE5" s="144">
        <f>conversões!AD5*INPUTs!Z$30</f>
        <v>272637.9800237554</v>
      </c>
      <c r="AF5" s="144">
        <f>conversões!AE5*INPUTs!AA$30</f>
        <v>34258.634351798268</v>
      </c>
      <c r="AG5" s="144">
        <f>conversões!AF5*INPUTs!AB$30</f>
        <v>16696.844424831954</v>
      </c>
      <c r="AH5" s="144">
        <f>conversões!AG5*INPUTs!AC$30</f>
        <v>21383.108550007211</v>
      </c>
      <c r="AI5" s="144">
        <f>conversões!AH5*INPUTs!AD$30</f>
        <v>1024.7519860342122</v>
      </c>
      <c r="AJ5" s="144">
        <f>conversões!AI5*INPUTs!AE$30</f>
        <v>4465.3568719991272</v>
      </c>
      <c r="AK5" s="144">
        <f>conversões!AJ5*INPUTs!AF$30</f>
        <v>10927.654227541501</v>
      </c>
      <c r="AL5" s="144">
        <f>conversões!AK5*INPUTs!AG$30</f>
        <v>12829.021844759071</v>
      </c>
      <c r="AM5" s="144">
        <f t="shared" si="0"/>
        <v>471684.88903996459</v>
      </c>
      <c r="AN5" s="144">
        <f>conversões!AM5*INPUTs!AI$30</f>
        <v>672.43956914014461</v>
      </c>
      <c r="AO5" s="144">
        <f>conversões!AN5*INPUTs!AJ$30</f>
        <v>805.91188423418669</v>
      </c>
      <c r="AP5" s="144">
        <f>conversões!AO5*INPUTs!AK$30</f>
        <v>439.49354888004916</v>
      </c>
      <c r="AQ5" s="144">
        <f>conversões!AP5*INPUTs!AL$30</f>
        <v>0</v>
      </c>
      <c r="AR5" s="144">
        <f>conversões!AQ5*INPUTs!AM$30</f>
        <v>3260.1084023156232</v>
      </c>
      <c r="AS5" s="144">
        <f>conversões!AR5*INPUTs!AN$30</f>
        <v>36.901175870256409</v>
      </c>
      <c r="AT5" s="144">
        <f>conversões!AS5*INPUTs!AO$30</f>
        <v>426.17919098441536</v>
      </c>
      <c r="AU5" s="144">
        <f>conversões!AT5*INPUTs!AP$30</f>
        <v>2606.3991733877829</v>
      </c>
      <c r="AV5" s="144">
        <f>conversões!AU5*INPUTs!AQ$30</f>
        <v>257.55496815078538</v>
      </c>
      <c r="AW5" s="144">
        <f>conversões!AV5*INPUTs!AR$30</f>
        <v>8824.0742312140464</v>
      </c>
      <c r="AX5" s="144">
        <f>conversões!AW5*INPUTs!AS$30</f>
        <v>1571.8757963954108</v>
      </c>
      <c r="AY5" s="144">
        <f>conversões!AX5*INPUTs!AT$30</f>
        <v>554.04339817023333</v>
      </c>
      <c r="AZ5" s="144">
        <f>conversões!AY5*INPUTs!AU$30</f>
        <v>2208.4129161803498</v>
      </c>
      <c r="BA5" s="144">
        <f>conversões!AZ5*INPUTs!AV$30</f>
        <v>252.63100151208158</v>
      </c>
      <c r="BB5" s="144">
        <f>conversões!BA5*INPUTs!AW$30</f>
        <v>84.092772569127064</v>
      </c>
      <c r="BC5" s="144">
        <f>conversões!BB5*INPUTs!AX$30</f>
        <v>11005.610246705457</v>
      </c>
      <c r="BD5" s="144">
        <f>conversões!BC5*INPUTs!AY$30</f>
        <v>14655.962734741433</v>
      </c>
      <c r="BE5" s="144">
        <f>conversões!BD5*INPUTs!AZ$30</f>
        <v>3531.4289241555516</v>
      </c>
      <c r="BF5" s="144">
        <f>conversões!BE5*INPUTs!BA$30</f>
        <v>43542.666375605753</v>
      </c>
      <c r="BG5" s="144">
        <f>conversões!BF5*INPUTs!BB$30</f>
        <v>202063.90240642958</v>
      </c>
      <c r="BH5" s="144">
        <f>conversões!BG5*INPUTs!BC$30</f>
        <v>33463.104743993514</v>
      </c>
      <c r="BI5" s="144">
        <f>conversões!BH5*INPUTs!BD$30</f>
        <v>24311.517337504392</v>
      </c>
      <c r="BJ5" s="144">
        <f>conversões!BI5*INPUTs!BE$30</f>
        <v>10461.76474428968</v>
      </c>
      <c r="BK5" s="144">
        <f>conversões!BJ5*INPUTs!BF$30</f>
        <v>722.46950849621078</v>
      </c>
      <c r="BL5" s="144">
        <f>conversões!BK5*INPUTs!BG$30</f>
        <v>2865.3071846539315</v>
      </c>
      <c r="BM5" s="144">
        <f>conversões!BL5*INPUTs!BH$30</f>
        <v>7706.5966843065262</v>
      </c>
      <c r="BN5" s="144">
        <f>conversões!BM5*INPUTs!BI$30</f>
        <v>5530.7498722293694</v>
      </c>
      <c r="BO5" s="144">
        <f t="shared" si="1"/>
        <v>381861.19879211584</v>
      </c>
      <c r="BP5" s="144">
        <f>conversões!BO5*INPUTs!BK$30</f>
        <v>297.89486199318225</v>
      </c>
      <c r="BQ5" s="144">
        <f>conversões!BP5*INPUTs!BL$30</f>
        <v>954.12910811754398</v>
      </c>
      <c r="BR5" s="144">
        <f>conversões!BQ5*INPUTs!BM$30</f>
        <v>388.52968735957467</v>
      </c>
      <c r="BS5" s="144">
        <f>conversões!BR5*INPUTs!BN$30</f>
        <v>0</v>
      </c>
      <c r="BT5" s="144">
        <f>conversões!BS5*INPUTs!BO$30</f>
        <v>2394.0574156106768</v>
      </c>
      <c r="BU5" s="144">
        <f>conversões!BT5*INPUTs!BP$30</f>
        <v>89.704165260196774</v>
      </c>
      <c r="BV5" s="144">
        <f>conversões!BU5*INPUTs!BQ$30</f>
        <v>380.8060447576774</v>
      </c>
      <c r="BW5" s="144">
        <f>conversões!BV5*INPUTs!BR$30</f>
        <v>2349.0888511315247</v>
      </c>
      <c r="BX5" s="144">
        <f>conversões!BW5*INPUTs!BS$30</f>
        <v>214.14441257319339</v>
      </c>
      <c r="BY5" s="144">
        <f>conversões!BX5*INPUTs!BT$30</f>
        <v>1501.2879588242511</v>
      </c>
      <c r="BZ5" s="144">
        <f>conversões!BY5*INPUTs!BU$30</f>
        <v>546.26044711248562</v>
      </c>
      <c r="CA5" s="144">
        <f>conversões!BZ5*INPUTs!BV$30</f>
        <v>579.00439087626148</v>
      </c>
      <c r="CB5" s="144">
        <f>conversões!CA5*INPUTs!BW$30</f>
        <v>3113.3591161752729</v>
      </c>
      <c r="CC5" s="144">
        <f>conversões!CB5*INPUTs!BX$30</f>
        <v>185.41520987103226</v>
      </c>
      <c r="CD5" s="144">
        <f>conversões!CC5*INPUTs!BY$30</f>
        <v>84.942148336536036</v>
      </c>
      <c r="CE5" s="144">
        <f>conversões!CD5*INPUTs!BZ$30</f>
        <v>8926.1498393446545</v>
      </c>
      <c r="CF5" s="144">
        <f>conversões!CE5*INPUTs!CA$30</f>
        <v>12387.992183198663</v>
      </c>
      <c r="CG5" s="144">
        <f>conversões!CF5*INPUTs!CB$30</f>
        <v>2567.4648402083358</v>
      </c>
      <c r="CH5" s="144">
        <f>conversões!CG5*INPUTs!CC$30</f>
        <v>23162.845160092176</v>
      </c>
      <c r="CI5" s="144">
        <f>conversões!CH5*INPUTs!CD$30</f>
        <v>182382.75725513464</v>
      </c>
      <c r="CJ5" s="144">
        <f>conversões!CI5*INPUTs!CE$30</f>
        <v>18313.514637157146</v>
      </c>
      <c r="CK5" s="144">
        <f>conversões!CJ5*INPUTs!CF$30</f>
        <v>34147.76508750124</v>
      </c>
      <c r="CL5" s="144">
        <f>conversões!CK5*INPUTs!CG$30</f>
        <v>11344.33273658008</v>
      </c>
      <c r="CM5" s="144">
        <f>conversões!CL5*INPUTs!CH$30</f>
        <v>1114.5049018563636</v>
      </c>
      <c r="CN5" s="144">
        <f>conversões!CM5*INPUTs!CI$30</f>
        <v>3444.4399556152453</v>
      </c>
      <c r="CO5" s="144">
        <f>conversões!CN5*INPUTs!CJ$30</f>
        <v>7731.330403941347</v>
      </c>
      <c r="CP5" s="144">
        <f>conversões!CO5*INPUTs!CK$30</f>
        <v>3177.8745295990975</v>
      </c>
      <c r="CQ5" s="144">
        <f t="shared" si="2"/>
        <v>321779.59534822835</v>
      </c>
      <c r="CR5" s="144">
        <f>conversões!CQ5*INPUTs!CM$30</f>
        <v>37.870630541052421</v>
      </c>
      <c r="CS5" s="144">
        <f>conversões!CR5*INPUTs!CN$30</f>
        <v>350.5135145042421</v>
      </c>
      <c r="CT5" s="144">
        <f>conversões!CS5*INPUTs!CO$30</f>
        <v>286.92115169967661</v>
      </c>
      <c r="CU5" s="144">
        <f>conversões!CT5*INPUTs!CP$30</f>
        <v>0</v>
      </c>
      <c r="CV5" s="144">
        <f>conversões!CU5*INPUTs!CQ$30</f>
        <v>2299.9673393225421</v>
      </c>
      <c r="CW5" s="144">
        <f>conversões!CV5*INPUTs!CR$30</f>
        <v>68.798312149578564</v>
      </c>
      <c r="CX5" s="144">
        <f>conversões!CW5*INPUTs!CS$30</f>
        <v>247.41324756493222</v>
      </c>
      <c r="CY5" s="144">
        <f>conversões!CX5*INPUTs!CT$30</f>
        <v>1714.6470789829227</v>
      </c>
      <c r="CZ5" s="144">
        <f>conversões!CY5*INPUTs!CU$30</f>
        <v>220.03151932932229</v>
      </c>
      <c r="DA5" s="144">
        <f>conversões!CZ5*INPUTs!CV$30</f>
        <v>1101.9040638921967</v>
      </c>
      <c r="DB5" s="144">
        <f>conversões!DA5*INPUTs!CW$30</f>
        <v>1016.2640511635965</v>
      </c>
      <c r="DC5" s="144">
        <f>conversões!DB5*INPUTs!CX$30</f>
        <v>782.53283123611675</v>
      </c>
      <c r="DD5" s="144">
        <f>conversões!DC5*INPUTs!CY$30</f>
        <v>1143.6804187962</v>
      </c>
      <c r="DE5" s="144">
        <f>conversões!DD5*INPUTs!CZ$30</f>
        <v>34.714744662631382</v>
      </c>
      <c r="DF5" s="144">
        <f>conversões!DE5*INPUTs!DA$30</f>
        <v>143.29489184125055</v>
      </c>
      <c r="DG5" s="144">
        <f>conversões!DF5*INPUTs!DB$30</f>
        <v>12602.634507384491</v>
      </c>
      <c r="DH5" s="144">
        <f>conversões!DG5*INPUTs!DC$30</f>
        <v>16649.967888123847</v>
      </c>
      <c r="DI5" s="144">
        <f>conversões!DH5*INPUTs!DD$30</f>
        <v>2884.6595783719335</v>
      </c>
      <c r="DJ5" s="144">
        <f>conversões!DI5*INPUTs!DE$30</f>
        <v>18707.958940072811</v>
      </c>
      <c r="DK5" s="144">
        <f>conversões!DJ5*INPUTs!DF$30</f>
        <v>143648.34664138212</v>
      </c>
      <c r="DL5" s="144">
        <f>conversões!DK5*INPUTs!DG$30</f>
        <v>17210.904511812038</v>
      </c>
      <c r="DM5" s="144">
        <f>conversões!DL5*INPUTs!DH$30</f>
        <v>22668.285178320901</v>
      </c>
      <c r="DN5" s="144">
        <f>conversões!DM5*INPUTs!DI$30</f>
        <v>10695.445568604038</v>
      </c>
      <c r="DO5" s="144">
        <f>conversões!DN5*INPUTs!DJ$30</f>
        <v>787.16630288276394</v>
      </c>
      <c r="DP5" s="144">
        <f>conversões!DO5*INPUTs!DK$30</f>
        <v>3038.2073122547868</v>
      </c>
      <c r="DQ5" s="144">
        <f>conversões!DP5*INPUTs!DL$30</f>
        <v>7318.8111535829157</v>
      </c>
      <c r="DR5" s="144">
        <f>conversões!DQ5*INPUTs!DM$30</f>
        <v>8138.5613469837454</v>
      </c>
      <c r="DS5" s="144">
        <f t="shared" si="3"/>
        <v>273799.50272546266</v>
      </c>
      <c r="DT5" s="144">
        <f>conversões!DS5*INPUTs!DO$30</f>
        <v>39.801985563809403</v>
      </c>
      <c r="DU5" s="144">
        <f>conversões!DT5*INPUTs!DP$30</f>
        <v>297.83825797391148</v>
      </c>
      <c r="DV5" s="144">
        <f>conversões!DU5*INPUTs!DQ$30</f>
        <v>1837.280217984438</v>
      </c>
      <c r="DW5" s="144">
        <f>conversões!DV5*INPUTs!DR$30</f>
        <v>0</v>
      </c>
      <c r="DX5" s="144">
        <f>conversões!DW5*INPUTs!DS$30</f>
        <v>1643.6528453466956</v>
      </c>
      <c r="DY5" s="144">
        <f>conversões!DX5*INPUTs!DT$30</f>
        <v>87.630704882987047</v>
      </c>
      <c r="DZ5" s="144">
        <f>conversões!DY5*INPUTs!DU$30</f>
        <v>39.470302350777658</v>
      </c>
      <c r="EA5" s="144">
        <f>conversões!DZ5*INPUTs!DV$30</f>
        <v>4115.397940944029</v>
      </c>
      <c r="EB5" s="144">
        <f>conversões!EA5*INPUTs!DW$30</f>
        <v>141.89407853498051</v>
      </c>
      <c r="EC5" s="144">
        <f>conversões!EB5*INPUTs!DX$30</f>
        <v>671.5059321113024</v>
      </c>
      <c r="ED5" s="144">
        <f>conversões!EC5*INPUTs!DY$30</f>
        <v>544.24306346955029</v>
      </c>
      <c r="EE5" s="144">
        <f>conversões!ED5*INPUTs!DZ$30</f>
        <v>871.3318006343942</v>
      </c>
      <c r="EF5" s="144">
        <f>conversões!EE5*INPUTs!EA$30</f>
        <v>1014.7310575901395</v>
      </c>
      <c r="EG5" s="144">
        <f>conversões!EF5*INPUTs!EB$30</f>
        <v>448.4357040189193</v>
      </c>
      <c r="EH5" s="144">
        <f>conversões!EG5*INPUTs!EC$30</f>
        <v>89.886150731602896</v>
      </c>
      <c r="EI5" s="144">
        <f>conversões!EH5*INPUTs!ED$30</f>
        <v>8224.9124850554199</v>
      </c>
      <c r="EJ5" s="144">
        <f>conversões!EI5*INPUTs!EE$30</f>
        <v>11004.722295451005</v>
      </c>
      <c r="EK5" s="144">
        <f>conversões!EJ5*INPUTs!EF$30</f>
        <v>2423.6152079207227</v>
      </c>
      <c r="EL5" s="144">
        <f>conversões!EK5*INPUTs!EG$30</f>
        <v>23221.914566239364</v>
      </c>
      <c r="EM5" s="144">
        <f>conversões!EL5*INPUTs!EH$30</f>
        <v>101955.44214086774</v>
      </c>
      <c r="EN5" s="144">
        <f>conversões!EM5*INPUTs!EI$30</f>
        <v>16511.77344380831</v>
      </c>
      <c r="EO5" s="144">
        <f>conversões!EN5*INPUTs!EJ$30</f>
        <v>20348.8977927825</v>
      </c>
      <c r="EP5" s="144">
        <f>conversões!EO5*INPUTs!EK$30</f>
        <v>8501.488522340951</v>
      </c>
      <c r="EQ5" s="144">
        <f>conversões!EP5*INPUTs!EL$30</f>
        <v>745.6981599350886</v>
      </c>
      <c r="ER5" s="144">
        <f>conversões!EQ5*INPUTs!EM$30</f>
        <v>1922.6196552320469</v>
      </c>
      <c r="ES5" s="144">
        <f>conversões!ER5*INPUTs!EN$30</f>
        <v>3710.3722724801983</v>
      </c>
      <c r="ET5" s="144">
        <f>conversões!ES5*INPUTs!EO$30</f>
        <v>5687.3800142525442</v>
      </c>
      <c r="EU5" s="144">
        <f t="shared" si="4"/>
        <v>216101.93659850344</v>
      </c>
      <c r="EV5" s="144">
        <f>conversões!EU5*INPUTs!EQ$30</f>
        <v>0</v>
      </c>
      <c r="EW5" s="144">
        <f>conversões!EV5*INPUTs!ER$30</f>
        <v>217.59967904209881</v>
      </c>
      <c r="EX5" s="144">
        <f>conversões!EW5*INPUTs!ES$30</f>
        <v>176.26209498613869</v>
      </c>
      <c r="EY5" s="144">
        <f>conversões!EX5*INPUTs!ET$30</f>
        <v>0</v>
      </c>
      <c r="EZ5" s="144">
        <f>conversões!EY5*INPUTs!EU$30</f>
        <v>1021.5514893690688</v>
      </c>
      <c r="FA5" s="144">
        <f>conversões!EZ5*INPUTs!EV$30</f>
        <v>155.15495500523548</v>
      </c>
      <c r="FB5" s="144">
        <f>conversões!FA5*INPUTs!EW$30</f>
        <v>17.629242548706287</v>
      </c>
      <c r="FC5" s="144">
        <f>conversões!FB5*INPUTs!EX$30</f>
        <v>3248.5230194166911</v>
      </c>
      <c r="FD5" s="144">
        <f>conversões!FC5*INPUTs!EY$30</f>
        <v>0</v>
      </c>
      <c r="FE5" s="144">
        <f>conversões!FD5*INPUTs!EZ$30</f>
        <v>643.21893178235769</v>
      </c>
      <c r="FF5" s="144">
        <f>conversões!FE5*INPUTs!FA$30</f>
        <v>472.54053757399481</v>
      </c>
      <c r="FG5" s="144">
        <f>conversões!FF5*INPUTs!FB$30</f>
        <v>471.49413529423617</v>
      </c>
      <c r="FH5" s="144">
        <f>conversões!FG5*INPUTs!FC$30</f>
        <v>1038.6030080918297</v>
      </c>
      <c r="FI5" s="144">
        <f>conversões!FH5*INPUTs!FD$30</f>
        <v>34.302352165458146</v>
      </c>
      <c r="FJ5" s="144">
        <f>conversões!FI5*INPUTs!FE$30</f>
        <v>241.70520567955464</v>
      </c>
      <c r="FK5" s="144">
        <f>conversões!FJ5*INPUTs!FF$30</f>
        <v>5997.7814413806873</v>
      </c>
      <c r="FL5" s="144">
        <f>conversões!FK5*INPUTs!FG$30</f>
        <v>11468.685252893109</v>
      </c>
      <c r="FM5" s="144">
        <f>conversões!FL5*INPUTs!FH$30</f>
        <v>2370.6658886558052</v>
      </c>
      <c r="FN5" s="144">
        <f>conversões!FM5*INPUTs!FI$30</f>
        <v>30142.168672070013</v>
      </c>
      <c r="FO5" s="144">
        <f>conversões!FN5*INPUTs!FJ$30</f>
        <v>122345.54158552919</v>
      </c>
      <c r="FP5" s="144">
        <f>conversões!FO5*INPUTs!FK$30</f>
        <v>7305.1603493262974</v>
      </c>
      <c r="FQ5" s="144">
        <f>conversões!FP5*INPUTs!FL$30</f>
        <v>4272.8345843641237</v>
      </c>
      <c r="FR5" s="144">
        <f>conversões!FQ5*INPUTs!FM$30</f>
        <v>9553.7943563822682</v>
      </c>
      <c r="FS5" s="144">
        <f>conversões!FR5*INPUTs!FN$30</f>
        <v>247.69909037372938</v>
      </c>
      <c r="FT5" s="144">
        <f>conversões!FS5*INPUTs!FO$30</f>
        <v>1573.9457363198057</v>
      </c>
      <c r="FU5" s="144">
        <f>conversões!FT5*INPUTs!FP$30</f>
        <v>2078.8142548841688</v>
      </c>
      <c r="FV5" s="144">
        <f>conversões!FU5*INPUTs!FQ$30</f>
        <v>3109.0041597604786</v>
      </c>
      <c r="FW5" s="144">
        <f t="shared" si="5"/>
        <v>208204.68002289507</v>
      </c>
      <c r="FX5" s="144">
        <f>conversões!FW5*INPUTs!FS$30</f>
        <v>94.144837457778976</v>
      </c>
      <c r="FY5" s="144">
        <f>conversões!FX5*INPUTs!FT$30</f>
        <v>0</v>
      </c>
      <c r="FZ5" s="144">
        <f>conversões!FY5*INPUTs!FU$30</f>
        <v>751.41169893940821</v>
      </c>
      <c r="GA5" s="144">
        <f>conversões!FZ5*INPUTs!FV$30</f>
        <v>0</v>
      </c>
      <c r="GB5" s="144">
        <f>conversões!GA5*INPUTs!FW$30</f>
        <v>1258.6534407019462</v>
      </c>
      <c r="GC5" s="144">
        <f>conversões!GB5*INPUTs!FX$30</f>
        <v>72.143598269276296</v>
      </c>
      <c r="GD5" s="144">
        <f>conversões!GC5*INPUTs!FY$30</f>
        <v>20.318911875666366</v>
      </c>
      <c r="GE5" s="144">
        <f>conversões!GD5*INPUTs!FZ$30</f>
        <v>2261.4277623996845</v>
      </c>
      <c r="GF5" s="144">
        <f>conversões!GE5*INPUTs!GA$30</f>
        <v>0</v>
      </c>
      <c r="GG5" s="144">
        <f>conversões!GF5*INPUTs!GB$30</f>
        <v>675.71433771870238</v>
      </c>
      <c r="GH5" s="144">
        <f>conversões!GG5*INPUTs!GC$30</f>
        <v>492.45772767867413</v>
      </c>
      <c r="GI5" s="144">
        <f>conversões!GH5*INPUTs!GD$30</f>
        <v>561.8662137571755</v>
      </c>
      <c r="GJ5" s="144">
        <f>conversões!GI5*INPUTs!GE$30</f>
        <v>519.11545239298164</v>
      </c>
      <c r="GK5" s="144">
        <f>conversões!GJ5*INPUTs!GF$30</f>
        <v>141.21807483741097</v>
      </c>
      <c r="GL5" s="144">
        <f>conversões!GK5*INPUTs!GG$30</f>
        <v>88.250551982161525</v>
      </c>
      <c r="GM5" s="144">
        <f>conversões!GL5*INPUTs!GH$30</f>
        <v>8663.2644297673796</v>
      </c>
      <c r="GN5" s="144">
        <f>conversões!GM5*INPUTs!GI$30</f>
        <v>9477.5837090959867</v>
      </c>
      <c r="GO5" s="144">
        <f>conversões!GN5*INPUTs!GJ$30</f>
        <v>1824.1266297097484</v>
      </c>
      <c r="GP5" s="144">
        <f>conversões!GO5*INPUTs!GK$30</f>
        <v>14608.739318788876</v>
      </c>
      <c r="GQ5" s="144">
        <f>conversões!GP5*INPUTs!GL$30</f>
        <v>100441.93922145582</v>
      </c>
      <c r="GR5" s="144">
        <f>conversões!GQ5*INPUTs!GM$30</f>
        <v>4080.3436800188015</v>
      </c>
      <c r="GS5" s="144">
        <f>conversões!GR5*INPUTs!GN$30</f>
        <v>2429.1021738642457</v>
      </c>
      <c r="GT5" s="144">
        <f>conversões!GS5*INPUTs!GO$30</f>
        <v>10366.419855248239</v>
      </c>
      <c r="GU5" s="144">
        <f>conversões!GT5*INPUTs!GP$30</f>
        <v>281.77058660654166</v>
      </c>
      <c r="GV5" s="144">
        <f>conversões!GU5*INPUTs!GQ$30</f>
        <v>1670.9808132918727</v>
      </c>
      <c r="GW5" s="144">
        <f>conversões!GV5*INPUTs!GR$30</f>
        <v>1495.850130700614</v>
      </c>
      <c r="GX5" s="144">
        <f>conversões!GW5*INPUTs!GS$30</f>
        <v>4658.7638308047026</v>
      </c>
      <c r="GY5" s="144">
        <f t="shared" si="6"/>
        <v>166935.60698736375</v>
      </c>
      <c r="GZ5" s="144">
        <f>conversões!GY5*INPUTs!GU$30</f>
        <v>285.42777012230238</v>
      </c>
      <c r="HA5" s="144">
        <f>conversões!GZ5*INPUTs!GV$30</f>
        <v>0</v>
      </c>
      <c r="HB5" s="144">
        <f>conversões!HA5*INPUTs!GW$30</f>
        <v>0</v>
      </c>
      <c r="HC5" s="144">
        <f>conversões!HB5*INPUTs!GX$30</f>
        <v>0</v>
      </c>
      <c r="HD5" s="144">
        <f>conversões!HC5*INPUTs!GY$30</f>
        <v>1574.3476415635671</v>
      </c>
      <c r="HE5" s="144">
        <f>conversões!HD5*INPUTs!GZ$30</f>
        <v>0</v>
      </c>
      <c r="HF5" s="144">
        <f>conversões!HE5*INPUTs!HA$30</f>
        <v>96.153272385496223</v>
      </c>
      <c r="HG5" s="144">
        <f>conversões!HF5*INPUTs!HB$30</f>
        <v>3014.633115835702</v>
      </c>
      <c r="HH5" s="144">
        <f>conversões!HG5*INPUTs!HC$30</f>
        <v>2462.2331890060095</v>
      </c>
      <c r="HI5" s="144">
        <f>conversões!HH5*INPUTs!HD$30</f>
        <v>515.96718194765742</v>
      </c>
      <c r="HJ5" s="144">
        <f>conversões!HI5*INPUTs!HE$30</f>
        <v>143.37844331521941</v>
      </c>
      <c r="HK5" s="144">
        <f>conversões!HJ5*INPUTs!HF$30</f>
        <v>357.41604299425029</v>
      </c>
      <c r="HL5" s="144">
        <f>conversões!HK5*INPUTs!HG$30</f>
        <v>498.94452226970566</v>
      </c>
      <c r="HM5" s="144">
        <f>conversões!HL5*INPUTs!HH$30</f>
        <v>0</v>
      </c>
      <c r="HN5" s="144">
        <f>conversões!HM5*INPUTs!HI$30</f>
        <v>305.69679687138324</v>
      </c>
      <c r="HO5" s="144">
        <f>conversões!HN5*INPUTs!HJ$30</f>
        <v>4540.3799508841976</v>
      </c>
      <c r="HP5" s="144">
        <f>conversões!HO5*INPUTs!HK$30</f>
        <v>6128.3277771172143</v>
      </c>
      <c r="HQ5" s="144">
        <f>conversões!HP5*INPUTs!HL$30</f>
        <v>1230.2792511024095</v>
      </c>
      <c r="HR5" s="144">
        <f>conversões!HQ5*INPUTs!HM$30</f>
        <v>14547.387025309514</v>
      </c>
      <c r="HS5" s="144">
        <f>conversões!HR5*INPUTs!HN$30</f>
        <v>39402.933174156045</v>
      </c>
      <c r="HT5" s="144">
        <f>conversões!HS5*INPUTs!HO$30</f>
        <v>2669.7822080307274</v>
      </c>
      <c r="HU5" s="144">
        <f>conversões!HT5*INPUTs!HP$30</f>
        <v>4266.1433417603048</v>
      </c>
      <c r="HV5" s="144">
        <f>conversões!HU5*INPUTs!HQ$30</f>
        <v>6169.5478335236876</v>
      </c>
      <c r="HW5" s="144">
        <f>conversões!HV5*INPUTs!HR$30</f>
        <v>173.01774144664645</v>
      </c>
      <c r="HX5" s="144">
        <f>conversões!HW5*INPUTs!HS$30</f>
        <v>1198.7002735668304</v>
      </c>
      <c r="HY5" s="144">
        <f>conversões!HX5*INPUTs!HT$30</f>
        <v>960.58655904060811</v>
      </c>
      <c r="HZ5" s="144">
        <f>conversões!HY5*INPUTs!HU$30</f>
        <v>2384.4831960702177</v>
      </c>
      <c r="IA5" s="144">
        <f t="shared" si="7"/>
        <v>92925.766308319682</v>
      </c>
    </row>
    <row r="6" spans="1:235" s="27" customFormat="1" ht="48" x14ac:dyDescent="0.25">
      <c r="A6" s="98" t="s">
        <v>28</v>
      </c>
      <c r="B6" s="99">
        <v>7311</v>
      </c>
      <c r="C6" s="99"/>
      <c r="D6" s="99">
        <v>1</v>
      </c>
      <c r="E6" s="99"/>
      <c r="F6" s="99"/>
      <c r="G6" s="99" t="s">
        <v>834</v>
      </c>
      <c r="H6" s="99" t="s">
        <v>795</v>
      </c>
      <c r="I6" s="98" t="s">
        <v>837</v>
      </c>
      <c r="J6" s="98" t="s">
        <v>877</v>
      </c>
      <c r="K6" s="98" t="s">
        <v>845</v>
      </c>
      <c r="L6" s="144">
        <f>conversões!K6*INPUTs!G$30</f>
        <v>7232.3148628705039</v>
      </c>
      <c r="M6" s="144">
        <f>conversões!L6*INPUTs!H$30</f>
        <v>1991.4332376825525</v>
      </c>
      <c r="N6" s="144">
        <f>conversões!M6*INPUTs!I$30</f>
        <v>29099.30851912278</v>
      </c>
      <c r="O6" s="144">
        <f>conversões!N6*INPUTs!J$30</f>
        <v>2238.6311169062346</v>
      </c>
      <c r="P6" s="144">
        <f>conversões!O6*INPUTs!K$30</f>
        <v>46724.976253916</v>
      </c>
      <c r="Q6" s="144">
        <f>conversões!P6*INPUTs!L$30</f>
        <v>3580.8084598337609</v>
      </c>
      <c r="R6" s="144">
        <f>conversões!Q6*INPUTs!M$30</f>
        <v>3662.0698076682456</v>
      </c>
      <c r="S6" s="144">
        <f>conversões!R6*INPUTs!N$30</f>
        <v>23679.421755857173</v>
      </c>
      <c r="T6" s="144">
        <f>conversões!S6*INPUTs!O$30</f>
        <v>10765.15360176638</v>
      </c>
      <c r="U6" s="144">
        <f>conversões!T6*INPUTs!P$30</f>
        <v>47976.273005184681</v>
      </c>
      <c r="V6" s="144">
        <f>conversões!U6*INPUTs!Q$30</f>
        <v>21862.250782313029</v>
      </c>
      <c r="W6" s="144">
        <f>conversões!V6*INPUTs!R$30</f>
        <v>13824.831587781886</v>
      </c>
      <c r="X6" s="144">
        <f>conversões!W6*INPUTs!S$30</f>
        <v>116796.75728400829</v>
      </c>
      <c r="Y6" s="144">
        <f>conversões!X6*INPUTs!T$30</f>
        <v>11736.56050207211</v>
      </c>
      <c r="Z6" s="144">
        <f>conversões!Y6*INPUTs!U$30</f>
        <v>19479.90536360137</v>
      </c>
      <c r="AA6" s="144">
        <f>conversões!Z6*INPUTs!V$30</f>
        <v>154117.89564477131</v>
      </c>
      <c r="AB6" s="144">
        <f>conversões!AA6*INPUTs!W$30</f>
        <v>194852.62318871377</v>
      </c>
      <c r="AC6" s="144">
        <f>conversões!AB6*INPUTs!X$30</f>
        <v>66298.146295960789</v>
      </c>
      <c r="AD6" s="144">
        <f>conversões!AC6*INPUTs!Y$30</f>
        <v>638757.68405103835</v>
      </c>
      <c r="AE6" s="144">
        <f>conversões!AD6*INPUTs!Z$30</f>
        <v>4915224.7169347117</v>
      </c>
      <c r="AF6" s="144">
        <f>conversões!AE6*INPUTs!AA$30</f>
        <v>164687.45562290715</v>
      </c>
      <c r="AG6" s="144">
        <f>conversões!AF6*INPUTs!AB$30</f>
        <v>144819.82744703547</v>
      </c>
      <c r="AH6" s="144">
        <f>conversões!AG6*INPUTs!AC$30</f>
        <v>208468.30001074504</v>
      </c>
      <c r="AI6" s="144">
        <f>conversões!AH6*INPUTs!AD$30</f>
        <v>30347.432588631887</v>
      </c>
      <c r="AJ6" s="144">
        <f>conversões!AI6*INPUTs!AE$30</f>
        <v>26380.094167353658</v>
      </c>
      <c r="AK6" s="144">
        <f>conversões!AJ6*INPUTs!AF$30</f>
        <v>41781.978978948078</v>
      </c>
      <c r="AL6" s="144">
        <f>conversões!AK6*INPUTs!AG$30</f>
        <v>259929.25524722724</v>
      </c>
      <c r="AM6" s="144">
        <f t="shared" si="0"/>
        <v>7206316.1063186284</v>
      </c>
      <c r="AN6" s="144">
        <f>conversões!AM6*INPUTs!AI$30</f>
        <v>5222.5455910039918</v>
      </c>
      <c r="AO6" s="144">
        <f>conversões!AN6*INPUTs!AJ$30</f>
        <v>1911.3296043731727</v>
      </c>
      <c r="AP6" s="144">
        <f>conversões!AO6*INPUTs!AK$30</f>
        <v>37003.09169306486</v>
      </c>
      <c r="AQ6" s="144">
        <f>conversões!AP6*INPUTs!AL$30</f>
        <v>1535.437790151627</v>
      </c>
      <c r="AR6" s="144">
        <f>conversões!AQ6*INPUTs!AM$30</f>
        <v>43742.469370722276</v>
      </c>
      <c r="AS6" s="144">
        <f>conversões!AR6*INPUTs!AN$30</f>
        <v>6486.6791872694093</v>
      </c>
      <c r="AT6" s="144">
        <f>conversões!AS6*INPUTs!AO$30</f>
        <v>3544.7372951343714</v>
      </c>
      <c r="AU6" s="144">
        <f>conversões!AT6*INPUTs!AP$30</f>
        <v>28416.258278257148</v>
      </c>
      <c r="AV6" s="144">
        <f>conversões!AU6*INPUTs!AQ$30</f>
        <v>12652.600073805683</v>
      </c>
      <c r="AW6" s="144">
        <f>conversões!AV6*INPUTs!AR$30</f>
        <v>48694.647448129501</v>
      </c>
      <c r="AX6" s="144">
        <f>conversões!AW6*INPUTs!AS$30</f>
        <v>23297.298315484113</v>
      </c>
      <c r="AY6" s="144">
        <f>conversões!AX6*INPUTs!AT$30</f>
        <v>13869.44192858832</v>
      </c>
      <c r="AZ6" s="144">
        <f>conversões!AY6*INPUTs!AU$30</f>
        <v>111620.84675742987</v>
      </c>
      <c r="BA6" s="144">
        <f>conversões!AZ6*INPUTs!AV$30</f>
        <v>10111.581293523584</v>
      </c>
      <c r="BB6" s="144">
        <f>conversões!BA6*INPUTs!AW$30</f>
        <v>17262.478925132174</v>
      </c>
      <c r="BC6" s="144">
        <f>conversões!BB6*INPUTs!AX$30</f>
        <v>119737.61252963076</v>
      </c>
      <c r="BD6" s="144">
        <f>conversões!BC6*INPUTs!AY$30</f>
        <v>189300.92808542182</v>
      </c>
      <c r="BE6" s="144">
        <f>conversões!BD6*INPUTs!AZ$30</f>
        <v>58115.764199909259</v>
      </c>
      <c r="BF6" s="144">
        <f>conversões!BE6*INPUTs!BA$30</f>
        <v>611003.97160379135</v>
      </c>
      <c r="BG6" s="144">
        <f>conversões!BF6*INPUTs!BB$30</f>
        <v>4632144.896210039</v>
      </c>
      <c r="BH6" s="144">
        <f>conversões!BG6*INPUTs!BC$30</f>
        <v>167755.81352872815</v>
      </c>
      <c r="BI6" s="144">
        <f>conversões!BH6*INPUTs!BD$30</f>
        <v>130665.92733098315</v>
      </c>
      <c r="BJ6" s="144">
        <f>conversões!BI6*INPUTs!BE$30</f>
        <v>189881.88811563613</v>
      </c>
      <c r="BK6" s="144">
        <f>conversões!BJ6*INPUTs!BF$30</f>
        <v>25205.105435930243</v>
      </c>
      <c r="BL6" s="144">
        <f>conversões!BK6*INPUTs!BG$30</f>
        <v>24192.799505842813</v>
      </c>
      <c r="BM6" s="144">
        <f>conversões!BL6*INPUTs!BH$30</f>
        <v>48381.417966952118</v>
      </c>
      <c r="BN6" s="144">
        <f>conversões!BM6*INPUTs!BI$30</f>
        <v>233197.13929323689</v>
      </c>
      <c r="BO6" s="144">
        <f t="shared" si="1"/>
        <v>6794954.7073581712</v>
      </c>
      <c r="BP6" s="144">
        <f>conversões!BO6*INPUTs!BK$30</f>
        <v>6139.533659084992</v>
      </c>
      <c r="BQ6" s="144">
        <f>conversões!BP6*INPUTs!BL$30</f>
        <v>2791.3686396978278</v>
      </c>
      <c r="BR6" s="144">
        <f>conversões!BQ6*INPUTs!BM$30</f>
        <v>44155.694402567249</v>
      </c>
      <c r="BS6" s="144">
        <f>conversões!BR6*INPUTs!BN$30</f>
        <v>3264.5041713890705</v>
      </c>
      <c r="BT6" s="144">
        <f>conversões!BS6*INPUTs!BO$30</f>
        <v>45509.944038032241</v>
      </c>
      <c r="BU6" s="144">
        <f>conversões!BT6*INPUTs!BP$30</f>
        <v>5968.3459603891424</v>
      </c>
      <c r="BV6" s="144">
        <f>conversões!BU6*INPUTs!BQ$30</f>
        <v>7424.2955995318234</v>
      </c>
      <c r="BW6" s="144">
        <f>conversões!BV6*INPUTs!BR$30</f>
        <v>32598.372514417657</v>
      </c>
      <c r="BX6" s="144">
        <f>conversões!BW6*INPUTs!BS$30</f>
        <v>12486.035254160972</v>
      </c>
      <c r="BY6" s="144">
        <f>conversões!BX6*INPUTs!BT$30</f>
        <v>54697.629676887555</v>
      </c>
      <c r="BZ6" s="144">
        <f>conversões!BY6*INPUTs!BU$30</f>
        <v>26172.494811359364</v>
      </c>
      <c r="CA6" s="144">
        <f>conversões!BZ6*INPUTs!BV$30</f>
        <v>13064.730818800586</v>
      </c>
      <c r="CB6" s="144">
        <f>conversões!CA6*INPUTs!BW$30</f>
        <v>122791.42045756178</v>
      </c>
      <c r="CC6" s="144">
        <f>conversões!CB6*INPUTs!BX$30</f>
        <v>12524.95811200704</v>
      </c>
      <c r="CD6" s="144">
        <f>conversões!CC6*INPUTs!BY$30</f>
        <v>18435.24533746389</v>
      </c>
      <c r="CE6" s="144">
        <f>conversões!CD6*INPUTs!BZ$30</f>
        <v>130402.95435723838</v>
      </c>
      <c r="CF6" s="144">
        <f>conversões!CE6*INPUTs!CA$30</f>
        <v>201307.95690859616</v>
      </c>
      <c r="CG6" s="144">
        <f>conversões!CF6*INPUTs!CB$30</f>
        <v>54176.552605525903</v>
      </c>
      <c r="CH6" s="144">
        <f>conversões!CG6*INPUTs!CC$30</f>
        <v>632852.29621697601</v>
      </c>
      <c r="CI6" s="144">
        <f>conversões!CH6*INPUTs!CD$30</f>
        <v>4775157.8007148821</v>
      </c>
      <c r="CJ6" s="144">
        <f>conversões!CI6*INPUTs!CE$30</f>
        <v>166015.34250155895</v>
      </c>
      <c r="CK6" s="144">
        <f>conversões!CJ6*INPUTs!CF$30</f>
        <v>120891.50353640018</v>
      </c>
      <c r="CL6" s="144">
        <f>conversões!CK6*INPUTs!CG$30</f>
        <v>201064.9459044715</v>
      </c>
      <c r="CM6" s="144">
        <f>conversões!CL6*INPUTs!CH$30</f>
        <v>24969.127997612075</v>
      </c>
      <c r="CN6" s="144">
        <f>conversões!CM6*INPUTs!CI$30</f>
        <v>28378.942976938186</v>
      </c>
      <c r="CO6" s="144">
        <f>conversões!CN6*INPUTs!CJ$30</f>
        <v>50182.484384004056</v>
      </c>
      <c r="CP6" s="144">
        <f>conversões!CO6*INPUTs!CK$30</f>
        <v>259657.21728595917</v>
      </c>
      <c r="CQ6" s="144">
        <f t="shared" si="2"/>
        <v>7053081.6988435145</v>
      </c>
      <c r="CR6" s="144">
        <f>conversões!CQ6*INPUTs!CM$30</f>
        <v>6050.2832582589963</v>
      </c>
      <c r="CS6" s="144">
        <f>conversões!CR6*INPUTs!CN$30</f>
        <v>2578.6339559185458</v>
      </c>
      <c r="CT6" s="144">
        <f>conversões!CS6*INPUTs!CO$30</f>
        <v>49203.678037815116</v>
      </c>
      <c r="CU6" s="144">
        <f>conversões!CT6*INPUTs!CP$30</f>
        <v>2878.3730537020247</v>
      </c>
      <c r="CV6" s="144">
        <f>conversões!CU6*INPUTs!CQ$30</f>
        <v>42054.629559756482</v>
      </c>
      <c r="CW6" s="144">
        <f>conversões!CV6*INPUTs!CR$30</f>
        <v>5427.74311104752</v>
      </c>
      <c r="CX6" s="144">
        <f>conversões!CW6*INPUTs!CS$30</f>
        <v>10213.892729479836</v>
      </c>
      <c r="CY6" s="144">
        <f>conversões!CX6*INPUTs!CT$30</f>
        <v>33669.341054797282</v>
      </c>
      <c r="CZ6" s="144">
        <f>conversões!CY6*INPUTs!CU$30</f>
        <v>8868.0651966275636</v>
      </c>
      <c r="DA6" s="144">
        <f>conversões!CZ6*INPUTs!CV$30</f>
        <v>54449.078481046527</v>
      </c>
      <c r="DB6" s="144">
        <f>conversões!DA6*INPUTs!CW$30</f>
        <v>23414.228037505665</v>
      </c>
      <c r="DC6" s="144">
        <f>conversões!DB6*INPUTs!CX$30</f>
        <v>10966.057733262815</v>
      </c>
      <c r="DD6" s="144">
        <f>conversões!DC6*INPUTs!CY$30</f>
        <v>104166.81372017581</v>
      </c>
      <c r="DE6" s="144">
        <f>conversões!DD6*INPUTs!CZ$30</f>
        <v>9558.2403964541245</v>
      </c>
      <c r="DF6" s="144">
        <f>conversões!DE6*INPUTs!DA$30</f>
        <v>12690.340994186296</v>
      </c>
      <c r="DG6" s="144">
        <f>conversões!DF6*INPUTs!DB$30</f>
        <v>119735.64137995508</v>
      </c>
      <c r="DH6" s="144">
        <f>conversões!DG6*INPUTs!DC$30</f>
        <v>202885.86023341151</v>
      </c>
      <c r="DI6" s="144">
        <f>conversões!DH6*INPUTs!DD$30</f>
        <v>48508.588492496456</v>
      </c>
      <c r="DJ6" s="144">
        <f>conversões!DI6*INPUTs!DE$30</f>
        <v>590162.92114372121</v>
      </c>
      <c r="DK6" s="144">
        <f>conversões!DJ6*INPUTs!DF$30</f>
        <v>4399177.6698314818</v>
      </c>
      <c r="DL6" s="144">
        <f>conversões!DK6*INPUTs!DG$30</f>
        <v>153641.1190709002</v>
      </c>
      <c r="DM6" s="144">
        <f>conversões!DL6*INPUTs!DH$30</f>
        <v>105873.74592054197</v>
      </c>
      <c r="DN6" s="144">
        <f>conversões!DM6*INPUTs!DI$30</f>
        <v>210097.62121328551</v>
      </c>
      <c r="DO6" s="144">
        <f>conversões!DN6*INPUTs!DJ$30</f>
        <v>25179.511936584866</v>
      </c>
      <c r="DP6" s="144">
        <f>conversões!DO6*INPUTs!DK$30</f>
        <v>25456.971111244642</v>
      </c>
      <c r="DQ6" s="144">
        <f>conversões!DP6*INPUTs!DL$30</f>
        <v>61903.785867618964</v>
      </c>
      <c r="DR6" s="144">
        <f>conversões!DQ6*INPUTs!DM$30</f>
        <v>217605.60626525481</v>
      </c>
      <c r="DS6" s="144">
        <f t="shared" si="3"/>
        <v>6536418.4417865314</v>
      </c>
      <c r="DT6" s="144">
        <f>conversões!DS6*INPUTs!DO$30</f>
        <v>3542.3521706212664</v>
      </c>
      <c r="DU6" s="144">
        <f>conversões!DT6*INPUTs!DP$30</f>
        <v>3877.7150772184323</v>
      </c>
      <c r="DV6" s="144">
        <f>conversões!DU6*INPUTs!DQ$30</f>
        <v>43883.295757583066</v>
      </c>
      <c r="DW6" s="144">
        <f>conversões!DV6*INPUTs!DR$30</f>
        <v>2532.0338264973338</v>
      </c>
      <c r="DX6" s="144">
        <f>conversões!DW6*INPUTs!DS$30</f>
        <v>40481.440615804546</v>
      </c>
      <c r="DY6" s="144">
        <f>conversões!DX6*INPUTs!DT$30</f>
        <v>4692.3151177292648</v>
      </c>
      <c r="DZ6" s="144">
        <f>conversões!DY6*INPUTs!DU$30</f>
        <v>8019.9660910899938</v>
      </c>
      <c r="EA6" s="144">
        <f>conversões!DZ6*INPUTs!DV$30</f>
        <v>19927.67868649212</v>
      </c>
      <c r="EB6" s="144">
        <f>conversões!EA6*INPUTs!DW$30</f>
        <v>9284.0526080384843</v>
      </c>
      <c r="EC6" s="144">
        <f>conversões!EB6*INPUTs!DX$30</f>
        <v>51885.082291765859</v>
      </c>
      <c r="ED6" s="144">
        <f>conversões!EC6*INPUTs!DY$30</f>
        <v>24165.544683550212</v>
      </c>
      <c r="EE6" s="144">
        <f>conversões!ED6*INPUTs!DZ$30</f>
        <v>11864.930104486673</v>
      </c>
      <c r="EF6" s="144">
        <f>conversões!EE6*INPUTs!EA$30</f>
        <v>100075.68856071887</v>
      </c>
      <c r="EG6" s="144">
        <f>conversões!EF6*INPUTs!EB$30</f>
        <v>5229.0382593930599</v>
      </c>
      <c r="EH6" s="144">
        <f>conversões!EG6*INPUTs!EC$30</f>
        <v>10379.354161638727</v>
      </c>
      <c r="EI6" s="144">
        <f>conversões!EH6*INPUTs!ED$30</f>
        <v>128609.1097737075</v>
      </c>
      <c r="EJ6" s="144">
        <f>conversões!EI6*INPUTs!EE$30</f>
        <v>175010.0064944601</v>
      </c>
      <c r="EK6" s="144">
        <f>conversões!EJ6*INPUTs!EF$30</f>
        <v>54881.238448160751</v>
      </c>
      <c r="EL6" s="144">
        <f>conversões!EK6*INPUTs!EG$30</f>
        <v>469408.74669782573</v>
      </c>
      <c r="EM6" s="144">
        <f>conversões!EL6*INPUTs!EH$30</f>
        <v>3896773.2370846989</v>
      </c>
      <c r="EN6" s="144">
        <f>conversões!EM6*INPUTs!EI$30</f>
        <v>143942.4731279586</v>
      </c>
      <c r="EO6" s="144">
        <f>conversões!EN6*INPUTs!EJ$30</f>
        <v>99339.168075289039</v>
      </c>
      <c r="EP6" s="144">
        <f>conversões!EO6*INPUTs!EK$30</f>
        <v>190609.97349850999</v>
      </c>
      <c r="EQ6" s="144">
        <f>conversões!EP6*INPUTs!EL$30</f>
        <v>25204.813001874583</v>
      </c>
      <c r="ER6" s="144">
        <f>conversões!EQ6*INPUTs!EM$30</f>
        <v>23898.433558432149</v>
      </c>
      <c r="ES6" s="144">
        <f>conversões!ER6*INPUTs!EN$30</f>
        <v>43134.463191284965</v>
      </c>
      <c r="ET6" s="144">
        <f>conversões!ES6*INPUTs!EO$30</f>
        <v>191237.63887025692</v>
      </c>
      <c r="EU6" s="144">
        <f t="shared" si="4"/>
        <v>5781889.789835087</v>
      </c>
      <c r="EV6" s="144">
        <f>conversões!EU6*INPUTs!EQ$30</f>
        <v>3639.7792589897749</v>
      </c>
      <c r="EW6" s="144">
        <f>conversões!EV6*INPUTs!ER$30</f>
        <v>2931.6003380640218</v>
      </c>
      <c r="EX6" s="144">
        <f>conversões!EW6*INPUTs!ES$30</f>
        <v>29364.321312817894</v>
      </c>
      <c r="EY6" s="144">
        <f>conversões!EX6*INPUTs!ET$30</f>
        <v>2190.6435337173953</v>
      </c>
      <c r="EZ6" s="144">
        <f>conversões!EY6*INPUTs!EU$30</f>
        <v>40278.327421028443</v>
      </c>
      <c r="FA6" s="144">
        <f>conversões!EZ6*INPUTs!EV$30</f>
        <v>6681.2200616158698</v>
      </c>
      <c r="FB6" s="144">
        <f>conversões!FA6*INPUTs!EW$30</f>
        <v>9757.2715764999393</v>
      </c>
      <c r="FC6" s="144">
        <f>conversões!FB6*INPUTs!EX$30</f>
        <v>10375.060549773609</v>
      </c>
      <c r="FD6" s="144">
        <f>conversões!FC6*INPUTs!EY$30</f>
        <v>9034.4733541580972</v>
      </c>
      <c r="FE6" s="144">
        <f>conversões!FD6*INPUTs!EZ$30</f>
        <v>47565.725651325003</v>
      </c>
      <c r="FF6" s="144">
        <f>conversões!FE6*INPUTs!FA$30</f>
        <v>21263.408498564615</v>
      </c>
      <c r="FG6" s="144">
        <f>conversões!FF6*INPUTs!FB$30</f>
        <v>9362.8624091459242</v>
      </c>
      <c r="FH6" s="144">
        <f>conversões!FG6*INPUTs!FC$30</f>
        <v>96103.907821291607</v>
      </c>
      <c r="FI6" s="144">
        <f>conversões!FH6*INPUTs!FD$30</f>
        <v>4031.0095009908732</v>
      </c>
      <c r="FJ6" s="144">
        <f>conversões!FI6*INPUTs!FE$30</f>
        <v>10782.722701693421</v>
      </c>
      <c r="FK6" s="144">
        <f>conversões!FJ6*INPUTs!FF$30</f>
        <v>111754.10901984775</v>
      </c>
      <c r="FL6" s="144">
        <f>conversões!FK6*INPUTs!FG$30</f>
        <v>166294.04592681103</v>
      </c>
      <c r="FM6" s="144">
        <f>conversões!FL6*INPUTs!FH$30</f>
        <v>42945.249365474287</v>
      </c>
      <c r="FN6" s="144">
        <f>conversões!FM6*INPUTs!FI$30</f>
        <v>426671.29865967546</v>
      </c>
      <c r="FO6" s="144">
        <f>conversões!FN6*INPUTs!FJ$30</f>
        <v>3507002.6320864921</v>
      </c>
      <c r="FP6" s="144">
        <f>conversões!FO6*INPUTs!FK$30</f>
        <v>148912.75305619606</v>
      </c>
      <c r="FQ6" s="144">
        <f>conversões!FP6*INPUTs!FL$30</f>
        <v>87456.349834307854</v>
      </c>
      <c r="FR6" s="144">
        <f>conversões!FQ6*INPUTs!FM$30</f>
        <v>205631.19624144485</v>
      </c>
      <c r="FS6" s="144">
        <f>conversões!FR6*INPUTs!FN$30</f>
        <v>21790.271685336786</v>
      </c>
      <c r="FT6" s="144">
        <f>conversões!FS6*INPUTs!FO$30</f>
        <v>24484.883210604065</v>
      </c>
      <c r="FU6" s="144">
        <f>conversões!FT6*INPUTs!FP$30</f>
        <v>38258.57820580055</v>
      </c>
      <c r="FV6" s="144">
        <f>conversões!FU6*INPUTs!FQ$30</f>
        <v>183322.16322383421</v>
      </c>
      <c r="FW6" s="144">
        <f t="shared" si="5"/>
        <v>5267885.8645055015</v>
      </c>
      <c r="FX6" s="144">
        <f>conversões!FW6*INPUTs!FS$30</f>
        <v>4543.7180207800775</v>
      </c>
      <c r="FY6" s="144">
        <f>conversões!FX6*INPUTs!FT$30</f>
        <v>1861.1230948790533</v>
      </c>
      <c r="FZ6" s="144">
        <f>conversões!FY6*INPUTs!FU$30</f>
        <v>27007.334433417291</v>
      </c>
      <c r="GA6" s="144">
        <f>conversões!FZ6*INPUTs!FV$30</f>
        <v>1428.2754223256284</v>
      </c>
      <c r="GB6" s="144">
        <f>conversões!GA6*INPUTs!FW$30</f>
        <v>45440.318914816628</v>
      </c>
      <c r="GC6" s="144">
        <f>conversões!GB6*INPUTs!FX$30</f>
        <v>7527.3300126676331</v>
      </c>
      <c r="GD6" s="144">
        <f>conversões!GC6*INPUTs!FY$30</f>
        <v>7383.0239871614003</v>
      </c>
      <c r="GE6" s="144">
        <f>conversões!GD6*INPUTs!FZ$30</f>
        <v>9372.8226085760125</v>
      </c>
      <c r="GF6" s="144">
        <f>conversões!GE6*INPUTs!GA$30</f>
        <v>8446.0289012623834</v>
      </c>
      <c r="GG6" s="144">
        <f>conversões!GF6*INPUTs!GB$30</f>
        <v>42990.709539401723</v>
      </c>
      <c r="GH6" s="144">
        <f>conversões!GG6*INPUTs!GC$30</f>
        <v>21355.262339658755</v>
      </c>
      <c r="GI6" s="144">
        <f>conversões!GH6*INPUTs!GD$30</f>
        <v>11445.552189330287</v>
      </c>
      <c r="GJ6" s="144">
        <f>conversões!GI6*INPUTs!GE$30</f>
        <v>86452.735969243426</v>
      </c>
      <c r="GK6" s="144">
        <f>conversões!GJ6*INPUTs!GF$30</f>
        <v>4488.6473841210636</v>
      </c>
      <c r="GL6" s="144">
        <f>conversões!GK6*INPUTs!GG$30</f>
        <v>11762.783452279273</v>
      </c>
      <c r="GM6" s="144">
        <f>conversões!GL6*INPUTs!GH$30</f>
        <v>121171.04015392468</v>
      </c>
      <c r="GN6" s="144">
        <f>conversões!GM6*INPUTs!GI$30</f>
        <v>175676.88555999761</v>
      </c>
      <c r="GO6" s="144">
        <f>conversões!GN6*INPUTs!GJ$30</f>
        <v>45864.063190913716</v>
      </c>
      <c r="GP6" s="144">
        <f>conversões!GO6*INPUTs!GK$30</f>
        <v>487413.02158932923</v>
      </c>
      <c r="GQ6" s="144">
        <f>conversões!GP6*INPUTs!GL$30</f>
        <v>4015515.0275583165</v>
      </c>
      <c r="GR6" s="144">
        <f>conversões!GQ6*INPUTs!GM$30</f>
        <v>199200.06937219203</v>
      </c>
      <c r="GS6" s="144">
        <f>conversões!GR6*INPUTs!GN$30</f>
        <v>88336.367866781118</v>
      </c>
      <c r="GT6" s="144">
        <f>conversões!GS6*INPUTs!GO$30</f>
        <v>248797.98230874116</v>
      </c>
      <c r="GU6" s="144">
        <f>conversões!GT6*INPUTs!GP$30</f>
        <v>18861.85187395442</v>
      </c>
      <c r="GV6" s="144">
        <f>conversões!GU6*INPUTs!GQ$30</f>
        <v>19814.792467908555</v>
      </c>
      <c r="GW6" s="144">
        <f>conversões!GV6*INPUTs!GR$30</f>
        <v>35780.338997630024</v>
      </c>
      <c r="GX6" s="144">
        <f>conversões!GW6*INPUTs!GS$30</f>
        <v>164028.18027254622</v>
      </c>
      <c r="GY6" s="144">
        <f t="shared" si="6"/>
        <v>5911965.2874821573</v>
      </c>
      <c r="GZ6" s="144">
        <f>conversões!GY6*INPUTs!GU$30</f>
        <v>3889.5323642952435</v>
      </c>
      <c r="HA6" s="144">
        <f>conversões!GZ6*INPUTs!GV$30</f>
        <v>1068.6113339374233</v>
      </c>
      <c r="HB6" s="144">
        <f>conversões!HA6*INPUTs!GW$30</f>
        <v>20367.736078651138</v>
      </c>
      <c r="HC6" s="144">
        <f>conversões!HB6*INPUTs!GX$30</f>
        <v>4008.4750006083241</v>
      </c>
      <c r="HD6" s="144">
        <f>conversões!HC6*INPUTs!GY$30</f>
        <v>43281.32006583464</v>
      </c>
      <c r="HE6" s="144">
        <f>conversões!HD6*INPUTs!GZ$30</f>
        <v>6489.7020952123758</v>
      </c>
      <c r="HF6" s="144">
        <f>conversões!HE6*INPUTs!HA$30</f>
        <v>6701.64882848452</v>
      </c>
      <c r="HG6" s="144">
        <f>conversões!HF6*INPUTs!HB$30</f>
        <v>9619.6443751076131</v>
      </c>
      <c r="HH6" s="144">
        <f>conversões!HG6*INPUTs!HC$30</f>
        <v>5893.7461897115554</v>
      </c>
      <c r="HI6" s="144">
        <f>conversões!HH6*INPUTs!HD$30</f>
        <v>30565.061837970203</v>
      </c>
      <c r="HJ6" s="144">
        <f>conversões!HI6*INPUTs!HE$30</f>
        <v>18343.940213580736</v>
      </c>
      <c r="HK6" s="144">
        <f>conversões!HJ6*INPUTs!HF$30</f>
        <v>10550.038391270557</v>
      </c>
      <c r="HL6" s="144">
        <f>conversões!HK6*INPUTs!HG$30</f>
        <v>66246.120726961759</v>
      </c>
      <c r="HM6" s="144">
        <f>conversões!HL6*INPUTs!HH$30</f>
        <v>3205.1586444862987</v>
      </c>
      <c r="HN6" s="144">
        <f>conversões!HM6*INPUTs!HI$30</f>
        <v>7213.0845538373242</v>
      </c>
      <c r="HO6" s="144">
        <f>conversões!HN6*INPUTs!HJ$30</f>
        <v>88415.834755242773</v>
      </c>
      <c r="HP6" s="144">
        <f>conversões!HO6*INPUTs!HK$30</f>
        <v>129709.86812508923</v>
      </c>
      <c r="HQ6" s="144">
        <f>conversões!HP6*INPUTs!HL$30</f>
        <v>29630.296689890791</v>
      </c>
      <c r="HR6" s="144">
        <f>conversões!HQ6*INPUTs!HM$30</f>
        <v>441217.07308903214</v>
      </c>
      <c r="HS6" s="144">
        <f>conversões!HR6*INPUTs!HN$30</f>
        <v>3092677.2148411511</v>
      </c>
      <c r="HT6" s="144">
        <f>conversões!HS6*INPUTs!HO$30</f>
        <v>567040.79726622498</v>
      </c>
      <c r="HU6" s="144">
        <f>conversões!HT6*INPUTs!HP$30</f>
        <v>72060.234562482263</v>
      </c>
      <c r="HV6" s="144">
        <f>conversões!HU6*INPUTs!HQ$30</f>
        <v>143197.94347853141</v>
      </c>
      <c r="HW6" s="144">
        <f>conversões!HV6*INPUTs!HR$30</f>
        <v>16933.900446846648</v>
      </c>
      <c r="HX6" s="144">
        <f>conversões!HW6*INPUTs!HS$30</f>
        <v>16738.242867079352</v>
      </c>
      <c r="HY6" s="144">
        <f>conversões!HX6*INPUTs!HT$30</f>
        <v>32046.970257090827</v>
      </c>
      <c r="HZ6" s="144">
        <f>conversões!HY6*INPUTs!HU$30</f>
        <v>151978.48669693022</v>
      </c>
      <c r="IA6" s="144">
        <f t="shared" si="7"/>
        <v>5019090.6837755423</v>
      </c>
    </row>
    <row r="7" spans="1:235" s="27" customFormat="1" ht="48" x14ac:dyDescent="0.25">
      <c r="A7" s="98" t="s">
        <v>28</v>
      </c>
      <c r="B7" s="99">
        <v>7312</v>
      </c>
      <c r="C7" s="99"/>
      <c r="D7" s="99">
        <v>1</v>
      </c>
      <c r="E7" s="99"/>
      <c r="F7" s="99"/>
      <c r="G7" s="99" t="s">
        <v>835</v>
      </c>
      <c r="H7" s="99" t="s">
        <v>795</v>
      </c>
      <c r="I7" s="98" t="s">
        <v>837</v>
      </c>
      <c r="J7" s="98" t="s">
        <v>877</v>
      </c>
      <c r="K7" s="98" t="s">
        <v>845</v>
      </c>
      <c r="L7" s="144">
        <f>conversões!K7*INPUTs!G$30</f>
        <v>2048.6518588636295</v>
      </c>
      <c r="M7" s="144">
        <f>conversões!L7*INPUTs!H$30</f>
        <v>96.892215327256721</v>
      </c>
      <c r="N7" s="144">
        <f>conversões!M7*INPUTs!I$30</f>
        <v>4805.8576482627986</v>
      </c>
      <c r="O7" s="144">
        <f>conversões!N7*INPUTs!J$30</f>
        <v>2428.9500359926242</v>
      </c>
      <c r="P7" s="144">
        <f>conversões!O7*INPUTs!K$30</f>
        <v>2758.7921302799427</v>
      </c>
      <c r="Q7" s="144">
        <f>conversões!P7*INPUTs!L$30</f>
        <v>176.84605654505725</v>
      </c>
      <c r="R7" s="144">
        <f>conversões!Q7*INPUTs!M$30</f>
        <v>699.56071808254785</v>
      </c>
      <c r="S7" s="144">
        <f>conversões!R7*INPUTs!N$30</f>
        <v>3234.9586949940849</v>
      </c>
      <c r="T7" s="144">
        <f>conversões!S7*INPUTs!O$30</f>
        <v>2391.8677703164713</v>
      </c>
      <c r="U7" s="144">
        <f>conversões!T7*INPUTs!P$30</f>
        <v>18669.499951185015</v>
      </c>
      <c r="V7" s="144">
        <f>conversões!U7*INPUTs!Q$30</f>
        <v>4465.2922771891026</v>
      </c>
      <c r="W7" s="144">
        <f>conversões!V7*INPUTs!R$30</f>
        <v>1972.4132958135697</v>
      </c>
      <c r="X7" s="144">
        <f>conversões!W7*INPUTs!S$30</f>
        <v>8225.2657472546853</v>
      </c>
      <c r="Y7" s="144">
        <f>conversões!X7*INPUTs!T$30</f>
        <v>1207.6242000826492</v>
      </c>
      <c r="Z7" s="144">
        <f>conversões!Y7*INPUTs!U$30</f>
        <v>9271.0643373276998</v>
      </c>
      <c r="AA7" s="144">
        <f>conversões!Z7*INPUTs!V$30</f>
        <v>30137.526908217609</v>
      </c>
      <c r="AB7" s="144">
        <f>conversões!AA7*INPUTs!W$30</f>
        <v>34234.577629604224</v>
      </c>
      <c r="AC7" s="144">
        <f>conversões!AB7*INPUTs!X$30</f>
        <v>13177.901644486363</v>
      </c>
      <c r="AD7" s="144">
        <f>conversões!AC7*INPUTs!Y$30</f>
        <v>71419.861262094622</v>
      </c>
      <c r="AE7" s="144">
        <f>conversões!AD7*INPUTs!Z$30</f>
        <v>318457.11418631667</v>
      </c>
      <c r="AF7" s="144">
        <f>conversões!AE7*INPUTs!AA$30</f>
        <v>85266.282050322916</v>
      </c>
      <c r="AG7" s="144">
        <f>conversões!AF7*INPUTs!AB$30</f>
        <v>37272.932330478936</v>
      </c>
      <c r="AH7" s="144">
        <f>conversões!AG7*INPUTs!AC$30</f>
        <v>43835.935686600074</v>
      </c>
      <c r="AI7" s="144">
        <f>conversões!AH7*INPUTs!AD$30</f>
        <v>9056.5277473109109</v>
      </c>
      <c r="AJ7" s="144">
        <f>conversões!AI7*INPUTs!AE$30</f>
        <v>11315.468549129948</v>
      </c>
      <c r="AK7" s="144">
        <f>conversões!AJ7*INPUTs!AF$30</f>
        <v>24953.64751159689</v>
      </c>
      <c r="AL7" s="144">
        <f>conversões!AK7*INPUTs!AG$30</f>
        <v>35980.652325283183</v>
      </c>
      <c r="AM7" s="144">
        <f t="shared" si="0"/>
        <v>777561.96476895944</v>
      </c>
      <c r="AN7" s="144">
        <f>conversões!AM7*INPUTs!AI$30</f>
        <v>2161.3524873782212</v>
      </c>
      <c r="AO7" s="144">
        <f>conversões!AN7*INPUTs!AJ$30</f>
        <v>0</v>
      </c>
      <c r="AP7" s="144">
        <f>conversões!AO7*INPUTs!AK$30</f>
        <v>2557.2972060797483</v>
      </c>
      <c r="AQ7" s="144">
        <f>conversões!AP7*INPUTs!AL$30</f>
        <v>1228.7628939433091</v>
      </c>
      <c r="AR7" s="144">
        <f>conversões!AQ7*INPUTs!AM$30</f>
        <v>3307.9025005142844</v>
      </c>
      <c r="AS7" s="144">
        <f>conversões!AR7*INPUTs!AN$30</f>
        <v>103.56168056398492</v>
      </c>
      <c r="AT7" s="144">
        <f>conversões!AS7*INPUTs!AO$30</f>
        <v>815.02070546367156</v>
      </c>
      <c r="AU7" s="144">
        <f>conversões!AT7*INPUTs!AP$30</f>
        <v>1957.0386228553475</v>
      </c>
      <c r="AV7" s="144">
        <f>conversões!AU7*INPUTs!AQ$30</f>
        <v>2087.7607662431387</v>
      </c>
      <c r="AW7" s="144">
        <f>conversões!AV7*INPUTs!AR$30</f>
        <v>17386.572463491451</v>
      </c>
      <c r="AX7" s="144">
        <f>conversões!AW7*INPUTs!AS$30</f>
        <v>4363.9575503472861</v>
      </c>
      <c r="AY7" s="144">
        <f>conversões!AX7*INPUTs!AT$30</f>
        <v>1801.5567701358996</v>
      </c>
      <c r="AZ7" s="144">
        <f>conversões!AY7*INPUTs!AU$30</f>
        <v>10153.087496666063</v>
      </c>
      <c r="BA7" s="144">
        <f>conversões!AZ7*INPUTs!AV$30</f>
        <v>1120.7137473757221</v>
      </c>
      <c r="BB7" s="144">
        <f>conversões!BA7*INPUTs!AW$30</f>
        <v>5558.8459268130628</v>
      </c>
      <c r="BC7" s="144">
        <f>conversões!BB7*INPUTs!AX$30</f>
        <v>29415.730436560429</v>
      </c>
      <c r="BD7" s="144">
        <f>conversões!BC7*INPUTs!AY$30</f>
        <v>33909.309626201008</v>
      </c>
      <c r="BE7" s="144">
        <f>conversões!BD7*INPUTs!AZ$30</f>
        <v>11878.218557130649</v>
      </c>
      <c r="BF7" s="144">
        <f>conversões!BE7*INPUTs!BA$30</f>
        <v>69604.949661235718</v>
      </c>
      <c r="BG7" s="144">
        <f>conversões!BF7*INPUTs!BB$30</f>
        <v>318277.86573768564</v>
      </c>
      <c r="BH7" s="144">
        <f>conversões!BG7*INPUTs!BC$30</f>
        <v>62697.005997115433</v>
      </c>
      <c r="BI7" s="144">
        <f>conversões!BH7*INPUTs!BD$30</f>
        <v>32037.151871824339</v>
      </c>
      <c r="BJ7" s="144">
        <f>conversões!BI7*INPUTs!BE$30</f>
        <v>42315.150937340608</v>
      </c>
      <c r="BK7" s="144">
        <f>conversões!BJ7*INPUTs!BF$30</f>
        <v>11629.882896031266</v>
      </c>
      <c r="BL7" s="144">
        <f>conversões!BK7*INPUTs!BG$30</f>
        <v>8331.8032925976586</v>
      </c>
      <c r="BM7" s="144">
        <f>conversões!BL7*INPUTs!BH$30</f>
        <v>22503.924122805278</v>
      </c>
      <c r="BN7" s="144">
        <f>conversões!BM7*INPUTs!BI$30</f>
        <v>27782.800066318709</v>
      </c>
      <c r="BO7" s="144">
        <f t="shared" si="1"/>
        <v>724987.22402071778</v>
      </c>
      <c r="BP7" s="144">
        <f>conversões!BO7*INPUTs!BK$30</f>
        <v>1893.0528548714758</v>
      </c>
      <c r="BQ7" s="144">
        <f>conversões!BP7*INPUTs!BL$30</f>
        <v>187.20425160282937</v>
      </c>
      <c r="BR7" s="144">
        <f>conversões!BQ7*INPUTs!BM$30</f>
        <v>2139.1951300322821</v>
      </c>
      <c r="BS7" s="144">
        <f>conversões!BR7*INPUTs!BN$30</f>
        <v>0</v>
      </c>
      <c r="BT7" s="144">
        <f>conversões!BS7*INPUTs!BO$30</f>
        <v>3553.7268103897395</v>
      </c>
      <c r="BU7" s="144">
        <f>conversões!BT7*INPUTs!BP$30</f>
        <v>219.64295318807524</v>
      </c>
      <c r="BV7" s="144">
        <f>conversões!BU7*INPUTs!BQ$30</f>
        <v>611.49386660078744</v>
      </c>
      <c r="BW7" s="144">
        <f>conversões!BV7*INPUTs!BR$30</f>
        <v>2194.7205340860837</v>
      </c>
      <c r="BX7" s="144">
        <f>conversões!BW7*INPUTs!BS$30</f>
        <v>1890.4675551668722</v>
      </c>
      <c r="BY7" s="144">
        <f>conversões!BX7*INPUTs!BT$30</f>
        <v>19412.157100553526</v>
      </c>
      <c r="BZ7" s="144">
        <f>conversões!BY7*INPUTs!BU$30</f>
        <v>5184.170440711312</v>
      </c>
      <c r="CA7" s="144">
        <f>conversões!BZ7*INPUTs!BV$30</f>
        <v>1141.60574804418</v>
      </c>
      <c r="CB7" s="144">
        <f>conversões!CA7*INPUTs!BW$30</f>
        <v>9078.4692705343678</v>
      </c>
      <c r="CC7" s="144">
        <f>conversões!CB7*INPUTs!BX$30</f>
        <v>304.75414954134715</v>
      </c>
      <c r="CD7" s="144">
        <f>conversões!CC7*INPUTs!BY$30</f>
        <v>7028.3128658648857</v>
      </c>
      <c r="CE7" s="144">
        <f>conversões!CD7*INPUTs!BZ$30</f>
        <v>26595.984584328511</v>
      </c>
      <c r="CF7" s="144">
        <f>conversões!CE7*INPUTs!CA$30</f>
        <v>36507.447216120432</v>
      </c>
      <c r="CG7" s="144">
        <f>conversões!CF7*INPUTs!CB$30</f>
        <v>11657.700569517599</v>
      </c>
      <c r="CH7" s="144">
        <f>conversões!CG7*INPUTs!CC$30</f>
        <v>56673.787850940265</v>
      </c>
      <c r="CI7" s="144">
        <f>conversões!CH7*INPUTs!CD$30</f>
        <v>259902.60093573784</v>
      </c>
      <c r="CJ7" s="144">
        <f>conversões!CI7*INPUTs!CE$30</f>
        <v>50979.55653506521</v>
      </c>
      <c r="CK7" s="144">
        <f>conversões!CJ7*INPUTs!CF$30</f>
        <v>33050.468437467993</v>
      </c>
      <c r="CL7" s="144">
        <f>conversões!CK7*INPUTs!CG$30</f>
        <v>38983.874024560493</v>
      </c>
      <c r="CM7" s="144">
        <f>conversões!CL7*INPUTs!CH$30</f>
        <v>8599.0252013702757</v>
      </c>
      <c r="CN7" s="144">
        <f>conversões!CM7*INPUTs!CI$30</f>
        <v>5978.8986185639415</v>
      </c>
      <c r="CO7" s="144">
        <f>conversões!CN7*INPUTs!CJ$30</f>
        <v>18534.864198769272</v>
      </c>
      <c r="CP7" s="144">
        <f>conversões!CO7*INPUTs!CK$30</f>
        <v>27006.385381527118</v>
      </c>
      <c r="CQ7" s="144">
        <f t="shared" si="2"/>
        <v>629309.56708515668</v>
      </c>
      <c r="CR7" s="144">
        <f>conversões!CQ7*INPUTs!CM$30</f>
        <v>1455.3531834403273</v>
      </c>
      <c r="CS7" s="144">
        <f>conversões!CR7*INPUTs!CN$30</f>
        <v>112.98071444747306</v>
      </c>
      <c r="CT7" s="144">
        <f>conversões!CS7*INPUTs!CO$30</f>
        <v>1786.8266072627805</v>
      </c>
      <c r="CU7" s="144">
        <f>conversões!CT7*INPUTs!CP$30</f>
        <v>0</v>
      </c>
      <c r="CV7" s="144">
        <f>conversões!CU7*INPUTs!CQ$30</f>
        <v>2712.4826501488501</v>
      </c>
      <c r="CW7" s="144">
        <f>conversões!CV7*INPUTs!CR$30</f>
        <v>100.90440154510271</v>
      </c>
      <c r="CX7" s="144">
        <f>conversões!CW7*INPUTs!CS$30</f>
        <v>343.41340245495661</v>
      </c>
      <c r="CY7" s="144">
        <f>conversões!CX7*INPUTs!CT$30</f>
        <v>1768.8936013472344</v>
      </c>
      <c r="CZ7" s="144">
        <f>conversões!CY7*INPUTs!CU$30</f>
        <v>1489.5629863625563</v>
      </c>
      <c r="DA7" s="144">
        <f>conversões!CZ7*INPUTs!CV$30</f>
        <v>20564.616465345105</v>
      </c>
      <c r="DB7" s="144">
        <f>conversões!DA7*INPUTs!CW$30</f>
        <v>4273.9291426953123</v>
      </c>
      <c r="DC7" s="144">
        <f>conversões!DB7*INPUTs!CX$30</f>
        <v>1083.1113946632995</v>
      </c>
      <c r="DD7" s="144">
        <f>conversões!DC7*INPUTs!CY$30</f>
        <v>6463.2145148438967</v>
      </c>
      <c r="DE7" s="144">
        <f>conversões!DD7*INPUTs!CZ$30</f>
        <v>434.15269558573527</v>
      </c>
      <c r="DF7" s="144">
        <f>conversões!DE7*INPUTs!DA$30</f>
        <v>6422.3994427785283</v>
      </c>
      <c r="DG7" s="144">
        <f>conversões!DF7*INPUTs!DB$30</f>
        <v>37546.487608946503</v>
      </c>
      <c r="DH7" s="144">
        <f>conversões!DG7*INPUTs!DC$30</f>
        <v>41147.444916917142</v>
      </c>
      <c r="DI7" s="144">
        <f>conversões!DH7*INPUTs!DD$30</f>
        <v>8811.4631210430998</v>
      </c>
      <c r="DJ7" s="144">
        <f>conversões!DI7*INPUTs!DE$30</f>
        <v>66424.961627096025</v>
      </c>
      <c r="DK7" s="144">
        <f>conversões!DJ7*INPUTs!DF$30</f>
        <v>252750.48744310802</v>
      </c>
      <c r="DL7" s="144">
        <f>conversões!DK7*INPUTs!DG$30</f>
        <v>44581.019087314693</v>
      </c>
      <c r="DM7" s="144">
        <f>conversões!DL7*INPUTs!DH$30</f>
        <v>30542.464710548626</v>
      </c>
      <c r="DN7" s="144">
        <f>conversões!DM7*INPUTs!DI$30</f>
        <v>36540.267480178241</v>
      </c>
      <c r="DO7" s="144">
        <f>conversões!DN7*INPUTs!DJ$30</f>
        <v>7356.7550006757165</v>
      </c>
      <c r="DP7" s="144">
        <f>conversões!DO7*INPUTs!DK$30</f>
        <v>3146.9616643338218</v>
      </c>
      <c r="DQ7" s="144">
        <f>conversões!DP7*INPUTs!DL$30</f>
        <v>13642.841002354266</v>
      </c>
      <c r="DR7" s="144">
        <f>conversões!DQ7*INPUTs!DM$30</f>
        <v>24256.547233176494</v>
      </c>
      <c r="DS7" s="144">
        <f t="shared" si="3"/>
        <v>615759.54209861392</v>
      </c>
      <c r="DT7" s="144">
        <f>conversões!DS7*INPUTs!DO$30</f>
        <v>741.84532773257149</v>
      </c>
      <c r="DU7" s="144">
        <f>conversões!DT7*INPUTs!DP$30</f>
        <v>0</v>
      </c>
      <c r="DV7" s="144">
        <f>conversões!DU7*INPUTs!DQ$30</f>
        <v>2565.0363061938669</v>
      </c>
      <c r="DW7" s="144">
        <f>conversões!DV7*INPUTs!DR$30</f>
        <v>119.4059566914282</v>
      </c>
      <c r="DX7" s="144">
        <f>conversões!DW7*INPUTs!DS$30</f>
        <v>1750.5762359987077</v>
      </c>
      <c r="DY7" s="144">
        <f>conversões!DX7*INPUTs!DT$30</f>
        <v>96.98417149048224</v>
      </c>
      <c r="DZ7" s="144">
        <f>conversões!DY7*INPUTs!DU$30</f>
        <v>425.19466128168608</v>
      </c>
      <c r="EA7" s="144">
        <f>conversões!DZ7*INPUTs!DV$30</f>
        <v>2132.666010281333</v>
      </c>
      <c r="EB7" s="144">
        <f>conversões!EA7*INPUTs!DW$30</f>
        <v>1518.0709472285762</v>
      </c>
      <c r="EC7" s="144">
        <f>conversões!EB7*INPUTs!DX$30</f>
        <v>11568.971163598258</v>
      </c>
      <c r="ED7" s="144">
        <f>conversões!EC7*INPUTs!DY$30</f>
        <v>1578.7756088777792</v>
      </c>
      <c r="EE7" s="144">
        <f>conversões!ED7*INPUTs!DZ$30</f>
        <v>860.8154526819302</v>
      </c>
      <c r="EF7" s="144">
        <f>conversões!EE7*INPUTs!EA$30</f>
        <v>5072.2509412266681</v>
      </c>
      <c r="EG7" s="144">
        <f>conversões!EF7*INPUTs!EB$30</f>
        <v>302.40288235168885</v>
      </c>
      <c r="EH7" s="144">
        <f>conversões!EG7*INPUTs!EC$30</f>
        <v>4606.4987200217201</v>
      </c>
      <c r="EI7" s="144">
        <f>conversões!EH7*INPUTs!ED$30</f>
        <v>19522.38435462581</v>
      </c>
      <c r="EJ7" s="144">
        <f>conversões!EI7*INPUTs!EE$30</f>
        <v>32732.730363266037</v>
      </c>
      <c r="EK7" s="144">
        <f>conversões!EJ7*INPUTs!EF$30</f>
        <v>8505.9198100671238</v>
      </c>
      <c r="EL7" s="144">
        <f>conversões!EK7*INPUTs!EG$30</f>
        <v>70817.160081662165</v>
      </c>
      <c r="EM7" s="144">
        <f>conversões!EL7*INPUTs!EH$30</f>
        <v>287809.19843383029</v>
      </c>
      <c r="EN7" s="144">
        <f>conversões!EM7*INPUTs!EI$30</f>
        <v>33630.458177358858</v>
      </c>
      <c r="EO7" s="144">
        <f>conversões!EN7*INPUTs!EJ$30</f>
        <v>25512.455815625322</v>
      </c>
      <c r="EP7" s="144">
        <f>conversões!EO7*INPUTs!EK$30</f>
        <v>35653.422618394135</v>
      </c>
      <c r="EQ7" s="144">
        <f>conversões!EP7*INPUTs!EL$30</f>
        <v>3377.4279998726724</v>
      </c>
      <c r="ER7" s="144">
        <f>conversões!EQ7*INPUTs!EM$30</f>
        <v>1851.6281704139506</v>
      </c>
      <c r="ES7" s="144">
        <f>conversões!ER7*INPUTs!EN$30</f>
        <v>14749.993612240181</v>
      </c>
      <c r="ET7" s="144">
        <f>conversões!ES7*INPUTs!EO$30</f>
        <v>17204.485210462237</v>
      </c>
      <c r="EU7" s="144">
        <f t="shared" si="4"/>
        <v>584706.75903347542</v>
      </c>
      <c r="EV7" s="144">
        <f>conversões!EU7*INPUTs!EQ$30</f>
        <v>334.89278095920514</v>
      </c>
      <c r="EW7" s="144">
        <f>conversões!EV7*INPUTs!ER$30</f>
        <v>282.2498637843733</v>
      </c>
      <c r="EX7" s="144">
        <f>conversões!EW7*INPUTs!ES$30</f>
        <v>1912.0109432381382</v>
      </c>
      <c r="EY7" s="144">
        <f>conversões!EX7*INPUTs!ET$30</f>
        <v>0</v>
      </c>
      <c r="EZ7" s="144">
        <f>conversões!EY7*INPUTs!EU$30</f>
        <v>1654.5100460025135</v>
      </c>
      <c r="FA7" s="144">
        <f>conversões!EZ7*INPUTs!EV$30</f>
        <v>63.802375027752163</v>
      </c>
      <c r="FB7" s="144">
        <f>conversões!FA7*INPUTs!EW$30</f>
        <v>540.0995617799191</v>
      </c>
      <c r="FC7" s="144">
        <f>conversões!FB7*INPUTs!EX$30</f>
        <v>3669.6555244935139</v>
      </c>
      <c r="FD7" s="144">
        <f>conversões!FC7*INPUTs!EY$30</f>
        <v>3076.8921030506599</v>
      </c>
      <c r="FE7" s="144">
        <f>conversões!FD7*INPUTs!EZ$30</f>
        <v>10744.530823869718</v>
      </c>
      <c r="FF7" s="144">
        <f>conversões!FE7*INPUTs!FA$30</f>
        <v>661.01571424054225</v>
      </c>
      <c r="FG7" s="144">
        <f>conversões!FF7*INPUTs!FB$30</f>
        <v>516.58403559983833</v>
      </c>
      <c r="FH7" s="144">
        <f>conversões!FG7*INPUTs!FC$30</f>
        <v>5478.0437558467193</v>
      </c>
      <c r="FI7" s="144">
        <f>conversões!FH7*INPUTs!FD$30</f>
        <v>354.89935705173525</v>
      </c>
      <c r="FJ7" s="144">
        <f>conversões!FI7*INPUTs!FE$30</f>
        <v>4726.3615086714963</v>
      </c>
      <c r="FK7" s="144">
        <f>conversões!FJ7*INPUTs!FF$30</f>
        <v>14068.598455076703</v>
      </c>
      <c r="FL7" s="144">
        <f>conversões!FK7*INPUTs!FG$30</f>
        <v>34610.694203685562</v>
      </c>
      <c r="FM7" s="144">
        <f>conversões!FL7*INPUTs!FH$30</f>
        <v>5196.0314809849569</v>
      </c>
      <c r="FN7" s="144">
        <f>conversões!FM7*INPUTs!FI$30</f>
        <v>67667.531572793596</v>
      </c>
      <c r="FO7" s="144">
        <f>conversões!FN7*INPUTs!FJ$30</f>
        <v>280323.03422496922</v>
      </c>
      <c r="FP7" s="144">
        <f>conversões!FO7*INPUTs!FK$30</f>
        <v>25111.89843337901</v>
      </c>
      <c r="FQ7" s="144">
        <f>conversões!FP7*INPUTs!FL$30</f>
        <v>18742.870939291319</v>
      </c>
      <c r="FR7" s="144">
        <f>conversões!FQ7*INPUTs!FM$30</f>
        <v>31812.291704468793</v>
      </c>
      <c r="FS7" s="144">
        <f>conversões!FR7*INPUTs!FN$30</f>
        <v>3506.3236108873211</v>
      </c>
      <c r="FT7" s="144">
        <f>conversões!FS7*INPUTs!FO$30</f>
        <v>2433.4204170943294</v>
      </c>
      <c r="FU7" s="144">
        <f>conversões!FT7*INPUTs!FP$30</f>
        <v>12289.122412594219</v>
      </c>
      <c r="FV7" s="144">
        <f>conversões!FU7*INPUTs!FQ$30</f>
        <v>14244.160782076624</v>
      </c>
      <c r="FW7" s="144">
        <f t="shared" si="5"/>
        <v>544021.5266309178</v>
      </c>
      <c r="FX7" s="144">
        <f>conversões!FW7*INPUTs!FS$30</f>
        <v>256.23768803725932</v>
      </c>
      <c r="FY7" s="144">
        <f>conversões!FX7*INPUTs!FT$30</f>
        <v>84.321028331749886</v>
      </c>
      <c r="FZ7" s="144">
        <f>conversões!FY7*INPUTs!FU$30</f>
        <v>2203.0268544472733</v>
      </c>
      <c r="GA7" s="144">
        <f>conversões!FZ7*INPUTs!FV$30</f>
        <v>67.948013121701351</v>
      </c>
      <c r="GB7" s="144">
        <f>conversões!GA7*INPUTs!FW$30</f>
        <v>1686.7463896379395</v>
      </c>
      <c r="GC7" s="144">
        <f>conversões!GB7*INPUTs!FX$30</f>
        <v>100.009651506029</v>
      </c>
      <c r="GD7" s="144">
        <f>conversões!GC7*INPUTs!FY$30</f>
        <v>1385.9806494352113</v>
      </c>
      <c r="GE7" s="144">
        <f>conversões!GD7*INPUTs!FZ$30</f>
        <v>4112.7745298962855</v>
      </c>
      <c r="GF7" s="144">
        <f>conversões!GE7*INPUTs!GA$30</f>
        <v>378.17571881409566</v>
      </c>
      <c r="GG7" s="144">
        <f>conversões!GF7*INPUTs!GB$30</f>
        <v>5436.4051001099888</v>
      </c>
      <c r="GH7" s="144">
        <f>conversões!GG7*INPUTs!GC$30</f>
        <v>1029.7112063214654</v>
      </c>
      <c r="GI7" s="144">
        <f>conversões!GH7*INPUTs!GD$30</f>
        <v>273.77318732719834</v>
      </c>
      <c r="GJ7" s="144">
        <f>conversões!GI7*INPUTs!GE$30</f>
        <v>5902.9484379643663</v>
      </c>
      <c r="GK7" s="144">
        <f>conversões!GJ7*INPUTs!GF$30</f>
        <v>278.69327839790225</v>
      </c>
      <c r="GL7" s="144">
        <f>conversões!GK7*INPUTs!GG$30</f>
        <v>2757.5317605656342</v>
      </c>
      <c r="GM7" s="144">
        <f>conversões!GL7*INPUTs!GH$30</f>
        <v>11797.340338181026</v>
      </c>
      <c r="GN7" s="144">
        <f>conversões!GM7*INPUTs!GI$30</f>
        <v>29858.739239387822</v>
      </c>
      <c r="GO7" s="144">
        <f>conversões!GN7*INPUTs!GJ$30</f>
        <v>4649.9968998100403</v>
      </c>
      <c r="GP7" s="144">
        <f>conversões!GO7*INPUTs!GK$30</f>
        <v>92221.091672970113</v>
      </c>
      <c r="GQ7" s="144">
        <f>conversões!GP7*INPUTs!GL$30</f>
        <v>324994.65500120661</v>
      </c>
      <c r="GR7" s="144">
        <f>conversões!GQ7*INPUTs!GM$30</f>
        <v>20982.882668229839</v>
      </c>
      <c r="GS7" s="144">
        <f>conversões!GR7*INPUTs!GN$30</f>
        <v>19559.318581030679</v>
      </c>
      <c r="GT7" s="144">
        <f>conversões!GS7*INPUTs!GO$30</f>
        <v>35160.51231003159</v>
      </c>
      <c r="GU7" s="144">
        <f>conversões!GT7*INPUTs!GP$30</f>
        <v>3013.0498545846008</v>
      </c>
      <c r="GV7" s="144">
        <f>conversões!GU7*INPUTs!GQ$30</f>
        <v>1989.9574396621085</v>
      </c>
      <c r="GW7" s="144">
        <f>conversões!GV7*INPUTs!GR$30</f>
        <v>11337.699863539476</v>
      </c>
      <c r="GX7" s="144">
        <f>conversões!GW7*INPUTs!GS$30</f>
        <v>12442.841550932464</v>
      </c>
      <c r="GY7" s="144">
        <f t="shared" si="6"/>
        <v>593962.36891348043</v>
      </c>
      <c r="GZ7" s="144">
        <f>conversões!GY7*INPUTs!GU$30</f>
        <v>0</v>
      </c>
      <c r="HA7" s="144">
        <f>conversões!GZ7*INPUTs!GV$30</f>
        <v>37.879820481888792</v>
      </c>
      <c r="HB7" s="144">
        <f>conversões!HA7*INPUTs!GW$30</f>
        <v>2026.7348739492811</v>
      </c>
      <c r="HC7" s="144">
        <f>conversões!HB7*INPUTs!GX$30</f>
        <v>33.227912703411221</v>
      </c>
      <c r="HD7" s="144">
        <f>conversões!HC7*INPUTs!GY$30</f>
        <v>1662.4306846510399</v>
      </c>
      <c r="HE7" s="144">
        <f>conversões!HD7*INPUTs!GZ$30</f>
        <v>0</v>
      </c>
      <c r="HF7" s="144">
        <f>conversões!HE7*INPUTs!HA$30</f>
        <v>198.0391904101302</v>
      </c>
      <c r="HG7" s="144">
        <f>conversões!HF7*INPUTs!HB$30</f>
        <v>1740.4365325139916</v>
      </c>
      <c r="HH7" s="144">
        <f>conversões!HG7*INPUTs!HC$30</f>
        <v>220.13492166009934</v>
      </c>
      <c r="HI7" s="144">
        <f>conversões!HH7*INPUTs!HD$30</f>
        <v>1613.9212548954047</v>
      </c>
      <c r="HJ7" s="144">
        <f>conversões!HI7*INPUTs!HE$30</f>
        <v>336.35536122495085</v>
      </c>
      <c r="HK7" s="144">
        <f>conversões!HJ7*INPUTs!HF$30</f>
        <v>99.683738110233676</v>
      </c>
      <c r="HL7" s="144">
        <f>conversões!HK7*INPUTs!HG$30</f>
        <v>4579.7566888327183</v>
      </c>
      <c r="HM7" s="144">
        <f>conversões!HL7*INPUTs!HH$30</f>
        <v>360.7571096167502</v>
      </c>
      <c r="HN7" s="144">
        <f>conversões!HM7*INPUTs!HI$30</f>
        <v>3035.8765511258157</v>
      </c>
      <c r="HO7" s="144">
        <f>conversões!HN7*INPUTs!HJ$30</f>
        <v>6642.7432155412553</v>
      </c>
      <c r="HP7" s="144">
        <f>conversões!HO7*INPUTs!HK$30</f>
        <v>24922.860085101162</v>
      </c>
      <c r="HQ7" s="144">
        <f>conversões!HP7*INPUTs!HL$30</f>
        <v>3766.034181150575</v>
      </c>
      <c r="HR7" s="144">
        <f>conversões!HQ7*INPUTs!HM$30</f>
        <v>70656.497300089133</v>
      </c>
      <c r="HS7" s="144">
        <f>conversões!HR7*INPUTs!HN$30</f>
        <v>228151.68724639976</v>
      </c>
      <c r="HT7" s="144">
        <f>conversões!HS7*INPUTs!HO$30</f>
        <v>15810.10419549082</v>
      </c>
      <c r="HU7" s="144">
        <f>conversões!HT7*INPUTs!HP$30</f>
        <v>12060.384919477652</v>
      </c>
      <c r="HV7" s="144">
        <f>conversões!HU7*INPUTs!HQ$30</f>
        <v>35029.902282811294</v>
      </c>
      <c r="HW7" s="144">
        <f>conversões!HV7*INPUTs!HR$30</f>
        <v>4191.3589400347792</v>
      </c>
      <c r="HX7" s="144">
        <f>conversões!HW7*INPUTs!HS$30</f>
        <v>1293.3641047653878</v>
      </c>
      <c r="HY7" s="144">
        <f>conversões!HX7*INPUTs!HT$30</f>
        <v>8316.3393095592564</v>
      </c>
      <c r="HZ7" s="144">
        <f>conversões!HY7*INPUTs!HU$30</f>
        <v>9896.0474441391707</v>
      </c>
      <c r="IA7" s="144">
        <f t="shared" si="7"/>
        <v>436682.55786473595</v>
      </c>
    </row>
    <row r="8" spans="1:235" s="116" customFormat="1" ht="48" x14ac:dyDescent="0.25">
      <c r="A8" s="114" t="s">
        <v>28</v>
      </c>
      <c r="B8" s="115">
        <v>7319</v>
      </c>
      <c r="C8" s="115"/>
      <c r="D8" s="115">
        <v>1</v>
      </c>
      <c r="E8" s="115"/>
      <c r="F8" s="115"/>
      <c r="G8" s="115" t="s">
        <v>836</v>
      </c>
      <c r="H8" s="115" t="s">
        <v>795</v>
      </c>
      <c r="I8" s="114" t="s">
        <v>837</v>
      </c>
      <c r="J8" s="114" t="s">
        <v>877</v>
      </c>
      <c r="K8" s="114" t="s">
        <v>845</v>
      </c>
      <c r="L8" s="145">
        <f>conversões!K8*INPUTs!G$30</f>
        <v>8727.8558956688903</v>
      </c>
      <c r="M8" s="145">
        <f>conversões!L8*INPUTs!H$30</f>
        <v>435.74797709037216</v>
      </c>
      <c r="N8" s="145">
        <f>conversões!M8*INPUTs!I$30</f>
        <v>17270.016245791921</v>
      </c>
      <c r="O8" s="145">
        <f>conversões!N8*INPUTs!J$30</f>
        <v>1102.0719738652824</v>
      </c>
      <c r="P8" s="145">
        <f>conversões!O8*INPUTs!K$30</f>
        <v>27378.411265595474</v>
      </c>
      <c r="Q8" s="145">
        <f>conversões!P8*INPUTs!L$30</f>
        <v>1308.5514378882492</v>
      </c>
      <c r="R8" s="145">
        <f>conversões!Q8*INPUTs!M$30</f>
        <v>2086.1168487902173</v>
      </c>
      <c r="S8" s="145">
        <f>conversões!R8*INPUTs!N$30</f>
        <v>7736.2711915207183</v>
      </c>
      <c r="T8" s="145">
        <f>conversões!S8*INPUTs!O$30</f>
        <v>10613.961374099203</v>
      </c>
      <c r="U8" s="145">
        <f>conversões!T8*INPUTs!P$30</f>
        <v>63518.084171254675</v>
      </c>
      <c r="V8" s="145">
        <f>conversões!U8*INPUTs!Q$30</f>
        <v>34338.429935732755</v>
      </c>
      <c r="W8" s="145">
        <f>conversões!V8*INPUTs!R$30</f>
        <v>26347.535691553381</v>
      </c>
      <c r="X8" s="145">
        <f>conversões!W8*INPUTs!S$30</f>
        <v>112284.32586748301</v>
      </c>
      <c r="Y8" s="145">
        <f>conversões!X8*INPUTs!T$30</f>
        <v>11311.413609918611</v>
      </c>
      <c r="Z8" s="145">
        <f>conversões!Y8*INPUTs!U$30</f>
        <v>12902.356871086293</v>
      </c>
      <c r="AA8" s="145">
        <f>conversões!Z8*INPUTs!V$30</f>
        <v>103629.4120463837</v>
      </c>
      <c r="AB8" s="145">
        <f>conversões!AA8*INPUTs!W$30</f>
        <v>247793.46975034647</v>
      </c>
      <c r="AC8" s="145">
        <f>conversões!AB8*INPUTs!X$30</f>
        <v>23617.392974475777</v>
      </c>
      <c r="AD8" s="145">
        <f>conversões!AC8*INPUTs!Y$30</f>
        <v>339279.41974494775</v>
      </c>
      <c r="AE8" s="145">
        <f>conversões!AD8*INPUTs!Z$30</f>
        <v>3074194.5903415005</v>
      </c>
      <c r="AF8" s="145">
        <f>conversões!AE8*INPUTs!AA$30</f>
        <v>204046.20012999186</v>
      </c>
      <c r="AG8" s="145">
        <f>conversões!AF8*INPUTs!AB$30</f>
        <v>112675.39792066943</v>
      </c>
      <c r="AH8" s="145">
        <f>conversões!AG8*INPUTs!AC$30</f>
        <v>241222.92979474057</v>
      </c>
      <c r="AI8" s="145">
        <f>conversões!AH8*INPUTs!AD$30</f>
        <v>48565.05308545343</v>
      </c>
      <c r="AJ8" s="145">
        <f>conversões!AI8*INPUTs!AE$30</f>
        <v>21696.735193769196</v>
      </c>
      <c r="AK8" s="145">
        <f>conversões!AJ8*INPUTs!AF$30</f>
        <v>65709.327458805215</v>
      </c>
      <c r="AL8" s="145">
        <f>conversões!AK8*INPUTs!AG$30</f>
        <v>58302.100615664851</v>
      </c>
      <c r="AM8" s="144">
        <f t="shared" si="0"/>
        <v>4878093.1794140879</v>
      </c>
      <c r="AN8" s="145">
        <f>conversões!AM8*INPUTs!AI$30</f>
        <v>3444.3040505424465</v>
      </c>
      <c r="AO8" s="145">
        <f>conversões!AN8*INPUTs!AJ$30</f>
        <v>578.20550438836494</v>
      </c>
      <c r="AP8" s="145">
        <f>conversões!AO8*INPUTs!AK$30</f>
        <v>13069.662279583443</v>
      </c>
      <c r="AQ8" s="145">
        <f>conversões!AP8*INPUTs!AL$30</f>
        <v>62.573073561217299</v>
      </c>
      <c r="AR8" s="145">
        <f>conversões!AQ8*INPUTs!AM$30</f>
        <v>15445.812266433562</v>
      </c>
      <c r="AS8" s="145">
        <f>conversões!AR8*INPUTs!AN$30</f>
        <v>605.43182329295371</v>
      </c>
      <c r="AT8" s="145">
        <f>conversões!AS8*INPUTs!AO$30</f>
        <v>2661.5430279132288</v>
      </c>
      <c r="AU8" s="145">
        <f>conversões!AT8*INPUTs!AP$30</f>
        <v>6500.276563033146</v>
      </c>
      <c r="AV8" s="145">
        <f>conversões!AU8*INPUTs!AQ$30</f>
        <v>39170.762010081948</v>
      </c>
      <c r="AW8" s="145">
        <f>conversões!AV8*INPUTs!AR$30</f>
        <v>45993.270199556246</v>
      </c>
      <c r="AX8" s="145">
        <f>conversões!AW8*INPUTs!AS$30</f>
        <v>22514.7800351035</v>
      </c>
      <c r="AY8" s="145">
        <f>conversões!AX8*INPUTs!AT$30</f>
        <v>22987.941824976242</v>
      </c>
      <c r="AZ8" s="145">
        <f>conversões!AY8*INPUTs!AU$30</f>
        <v>97385.329924783291</v>
      </c>
      <c r="BA8" s="145">
        <f>conversões!AZ8*INPUTs!AV$30</f>
        <v>7972.6715788154261</v>
      </c>
      <c r="BB8" s="145">
        <f>conversões!BA8*INPUTs!AW$30</f>
        <v>14335.345398675825</v>
      </c>
      <c r="BC8" s="145">
        <f>conversões!BB8*INPUTs!AX$30</f>
        <v>62461.001751085038</v>
      </c>
      <c r="BD8" s="145">
        <f>conversões!BC8*INPUTs!AY$30</f>
        <v>215764.89427702766</v>
      </c>
      <c r="BE8" s="145">
        <f>conversões!BD8*INPUTs!AZ$30</f>
        <v>18634.034130269931</v>
      </c>
      <c r="BF8" s="145">
        <f>conversões!BE8*INPUTs!BA$30</f>
        <v>337894.36265239073</v>
      </c>
      <c r="BG8" s="145">
        <f>conversões!BF8*INPUTs!BB$30</f>
        <v>2748637.381858991</v>
      </c>
      <c r="BH8" s="145">
        <f>conversões!BG8*INPUTs!BC$30</f>
        <v>170886.86142909818</v>
      </c>
      <c r="BI8" s="145">
        <f>conversões!BH8*INPUTs!BD$30</f>
        <v>92370.891181999061</v>
      </c>
      <c r="BJ8" s="145">
        <f>conversões!BI8*INPUTs!BE$30</f>
        <v>218071.06646321341</v>
      </c>
      <c r="BK8" s="145">
        <f>conversões!BJ8*INPUTs!BF$30</f>
        <v>34274.393967717981</v>
      </c>
      <c r="BL8" s="145">
        <f>conversões!BK8*INPUTs!BG$30</f>
        <v>17895.976868425816</v>
      </c>
      <c r="BM8" s="145">
        <f>conversões!BL8*INPUTs!BH$30</f>
        <v>48263.433804684821</v>
      </c>
      <c r="BN8" s="145">
        <f>conversões!BM8*INPUTs!BI$30</f>
        <v>44741.076691732451</v>
      </c>
      <c r="BO8" s="144">
        <f t="shared" si="1"/>
        <v>4302623.2846373767</v>
      </c>
      <c r="BP8" s="145">
        <f>conversões!BO8*INPUTs!BK$30</f>
        <v>2051.2656702764125</v>
      </c>
      <c r="BQ8" s="145">
        <f>conversões!BP8*INPUTs!BL$30</f>
        <v>478.90765531545287</v>
      </c>
      <c r="BR8" s="145">
        <f>conversões!BQ8*INPUTs!BM$30</f>
        <v>9347.3720989863068</v>
      </c>
      <c r="BS8" s="145">
        <f>conversões!BR8*INPUTs!BN$30</f>
        <v>0</v>
      </c>
      <c r="BT8" s="145">
        <f>conversões!BS8*INPUTs!BO$30</f>
        <v>13445.563743985191</v>
      </c>
      <c r="BU8" s="145">
        <f>conversões!BT8*INPUTs!BP$30</f>
        <v>1327.1272849364082</v>
      </c>
      <c r="BV8" s="145">
        <f>conversões!BU8*INPUTs!BQ$30</f>
        <v>1090.9206128225949</v>
      </c>
      <c r="BW8" s="145">
        <f>conversões!BV8*INPUTs!BR$30</f>
        <v>7234.1506292487793</v>
      </c>
      <c r="BX8" s="145">
        <f>conversões!BW8*INPUTs!BS$30</f>
        <v>24075.46790268831</v>
      </c>
      <c r="BY8" s="145">
        <f>conversões!BX8*INPUTs!BT$30</f>
        <v>34953.714947483473</v>
      </c>
      <c r="BZ8" s="145">
        <f>conversões!BY8*INPUTs!BU$30</f>
        <v>20819.491397330399</v>
      </c>
      <c r="CA8" s="145">
        <f>conversões!BZ8*INPUTs!BV$30</f>
        <v>15981.000854465685</v>
      </c>
      <c r="CB8" s="145">
        <f>conversões!CA8*INPUTs!BW$30</f>
        <v>74042.681285570055</v>
      </c>
      <c r="CC8" s="145">
        <f>conversões!CB8*INPUTs!BX$30</f>
        <v>9760.8510037131418</v>
      </c>
      <c r="CD8" s="145">
        <f>conversões!CC8*INPUTs!BY$30</f>
        <v>10018.699406024549</v>
      </c>
      <c r="CE8" s="145">
        <f>conversões!CD8*INPUTs!BZ$30</f>
        <v>73993.127517641318</v>
      </c>
      <c r="CF8" s="145">
        <f>conversões!CE8*INPUTs!CA$30</f>
        <v>180754.1916706241</v>
      </c>
      <c r="CG8" s="145">
        <f>conversões!CF8*INPUTs!CB$30</f>
        <v>16340.896913972198</v>
      </c>
      <c r="CH8" s="145">
        <f>conversões!CG8*INPUTs!CC$30</f>
        <v>290885.32002794632</v>
      </c>
      <c r="CI8" s="145">
        <f>conversões!CH8*INPUTs!CD$30</f>
        <v>2675160.0421976098</v>
      </c>
      <c r="CJ8" s="145">
        <f>conversões!CI8*INPUTs!CE$30</f>
        <v>243278.76722122071</v>
      </c>
      <c r="CK8" s="145">
        <f>conversões!CJ8*INPUTs!CF$30</f>
        <v>81885.082807275961</v>
      </c>
      <c r="CL8" s="145">
        <f>conversões!CK8*INPUTs!CG$30</f>
        <v>192913.34540533079</v>
      </c>
      <c r="CM8" s="145">
        <f>conversões!CL8*INPUTs!CH$30</f>
        <v>25587.8753980191</v>
      </c>
      <c r="CN8" s="145">
        <f>conversões!CM8*INPUTs!CI$30</f>
        <v>14003.064390853366</v>
      </c>
      <c r="CO8" s="145">
        <f>conversões!CN8*INPUTs!CJ$30</f>
        <v>46600.160981017172</v>
      </c>
      <c r="CP8" s="145">
        <f>conversões!CO8*INPUTs!CK$30</f>
        <v>30203.4925577514</v>
      </c>
      <c r="CQ8" s="144">
        <f t="shared" si="2"/>
        <v>4096232.5815821094</v>
      </c>
      <c r="CR8" s="145">
        <f>conversões!CQ8*INPUTs!CM$30</f>
        <v>1649.4243855337656</v>
      </c>
      <c r="CS8" s="145">
        <f>conversões!CR8*INPUTs!CN$30</f>
        <v>309.12722709455863</v>
      </c>
      <c r="CT8" s="145">
        <f>conversões!CS8*INPUTs!CO$30</f>
        <v>8456.9548861944622</v>
      </c>
      <c r="CU8" s="145">
        <f>conversões!CT8*INPUTs!CP$30</f>
        <v>0</v>
      </c>
      <c r="CV8" s="145">
        <f>conversões!CU8*INPUTs!CQ$30</f>
        <v>11757.38601844195</v>
      </c>
      <c r="CW8" s="145">
        <f>conversões!CV8*INPUTs!CR$30</f>
        <v>2115.3341295370024</v>
      </c>
      <c r="CX8" s="145">
        <f>conversões!CW8*INPUTs!CS$30</f>
        <v>950.44678881491973</v>
      </c>
      <c r="CY8" s="145">
        <f>conversões!CX8*INPUTs!CT$30</f>
        <v>9343.7581868530287</v>
      </c>
      <c r="CZ8" s="145">
        <f>conversões!CY8*INPUTs!CU$30</f>
        <v>6259.0482650029744</v>
      </c>
      <c r="DA8" s="145">
        <f>conversões!CZ8*INPUTs!CV$30</f>
        <v>33975.771892997385</v>
      </c>
      <c r="DB8" s="145">
        <f>conversões!DA8*INPUTs!CW$30</f>
        <v>17493.655475912248</v>
      </c>
      <c r="DC8" s="145">
        <f>conversões!DB8*INPUTs!CX$30</f>
        <v>11323.358927112844</v>
      </c>
      <c r="DD8" s="145">
        <f>conversões!DC8*INPUTs!CY$30</f>
        <v>66495.856078651734</v>
      </c>
      <c r="DE8" s="145">
        <f>conversões!DD8*INPUTs!CZ$30</f>
        <v>7027.4080127591842</v>
      </c>
      <c r="DF8" s="145">
        <f>conversões!DE8*INPUTs!DA$30</f>
        <v>8520.7372333296989</v>
      </c>
      <c r="DG8" s="145">
        <f>conversões!DF8*INPUTs!DB$30</f>
        <v>49193.406260456635</v>
      </c>
      <c r="DH8" s="145">
        <f>conversões!DG8*INPUTs!DC$30</f>
        <v>145222.70575658529</v>
      </c>
      <c r="DI8" s="145">
        <f>conversões!DH8*INPUTs!DD$30</f>
        <v>11836.174602927251</v>
      </c>
      <c r="DJ8" s="145">
        <f>conversões!DI8*INPUTs!DE$30</f>
        <v>279639.28397738171</v>
      </c>
      <c r="DK8" s="145">
        <f>conversões!DJ8*INPUTs!DF$30</f>
        <v>2006634.0757368037</v>
      </c>
      <c r="DL8" s="145">
        <f>conversões!DK8*INPUTs!DG$30</f>
        <v>218871.35634982836</v>
      </c>
      <c r="DM8" s="145">
        <f>conversões!DL8*INPUTs!DH$30</f>
        <v>63097.30403620327</v>
      </c>
      <c r="DN8" s="145">
        <f>conversões!DM8*INPUTs!DI$30</f>
        <v>175319.84214847544</v>
      </c>
      <c r="DO8" s="145">
        <f>conversões!DN8*INPUTs!DJ$30</f>
        <v>18349.933786001075</v>
      </c>
      <c r="DP8" s="145">
        <f>conversões!DO8*INPUTs!DK$30</f>
        <v>9429.8021529743328</v>
      </c>
      <c r="DQ8" s="145">
        <f>conversões!DP8*INPUTs!DL$30</f>
        <v>41561.654307284305</v>
      </c>
      <c r="DR8" s="145">
        <f>conversões!DQ8*INPUTs!DM$30</f>
        <v>409674.61652502947</v>
      </c>
      <c r="DS8" s="144">
        <f t="shared" si="3"/>
        <v>3614508.4231481864</v>
      </c>
      <c r="DT8" s="145">
        <f>conversões!DS8*INPUTs!DO$30</f>
        <v>1808.7076992813893</v>
      </c>
      <c r="DU8" s="145">
        <f>conversões!DT8*INPUTs!DP$30</f>
        <v>915.54052936643052</v>
      </c>
      <c r="DV8" s="145">
        <f>conversões!DU8*INPUTs!DQ$30</f>
        <v>3568.4662533496607</v>
      </c>
      <c r="DW8" s="145">
        <f>conversões!DV8*INPUTs!DR$30</f>
        <v>85.574268962190217</v>
      </c>
      <c r="DX8" s="145">
        <f>conversões!DW8*INPUTs!DS$30</f>
        <v>13308.528883259622</v>
      </c>
      <c r="DY8" s="145">
        <f>conversões!DX8*INPUTs!DT$30</f>
        <v>275.89077976781118</v>
      </c>
      <c r="DZ8" s="145">
        <f>conversões!DY8*INPUTs!DU$30</f>
        <v>997.56379785004208</v>
      </c>
      <c r="EA8" s="145">
        <f>conversões!DZ8*INPUTs!DV$30</f>
        <v>12078.740400637558</v>
      </c>
      <c r="EB8" s="145">
        <f>conversões!EA8*INPUTs!DW$30</f>
        <v>2188.3264336267157</v>
      </c>
      <c r="EC8" s="145">
        <f>conversões!EB8*INPUTs!DX$30</f>
        <v>25891.545183564172</v>
      </c>
      <c r="ED8" s="145">
        <f>conversões!EC8*INPUTs!DY$30</f>
        <v>13720.682423971488</v>
      </c>
      <c r="EE8" s="145">
        <f>conversões!ED8*INPUTs!DZ$30</f>
        <v>6027.0574560842433</v>
      </c>
      <c r="EF8" s="145">
        <f>conversões!EE8*INPUTs!EA$30</f>
        <v>45828.429405951174</v>
      </c>
      <c r="EG8" s="145">
        <f>conversões!EF8*INPUTs!EB$30</f>
        <v>6204.9411533332614</v>
      </c>
      <c r="EH8" s="145">
        <f>conversões!EG8*INPUTs!EC$30</f>
        <v>3950.8684732189622</v>
      </c>
      <c r="EI8" s="145">
        <f>conversões!EH8*INPUTs!ED$30</f>
        <v>29380.556723231108</v>
      </c>
      <c r="EJ8" s="145">
        <f>conversões!EI8*INPUTs!EE$30</f>
        <v>106556.53309778617</v>
      </c>
      <c r="EK8" s="145">
        <f>conversões!EJ8*INPUTs!EF$30</f>
        <v>4768.0012467448905</v>
      </c>
      <c r="EL8" s="145">
        <f>conversões!EK8*INPUTs!EG$30</f>
        <v>219917.94864760441</v>
      </c>
      <c r="EM8" s="145">
        <f>conversões!EL8*INPUTs!EH$30</f>
        <v>1627954.0228144755</v>
      </c>
      <c r="EN8" s="145">
        <f>conversões!EM8*INPUTs!EI$30</f>
        <v>167895.85465419883</v>
      </c>
      <c r="EO8" s="145">
        <f>conversões!EN8*INPUTs!EJ$30</f>
        <v>60288.305018682695</v>
      </c>
      <c r="EP8" s="145">
        <f>conversões!EO8*INPUTs!EK$30</f>
        <v>155033.46689048494</v>
      </c>
      <c r="EQ8" s="145">
        <f>conversões!EP8*INPUTs!EL$30</f>
        <v>16051.537777802707</v>
      </c>
      <c r="ER8" s="145">
        <f>conversões!EQ8*INPUTs!EM$30</f>
        <v>6510.8413034828654</v>
      </c>
      <c r="ES8" s="145">
        <f>conversões!ER8*INPUTs!EN$30</f>
        <v>28517.930280205077</v>
      </c>
      <c r="ET8" s="145">
        <f>conversões!ES8*INPUTs!EO$30</f>
        <v>34105.994389978703</v>
      </c>
      <c r="EU8" s="144">
        <f t="shared" si="4"/>
        <v>2593831.8559869025</v>
      </c>
      <c r="EV8" s="145">
        <f>conversões!EU8*INPUTs!EQ$30</f>
        <v>882.43775854588728</v>
      </c>
      <c r="EW8" s="145">
        <f>conversões!EV8*INPUTs!ER$30</f>
        <v>437.58535748518244</v>
      </c>
      <c r="EX8" s="145">
        <f>conversões!EW8*INPUTs!ES$30</f>
        <v>2331.0759191734041</v>
      </c>
      <c r="EY8" s="145">
        <f>conversões!EX8*INPUTs!ET$30</f>
        <v>1376.1908706990555</v>
      </c>
      <c r="EZ8" s="145">
        <f>conversões!EY8*INPUTs!EU$30</f>
        <v>12506.881687841707</v>
      </c>
      <c r="FA8" s="145">
        <f>conversões!EZ8*INPUTs!EV$30</f>
        <v>90.197132325594168</v>
      </c>
      <c r="FB8" s="145">
        <f>conversões!FA8*INPUTs!EW$30</f>
        <v>645.55149172959511</v>
      </c>
      <c r="FC8" s="145">
        <f>conversões!FB8*INPUTs!EX$30</f>
        <v>8234.1669811721713</v>
      </c>
      <c r="FD8" s="145">
        <f>conversões!FC8*INPUTs!EY$30</f>
        <v>1245.8628749590409</v>
      </c>
      <c r="FE8" s="145">
        <f>conversões!FD8*INPUTs!EZ$30</f>
        <v>17171.196379762114</v>
      </c>
      <c r="FF8" s="145">
        <f>conversões!FE8*INPUTs!FA$30</f>
        <v>14483.908226143461</v>
      </c>
      <c r="FG8" s="145">
        <f>conversões!FF8*INPUTs!FB$30</f>
        <v>10454.640562487401</v>
      </c>
      <c r="FH8" s="145">
        <f>conversões!FG8*INPUTs!FC$30</f>
        <v>43199.506343427129</v>
      </c>
      <c r="FI8" s="145">
        <f>conversões!FH8*INPUTs!FD$30</f>
        <v>4768.7873799843301</v>
      </c>
      <c r="FJ8" s="145">
        <f>conversões!FI8*INPUTs!FE$30</f>
        <v>626.05186829436661</v>
      </c>
      <c r="FK8" s="145">
        <f>conversões!FJ8*INPUTs!FF$30</f>
        <v>27790.087436739756</v>
      </c>
      <c r="FL8" s="145">
        <f>conversões!FK8*INPUTs!FG$30</f>
        <v>108522.23672324882</v>
      </c>
      <c r="FM8" s="145">
        <f>conversões!FL8*INPUTs!FH$30</f>
        <v>3662.8896563371582</v>
      </c>
      <c r="FN8" s="145">
        <f>conversões!FM8*INPUTs!FI$30</f>
        <v>233103.26259940237</v>
      </c>
      <c r="FO8" s="145">
        <f>conversões!FN8*INPUTs!FJ$30</f>
        <v>1474174.7850079101</v>
      </c>
      <c r="FP8" s="145">
        <f>conversões!FO8*INPUTs!FK$30</f>
        <v>108860.40880907576</v>
      </c>
      <c r="FQ8" s="145">
        <f>conversões!FP8*INPUTs!FL$30</f>
        <v>41033.230478531732</v>
      </c>
      <c r="FR8" s="145">
        <f>conversões!FQ8*INPUTs!FM$30</f>
        <v>125535.95497607019</v>
      </c>
      <c r="FS8" s="145">
        <f>conversões!FR8*INPUTs!FN$30</f>
        <v>6964.2325208503235</v>
      </c>
      <c r="FT8" s="145">
        <f>conversões!FS8*INPUTs!FO$30</f>
        <v>6168.3074609300184</v>
      </c>
      <c r="FU8" s="145">
        <f>conversões!FT8*INPUTs!FP$30</f>
        <v>23179.992125884175</v>
      </c>
      <c r="FV8" s="145">
        <f>conversões!FU8*INPUTs!FQ$30</f>
        <v>29243.729407854789</v>
      </c>
      <c r="FW8" s="144">
        <f t="shared" si="5"/>
        <v>2306693.1580368662</v>
      </c>
      <c r="FX8" s="145">
        <f>conversões!FW8*INPUTs!FS$30</f>
        <v>1646.0054158903502</v>
      </c>
      <c r="FY8" s="145">
        <f>conversões!FX8*INPUTs!FT$30</f>
        <v>0</v>
      </c>
      <c r="FZ8" s="145">
        <f>conversões!FY8*INPUTs!FU$30</f>
        <v>2344.6796328383653</v>
      </c>
      <c r="GA8" s="145">
        <f>conversões!FZ8*INPUTs!FV$30</f>
        <v>3063.8921600654398</v>
      </c>
      <c r="GB8" s="145">
        <f>conversões!GA8*INPUTs!FW$30</f>
        <v>11407.741985305969</v>
      </c>
      <c r="GC8" s="145">
        <f>conversões!GB8*INPUTs!FX$30</f>
        <v>617.84391545875565</v>
      </c>
      <c r="GD8" s="145">
        <f>conversões!GC8*INPUTs!FY$30</f>
        <v>311.36399294800037</v>
      </c>
      <c r="GE8" s="145">
        <f>conversões!GD8*INPUTs!FZ$30</f>
        <v>17969.037903756802</v>
      </c>
      <c r="GF8" s="145">
        <f>conversões!GE8*INPUTs!GA$30</f>
        <v>1416.1512045627346</v>
      </c>
      <c r="GG8" s="145">
        <f>conversões!GF8*INPUTs!GB$30</f>
        <v>14369.077671349452</v>
      </c>
      <c r="GH8" s="145">
        <f>conversões!GG8*INPUTs!GC$30</f>
        <v>12449.868849060616</v>
      </c>
      <c r="GI8" s="145">
        <f>conversões!GH8*INPUTs!GD$30</f>
        <v>3558.536503925603</v>
      </c>
      <c r="GJ8" s="145">
        <f>conversões!GI8*INPUTs!GE$30</f>
        <v>41425.13328612753</v>
      </c>
      <c r="GK8" s="145">
        <f>conversões!GJ8*INPUTs!GF$30</f>
        <v>4320.3884560137985</v>
      </c>
      <c r="GL8" s="145">
        <f>conversões!GK8*INPUTs!GG$30</f>
        <v>2059.7122150119276</v>
      </c>
      <c r="GM8" s="145">
        <f>conversões!GL8*INPUTs!GH$30</f>
        <v>38659.202987410463</v>
      </c>
      <c r="GN8" s="145">
        <f>conversões!GM8*INPUTs!GI$30</f>
        <v>80445.300678763291</v>
      </c>
      <c r="GO8" s="145">
        <f>conversões!GN8*INPUTs!GJ$30</f>
        <v>4099.3879526606479</v>
      </c>
      <c r="GP8" s="145">
        <f>conversões!GO8*INPUTs!GK$30</f>
        <v>206554.67144225139</v>
      </c>
      <c r="GQ8" s="145">
        <f>conversões!GP8*INPUTs!GL$30</f>
        <v>1515106.4813709701</v>
      </c>
      <c r="GR8" s="145">
        <f>conversões!GQ8*INPUTs!GM$30</f>
        <v>80014.59214064668</v>
      </c>
      <c r="GS8" s="145">
        <f>conversões!GR8*INPUTs!GN$30</f>
        <v>40927.459934453007</v>
      </c>
      <c r="GT8" s="145">
        <f>conversões!GS8*INPUTs!GO$30</f>
        <v>117493.56924886422</v>
      </c>
      <c r="GU8" s="145">
        <f>conversões!GT8*INPUTs!GP$30</f>
        <v>8059.4898462786714</v>
      </c>
      <c r="GV8" s="145">
        <f>conversões!GU8*INPUTs!GQ$30</f>
        <v>10524.308934172132</v>
      </c>
      <c r="GW8" s="145">
        <f>conversões!GV8*INPUTs!GR$30</f>
        <v>13833.8814620677</v>
      </c>
      <c r="GX8" s="145">
        <f>conversões!GW8*INPUTs!GS$30</f>
        <v>26900.616757583237</v>
      </c>
      <c r="GY8" s="144">
        <f t="shared" si="6"/>
        <v>2259578.395948437</v>
      </c>
      <c r="GZ8" s="145">
        <f>conversões!GY8*INPUTs!GU$30</f>
        <v>1597.5805981258422</v>
      </c>
      <c r="HA8" s="145">
        <f>conversões!GZ8*INPUTs!GV$30</f>
        <v>0</v>
      </c>
      <c r="HB8" s="145">
        <f>conversões!HA8*INPUTs!GW$30</f>
        <v>2305.544474558541</v>
      </c>
      <c r="HC8" s="145">
        <f>conversões!HB8*INPUTs!GX$30</f>
        <v>359.84417271505038</v>
      </c>
      <c r="HD8" s="145">
        <f>conversões!HC8*INPUTs!GY$30</f>
        <v>7270.620346078832</v>
      </c>
      <c r="HE8" s="145">
        <f>conversões!HD8*INPUTs!GZ$30</f>
        <v>314.00377504723605</v>
      </c>
      <c r="HF8" s="145">
        <f>conversões!HE8*INPUTs!HA$30</f>
        <v>484.10327506071536</v>
      </c>
      <c r="HG8" s="145">
        <f>conversões!HF8*INPUTs!HB$30</f>
        <v>6315.4549209955521</v>
      </c>
      <c r="HH8" s="145">
        <f>conversões!HG8*INPUTs!HC$30</f>
        <v>1115.3796210672749</v>
      </c>
      <c r="HI8" s="145">
        <f>conversões!HH8*INPUTs!HD$30</f>
        <v>8757.353458124262</v>
      </c>
      <c r="HJ8" s="145">
        <f>conversões!HI8*INPUTs!HE$30</f>
        <v>7857.4194695367332</v>
      </c>
      <c r="HK8" s="145">
        <f>conversões!HJ8*INPUTs!HF$30</f>
        <v>2502.4157038371982</v>
      </c>
      <c r="HL8" s="145">
        <f>conversões!HK8*INPUTs!HG$30</f>
        <v>30806.657837748116</v>
      </c>
      <c r="HM8" s="145">
        <f>conversões!HL8*INPUTs!HH$30</f>
        <v>2547.9711721536828</v>
      </c>
      <c r="HN8" s="145">
        <f>conversões!HM8*INPUTs!HI$30</f>
        <v>2341.9763887446697</v>
      </c>
      <c r="HO8" s="145">
        <f>conversões!HN8*INPUTs!HJ$30</f>
        <v>31701.421563118278</v>
      </c>
      <c r="HP8" s="145">
        <f>conversões!HO8*INPUTs!HK$30</f>
        <v>69798.027593066421</v>
      </c>
      <c r="HQ8" s="145">
        <f>conversões!HP8*INPUTs!HL$30</f>
        <v>2890.9355652151535</v>
      </c>
      <c r="HR8" s="145">
        <f>conversões!HQ8*INPUTs!HM$30</f>
        <v>209818.60342259784</v>
      </c>
      <c r="HS8" s="145">
        <f>conversões!HR8*INPUTs!HN$30</f>
        <v>1161079.3408904895</v>
      </c>
      <c r="HT8" s="145">
        <f>conversões!HS8*INPUTs!HO$30</f>
        <v>35488.958357277428</v>
      </c>
      <c r="HU8" s="145">
        <f>conversões!HT8*INPUTs!HP$30</f>
        <v>25633.910834622253</v>
      </c>
      <c r="HV8" s="145">
        <f>conversões!HU8*INPUTs!HQ$30</f>
        <v>24083.059480827873</v>
      </c>
      <c r="HW8" s="145">
        <f>conversões!HV8*INPUTs!HR$30</f>
        <v>5984.3038815975397</v>
      </c>
      <c r="HX8" s="145">
        <f>conversões!HW8*INPUTs!HS$30</f>
        <v>6673.430023621363</v>
      </c>
      <c r="HY8" s="145">
        <f>conversões!HX8*INPUTs!HT$30</f>
        <v>7333.9461021094594</v>
      </c>
      <c r="HZ8" s="145">
        <f>conversões!HY8*INPUTs!HU$30</f>
        <v>51825.958395200403</v>
      </c>
      <c r="IA8" s="144">
        <f t="shared" si="7"/>
        <v>1706888.2213235369</v>
      </c>
    </row>
    <row r="9" spans="1:235" s="27" customFormat="1" ht="36" x14ac:dyDescent="0.25">
      <c r="A9" s="98" t="s">
        <v>28</v>
      </c>
      <c r="B9" s="99">
        <v>9001</v>
      </c>
      <c r="C9" s="99"/>
      <c r="D9" s="99">
        <v>2</v>
      </c>
      <c r="E9" s="99"/>
      <c r="F9" s="99"/>
      <c r="G9" s="99" t="s">
        <v>807</v>
      </c>
      <c r="H9" s="99" t="s">
        <v>782</v>
      </c>
      <c r="I9" s="98" t="s">
        <v>14</v>
      </c>
      <c r="J9" s="98" t="s">
        <v>878</v>
      </c>
      <c r="K9" s="98" t="s">
        <v>845</v>
      </c>
      <c r="L9" s="145">
        <f>conversões!K9*INPUTs!G$31</f>
        <v>2370.4859197831256</v>
      </c>
      <c r="M9" s="145">
        <f>conversões!L9*INPUTs!H$31</f>
        <v>285.68274624777257</v>
      </c>
      <c r="N9" s="145">
        <f>conversões!M9*INPUTs!I$31</f>
        <v>9560.0454183852289</v>
      </c>
      <c r="O9" s="145">
        <f>conversões!N9*INPUTs!J$31</f>
        <v>100.99972595498132</v>
      </c>
      <c r="P9" s="145">
        <f>conversões!O9*INPUTs!K$31</f>
        <v>9241.8763484889023</v>
      </c>
      <c r="Q9" s="145">
        <f>conversões!P9*INPUTs!L$31</f>
        <v>683.82125189899944</v>
      </c>
      <c r="R9" s="145">
        <f>conversões!Q9*INPUTs!M$31</f>
        <v>882.84950650868018</v>
      </c>
      <c r="S9" s="145">
        <f>conversões!R9*INPUTs!N$31</f>
        <v>3709.576272160527</v>
      </c>
      <c r="T9" s="145">
        <f>conversões!S9*INPUTs!O$31</f>
        <v>2787.5437906624165</v>
      </c>
      <c r="U9" s="145">
        <f>conversões!T9*INPUTs!P$31</f>
        <v>16180.916870267269</v>
      </c>
      <c r="V9" s="145">
        <f>conversões!U9*INPUTs!Q$31</f>
        <v>14890.967503975362</v>
      </c>
      <c r="W9" s="145">
        <f>conversões!V9*INPUTs!R$31</f>
        <v>14692.718077425709</v>
      </c>
      <c r="X9" s="145">
        <f>conversões!W9*INPUTs!S$31</f>
        <v>29201.621413271834</v>
      </c>
      <c r="Y9" s="145">
        <f>conversões!X9*INPUTs!T$31</f>
        <v>2096.1937754877308</v>
      </c>
      <c r="Z9" s="145">
        <f>conversões!Y9*INPUTs!U$31</f>
        <v>3718.6858824665937</v>
      </c>
      <c r="AA9" s="145">
        <f>conversões!Z9*INPUTs!V$31</f>
        <v>84791.950974041116</v>
      </c>
      <c r="AB9" s="145">
        <f>conversões!AA9*INPUTs!W$31</f>
        <v>77997.558231628049</v>
      </c>
      <c r="AC9" s="145">
        <f>conversões!AB9*INPUTs!X$31</f>
        <v>6901.7175129862953</v>
      </c>
      <c r="AD9" s="145">
        <f>conversões!AC9*INPUTs!Y$31</f>
        <v>196248.64680369024</v>
      </c>
      <c r="AE9" s="145">
        <f>conversões!AD9*INPUTs!Z$31</f>
        <v>239763.93197507921</v>
      </c>
      <c r="AF9" s="145">
        <f>conversões!AE9*INPUTs!AA$31</f>
        <v>74258.159277472005</v>
      </c>
      <c r="AG9" s="145">
        <f>conversões!AF9*INPUTs!AB$31</f>
        <v>22993.75135559935</v>
      </c>
      <c r="AH9" s="145">
        <f>conversões!AG9*INPUTs!AC$31</f>
        <v>36731.78359810976</v>
      </c>
      <c r="AI9" s="145">
        <f>conversões!AH9*INPUTs!AD$31</f>
        <v>8133.0468848207047</v>
      </c>
      <c r="AJ9" s="145">
        <f>conversões!AI9*INPUTs!AE$31</f>
        <v>5211.9662454168074</v>
      </c>
      <c r="AK9" s="145">
        <f>conversões!AJ9*INPUTs!AF$31</f>
        <v>27541.86399869265</v>
      </c>
      <c r="AL9" s="145">
        <f>conversões!AK9*INPUTs!AG$31</f>
        <v>11687.995279940211</v>
      </c>
      <c r="AM9" s="144">
        <f t="shared" si="0"/>
        <v>902666.35664046137</v>
      </c>
      <c r="AN9" s="145">
        <f>conversões!AM9*INPUTs!AI$31</f>
        <v>1620.3284414416019</v>
      </c>
      <c r="AO9" s="145">
        <f>conversões!AN9*INPUTs!AJ$31</f>
        <v>156.35845924860709</v>
      </c>
      <c r="AP9" s="145">
        <f>conversões!AO9*INPUTs!AK$31</f>
        <v>7680.4915696394501</v>
      </c>
      <c r="AQ9" s="145">
        <f>conversões!AP9*INPUTs!AL$31</f>
        <v>55.688440184849213</v>
      </c>
      <c r="AR9" s="145">
        <f>conversões!AQ9*INPUTs!AM$31</f>
        <v>7205.9033735068033</v>
      </c>
      <c r="AS9" s="145">
        <f>conversões!AR9*INPUTs!AN$31</f>
        <v>678.38324630659406</v>
      </c>
      <c r="AT9" s="145">
        <f>conversões!AS9*INPUTs!AO$31</f>
        <v>473.1940397937737</v>
      </c>
      <c r="AU9" s="145">
        <f>conversões!AT9*INPUTs!AP$31</f>
        <v>2193.9271566832649</v>
      </c>
      <c r="AV9" s="145">
        <f>conversões!AU9*INPUTs!AQ$31</f>
        <v>1840.9724221509505</v>
      </c>
      <c r="AW9" s="145">
        <f>conversões!AV9*INPUTs!AR$31</f>
        <v>12802.182313721602</v>
      </c>
      <c r="AX9" s="145">
        <f>conversões!AW9*INPUTs!AS$31</f>
        <v>11545.515727495404</v>
      </c>
      <c r="AY9" s="145">
        <f>conversões!AX9*INPUTs!AT$31</f>
        <v>11264.161750000963</v>
      </c>
      <c r="AZ9" s="145">
        <f>conversões!AY9*INPUTs!AU$31</f>
        <v>22104.845464326769</v>
      </c>
      <c r="BA9" s="145">
        <f>conversões!AZ9*INPUTs!AV$31</f>
        <v>1879.9252799528977</v>
      </c>
      <c r="BB9" s="145">
        <f>conversões!BA9*INPUTs!AW$31</f>
        <v>5605.4663656438888</v>
      </c>
      <c r="BC9" s="145">
        <f>conversões!BB9*INPUTs!AX$31</f>
        <v>76277.027930752214</v>
      </c>
      <c r="BD9" s="145">
        <f>conversões!BC9*INPUTs!AY$31</f>
        <v>79010.057835739048</v>
      </c>
      <c r="BE9" s="145">
        <f>conversões!BD9*INPUTs!AZ$31</f>
        <v>4452.4700229238879</v>
      </c>
      <c r="BF9" s="145">
        <f>conversões!BE9*INPUTs!BA$31</f>
        <v>168361.12934445907</v>
      </c>
      <c r="BG9" s="145">
        <f>conversões!BF9*INPUTs!BB$31</f>
        <v>248277.64273156662</v>
      </c>
      <c r="BH9" s="145">
        <f>conversões!BG9*INPUTs!BC$31</f>
        <v>78066.795260126455</v>
      </c>
      <c r="BI9" s="145">
        <f>conversões!BH9*INPUTs!BD$31</f>
        <v>20858.553216908917</v>
      </c>
      <c r="BJ9" s="145">
        <f>conversões!BI9*INPUTs!BE$31</f>
        <v>30381.693568217688</v>
      </c>
      <c r="BK9" s="145">
        <f>conversões!BJ9*INPUTs!BF$31</f>
        <v>16151.272396920202</v>
      </c>
      <c r="BL9" s="145">
        <f>conversões!BK9*INPUTs!BG$31</f>
        <v>3129.1866264608993</v>
      </c>
      <c r="BM9" s="145">
        <f>conversões!BL9*INPUTs!BH$31</f>
        <v>20995.079640123375</v>
      </c>
      <c r="BN9" s="145">
        <f>conversões!BM9*INPUTs!BI$31</f>
        <v>9475.6866414425822</v>
      </c>
      <c r="BO9" s="144">
        <f t="shared" si="1"/>
        <v>842543.93926573847</v>
      </c>
      <c r="BP9" s="145">
        <f>conversões!BO9*INPUTs!BK$31</f>
        <v>2021.0791011086999</v>
      </c>
      <c r="BQ9" s="145">
        <f>conversões!BP9*INPUTs!BL$31</f>
        <v>187.01564164456155</v>
      </c>
      <c r="BR9" s="145">
        <f>conversões!BQ9*INPUTs!BM$31</f>
        <v>7732.5780638997703</v>
      </c>
      <c r="BS9" s="145">
        <f>conversões!BR9*INPUTs!BN$31</f>
        <v>103.81605691867637</v>
      </c>
      <c r="BT9" s="145">
        <f>conversões!BS9*INPUTs!BO$31</f>
        <v>6858.1735478109376</v>
      </c>
      <c r="BU9" s="145">
        <f>conversões!BT9*INPUTs!BP$31</f>
        <v>738.78765096245672</v>
      </c>
      <c r="BV9" s="145">
        <f>conversões!BU9*INPUTs!BQ$31</f>
        <v>457.4937254287056</v>
      </c>
      <c r="BW9" s="145">
        <f>conversões!BV9*INPUTs!BR$31</f>
        <v>2838.3969135517714</v>
      </c>
      <c r="BX9" s="145">
        <f>conversões!BW9*INPUTs!BS$31</f>
        <v>1791.9862434058032</v>
      </c>
      <c r="BY9" s="145">
        <f>conversões!BX9*INPUTs!BT$31</f>
        <v>11285.133602129898</v>
      </c>
      <c r="BZ9" s="145">
        <f>conversões!BY9*INPUTs!BU$31</f>
        <v>8705.3315868338996</v>
      </c>
      <c r="CA9" s="145">
        <f>conversões!BZ9*INPUTs!BV$31</f>
        <v>9818.1815261875345</v>
      </c>
      <c r="CB9" s="145">
        <f>conversões!CA9*INPUTs!BW$31</f>
        <v>19489.276220160478</v>
      </c>
      <c r="CC9" s="145">
        <f>conversões!CB9*INPUTs!BX$31</f>
        <v>1796.0693135261693</v>
      </c>
      <c r="CD9" s="145">
        <f>conversões!CC9*INPUTs!BY$31</f>
        <v>5732.1892435897598</v>
      </c>
      <c r="CE9" s="145">
        <f>conversões!CD9*INPUTs!BZ$31</f>
        <v>73480.831897466298</v>
      </c>
      <c r="CF9" s="145">
        <f>conversões!CE9*INPUTs!CA$31</f>
        <v>101699.80559895032</v>
      </c>
      <c r="CG9" s="145">
        <f>conversões!CF9*INPUTs!CB$31</f>
        <v>4031.0328582102034</v>
      </c>
      <c r="CH9" s="145">
        <f>conversões!CG9*INPUTs!CC$31</f>
        <v>152204.63450854406</v>
      </c>
      <c r="CI9" s="145">
        <f>conversões!CH9*INPUTs!CD$31</f>
        <v>207618.09157413186</v>
      </c>
      <c r="CJ9" s="145">
        <f>conversões!CI9*INPUTs!CE$31</f>
        <v>76416.484133469916</v>
      </c>
      <c r="CK9" s="145">
        <f>conversões!CJ9*INPUTs!CF$31</f>
        <v>20418.154779880351</v>
      </c>
      <c r="CL9" s="145">
        <f>conversões!CK9*INPUTs!CG$31</f>
        <v>26793.446088168836</v>
      </c>
      <c r="CM9" s="145">
        <f>conversões!CL9*INPUTs!CH$31</f>
        <v>14567.434128681467</v>
      </c>
      <c r="CN9" s="145">
        <f>conversões!CM9*INPUTs!CI$31</f>
        <v>2196.3361263962865</v>
      </c>
      <c r="CO9" s="145">
        <f>conversões!CN9*INPUTs!CJ$31</f>
        <v>15977.074782583401</v>
      </c>
      <c r="CP9" s="145">
        <f>conversões!CO9*INPUTs!CK$31</f>
        <v>12104.43766177438</v>
      </c>
      <c r="CQ9" s="144">
        <f t="shared" si="2"/>
        <v>787063.27257541649</v>
      </c>
      <c r="CR9" s="145">
        <f>conversões!CQ9*INPUTs!CM$31</f>
        <v>1069.79948145507</v>
      </c>
      <c r="CS9" s="145">
        <f>conversões!CR9*INPUTs!CN$31</f>
        <v>216.90624223408281</v>
      </c>
      <c r="CT9" s="145">
        <f>conversões!CS9*INPUTs!CO$31</f>
        <v>6656.2108339720808</v>
      </c>
      <c r="CU9" s="145">
        <f>conversões!CT9*INPUTs!CP$31</f>
        <v>152.48349564990227</v>
      </c>
      <c r="CV9" s="145">
        <f>conversões!CU9*INPUTs!CQ$31</f>
        <v>6525.6844673829009</v>
      </c>
      <c r="CW9" s="145">
        <f>conversões!CV9*INPUTs!CR$31</f>
        <v>459.87230613094221</v>
      </c>
      <c r="CX9" s="145">
        <f>conversões!CW9*INPUTs!CS$31</f>
        <v>629.17108144697977</v>
      </c>
      <c r="CY9" s="145">
        <f>conversões!CX9*INPUTs!CT$31</f>
        <v>1139.0771245880087</v>
      </c>
      <c r="CZ9" s="145">
        <f>conversões!CY9*INPUTs!CU$31</f>
        <v>724.39308437688601</v>
      </c>
      <c r="DA9" s="145">
        <f>conversões!CZ9*INPUTs!CV$31</f>
        <v>8375.2979433580294</v>
      </c>
      <c r="DB9" s="145">
        <f>conversões!DA9*INPUTs!CW$31</f>
        <v>8874.3450729265023</v>
      </c>
      <c r="DC9" s="145">
        <f>conversões!DB9*INPUTs!CX$31</f>
        <v>7934.3189686592095</v>
      </c>
      <c r="DD9" s="145">
        <f>conversões!DC9*INPUTs!CY$31</f>
        <v>15169.455336072055</v>
      </c>
      <c r="DE9" s="145">
        <f>conversões!DD9*INPUTs!CZ$31</f>
        <v>1431.5373179996752</v>
      </c>
      <c r="DF9" s="145">
        <f>conversões!DE9*INPUTs!DA$31</f>
        <v>4408.0334698936822</v>
      </c>
      <c r="DG9" s="145">
        <f>conversões!DF9*INPUTs!DB$31</f>
        <v>38935.046582993804</v>
      </c>
      <c r="DH9" s="145">
        <f>conversões!DG9*INPUTs!DC$31</f>
        <v>60122.873653468261</v>
      </c>
      <c r="DI9" s="145">
        <f>conversões!DH9*INPUTs!DD$31</f>
        <v>3065.642399589231</v>
      </c>
      <c r="DJ9" s="145">
        <f>conversões!DI9*INPUTs!DE$31</f>
        <v>148744.52703793076</v>
      </c>
      <c r="DK9" s="145">
        <f>conversões!DJ9*INPUTs!DF$31</f>
        <v>182246.13536425817</v>
      </c>
      <c r="DL9" s="145">
        <f>conversões!DK9*INPUTs!DG$31</f>
        <v>67038.020419749068</v>
      </c>
      <c r="DM9" s="145">
        <f>conversões!DL9*INPUTs!DH$31</f>
        <v>18129.192237413332</v>
      </c>
      <c r="DN9" s="145">
        <f>conversões!DM9*INPUTs!DI$31</f>
        <v>36371.205379563646</v>
      </c>
      <c r="DO9" s="145">
        <f>conversões!DN9*INPUTs!DJ$31</f>
        <v>10700.544662875287</v>
      </c>
      <c r="DP9" s="145">
        <f>conversões!DO9*INPUTs!DK$31</f>
        <v>1446.0504294430664</v>
      </c>
      <c r="DQ9" s="145">
        <f>conversões!DP9*INPUTs!DL$31</f>
        <v>11564.313048402282</v>
      </c>
      <c r="DR9" s="145">
        <f>conversões!DQ9*INPUTs!DM$31</f>
        <v>10888.758762360396</v>
      </c>
      <c r="DS9" s="144">
        <f t="shared" si="3"/>
        <v>653018.89620419336</v>
      </c>
      <c r="DT9" s="145">
        <f>conversões!DS9*INPUTs!DO$31</f>
        <v>819.69747215557038</v>
      </c>
      <c r="DU9" s="145">
        <f>conversões!DT9*INPUTs!DP$31</f>
        <v>212.45859382013145</v>
      </c>
      <c r="DV9" s="145">
        <f>conversões!DU9*INPUTs!DQ$31</f>
        <v>5388.4836952994865</v>
      </c>
      <c r="DW9" s="145">
        <f>conversões!DV9*INPUTs!DR$31</f>
        <v>361.30881681860944</v>
      </c>
      <c r="DX9" s="145">
        <f>conversões!DW9*INPUTs!DS$31</f>
        <v>3916.9527627354228</v>
      </c>
      <c r="DY9" s="145">
        <f>conversões!DX9*INPUTs!DT$31</f>
        <v>373.20604669320392</v>
      </c>
      <c r="DZ9" s="145">
        <f>conversões!DY9*INPUTs!DU$31</f>
        <v>741.74172820153422</v>
      </c>
      <c r="EA9" s="145">
        <f>conversões!DZ9*INPUTs!DV$31</f>
        <v>1092.5178911890112</v>
      </c>
      <c r="EB9" s="145">
        <f>conversões!EA9*INPUTs!DW$31</f>
        <v>605.53830682625721</v>
      </c>
      <c r="EC9" s="145">
        <f>conversões!EB9*INPUTs!DX$31</f>
        <v>7555.0546790018161</v>
      </c>
      <c r="ED9" s="145">
        <f>conversões!EC9*INPUTs!DY$31</f>
        <v>8583.4589366661639</v>
      </c>
      <c r="EE9" s="145">
        <f>conversões!ED9*INPUTs!DZ$31</f>
        <v>8826.2361137791213</v>
      </c>
      <c r="EF9" s="145">
        <f>conversões!EE9*INPUTs!EA$31</f>
        <v>13934.998646899001</v>
      </c>
      <c r="EG9" s="145">
        <f>conversões!EF9*INPUTs!EB$31</f>
        <v>1077.6804894051713</v>
      </c>
      <c r="EH9" s="145">
        <f>conversões!EG9*INPUTs!EC$31</f>
        <v>4274.4623764161352</v>
      </c>
      <c r="EI9" s="145">
        <f>conversões!EH9*INPUTs!ED$31</f>
        <v>40295.68202179356</v>
      </c>
      <c r="EJ9" s="145">
        <f>conversões!EI9*INPUTs!EE$31</f>
        <v>49436.63953071287</v>
      </c>
      <c r="EK9" s="145">
        <f>conversões!EJ9*INPUTs!EF$31</f>
        <v>4182.4416535038245</v>
      </c>
      <c r="EL9" s="145">
        <f>conversões!EK9*INPUTs!EG$31</f>
        <v>141834.3030891353</v>
      </c>
      <c r="EM9" s="145">
        <f>conversões!EL9*INPUTs!EH$31</f>
        <v>158519.96289283223</v>
      </c>
      <c r="EN9" s="145">
        <f>conversões!EM9*INPUTs!EI$31</f>
        <v>55375.340203836655</v>
      </c>
      <c r="EO9" s="145">
        <f>conversões!EN9*INPUTs!EJ$31</f>
        <v>17449.37806152102</v>
      </c>
      <c r="EP9" s="145">
        <f>conversões!EO9*INPUTs!EK$31</f>
        <v>33524.85655807727</v>
      </c>
      <c r="EQ9" s="145">
        <f>conversões!EP9*INPUTs!EL$31</f>
        <v>10187.326944797587</v>
      </c>
      <c r="ER9" s="145">
        <f>conversões!EQ9*INPUTs!EM$31</f>
        <v>1022.7569384092361</v>
      </c>
      <c r="ES9" s="145">
        <f>conversões!ER9*INPUTs!EN$31</f>
        <v>8738.2862679201735</v>
      </c>
      <c r="ET9" s="145">
        <f>conversões!ES9*INPUTs!EO$31</f>
        <v>10826.30681544135</v>
      </c>
      <c r="EU9" s="144">
        <f t="shared" si="4"/>
        <v>589157.0775338877</v>
      </c>
      <c r="EV9" s="145">
        <f>conversões!EU9*INPUTs!EQ$31</f>
        <v>448.4537228278125</v>
      </c>
      <c r="EW9" s="145">
        <f>conversões!EV9*INPUTs!ER$31</f>
        <v>175.56514075343077</v>
      </c>
      <c r="EX9" s="145">
        <f>conversões!EW9*INPUTs!ES$31</f>
        <v>4102.3124812270535</v>
      </c>
      <c r="EY9" s="145">
        <f>conversões!EX9*INPUTs!ET$31</f>
        <v>353.81978162631168</v>
      </c>
      <c r="EZ9" s="145">
        <f>conversões!EY9*INPUTs!EU$31</f>
        <v>3166.3839644726731</v>
      </c>
      <c r="FA9" s="145">
        <f>conversões!EZ9*INPUTs!EV$31</f>
        <v>113.86068714300052</v>
      </c>
      <c r="FB9" s="145">
        <f>conversões!FA9*INPUTs!EW$31</f>
        <v>734.90541301979704</v>
      </c>
      <c r="FC9" s="145">
        <f>conversões!FB9*INPUTs!EX$31</f>
        <v>1618.5914852553519</v>
      </c>
      <c r="FD9" s="145">
        <f>conversões!FC9*INPUTs!EY$31</f>
        <v>445.47054003625004</v>
      </c>
      <c r="FE9" s="145">
        <f>conversões!FD9*INPUTs!EZ$31</f>
        <v>5034.0387070438965</v>
      </c>
      <c r="FF9" s="145">
        <f>conversões!FE9*INPUTs!FA$31</f>
        <v>7827.5807890443848</v>
      </c>
      <c r="FG9" s="145">
        <f>conversões!FF9*INPUTs!FB$31</f>
        <v>7946.632508209761</v>
      </c>
      <c r="FH9" s="145">
        <f>conversões!FG9*INPUTs!FC$31</f>
        <v>9028.664903714769</v>
      </c>
      <c r="FI9" s="145">
        <f>conversões!FH9*INPUTs!FD$31</f>
        <v>910.19383063951102</v>
      </c>
      <c r="FJ9" s="145">
        <f>conversões!FI9*INPUTs!FE$31</f>
        <v>3440.7429385201376</v>
      </c>
      <c r="FK9" s="145">
        <f>conversões!FJ9*INPUTs!FF$31</f>
        <v>33391.292145227271</v>
      </c>
      <c r="FL9" s="145">
        <f>conversões!FK9*INPUTs!FG$31</f>
        <v>36915.247058545654</v>
      </c>
      <c r="FM9" s="145">
        <f>conversões!FL9*INPUTs!FH$31</f>
        <v>3705.9112560894637</v>
      </c>
      <c r="FN9" s="145">
        <f>conversões!FM9*INPUTs!FI$31</f>
        <v>105411.44910610715</v>
      </c>
      <c r="FO9" s="145">
        <f>conversões!FN9*INPUTs!FJ$31</f>
        <v>158139.52011218143</v>
      </c>
      <c r="FP9" s="145">
        <f>conversões!FO9*INPUTs!FK$31</f>
        <v>48511.694040580769</v>
      </c>
      <c r="FQ9" s="145">
        <f>conversões!FP9*INPUTs!FL$31</f>
        <v>12452.847135717871</v>
      </c>
      <c r="FR9" s="145">
        <f>conversões!FQ9*INPUTs!FM$31</f>
        <v>25439.770202117234</v>
      </c>
      <c r="FS9" s="145">
        <f>conversões!FR9*INPUTs!FN$31</f>
        <v>9796.2194066251104</v>
      </c>
      <c r="FT9" s="145">
        <f>conversões!FS9*INPUTs!FO$31</f>
        <v>1282.2651847535644</v>
      </c>
      <c r="FU9" s="145">
        <f>conversões!FT9*INPUTs!FP$31</f>
        <v>7145.9026044028042</v>
      </c>
      <c r="FV9" s="145">
        <f>conversões!FU9*INPUTs!FQ$31</f>
        <v>8713.9518388557335</v>
      </c>
      <c r="FW9" s="144">
        <f t="shared" si="5"/>
        <v>496253.28698473814</v>
      </c>
      <c r="FX9" s="145">
        <f>conversões!FW9*INPUTs!FS$31</f>
        <v>214.15549860844067</v>
      </c>
      <c r="FY9" s="145">
        <f>conversões!FX9*INPUTs!FT$31</f>
        <v>877.15327862030767</v>
      </c>
      <c r="FZ9" s="145">
        <f>conversões!FY9*INPUTs!FU$31</f>
        <v>5824.8778985386261</v>
      </c>
      <c r="GA9" s="145">
        <f>conversões!FZ9*INPUTs!FV$31</f>
        <v>517.97476713305832</v>
      </c>
      <c r="GB9" s="145">
        <f>conversões!GA9*INPUTs!FW$31</f>
        <v>3936.192792059644</v>
      </c>
      <c r="GC9" s="145">
        <f>conversões!GB9*INPUTs!FX$31</f>
        <v>29.192039090331019</v>
      </c>
      <c r="GD9" s="145">
        <f>conversões!GC9*INPUTs!FY$31</f>
        <v>711.63846674072511</v>
      </c>
      <c r="GE9" s="145">
        <f>conversões!GD9*INPUTs!FZ$31</f>
        <v>1183.6990498479704</v>
      </c>
      <c r="GF9" s="145">
        <f>conversões!GE9*INPUTs!GA$31</f>
        <v>585.13704333432281</v>
      </c>
      <c r="GG9" s="145">
        <f>conversões!GF9*INPUTs!GB$31</f>
        <v>4123.0508655368776</v>
      </c>
      <c r="GH9" s="145">
        <f>conversões!GG9*INPUTs!GC$31</f>
        <v>7718.4385817650455</v>
      </c>
      <c r="GI9" s="145">
        <f>conversões!GH9*INPUTs!GD$31</f>
        <v>7447.5837062373348</v>
      </c>
      <c r="GJ9" s="145">
        <f>conversões!GI9*INPUTs!GE$31</f>
        <v>7039.2856235882491</v>
      </c>
      <c r="GK9" s="145">
        <f>conversões!GJ9*INPUTs!GF$31</f>
        <v>493.21519326138474</v>
      </c>
      <c r="GL9" s="145">
        <f>conversões!GK9*INPUTs!GG$31</f>
        <v>4602.4027088118473</v>
      </c>
      <c r="GM9" s="145">
        <f>conversões!GL9*INPUTs!GH$31</f>
        <v>29447.653696572015</v>
      </c>
      <c r="GN9" s="145">
        <f>conversões!GM9*INPUTs!GI$31</f>
        <v>66499.954056612172</v>
      </c>
      <c r="GO9" s="145">
        <f>conversões!GN9*INPUTs!GJ$31</f>
        <v>3588.7930152353501</v>
      </c>
      <c r="GP9" s="145">
        <f>conversões!GO9*INPUTs!GK$31</f>
        <v>107218.84303488651</v>
      </c>
      <c r="GQ9" s="145">
        <f>conversões!GP9*INPUTs!GL$31</f>
        <v>186965.65677177368</v>
      </c>
      <c r="GR9" s="145">
        <f>conversões!GQ9*INPUTs!GM$31</f>
        <v>51484.944042968724</v>
      </c>
      <c r="GS9" s="145">
        <f>conversões!GR9*INPUTs!GN$31</f>
        <v>13537.216862794146</v>
      </c>
      <c r="GT9" s="145">
        <f>conversões!GS9*INPUTs!GO$31</f>
        <v>26858.85878517299</v>
      </c>
      <c r="GU9" s="145">
        <f>conversões!GT9*INPUTs!GP$31</f>
        <v>11550.989510646687</v>
      </c>
      <c r="GV9" s="145">
        <f>conversões!GU9*INPUTs!GQ$31</f>
        <v>1166.2189243367886</v>
      </c>
      <c r="GW9" s="145">
        <f>conversões!GV9*INPUTs!GR$31</f>
        <v>7318.0807337483975</v>
      </c>
      <c r="GX9" s="145">
        <f>conversões!GW9*INPUTs!GS$31</f>
        <v>5591.0898255707316</v>
      </c>
      <c r="GY9" s="144">
        <f t="shared" si="6"/>
        <v>556532.29677349236</v>
      </c>
      <c r="GZ9" s="145">
        <f>conversões!GY9*INPUTs!GU$31</f>
        <v>550.28265125760424</v>
      </c>
      <c r="HA9" s="145">
        <f>conversões!GZ9*INPUTs!GV$31</f>
        <v>1106.2561660006297</v>
      </c>
      <c r="HB9" s="145">
        <f>conversões!HA9*INPUTs!GW$31</f>
        <v>4241.7833205113957</v>
      </c>
      <c r="HC9" s="145">
        <f>conversões!HB9*INPUTs!GX$31</f>
        <v>375.43743309862737</v>
      </c>
      <c r="HD9" s="145">
        <f>conversões!HC9*INPUTs!GY$31</f>
        <v>3825.3304943403732</v>
      </c>
      <c r="HE9" s="145">
        <f>conversões!HD9*INPUTs!GZ$31</f>
        <v>62.793368572767484</v>
      </c>
      <c r="HF9" s="145">
        <f>conversões!HE9*INPUTs!HA$31</f>
        <v>581.0791956443876</v>
      </c>
      <c r="HG9" s="145">
        <f>conversões!HF9*INPUTs!HB$31</f>
        <v>776.43828673642781</v>
      </c>
      <c r="HH9" s="145">
        <f>conversões!HG9*INPUTs!HC$31</f>
        <v>339.09311175512238</v>
      </c>
      <c r="HI9" s="145">
        <f>conversões!HH9*INPUTs!HD$31</f>
        <v>3428.4952772845186</v>
      </c>
      <c r="HJ9" s="145">
        <f>conversões!HI9*INPUTs!HE$31</f>
        <v>7407.9258450998086</v>
      </c>
      <c r="HK9" s="145">
        <f>conversões!HJ9*INPUTs!HF$31</f>
        <v>1399.1316428201089</v>
      </c>
      <c r="HL9" s="145">
        <f>conversões!HK9*INPUTs!HG$31</f>
        <v>5721.1858194903998</v>
      </c>
      <c r="HM9" s="145">
        <f>conversões!HL9*INPUTs!HH$31</f>
        <v>566.12064859763245</v>
      </c>
      <c r="HN9" s="145">
        <f>conversões!HM9*INPUTs!HI$31</f>
        <v>3758.0626693403437</v>
      </c>
      <c r="HO9" s="145">
        <f>conversões!HN9*INPUTs!HJ$31</f>
        <v>24201.614578553068</v>
      </c>
      <c r="HP9" s="145">
        <f>conversões!HO9*INPUTs!HK$31</f>
        <v>34316.111665849443</v>
      </c>
      <c r="HQ9" s="145">
        <f>conversões!HP9*INPUTs!HL$31</f>
        <v>2938.5241124418717</v>
      </c>
      <c r="HR9" s="145">
        <f>conversões!HQ9*INPUTs!HM$31</f>
        <v>99936.372153329736</v>
      </c>
      <c r="HS9" s="145">
        <f>conversões!HR9*INPUTs!HN$31</f>
        <v>123015.90389193321</v>
      </c>
      <c r="HT9" s="145">
        <f>conversões!HS9*INPUTs!HO$31</f>
        <v>45714.512162703671</v>
      </c>
      <c r="HU9" s="145">
        <f>conversões!HT9*INPUTs!HP$31</f>
        <v>9879.5647918111754</v>
      </c>
      <c r="HV9" s="145">
        <f>conversões!HU9*INPUTs!HQ$31</f>
        <v>20141.854478808007</v>
      </c>
      <c r="HW9" s="145">
        <f>conversões!HV9*INPUTs!HR$31</f>
        <v>12251.119687346147</v>
      </c>
      <c r="HX9" s="145">
        <f>conversões!HW9*INPUTs!HS$31</f>
        <v>1752.3772818255839</v>
      </c>
      <c r="HY9" s="145">
        <f>conversões!HX9*INPUTs!HT$31</f>
        <v>7964.2929335786912</v>
      </c>
      <c r="HZ9" s="145">
        <f>conversões!HY9*INPUTs!HU$31</f>
        <v>2991.512450921718</v>
      </c>
      <c r="IA9" s="144">
        <f t="shared" si="7"/>
        <v>419243.17611965246</v>
      </c>
    </row>
    <row r="10" spans="1:235" s="27" customFormat="1" ht="36" x14ac:dyDescent="0.25">
      <c r="A10" s="98" t="s">
        <v>28</v>
      </c>
      <c r="B10" s="99">
        <v>9003</v>
      </c>
      <c r="C10" s="99"/>
      <c r="D10" s="99">
        <v>2</v>
      </c>
      <c r="E10" s="99"/>
      <c r="F10" s="99"/>
      <c r="G10" s="99" t="s">
        <v>808</v>
      </c>
      <c r="H10" s="99" t="s">
        <v>782</v>
      </c>
      <c r="I10" s="98" t="s">
        <v>14</v>
      </c>
      <c r="J10" s="98" t="s">
        <v>879</v>
      </c>
      <c r="K10" s="98" t="s">
        <v>845</v>
      </c>
      <c r="L10" s="145">
        <f>conversões!K10*INPUTs!G$31</f>
        <v>0</v>
      </c>
      <c r="M10" s="145">
        <f>conversões!L10*INPUTs!H$31</f>
        <v>0</v>
      </c>
      <c r="N10" s="145">
        <f>conversões!M10*INPUTs!I$31</f>
        <v>54358.902731897069</v>
      </c>
      <c r="O10" s="145">
        <f>conversões!N10*INPUTs!J$31</f>
        <v>0</v>
      </c>
      <c r="P10" s="145">
        <f>conversões!O10*INPUTs!K$31</f>
        <v>843.68116387934253</v>
      </c>
      <c r="Q10" s="145">
        <f>conversões!P10*INPUTs!L$31</f>
        <v>0</v>
      </c>
      <c r="R10" s="145">
        <f>conversões!Q10*INPUTs!M$31</f>
        <v>74.580310005775303</v>
      </c>
      <c r="S10" s="145">
        <f>conversões!R10*INPUTs!N$31</f>
        <v>265.96522720082538</v>
      </c>
      <c r="T10" s="145">
        <f>conversões!S10*INPUTs!O$31</f>
        <v>4511.0154695916717</v>
      </c>
      <c r="U10" s="145">
        <f>conversões!T10*INPUTs!P$31</f>
        <v>455.16025989637541</v>
      </c>
      <c r="V10" s="145">
        <f>conversões!U10*INPUTs!Q$31</f>
        <v>2259.8719051472067</v>
      </c>
      <c r="W10" s="145">
        <f>conversões!V10*INPUTs!R$31</f>
        <v>1254.6533534650696</v>
      </c>
      <c r="X10" s="145">
        <f>conversões!W10*INPUTs!S$31</f>
        <v>1157.7493078621299</v>
      </c>
      <c r="Y10" s="145">
        <f>conversões!X10*INPUTs!T$31</f>
        <v>196.05181174656946</v>
      </c>
      <c r="Z10" s="145">
        <f>conversões!Y10*INPUTs!U$31</f>
        <v>0</v>
      </c>
      <c r="AA10" s="145">
        <f>conversões!Z10*INPUTs!V$31</f>
        <v>1332.2548316604295</v>
      </c>
      <c r="AB10" s="145">
        <f>conversões!AA10*INPUTs!W$31</f>
        <v>38257.225059802819</v>
      </c>
      <c r="AC10" s="145">
        <f>conversões!AB10*INPUTs!X$31</f>
        <v>42.571884751079303</v>
      </c>
      <c r="AD10" s="145">
        <f>conversões!AC10*INPUTs!Y$31</f>
        <v>17035.165358794802</v>
      </c>
      <c r="AE10" s="145">
        <f>conversões!AD10*INPUTs!Z$31</f>
        <v>58114.016012300453</v>
      </c>
      <c r="AF10" s="145">
        <f>conversões!AE10*INPUTs!AA$31</f>
        <v>1677.6287715415965</v>
      </c>
      <c r="AG10" s="145">
        <f>conversões!AF10*INPUTs!AB$31</f>
        <v>285.60599537906955</v>
      </c>
      <c r="AH10" s="145">
        <f>conversões!AG10*INPUTs!AC$31</f>
        <v>1319.6276572580114</v>
      </c>
      <c r="AI10" s="145">
        <f>conversões!AH10*INPUTs!AD$31</f>
        <v>4794.0439609759715</v>
      </c>
      <c r="AJ10" s="145">
        <f>conversões!AI10*INPUTs!AE$31</f>
        <v>824.13260717675496</v>
      </c>
      <c r="AK10" s="145">
        <f>conversões!AJ10*INPUTs!AF$31</f>
        <v>385.49835538244082</v>
      </c>
      <c r="AL10" s="145">
        <f>conversões!AK10*INPUTs!AG$31</f>
        <v>1651.6129878588395</v>
      </c>
      <c r="AM10" s="144">
        <f t="shared" si="0"/>
        <v>191097.01502357429</v>
      </c>
      <c r="AN10" s="145">
        <f>conversões!AM10*INPUTs!AI$31</f>
        <v>0</v>
      </c>
      <c r="AO10" s="145">
        <f>conversões!AN10*INPUTs!AJ$31</f>
        <v>0</v>
      </c>
      <c r="AP10" s="145">
        <f>conversões!AO10*INPUTs!AK$31</f>
        <v>45690.474565984579</v>
      </c>
      <c r="AQ10" s="145">
        <f>conversões!AP10*INPUTs!AL$31</f>
        <v>0</v>
      </c>
      <c r="AR10" s="145">
        <f>conversões!AQ10*INPUTs!AM$31</f>
        <v>383.81240734051505</v>
      </c>
      <c r="AS10" s="145">
        <f>conversões!AR10*INPUTs!AN$31</f>
        <v>0</v>
      </c>
      <c r="AT10" s="145">
        <f>conversões!AS10*INPUTs!AO$31</f>
        <v>35.171646432536342</v>
      </c>
      <c r="AU10" s="145">
        <f>conversões!AT10*INPUTs!AP$31</f>
        <v>414.30746981163492</v>
      </c>
      <c r="AV10" s="145">
        <f>conversões!AU10*INPUTs!AQ$31</f>
        <v>0</v>
      </c>
      <c r="AW10" s="145">
        <f>conversões!AV10*INPUTs!AR$31</f>
        <v>351.17177068592144</v>
      </c>
      <c r="AX10" s="145">
        <f>conversões!AW10*INPUTs!AS$31</f>
        <v>1648.7329178487876</v>
      </c>
      <c r="AY10" s="145">
        <f>conversões!AX10*INPUTs!AT$31</f>
        <v>158.16347021849606</v>
      </c>
      <c r="AZ10" s="145">
        <f>conversões!AY10*INPUTs!AU$31</f>
        <v>784.3168215728416</v>
      </c>
      <c r="BA10" s="145">
        <f>conversões!AZ10*INPUTs!AV$31</f>
        <v>0</v>
      </c>
      <c r="BB10" s="145">
        <f>conversões!BA10*INPUTs!AW$31</f>
        <v>0</v>
      </c>
      <c r="BC10" s="145">
        <f>conversões!BB10*INPUTs!AX$31</f>
        <v>1018.3517063408709</v>
      </c>
      <c r="BD10" s="145">
        <f>conversões!BC10*INPUTs!AY$31</f>
        <v>2662.5058257051478</v>
      </c>
      <c r="BE10" s="145">
        <f>conversões!BD10*INPUTs!AZ$31</f>
        <v>110.09503467154687</v>
      </c>
      <c r="BF10" s="145">
        <f>conversões!BE10*INPUTs!BA$31</f>
        <v>15444.250455941921</v>
      </c>
      <c r="BG10" s="145">
        <f>conversões!BF10*INPUTs!BB$31</f>
        <v>21208.67761953978</v>
      </c>
      <c r="BH10" s="145">
        <f>conversões!BG10*INPUTs!BC$31</f>
        <v>1887.4493147591775</v>
      </c>
      <c r="BI10" s="145">
        <f>conversões!BH10*INPUTs!BD$31</f>
        <v>199.39703810222156</v>
      </c>
      <c r="BJ10" s="145">
        <f>conversões!BI10*INPUTs!BE$31</f>
        <v>1073.2106559260949</v>
      </c>
      <c r="BK10" s="145">
        <f>conversões!BJ10*INPUTs!BF$31</f>
        <v>127.91507615278208</v>
      </c>
      <c r="BL10" s="145">
        <f>conversões!BK10*INPUTs!BG$31</f>
        <v>172.72079679947305</v>
      </c>
      <c r="BM10" s="145">
        <f>conversões!BL10*INPUTs!BH$31</f>
        <v>510.88865528846463</v>
      </c>
      <c r="BN10" s="145">
        <f>conversões!BM10*INPUTs!BI$31</f>
        <v>2080.0605076255242</v>
      </c>
      <c r="BO10" s="144">
        <f t="shared" si="1"/>
        <v>95961.673756748336</v>
      </c>
      <c r="BP10" s="145">
        <f>conversões!BO10*INPUTs!BK$31</f>
        <v>0</v>
      </c>
      <c r="BQ10" s="145">
        <f>conversões!BP10*INPUTs!BL$31</f>
        <v>0</v>
      </c>
      <c r="BR10" s="145">
        <f>conversões!BQ10*INPUTs!BM$31</f>
        <v>48305.385139074766</v>
      </c>
      <c r="BS10" s="145">
        <f>conversões!BR10*INPUTs!BN$31</f>
        <v>0</v>
      </c>
      <c r="BT10" s="145">
        <f>conversões!BS10*INPUTs!BO$31</f>
        <v>457.43308713181557</v>
      </c>
      <c r="BU10" s="145">
        <f>conversões!BT10*INPUTs!BP$31</f>
        <v>0</v>
      </c>
      <c r="BV10" s="145">
        <f>conversões!BU10*INPUTs!BQ$31</f>
        <v>34.133050397715664</v>
      </c>
      <c r="BW10" s="145">
        <f>conversões!BV10*INPUTs!BR$31</f>
        <v>277.67949890270813</v>
      </c>
      <c r="BX10" s="145">
        <f>conversões!BW10*INPUTs!BS$31</f>
        <v>0</v>
      </c>
      <c r="BY10" s="145">
        <f>conversões!BX10*INPUTs!BT$31</f>
        <v>384.65533241605777</v>
      </c>
      <c r="BZ10" s="145">
        <f>conversões!BY10*INPUTs!BU$31</f>
        <v>881.03604096909885</v>
      </c>
      <c r="CA10" s="145">
        <f>conversões!BZ10*INPUTs!BV$31</f>
        <v>481.1506182924258</v>
      </c>
      <c r="CB10" s="145">
        <f>conversões!CA10*INPUTs!BW$31</f>
        <v>170.52751250868991</v>
      </c>
      <c r="CC10" s="145">
        <f>conversões!CB10*INPUTs!BX$31</f>
        <v>0</v>
      </c>
      <c r="CD10" s="145">
        <f>conversões!CC10*INPUTs!BY$31</f>
        <v>0</v>
      </c>
      <c r="CE10" s="145">
        <f>conversões!CD10*INPUTs!BZ$31</f>
        <v>825.26472191820449</v>
      </c>
      <c r="CF10" s="145">
        <f>conversões!CE10*INPUTs!CA$31</f>
        <v>3319.8199926084676</v>
      </c>
      <c r="CG10" s="145">
        <f>conversões!CF10*INPUTs!CB$31</f>
        <v>0</v>
      </c>
      <c r="CH10" s="145">
        <f>conversões!CG10*INPUTs!CC$31</f>
        <v>9501.309383242924</v>
      </c>
      <c r="CI10" s="145">
        <f>conversões!CH10*INPUTs!CD$31</f>
        <v>18057.401341130259</v>
      </c>
      <c r="CJ10" s="145">
        <f>conversões!CI10*INPUTs!CE$31</f>
        <v>1185.3903541286516</v>
      </c>
      <c r="CK10" s="145">
        <f>conversões!CJ10*INPUTs!CF$31</f>
        <v>119.60561092339346</v>
      </c>
      <c r="CL10" s="145">
        <f>conversões!CK10*INPUTs!CG$31</f>
        <v>253.80447279898976</v>
      </c>
      <c r="CM10" s="145">
        <f>conversões!CL10*INPUTs!CH$31</f>
        <v>139.9345313732716</v>
      </c>
      <c r="CN10" s="145">
        <f>conversões!CM10*INPUTs!CI$31</f>
        <v>516.21793747310346</v>
      </c>
      <c r="CO10" s="145">
        <f>conversões!CN10*INPUTs!CJ$31</f>
        <v>315.61959169800213</v>
      </c>
      <c r="CP10" s="145">
        <f>conversões!CO10*INPUTs!CK$31</f>
        <v>647.49600898307006</v>
      </c>
      <c r="CQ10" s="144">
        <f t="shared" si="2"/>
        <v>85873.864225971643</v>
      </c>
      <c r="CR10" s="145">
        <f>conversões!CQ10*INPUTs!CM$31</f>
        <v>96.191777875518568</v>
      </c>
      <c r="CS10" s="145">
        <f>conversões!CR10*INPUTs!CN$31</f>
        <v>15.410624541035665</v>
      </c>
      <c r="CT10" s="145">
        <f>conversões!CS10*INPUTs!CO$31</f>
        <v>1099.6368174038535</v>
      </c>
      <c r="CU10" s="145">
        <f>conversões!CT10*INPUTs!CP$31</f>
        <v>0</v>
      </c>
      <c r="CV10" s="145">
        <f>conversões!CU10*INPUTs!CQ$31</f>
        <v>162.8405035601582</v>
      </c>
      <c r="CW10" s="145">
        <f>conversões!CV10*INPUTs!CR$31</f>
        <v>0</v>
      </c>
      <c r="CX10" s="145">
        <f>conversões!CW10*INPUTs!CS$31</f>
        <v>42.807290391792861</v>
      </c>
      <c r="CY10" s="145">
        <f>conversões!CX10*INPUTs!CT$31</f>
        <v>64.800026739869921</v>
      </c>
      <c r="CZ10" s="145">
        <f>conversões!CY10*INPUTs!CU$31</f>
        <v>0</v>
      </c>
      <c r="DA10" s="145">
        <f>conversões!CZ10*INPUTs!CV$31</f>
        <v>28.538193594528575</v>
      </c>
      <c r="DB10" s="145">
        <f>conversões!DA10*INPUTs!CW$31</f>
        <v>291.24561836497048</v>
      </c>
      <c r="DC10" s="145">
        <f>conversões!DB10*INPUTs!CX$31</f>
        <v>452.21255024284176</v>
      </c>
      <c r="DD10" s="145">
        <f>conversões!DC10*INPUTs!CY$31</f>
        <v>153.68733614668142</v>
      </c>
      <c r="DE10" s="145">
        <f>conversões!DD10*INPUTs!CZ$31</f>
        <v>0</v>
      </c>
      <c r="DF10" s="145">
        <f>conversões!DE10*INPUTs!DA$31</f>
        <v>0</v>
      </c>
      <c r="DG10" s="145">
        <f>conversões!DF10*INPUTs!DB$31</f>
        <v>1102.571276796682</v>
      </c>
      <c r="DH10" s="145">
        <f>conversões!DG10*INPUTs!DC$31</f>
        <v>581.62252364428332</v>
      </c>
      <c r="DI10" s="145">
        <f>conversões!DH10*INPUTs!DD$31</f>
        <v>0</v>
      </c>
      <c r="DJ10" s="145">
        <f>conversões!DI10*INPUTs!DE$31</f>
        <v>6270.8535840451495</v>
      </c>
      <c r="DK10" s="145">
        <f>conversões!DJ10*INPUTs!DF$31</f>
        <v>9932.6782223767477</v>
      </c>
      <c r="DL10" s="145">
        <f>conversões!DK10*INPUTs!DG$31</f>
        <v>1060.1946774919306</v>
      </c>
      <c r="DM10" s="145">
        <f>conversões!DL10*INPUTs!DH$31</f>
        <v>39.326678046409079</v>
      </c>
      <c r="DN10" s="145">
        <f>conversões!DM10*INPUTs!DI$31</f>
        <v>868.81414760893733</v>
      </c>
      <c r="DO10" s="145">
        <f>conversões!DN10*INPUTs!DJ$31</f>
        <v>116.64004813176589</v>
      </c>
      <c r="DP10" s="145">
        <f>conversões!DO10*INPUTs!DK$31</f>
        <v>85.82115541429944</v>
      </c>
      <c r="DQ10" s="145">
        <f>conversões!DP10*INPUTs!DL$31</f>
        <v>309.91090606719695</v>
      </c>
      <c r="DR10" s="145">
        <f>conversões!DQ10*INPUTs!DM$31</f>
        <v>647.36640531892931</v>
      </c>
      <c r="DS10" s="144">
        <f t="shared" si="3"/>
        <v>23423.170363803576</v>
      </c>
      <c r="DT10" s="145">
        <f>conversões!DS10*INPUTs!DO$31</f>
        <v>0</v>
      </c>
      <c r="DU10" s="145">
        <f>conversões!DT10*INPUTs!DP$31</f>
        <v>0</v>
      </c>
      <c r="DV10" s="145">
        <f>conversões!DU10*INPUTs!DQ$31</f>
        <v>33.410531491347896</v>
      </c>
      <c r="DW10" s="145">
        <f>conversões!DV10*INPUTs!DR$31</f>
        <v>0</v>
      </c>
      <c r="DX10" s="145">
        <f>conversões!DW10*INPUTs!DS$31</f>
        <v>0</v>
      </c>
      <c r="DY10" s="145">
        <f>conversões!DX10*INPUTs!DT$31</f>
        <v>0</v>
      </c>
      <c r="DZ10" s="145">
        <f>conversões!DY10*INPUTs!DU$31</f>
        <v>47.959050523731705</v>
      </c>
      <c r="EA10" s="145">
        <f>conversões!DZ10*INPUTs!DV$31</f>
        <v>14.38771515711951</v>
      </c>
      <c r="EB10" s="145">
        <f>conversões!EA10*INPUTs!DW$31</f>
        <v>0</v>
      </c>
      <c r="EC10" s="145">
        <f>conversões!EB10*INPUTs!DX$31</f>
        <v>0</v>
      </c>
      <c r="ED10" s="145">
        <f>conversões!EC10*INPUTs!DY$31</f>
        <v>60.936205371329699</v>
      </c>
      <c r="EE10" s="145">
        <f>conversões!ED10*INPUTs!DZ$31</f>
        <v>396.5367142126899</v>
      </c>
      <c r="EF10" s="145">
        <f>conversões!EE10*INPUTs!EA$31</f>
        <v>83.863452642324077</v>
      </c>
      <c r="EG10" s="145">
        <f>conversões!EF10*INPUTs!EB$31</f>
        <v>0</v>
      </c>
      <c r="EH10" s="145">
        <f>conversões!EG10*INPUTs!EC$31</f>
        <v>0</v>
      </c>
      <c r="EI10" s="145">
        <f>conversões!EH10*INPUTs!ED$31</f>
        <v>320.09083401405854</v>
      </c>
      <c r="EJ10" s="145">
        <f>conversões!EI10*INPUTs!EE$31</f>
        <v>26133.71632195538</v>
      </c>
      <c r="EK10" s="145">
        <f>conversões!EJ10*INPUTs!EF$31</f>
        <v>0</v>
      </c>
      <c r="EL10" s="145">
        <f>conversões!EK10*INPUTs!EG$31</f>
        <v>5743.3281963317004</v>
      </c>
      <c r="EM10" s="145">
        <f>conversões!EL10*INPUTs!EH$31</f>
        <v>6236.3610592066952</v>
      </c>
      <c r="EN10" s="145">
        <f>conversões!EM10*INPUTs!EI$31</f>
        <v>922.51631634928344</v>
      </c>
      <c r="EO10" s="145">
        <f>conversões!EN10*INPUTs!EJ$31</f>
        <v>0</v>
      </c>
      <c r="EP10" s="145">
        <f>conversões!EO10*INPUTs!EK$31</f>
        <v>118.16150868036904</v>
      </c>
      <c r="EQ10" s="145">
        <f>conversões!EP10*INPUTs!EL$31</f>
        <v>222.80674636283166</v>
      </c>
      <c r="ER10" s="145">
        <f>conversões!EQ10*INPUTs!EM$31</f>
        <v>156.76741590372461</v>
      </c>
      <c r="ES10" s="145">
        <f>conversões!ER10*INPUTs!EN$31</f>
        <v>386.2715026161498</v>
      </c>
      <c r="ET10" s="145">
        <f>conversões!ES10*INPUTs!EO$31</f>
        <v>1007.869884902594</v>
      </c>
      <c r="EU10" s="144">
        <f t="shared" si="4"/>
        <v>41884.983455721347</v>
      </c>
      <c r="EV10" s="145">
        <f>conversões!EU10*INPUTs!EQ$31</f>
        <v>0</v>
      </c>
      <c r="EW10" s="145">
        <f>conversões!EV10*INPUTs!ER$31</f>
        <v>0</v>
      </c>
      <c r="EX10" s="145">
        <f>conversões!EW10*INPUTs!ES$31</f>
        <v>0</v>
      </c>
      <c r="EY10" s="145">
        <f>conversões!EX10*INPUTs!ET$31</f>
        <v>13.143642202846209</v>
      </c>
      <c r="EZ10" s="145">
        <f>conversões!EY10*INPUTs!EU$31</f>
        <v>0</v>
      </c>
      <c r="FA10" s="145">
        <f>conversões!EZ10*INPUTs!EV$31</f>
        <v>0</v>
      </c>
      <c r="FB10" s="145">
        <f>conversões!FA10*INPUTs!EW$31</f>
        <v>39.006938150382297</v>
      </c>
      <c r="FC10" s="145">
        <f>conversões!FB10*INPUTs!EX$31</f>
        <v>0</v>
      </c>
      <c r="FD10" s="145">
        <f>conversões!FC10*INPUTs!EY$31</f>
        <v>0</v>
      </c>
      <c r="FE10" s="145">
        <f>conversões!FD10*INPUTs!EZ$31</f>
        <v>78.861853217077254</v>
      </c>
      <c r="FF10" s="145">
        <f>conversões!FE10*INPUTs!FA$31</f>
        <v>18.768555747720178</v>
      </c>
      <c r="FG10" s="145">
        <f>conversões!FF10*INPUTs!FB$31</f>
        <v>15.744104746205027</v>
      </c>
      <c r="FH10" s="145">
        <f>conversões!FG10*INPUTs!FC$31</f>
        <v>60.382174938840251</v>
      </c>
      <c r="FI10" s="145">
        <f>conversões!FH10*INPUTs!FD$31</f>
        <v>0</v>
      </c>
      <c r="FJ10" s="145">
        <f>conversões!FI10*INPUTs!FE$31</f>
        <v>0</v>
      </c>
      <c r="FK10" s="145">
        <f>conversões!FJ10*INPUTs!FF$31</f>
        <v>17.08023370732904</v>
      </c>
      <c r="FL10" s="145">
        <f>conversões!FK10*INPUTs!FG$31</f>
        <v>20471.567009560851</v>
      </c>
      <c r="FM10" s="145">
        <f>conversões!FL10*INPUTs!FH$31</f>
        <v>0</v>
      </c>
      <c r="FN10" s="145">
        <f>conversões!FM10*INPUTs!FI$31</f>
        <v>3429.7941432357934</v>
      </c>
      <c r="FO10" s="145">
        <f>conversões!FN10*INPUTs!FJ$31</f>
        <v>5481.9279599044139</v>
      </c>
      <c r="FP10" s="145">
        <f>conversões!FO10*INPUTs!FK$31</f>
        <v>4752.12312803648</v>
      </c>
      <c r="FQ10" s="145">
        <f>conversões!FP10*INPUTs!FL$31</f>
        <v>80.439090281440002</v>
      </c>
      <c r="FR10" s="145">
        <f>conversões!FQ10*INPUTs!FM$31</f>
        <v>182.93745206380865</v>
      </c>
      <c r="FS10" s="145">
        <f>conversões!FR10*INPUTs!FN$31</f>
        <v>92.31642028923811</v>
      </c>
      <c r="FT10" s="145">
        <f>conversões!FS10*INPUTs!FO$31</f>
        <v>453.22133171031976</v>
      </c>
      <c r="FU10" s="145">
        <f>conversões!FT10*INPUTs!FP$31</f>
        <v>326.83150296986014</v>
      </c>
      <c r="FV10" s="145">
        <f>conversões!FU10*INPUTs!FQ$31</f>
        <v>385.54118477070767</v>
      </c>
      <c r="FW10" s="144">
        <f t="shared" si="5"/>
        <v>35899.686725533313</v>
      </c>
      <c r="FX10" s="145">
        <f>conversões!FW10*INPUTs!FS$31</f>
        <v>0</v>
      </c>
      <c r="FY10" s="145">
        <f>conversões!FX10*INPUTs!FT$31</f>
        <v>0</v>
      </c>
      <c r="FZ10" s="145">
        <f>conversões!FY10*INPUTs!FU$31</f>
        <v>26.998417655797471</v>
      </c>
      <c r="GA10" s="145">
        <f>conversões!FZ10*INPUTs!FV$31</f>
        <v>14.556871839559575</v>
      </c>
      <c r="GB10" s="145">
        <f>conversões!GA10*INPUTs!FW$31</f>
        <v>0</v>
      </c>
      <c r="GC10" s="145">
        <f>conversões!GB10*INPUTs!FX$31</f>
        <v>0</v>
      </c>
      <c r="GD10" s="145">
        <f>conversões!GC10*INPUTs!FY$31</f>
        <v>0</v>
      </c>
      <c r="GE10" s="145">
        <f>conversões!GD10*INPUTs!FZ$31</f>
        <v>0</v>
      </c>
      <c r="GF10" s="145">
        <f>conversões!GE10*INPUTs!GA$31</f>
        <v>0</v>
      </c>
      <c r="GG10" s="145">
        <f>conversões!GF10*INPUTs!GB$31</f>
        <v>0</v>
      </c>
      <c r="GH10" s="145">
        <f>conversões!GG10*INPUTs!GC$31</f>
        <v>21.126261815661522</v>
      </c>
      <c r="GI10" s="145">
        <f>conversões!GH10*INPUTs!GD$31</f>
        <v>149.40249370276928</v>
      </c>
      <c r="GJ10" s="145">
        <f>conversões!GI10*INPUTs!GE$31</f>
        <v>0</v>
      </c>
      <c r="GK10" s="145">
        <f>conversões!GJ10*INPUTs!GF$31</f>
        <v>0</v>
      </c>
      <c r="GL10" s="145">
        <f>conversões!GK10*INPUTs!GG$31</f>
        <v>0</v>
      </c>
      <c r="GM10" s="145">
        <f>conversões!GL10*INPUTs!GH$31</f>
        <v>433.74982845356749</v>
      </c>
      <c r="GN10" s="145">
        <f>conversões!GM10*INPUTs!GI$31</f>
        <v>388.62366074291447</v>
      </c>
      <c r="GO10" s="145">
        <f>conversões!GN10*INPUTs!GJ$31</f>
        <v>0</v>
      </c>
      <c r="GP10" s="145">
        <f>conversões!GO10*INPUTs!GK$31</f>
        <v>2019.2599161486428</v>
      </c>
      <c r="GQ10" s="145">
        <f>conversões!GP10*INPUTs!GL$31</f>
        <v>9782.806441692308</v>
      </c>
      <c r="GR10" s="145">
        <f>conversões!GQ10*INPUTs!GM$31</f>
        <v>5415.0000709757487</v>
      </c>
      <c r="GS10" s="145">
        <f>conversões!GR10*INPUTs!GN$31</f>
        <v>0</v>
      </c>
      <c r="GT10" s="145">
        <f>conversões!GS10*INPUTs!GO$31</f>
        <v>679.50056280403726</v>
      </c>
      <c r="GU10" s="145">
        <f>conversões!GT10*INPUTs!GP$31</f>
        <v>68.595892178741678</v>
      </c>
      <c r="GV10" s="145">
        <f>conversões!GU10*INPUTs!GQ$31</f>
        <v>276.71690696088922</v>
      </c>
      <c r="GW10" s="145">
        <f>conversões!GV10*INPUTs!GR$31</f>
        <v>252.86717976419274</v>
      </c>
      <c r="GX10" s="145">
        <f>conversões!GW10*INPUTs!GS$31</f>
        <v>21.941951509084774</v>
      </c>
      <c r="GY10" s="144">
        <f t="shared" si="6"/>
        <v>19551.146456243914</v>
      </c>
      <c r="GZ10" s="145">
        <f>conversões!GY10*INPUTs!GU$31</f>
        <v>0</v>
      </c>
      <c r="HA10" s="145">
        <f>conversões!GZ10*INPUTs!GV$31</f>
        <v>0</v>
      </c>
      <c r="HB10" s="145">
        <f>conversões!HA10*INPUTs!GW$31</f>
        <v>0</v>
      </c>
      <c r="HC10" s="145">
        <f>conversões!HB10*INPUTs!GX$31</f>
        <v>16.915092334223573</v>
      </c>
      <c r="HD10" s="145">
        <f>conversões!HC10*INPUTs!GY$31</f>
        <v>0</v>
      </c>
      <c r="HE10" s="145">
        <f>conversões!HD10*INPUTs!GZ$31</f>
        <v>0</v>
      </c>
      <c r="HF10" s="145">
        <f>conversões!HE10*INPUTs!HA$31</f>
        <v>0</v>
      </c>
      <c r="HG10" s="145">
        <f>conversões!HF10*INPUTs!HB$31</f>
        <v>26.078120281586497</v>
      </c>
      <c r="HH10" s="145">
        <f>conversões!HG10*INPUTs!HC$31</f>
        <v>0</v>
      </c>
      <c r="HI10" s="145">
        <f>conversões!HH10*INPUTs!HD$31</f>
        <v>0</v>
      </c>
      <c r="HJ10" s="145">
        <f>conversões!HI10*INPUTs!HE$31</f>
        <v>148.99974216102609</v>
      </c>
      <c r="HK10" s="145">
        <f>conversões!HJ10*INPUTs!HF$31</f>
        <v>0</v>
      </c>
      <c r="HL10" s="145">
        <f>conversões!HK10*INPUTs!HG$31</f>
        <v>0</v>
      </c>
      <c r="HM10" s="145">
        <f>conversões!HL10*INPUTs!HH$31</f>
        <v>0</v>
      </c>
      <c r="HN10" s="145">
        <f>conversões!HM10*INPUTs!HI$31</f>
        <v>0</v>
      </c>
      <c r="HO10" s="145">
        <f>conversões!HN10*INPUTs!HJ$31</f>
        <v>558.36343721328001</v>
      </c>
      <c r="HP10" s="145">
        <f>conversões!HO10*INPUTs!HK$31</f>
        <v>23465.897619768439</v>
      </c>
      <c r="HQ10" s="145">
        <f>conversões!HP10*INPUTs!HL$31</f>
        <v>0</v>
      </c>
      <c r="HR10" s="145">
        <f>conversões!HQ10*INPUTs!HM$31</f>
        <v>1469.2591395890793</v>
      </c>
      <c r="HS10" s="145">
        <f>conversões!HR10*INPUTs!HN$31</f>
        <v>12568.229286837488</v>
      </c>
      <c r="HT10" s="145">
        <f>conversões!HS10*INPUTs!HO$31</f>
        <v>5001.6149916257737</v>
      </c>
      <c r="HU10" s="145">
        <f>conversões!HT10*INPUTs!HP$31</f>
        <v>6.5881567027165895</v>
      </c>
      <c r="HV10" s="145">
        <f>conversões!HU10*INPUTs!HQ$31</f>
        <v>465.29165532781013</v>
      </c>
      <c r="HW10" s="145">
        <f>conversões!HV10*INPUTs!HR$31</f>
        <v>132.09254188945491</v>
      </c>
      <c r="HX10" s="145">
        <f>conversões!HW10*INPUTs!HS$31</f>
        <v>74.253673037047491</v>
      </c>
      <c r="HY10" s="145">
        <f>conversões!HX10*INPUTs!HT$31</f>
        <v>2298.0368999968573</v>
      </c>
      <c r="HZ10" s="145">
        <f>conversões!HY10*INPUTs!HU$31</f>
        <v>55.304144187697318</v>
      </c>
      <c r="IA10" s="144">
        <f t="shared" si="7"/>
        <v>46286.924500952482</v>
      </c>
    </row>
    <row r="11" spans="1:235" s="27" customFormat="1" ht="36" x14ac:dyDescent="0.25">
      <c r="A11" s="98" t="s">
        <v>28</v>
      </c>
      <c r="B11" s="99">
        <v>9002</v>
      </c>
      <c r="C11" s="99"/>
      <c r="D11" s="99">
        <v>2</v>
      </c>
      <c r="E11" s="99"/>
      <c r="F11" s="99"/>
      <c r="G11" s="99" t="s">
        <v>793</v>
      </c>
      <c r="H11" s="99" t="s">
        <v>791</v>
      </c>
      <c r="I11" s="98" t="s">
        <v>14</v>
      </c>
      <c r="J11" s="98" t="s">
        <v>878</v>
      </c>
      <c r="K11" s="98" t="s">
        <v>845</v>
      </c>
      <c r="L11" s="145">
        <f>conversões!K11*INPUTs!G$31</f>
        <v>0</v>
      </c>
      <c r="M11" s="145">
        <f>conversões!L11*INPUTs!H$31</f>
        <v>0</v>
      </c>
      <c r="N11" s="145">
        <f>conversões!M11*INPUTs!I$31</f>
        <v>386.15653549423104</v>
      </c>
      <c r="O11" s="145">
        <f>conversões!N11*INPUTs!J$31</f>
        <v>0</v>
      </c>
      <c r="P11" s="145">
        <f>conversões!O11*INPUTs!K$31</f>
        <v>133.9645001641023</v>
      </c>
      <c r="Q11" s="145">
        <f>conversões!P11*INPUTs!L$31</f>
        <v>0</v>
      </c>
      <c r="R11" s="145">
        <f>conversões!Q11*INPUTs!M$31</f>
        <v>0</v>
      </c>
      <c r="S11" s="145">
        <f>conversões!R11*INPUTs!N$31</f>
        <v>0</v>
      </c>
      <c r="T11" s="145">
        <f>conversões!S11*INPUTs!O$31</f>
        <v>0</v>
      </c>
      <c r="U11" s="145">
        <f>conversões!T11*INPUTs!P$31</f>
        <v>292.78523851180023</v>
      </c>
      <c r="V11" s="145">
        <f>conversões!U11*INPUTs!Q$31</f>
        <v>0</v>
      </c>
      <c r="W11" s="145">
        <f>conversões!V11*INPUTs!R$31</f>
        <v>19.988355745642938</v>
      </c>
      <c r="X11" s="145">
        <f>conversões!W11*INPUTs!S$31</f>
        <v>429.35512697935468</v>
      </c>
      <c r="Y11" s="145">
        <f>conversões!X11*INPUTs!T$31</f>
        <v>0</v>
      </c>
      <c r="Z11" s="145">
        <f>conversões!Y11*INPUTs!U$31</f>
        <v>0</v>
      </c>
      <c r="AA11" s="145">
        <f>conversões!Z11*INPUTs!V$31</f>
        <v>2036.2303647442563</v>
      </c>
      <c r="AB11" s="145">
        <f>conversões!AA11*INPUTs!W$31</f>
        <v>3734.0887879281295</v>
      </c>
      <c r="AC11" s="145">
        <f>conversões!AB11*INPUTs!X$31</f>
        <v>51.612474492056428</v>
      </c>
      <c r="AD11" s="145">
        <f>conversões!AC11*INPUTs!Y$31</f>
        <v>3237.505421571509</v>
      </c>
      <c r="AE11" s="145">
        <f>conversões!AD11*INPUTs!Z$31</f>
        <v>7047.2589706296294</v>
      </c>
      <c r="AF11" s="145">
        <f>conversões!AE11*INPUTs!AA$31</f>
        <v>1048.2374136150675</v>
      </c>
      <c r="AG11" s="145">
        <f>conversões!AF11*INPUTs!AB$31</f>
        <v>237.92106714166783</v>
      </c>
      <c r="AH11" s="145">
        <f>conversões!AG11*INPUTs!AC$31</f>
        <v>624.89038881431065</v>
      </c>
      <c r="AI11" s="145">
        <f>conversões!AH11*INPUTs!AD$31</f>
        <v>255.07461022438702</v>
      </c>
      <c r="AJ11" s="145">
        <f>conversões!AI11*INPUTs!AE$31</f>
        <v>0</v>
      </c>
      <c r="AK11" s="145">
        <f>conversões!AJ11*INPUTs!AF$31</f>
        <v>534.7119831881804</v>
      </c>
      <c r="AL11" s="145">
        <f>conversões!AK11*INPUTs!AG$31</f>
        <v>6290.108337451863</v>
      </c>
      <c r="AM11" s="144">
        <f t="shared" si="0"/>
        <v>26359.88957669619</v>
      </c>
      <c r="AN11" s="145">
        <f>conversões!AM11*INPUTs!AI$31</f>
        <v>0</v>
      </c>
      <c r="AO11" s="145">
        <f>conversões!AN11*INPUTs!AJ$31</f>
        <v>0</v>
      </c>
      <c r="AP11" s="145">
        <f>conversões!AO11*INPUTs!AK$31</f>
        <v>309.04723963488095</v>
      </c>
      <c r="AQ11" s="145">
        <f>conversões!AP11*INPUTs!AL$31</f>
        <v>0</v>
      </c>
      <c r="AR11" s="145">
        <f>conversões!AQ11*INPUTs!AM$31</f>
        <v>228.20692220398692</v>
      </c>
      <c r="AS11" s="145">
        <f>conversões!AR11*INPUTs!AN$31</f>
        <v>0</v>
      </c>
      <c r="AT11" s="145">
        <f>conversões!AS11*INPUTs!AO$31</f>
        <v>0</v>
      </c>
      <c r="AU11" s="145">
        <f>conversões!AT11*INPUTs!AP$31</f>
        <v>0</v>
      </c>
      <c r="AV11" s="145">
        <f>conversões!AU11*INPUTs!AQ$31</f>
        <v>0</v>
      </c>
      <c r="AW11" s="145">
        <f>conversões!AV11*INPUTs!AR$31</f>
        <v>297.2730381735243</v>
      </c>
      <c r="AX11" s="145">
        <f>conversões!AW11*INPUTs!AS$31</f>
        <v>0</v>
      </c>
      <c r="AY11" s="145">
        <f>conversões!AX11*INPUTs!AT$31</f>
        <v>35.171646432536342</v>
      </c>
      <c r="AZ11" s="145">
        <f>conversões!AY11*INPUTs!AU$31</f>
        <v>450.21263701188826</v>
      </c>
      <c r="BA11" s="145">
        <f>conversões!AZ11*INPUTs!AV$31</f>
        <v>0</v>
      </c>
      <c r="BB11" s="145">
        <f>conversões!BA11*INPUTs!AW$31</f>
        <v>20.856838210087449</v>
      </c>
      <c r="BC11" s="145">
        <f>conversões!BB11*INPUTs!AX$31</f>
        <v>860.12754168829338</v>
      </c>
      <c r="BD11" s="145">
        <f>conversões!BC11*INPUTs!AY$31</f>
        <v>2495.726858378403</v>
      </c>
      <c r="BE11" s="145">
        <f>conversões!BD11*INPUTs!AZ$31</f>
        <v>58.048779289097581</v>
      </c>
      <c r="BF11" s="145">
        <f>conversões!BE11*INPUTs!BA$31</f>
        <v>1255.2547921875484</v>
      </c>
      <c r="BG11" s="145">
        <f>conversões!BF11*INPUTs!BB$31</f>
        <v>31721.2428136452</v>
      </c>
      <c r="BH11" s="145">
        <f>conversões!BG11*INPUTs!BC$31</f>
        <v>490.9082550821052</v>
      </c>
      <c r="BI11" s="145">
        <f>conversões!BH11*INPUTs!BD$31</f>
        <v>131.0488802250336</v>
      </c>
      <c r="BJ11" s="145">
        <f>conversões!BI11*INPUTs!BE$31</f>
        <v>948.231737868094</v>
      </c>
      <c r="BK11" s="145">
        <f>conversões!BJ11*INPUTs!BF$31</f>
        <v>0</v>
      </c>
      <c r="BL11" s="145">
        <f>conversões!BK11*INPUTs!BG$31</f>
        <v>35.49327505774022</v>
      </c>
      <c r="BM11" s="145">
        <f>conversões!BL11*INPUTs!BH$31</f>
        <v>349.58930597438604</v>
      </c>
      <c r="BN11" s="145">
        <f>conversões!BM11*INPUTs!BI$31</f>
        <v>3544.603196273662</v>
      </c>
      <c r="BO11" s="144">
        <f t="shared" si="1"/>
        <v>43231.043757336462</v>
      </c>
      <c r="BP11" s="145">
        <f>conversões!BO11*INPUTs!BK$31</f>
        <v>0</v>
      </c>
      <c r="BQ11" s="145">
        <f>conversões!BP11*INPUTs!BL$31</f>
        <v>73.727388859041412</v>
      </c>
      <c r="BR11" s="145">
        <f>conversões!BQ11*INPUTs!BM$31</f>
        <v>363.17949757179082</v>
      </c>
      <c r="BS11" s="145">
        <f>conversões!BR11*INPUTs!BN$31</f>
        <v>0</v>
      </c>
      <c r="BT11" s="145">
        <f>conversões!BS11*INPUTs!BO$31</f>
        <v>0</v>
      </c>
      <c r="BU11" s="145">
        <f>conversões!BT11*INPUTs!BP$31</f>
        <v>0</v>
      </c>
      <c r="BV11" s="145">
        <f>conversões!BU11*INPUTs!BQ$31</f>
        <v>0</v>
      </c>
      <c r="BW11" s="145">
        <f>conversões!BV11*INPUTs!BR$31</f>
        <v>0</v>
      </c>
      <c r="BX11" s="145">
        <f>conversões!BW11*INPUTs!BS$31</f>
        <v>58.223740308643592</v>
      </c>
      <c r="BY11" s="145">
        <f>conversões!BX11*INPUTs!BT$31</f>
        <v>59.609366550673059</v>
      </c>
      <c r="BZ11" s="145">
        <f>conversões!BY11*INPUTs!BU$31</f>
        <v>0</v>
      </c>
      <c r="CA11" s="145">
        <f>conversões!BZ11*INPUTs!BV$31</f>
        <v>34.133050397715664</v>
      </c>
      <c r="CB11" s="145">
        <f>conversões!CA11*INPUTs!BW$31</f>
        <v>814.38467491320739</v>
      </c>
      <c r="CC11" s="145">
        <f>conversões!CB11*INPUTs!BX$31</f>
        <v>143.28198486886751</v>
      </c>
      <c r="CD11" s="145">
        <f>conversões!CC11*INPUTs!BY$31</f>
        <v>0</v>
      </c>
      <c r="CE11" s="145">
        <f>conversões!CD11*INPUTs!BZ$31</f>
        <v>1093.8303671069962</v>
      </c>
      <c r="CF11" s="145">
        <f>conversões!CE11*INPUTs!CA$31</f>
        <v>2582.0017312524269</v>
      </c>
      <c r="CG11" s="145">
        <f>conversões!CF11*INPUTs!CB$31</f>
        <v>20.523731268079835</v>
      </c>
      <c r="CH11" s="145">
        <f>conversões!CG11*INPUTs!CC$31</f>
        <v>1174.8198093814913</v>
      </c>
      <c r="CI11" s="145">
        <f>conversões!CH11*INPUTs!CD$31</f>
        <v>25377.361037524606</v>
      </c>
      <c r="CJ11" s="145">
        <f>conversões!CI11*INPUTs!CE$31</f>
        <v>338.5954698423779</v>
      </c>
      <c r="CK11" s="145">
        <f>conversões!CJ11*INPUTs!CF$31</f>
        <v>105.41185933920389</v>
      </c>
      <c r="CL11" s="145">
        <f>conversões!CK11*INPUTs!CG$31</f>
        <v>547.03618576580288</v>
      </c>
      <c r="CM11" s="145">
        <f>conversões!CL11*INPUTs!CH$31</f>
        <v>110.59629653584599</v>
      </c>
      <c r="CN11" s="145">
        <f>conversões!CM11*INPUTs!CI$31</f>
        <v>1533.2637577825251</v>
      </c>
      <c r="CO11" s="145">
        <f>conversões!CN11*INPUTs!CJ$31</f>
        <v>157.20190378184793</v>
      </c>
      <c r="CP11" s="145">
        <f>conversões!CO11*INPUTs!CK$31</f>
        <v>3938.7781373967132</v>
      </c>
      <c r="CQ11" s="144">
        <f t="shared" si="2"/>
        <v>38525.95999044786</v>
      </c>
      <c r="CR11" s="145">
        <f>conversões!CQ11*INPUTs!CM$31</f>
        <v>0</v>
      </c>
      <c r="CS11" s="145">
        <f>conversões!CR11*INPUTs!CN$31</f>
        <v>0</v>
      </c>
      <c r="CT11" s="145">
        <f>conversões!CS11*INPUTs!CO$31</f>
        <v>317.7536729400129</v>
      </c>
      <c r="CU11" s="145">
        <f>conversões!CT11*INPUTs!CP$31</f>
        <v>0</v>
      </c>
      <c r="CV11" s="145">
        <f>conversões!CU11*INPUTs!CQ$31</f>
        <v>67.810937073237611</v>
      </c>
      <c r="CW11" s="145">
        <f>conversões!CV11*INPUTs!CR$31</f>
        <v>0</v>
      </c>
      <c r="CX11" s="145">
        <f>conversões!CW11*INPUTs!CS$31</f>
        <v>0</v>
      </c>
      <c r="CY11" s="145">
        <f>conversões!CX11*INPUTs!CT$31</f>
        <v>0</v>
      </c>
      <c r="CZ11" s="145">
        <f>conversões!CY11*INPUTs!CU$31</f>
        <v>0</v>
      </c>
      <c r="DA11" s="145">
        <f>conversões!CZ11*INPUTs!CV$31</f>
        <v>111.66550062446274</v>
      </c>
      <c r="DB11" s="145">
        <f>conversões!DA11*INPUTs!CW$31</f>
        <v>0</v>
      </c>
      <c r="DC11" s="145">
        <f>conversões!DB11*INPUTs!CX$31</f>
        <v>34.298195971405903</v>
      </c>
      <c r="DD11" s="145">
        <f>conversões!DC11*INPUTs!CY$31</f>
        <v>349.24072593318402</v>
      </c>
      <c r="DE11" s="145">
        <f>conversões!DD11*INPUTs!CZ$31</f>
        <v>260.45683475079841</v>
      </c>
      <c r="DF11" s="145">
        <f>conversões!DE11*INPUTs!DA$31</f>
        <v>0</v>
      </c>
      <c r="DG11" s="145">
        <f>conversões!DF11*INPUTs!DB$31</f>
        <v>283.76285164080616</v>
      </c>
      <c r="DH11" s="145">
        <f>conversões!DG11*INPUTs!DC$31</f>
        <v>1836.6270269788888</v>
      </c>
      <c r="DI11" s="145">
        <f>conversões!DH11*INPUTs!DD$31</f>
        <v>71.131840261793343</v>
      </c>
      <c r="DJ11" s="145">
        <f>conversões!DI11*INPUTs!DE$31</f>
        <v>1320.9099268944055</v>
      </c>
      <c r="DK11" s="145">
        <f>conversões!DJ11*INPUTs!DF$31</f>
        <v>21806.518874868376</v>
      </c>
      <c r="DL11" s="145">
        <f>conversões!DK11*INPUTs!DG$31</f>
        <v>234.5027876771739</v>
      </c>
      <c r="DM11" s="145">
        <f>conversões!DL11*INPUTs!DH$31</f>
        <v>41.05310784974386</v>
      </c>
      <c r="DN11" s="145">
        <f>conversões!DM11*INPUTs!DI$31</f>
        <v>449.16027261966337</v>
      </c>
      <c r="DO11" s="145">
        <f>conversões!DN11*INPUTs!DJ$31</f>
        <v>94.400155318052057</v>
      </c>
      <c r="DP11" s="145">
        <f>conversões!DO11*INPUTs!DK$31</f>
        <v>1174.0238444635265</v>
      </c>
      <c r="DQ11" s="145">
        <f>conversões!DP11*INPUTs!DL$31</f>
        <v>117.29459385641103</v>
      </c>
      <c r="DR11" s="145">
        <f>conversões!DQ11*INPUTs!DM$31</f>
        <v>5125.9729952430107</v>
      </c>
      <c r="DS11" s="144">
        <f t="shared" si="3"/>
        <v>33696.58414496496</v>
      </c>
      <c r="DT11" s="145">
        <f>conversões!DS11*INPUTs!DO$31</f>
        <v>0</v>
      </c>
      <c r="DU11" s="145">
        <f>conversões!DT11*INPUTs!DP$31</f>
        <v>0</v>
      </c>
      <c r="DV11" s="145">
        <f>conversões!DU11*INPUTs!DQ$31</f>
        <v>318.66673232555434</v>
      </c>
      <c r="DW11" s="145">
        <f>conversões!DV11*INPUTs!DR$31</f>
        <v>0</v>
      </c>
      <c r="DX11" s="145">
        <f>conversões!DW11*INPUTs!DS$31</f>
        <v>0</v>
      </c>
      <c r="DY11" s="145">
        <f>conversões!DX11*INPUTs!DT$31</f>
        <v>0</v>
      </c>
      <c r="DZ11" s="145">
        <f>conversões!DY11*INPUTs!DU$31</f>
        <v>0</v>
      </c>
      <c r="EA11" s="145">
        <f>conversões!DZ11*INPUTs!DV$31</f>
        <v>0</v>
      </c>
      <c r="EB11" s="145">
        <f>conversões!EA11*INPUTs!DW$31</f>
        <v>0</v>
      </c>
      <c r="EC11" s="145">
        <f>conversões!EB11*INPUTs!DX$31</f>
        <v>64.744718207037806</v>
      </c>
      <c r="ED11" s="145">
        <f>conversões!EC11*INPUTs!DY$31</f>
        <v>14.726249631404675</v>
      </c>
      <c r="EE11" s="145">
        <f>conversões!ED11*INPUTs!DZ$31</f>
        <v>0</v>
      </c>
      <c r="EF11" s="145">
        <f>conversões!EE11*INPUTs!EA$31</f>
        <v>743.99749624862534</v>
      </c>
      <c r="EG11" s="145">
        <f>conversões!EF11*INPUTs!EB$31</f>
        <v>14.38771515711951</v>
      </c>
      <c r="EH11" s="145">
        <f>conversões!EG11*INPUTs!EC$31</f>
        <v>0</v>
      </c>
      <c r="EI11" s="145">
        <f>conversões!EH11*INPUTs!ED$31</f>
        <v>301.16591056522486</v>
      </c>
      <c r="EJ11" s="145">
        <f>conversões!EI11*INPUTs!EE$31</f>
        <v>1463.6772148731022</v>
      </c>
      <c r="EK11" s="145">
        <f>conversões!EJ11*INPUTs!EF$31</f>
        <v>61.810752763233033</v>
      </c>
      <c r="EL11" s="145">
        <f>conversões!EK11*INPUTs!EG$31</f>
        <v>1385.3533146783432</v>
      </c>
      <c r="EM11" s="145">
        <f>conversões!EL11*INPUTs!EH$31</f>
        <v>29030.677690824647</v>
      </c>
      <c r="EN11" s="145">
        <f>conversões!EM11*INPUTs!EI$31</f>
        <v>167.07635486985566</v>
      </c>
      <c r="EO11" s="145">
        <f>conversões!EN11*INPUTs!EJ$31</f>
        <v>383.13357015162774</v>
      </c>
      <c r="EP11" s="145">
        <f>conversões!EO11*INPUTs!EK$31</f>
        <v>203.39433327117777</v>
      </c>
      <c r="EQ11" s="145">
        <f>conversões!EP11*INPUTs!EL$31</f>
        <v>14.38771515711951</v>
      </c>
      <c r="ER11" s="145">
        <f>conversões!EQ11*INPUTs!EM$31</f>
        <v>1169.3333381886441</v>
      </c>
      <c r="ES11" s="145">
        <f>conversões!ER11*INPUTs!EN$31</f>
        <v>79.132433364157308</v>
      </c>
      <c r="ET11" s="145">
        <f>conversões!ES11*INPUTs!EO$31</f>
        <v>2540.5810497720345</v>
      </c>
      <c r="EU11" s="144">
        <f t="shared" si="4"/>
        <v>37956.246590048911</v>
      </c>
      <c r="EV11" s="145">
        <f>conversões!EU11*INPUTs!EQ$31</f>
        <v>65.859540500283146</v>
      </c>
      <c r="EW11" s="145">
        <f>conversões!EV11*INPUTs!ER$31</f>
        <v>0</v>
      </c>
      <c r="EX11" s="145">
        <f>conversões!EW11*INPUTs!ES$31</f>
        <v>235.82238042655035</v>
      </c>
      <c r="EY11" s="145">
        <f>conversões!EX11*INPUTs!ET$31</f>
        <v>0</v>
      </c>
      <c r="EZ11" s="145">
        <f>conversões!EY11*INPUTs!EU$31</f>
        <v>0</v>
      </c>
      <c r="FA11" s="145">
        <f>conversões!EZ11*INPUTs!EV$31</f>
        <v>0</v>
      </c>
      <c r="FB11" s="145">
        <f>conversões!FA11*INPUTs!EW$31</f>
        <v>0</v>
      </c>
      <c r="FC11" s="145">
        <f>conversões!FB11*INPUTs!EX$31</f>
        <v>0</v>
      </c>
      <c r="FD11" s="145">
        <f>conversões!FC11*INPUTs!EY$31</f>
        <v>0</v>
      </c>
      <c r="FE11" s="145">
        <f>conversões!FD11*INPUTs!EZ$31</f>
        <v>46.002747709961731</v>
      </c>
      <c r="FF11" s="145">
        <f>conversões!FE11*INPUTs!FA$31</f>
        <v>38.356822514542593</v>
      </c>
      <c r="FG11" s="145">
        <f>conversões!FF11*INPUTs!FB$31</f>
        <v>0</v>
      </c>
      <c r="FH11" s="145">
        <f>conversões!FG11*INPUTs!FC$31</f>
        <v>972.72223515350345</v>
      </c>
      <c r="FI11" s="145">
        <f>conversões!FH11*INPUTs!FD$31</f>
        <v>13.143642202846209</v>
      </c>
      <c r="FJ11" s="145">
        <f>conversões!FI11*INPUTs!FE$31</f>
        <v>0</v>
      </c>
      <c r="FK11" s="145">
        <f>conversões!FJ11*INPUTs!FF$31</f>
        <v>388.6648490714399</v>
      </c>
      <c r="FL11" s="145">
        <f>conversões!FK11*INPUTs!FG$31</f>
        <v>951.4546914333647</v>
      </c>
      <c r="FM11" s="145">
        <f>conversões!FL11*INPUTs!FH$31</f>
        <v>1441.0768455715515</v>
      </c>
      <c r="FN11" s="145">
        <f>conversões!FM11*INPUTs!FI$31</f>
        <v>589.55142852284484</v>
      </c>
      <c r="FO11" s="145">
        <f>conversões!FN11*INPUTs!FJ$31</f>
        <v>16778.401129182963</v>
      </c>
      <c r="FP11" s="145">
        <f>conversões!FO11*INPUTs!FK$31</f>
        <v>124.18141419146507</v>
      </c>
      <c r="FQ11" s="145">
        <f>conversões!FP11*INPUTs!FL$31</f>
        <v>299.98935900187632</v>
      </c>
      <c r="FR11" s="145">
        <f>conversões!FQ11*INPUTs!FM$31</f>
        <v>177.41514372577916</v>
      </c>
      <c r="FS11" s="145">
        <f>conversões!FR11*INPUTs!FN$31</f>
        <v>0</v>
      </c>
      <c r="FT11" s="145">
        <f>conversões!FS11*INPUTs!FO$31</f>
        <v>133.9051654908161</v>
      </c>
      <c r="FU11" s="145">
        <f>conversões!FT11*INPUTs!FP$31</f>
        <v>94.083321523855375</v>
      </c>
      <c r="FV11" s="145">
        <f>conversões!FU11*INPUTs!FQ$31</f>
        <v>2582.9074425779136</v>
      </c>
      <c r="FW11" s="144">
        <f t="shared" si="5"/>
        <v>24933.538158801559</v>
      </c>
      <c r="FX11" s="145">
        <f>conversões!FW11*INPUTs!FS$31</f>
        <v>0</v>
      </c>
      <c r="FY11" s="145">
        <f>conversões!FX11*INPUTs!FT$31</f>
        <v>0</v>
      </c>
      <c r="FZ11" s="145">
        <f>conversões!FY11*INPUTs!FU$31</f>
        <v>0</v>
      </c>
      <c r="GA11" s="145">
        <f>conversões!FZ11*INPUTs!FV$31</f>
        <v>0</v>
      </c>
      <c r="GB11" s="145">
        <f>conversões!GA11*INPUTs!FW$31</f>
        <v>0</v>
      </c>
      <c r="GC11" s="145">
        <f>conversões!GB11*INPUTs!FX$31</f>
        <v>0</v>
      </c>
      <c r="GD11" s="145">
        <f>conversões!GC11*INPUTs!FY$31</f>
        <v>0</v>
      </c>
      <c r="GE11" s="145">
        <f>conversões!GD11*INPUTs!FZ$31</f>
        <v>0</v>
      </c>
      <c r="GF11" s="145">
        <f>conversões!GE11*INPUTs!GA$31</f>
        <v>28.010858317889877</v>
      </c>
      <c r="GG11" s="145">
        <f>conversões!GF11*INPUTs!GB$31</f>
        <v>0</v>
      </c>
      <c r="GH11" s="145">
        <f>conversões!GG11*INPUTs!GC$31</f>
        <v>14.005429158944938</v>
      </c>
      <c r="GI11" s="145">
        <f>conversões!GH11*INPUTs!GD$31</f>
        <v>0</v>
      </c>
      <c r="GJ11" s="145">
        <f>conversões!GI11*INPUTs!GE$31</f>
        <v>340.51754268374566</v>
      </c>
      <c r="GK11" s="145">
        <f>conversões!GJ11*INPUTs!GF$31</f>
        <v>53.193969866585704</v>
      </c>
      <c r="GL11" s="145">
        <f>conversões!GK11*INPUTs!GG$31</f>
        <v>0</v>
      </c>
      <c r="GM11" s="145">
        <f>conversões!GL11*INPUTs!GH$31</f>
        <v>506.00096890274932</v>
      </c>
      <c r="GN11" s="145">
        <f>conversões!GM11*INPUTs!GI$31</f>
        <v>1265.2285340047642</v>
      </c>
      <c r="GO11" s="145">
        <f>conversões!GN11*INPUTs!GJ$31</f>
        <v>241.09789454758183</v>
      </c>
      <c r="GP11" s="145">
        <f>conversões!GO11*INPUTs!GK$31</f>
        <v>1240.6225136334774</v>
      </c>
      <c r="GQ11" s="145">
        <f>conversões!GP11*INPUTs!GL$31</f>
        <v>15682.210097366682</v>
      </c>
      <c r="GR11" s="145">
        <f>conversões!GQ11*INPUTs!GM$31</f>
        <v>141.48183292299328</v>
      </c>
      <c r="GS11" s="145">
        <f>conversões!GR11*INPUTs!GN$31</f>
        <v>463.37721702867589</v>
      </c>
      <c r="GT11" s="145">
        <f>conversões!GS11*INPUTs!GO$31</f>
        <v>73.561913626317406</v>
      </c>
      <c r="GU11" s="145">
        <f>conversões!GT11*INPUTs!GP$31</f>
        <v>0</v>
      </c>
      <c r="GV11" s="145">
        <f>conversões!GU11*INPUTs!GQ$31</f>
        <v>0</v>
      </c>
      <c r="GW11" s="145">
        <f>conversões!GV11*INPUTs!GR$31</f>
        <v>118.0202079800992</v>
      </c>
      <c r="GX11" s="145">
        <f>conversões!GW11*INPUTs!GS$31</f>
        <v>2696.5007113947486</v>
      </c>
      <c r="GY11" s="144">
        <f t="shared" si="6"/>
        <v>22863.829691435254</v>
      </c>
      <c r="GZ11" s="145">
        <f>conversões!GY11*INPUTs!GU$31</f>
        <v>0</v>
      </c>
      <c r="HA11" s="145">
        <f>conversões!GZ11*INPUTs!GV$31</f>
        <v>0</v>
      </c>
      <c r="HB11" s="145">
        <f>conversões!HA11*INPUTs!GW$31</f>
        <v>167.62054944151319</v>
      </c>
      <c r="HC11" s="145">
        <f>conversões!HB11*INPUTs!GX$31</f>
        <v>0</v>
      </c>
      <c r="HD11" s="145">
        <f>conversões!HC11*INPUTs!GY$31</f>
        <v>0</v>
      </c>
      <c r="HE11" s="145">
        <f>conversões!HD11*INPUTs!GZ$31</f>
        <v>0</v>
      </c>
      <c r="HF11" s="145">
        <f>conversões!HE11*INPUTs!HA$31</f>
        <v>0</v>
      </c>
      <c r="HG11" s="145">
        <f>conversões!HF11*INPUTs!HB$31</f>
        <v>0</v>
      </c>
      <c r="HH11" s="145">
        <f>conversões!HG11*INPUTs!HC$31</f>
        <v>158.25610232839918</v>
      </c>
      <c r="HI11" s="145">
        <f>conversões!HH11*INPUTs!HD$31</f>
        <v>0</v>
      </c>
      <c r="HJ11" s="145">
        <f>conversões!HI11*INPUTs!HE$31</f>
        <v>13.039060140793248</v>
      </c>
      <c r="HK11" s="145">
        <f>conversões!HJ11*INPUTs!HF$31</f>
        <v>0</v>
      </c>
      <c r="HL11" s="145">
        <f>conversões!HK11*INPUTs!HG$31</f>
        <v>1024.5866990748748</v>
      </c>
      <c r="HM11" s="145">
        <f>conversões!HL11*INPUTs!HH$31</f>
        <v>63.376351814301231</v>
      </c>
      <c r="HN11" s="145">
        <f>conversões!HM11*INPUTs!HI$31</f>
        <v>0</v>
      </c>
      <c r="HO11" s="145">
        <f>conversões!HN11*INPUTs!HJ$31</f>
        <v>52.156240563172993</v>
      </c>
      <c r="HP11" s="145">
        <f>conversões!HO11*INPUTs!HK$31</f>
        <v>294.53658445509348</v>
      </c>
      <c r="HQ11" s="145">
        <f>conversões!HP11*INPUTs!HL$31</f>
        <v>137.84791440898383</v>
      </c>
      <c r="HR11" s="145">
        <f>conversões!HQ11*INPUTs!HM$31</f>
        <v>1522.5501215175773</v>
      </c>
      <c r="HS11" s="145">
        <f>conversões!HR11*INPUTs!HN$31</f>
        <v>12367.423299938244</v>
      </c>
      <c r="HT11" s="145">
        <f>conversões!HS11*INPUTs!HO$31</f>
        <v>175.08987210320788</v>
      </c>
      <c r="HU11" s="145">
        <f>conversões!HT11*INPUTs!HP$31</f>
        <v>329.6617536753941</v>
      </c>
      <c r="HV11" s="145">
        <f>conversões!HU11*INPUTs!HQ$31</f>
        <v>93.861331290336196</v>
      </c>
      <c r="HW11" s="145">
        <f>conversões!HV11*INPUTs!HR$31</f>
        <v>0</v>
      </c>
      <c r="HX11" s="145">
        <f>conversões!HW11*INPUTs!HS$31</f>
        <v>13.039060140793248</v>
      </c>
      <c r="HY11" s="145">
        <f>conversões!HX11*INPUTs!HT$31</f>
        <v>39.117180422379754</v>
      </c>
      <c r="HZ11" s="145">
        <f>conversões!HY11*INPUTs!HU$31</f>
        <v>31.980010661103442</v>
      </c>
      <c r="IA11" s="144">
        <f t="shared" si="7"/>
        <v>16484.142131976168</v>
      </c>
    </row>
    <row r="12" spans="1:235" s="27" customFormat="1" ht="36" x14ac:dyDescent="0.25">
      <c r="A12" s="98" t="s">
        <v>28</v>
      </c>
      <c r="B12" s="99">
        <v>93212</v>
      </c>
      <c r="C12" s="99"/>
      <c r="D12" s="99">
        <v>2</v>
      </c>
      <c r="E12" s="99"/>
      <c r="F12" s="99"/>
      <c r="G12" s="99" t="s">
        <v>825</v>
      </c>
      <c r="H12" s="99" t="s">
        <v>25</v>
      </c>
      <c r="I12" s="98" t="s">
        <v>14</v>
      </c>
      <c r="J12" s="98" t="s">
        <v>878</v>
      </c>
      <c r="K12" s="98" t="s">
        <v>845</v>
      </c>
      <c r="L12" s="145">
        <f>conversões!K12*INPUTs!G$31</f>
        <v>195.38176009748418</v>
      </c>
      <c r="M12" s="145">
        <f>conversões!L12*INPUTs!H$31</f>
        <v>64.762272615877052</v>
      </c>
      <c r="N12" s="145">
        <f>conversões!M12*INPUTs!I$31</f>
        <v>2079.9032655550814</v>
      </c>
      <c r="O12" s="145">
        <f>conversões!N12*INPUTs!J$31</f>
        <v>871.30098550275693</v>
      </c>
      <c r="P12" s="145">
        <f>conversões!O12*INPUTs!K$31</f>
        <v>3776.76641218546</v>
      </c>
      <c r="Q12" s="145">
        <f>conversões!P12*INPUTs!L$31</f>
        <v>768.79605905708434</v>
      </c>
      <c r="R12" s="145">
        <f>conversões!Q12*INPUTs!M$31</f>
        <v>76.648442228025445</v>
      </c>
      <c r="S12" s="145">
        <f>conversões!R12*INPUTs!N$31</f>
        <v>4160.9983782335212</v>
      </c>
      <c r="T12" s="145">
        <f>conversões!S12*INPUTs!O$31</f>
        <v>1152.3969010549727</v>
      </c>
      <c r="U12" s="145">
        <f>conversões!T12*INPUTs!P$31</f>
        <v>87172.557517377034</v>
      </c>
      <c r="V12" s="145">
        <f>conversões!U12*INPUTs!Q$31</f>
        <v>5591.6781926768062</v>
      </c>
      <c r="W12" s="145">
        <f>conversões!V12*INPUTs!R$31</f>
        <v>3714.063161077353</v>
      </c>
      <c r="X12" s="145">
        <f>conversões!W12*INPUTs!S$31</f>
        <v>23444.594241087063</v>
      </c>
      <c r="Y12" s="145">
        <f>conversões!X12*INPUTs!T$31</f>
        <v>11755.204469642415</v>
      </c>
      <c r="Z12" s="145">
        <f>conversões!Y12*INPUTs!U$31</f>
        <v>5642.4602117253708</v>
      </c>
      <c r="AA12" s="145">
        <f>conversões!Z12*INPUTs!V$31</f>
        <v>8082.1019772372247</v>
      </c>
      <c r="AB12" s="145">
        <f>conversões!AA12*INPUTs!W$31</f>
        <v>12004.298585914534</v>
      </c>
      <c r="AC12" s="145">
        <f>conversões!AB12*INPUTs!X$31</f>
        <v>6032.974429638185</v>
      </c>
      <c r="AD12" s="145">
        <f>conversões!AC12*INPUTs!Y$31</f>
        <v>38792.821886642458</v>
      </c>
      <c r="AE12" s="145">
        <f>conversões!AD12*INPUTs!Z$31</f>
        <v>126490.87438089901</v>
      </c>
      <c r="AF12" s="145">
        <f>conversões!AE12*INPUTs!AA$31</f>
        <v>12959.496553425413</v>
      </c>
      <c r="AG12" s="145">
        <f>conversões!AF12*INPUTs!AB$31</f>
        <v>53162.408591598578</v>
      </c>
      <c r="AH12" s="145">
        <f>conversões!AG12*INPUTs!AC$31</f>
        <v>39263.496313150295</v>
      </c>
      <c r="AI12" s="145">
        <f>conversões!AH12*INPUTs!AD$31</f>
        <v>2912.710101311493</v>
      </c>
      <c r="AJ12" s="145">
        <f>conversões!AI12*INPUTs!AE$31</f>
        <v>822.53629953986388</v>
      </c>
      <c r="AK12" s="145">
        <f>conversões!AJ12*INPUTs!AF$31</f>
        <v>22902.317603927895</v>
      </c>
      <c r="AL12" s="145">
        <f>conversões!AK12*INPUTs!AG$31</f>
        <v>7816.7052034125354</v>
      </c>
      <c r="AM12" s="144">
        <f t="shared" si="0"/>
        <v>481710.2541968138</v>
      </c>
      <c r="AN12" s="145">
        <f>conversões!AM12*INPUTs!AI$31</f>
        <v>217.46245109910373</v>
      </c>
      <c r="AO12" s="145">
        <f>conversões!AN12*INPUTs!AJ$31</f>
        <v>0</v>
      </c>
      <c r="AP12" s="145">
        <f>conversões!AO12*INPUTs!AK$31</f>
        <v>1854.9967270989844</v>
      </c>
      <c r="AQ12" s="145">
        <f>conversões!AP12*INPUTs!AL$31</f>
        <v>418.83724586832301</v>
      </c>
      <c r="AR12" s="145">
        <f>conversões!AQ12*INPUTs!AM$31</f>
        <v>3031.0024854165381</v>
      </c>
      <c r="AS12" s="145">
        <f>conversões!AR12*INPUTs!AN$31</f>
        <v>579.66011793691916</v>
      </c>
      <c r="AT12" s="145">
        <f>conversões!AS12*INPUTs!AO$31</f>
        <v>54.469363944193447</v>
      </c>
      <c r="AU12" s="145">
        <f>conversões!AT12*INPUTs!AP$31</f>
        <v>4427.0623990453641</v>
      </c>
      <c r="AV12" s="145">
        <f>conversões!AU12*INPUTs!AQ$31</f>
        <v>929.6911445151494</v>
      </c>
      <c r="AW12" s="145">
        <f>conversões!AV12*INPUTs!AR$31</f>
        <v>66957.599628679178</v>
      </c>
      <c r="AX12" s="145">
        <f>conversões!AW12*INPUTs!AS$31</f>
        <v>5227.1029697206868</v>
      </c>
      <c r="AY12" s="145">
        <f>conversões!AX12*INPUTs!AT$31</f>
        <v>2438.4053747868493</v>
      </c>
      <c r="AZ12" s="145">
        <f>conversões!AY12*INPUTs!AU$31</f>
        <v>18074.311475323426</v>
      </c>
      <c r="BA12" s="145">
        <f>conversões!AZ12*INPUTs!AV$31</f>
        <v>6505.7876291207176</v>
      </c>
      <c r="BB12" s="145">
        <f>conversões!BA12*INPUTs!AW$31</f>
        <v>4811.4763037900602</v>
      </c>
      <c r="BC12" s="145">
        <f>conversões!BB12*INPUTs!AX$31</f>
        <v>6544.2819067535393</v>
      </c>
      <c r="BD12" s="145">
        <f>conversões!BC12*INPUTs!AY$31</f>
        <v>11265.290043968767</v>
      </c>
      <c r="BE12" s="145">
        <f>conversões!BD12*INPUTs!AZ$31</f>
        <v>2931.2587049177519</v>
      </c>
      <c r="BF12" s="145">
        <f>conversões!BE12*INPUTs!BA$31</f>
        <v>36661.699458720905</v>
      </c>
      <c r="BG12" s="145">
        <f>conversões!BF12*INPUTs!BB$31</f>
        <v>101452.25723062801</v>
      </c>
      <c r="BH12" s="145">
        <f>conversões!BG12*INPUTs!BC$31</f>
        <v>11370.444707330575</v>
      </c>
      <c r="BI12" s="145">
        <f>conversões!BH12*INPUTs!BD$31</f>
        <v>60467.63327476316</v>
      </c>
      <c r="BJ12" s="145">
        <f>conversões!BI12*INPUTs!BE$31</f>
        <v>31582.09511713621</v>
      </c>
      <c r="BK12" s="145">
        <f>conversões!BJ12*INPUTs!BF$31</f>
        <v>1789.946818897715</v>
      </c>
      <c r="BL12" s="145">
        <f>conversões!BK12*INPUTs!BG$31</f>
        <v>1310.3139815299326</v>
      </c>
      <c r="BM12" s="145">
        <f>conversões!BL12*INPUTs!BH$31</f>
        <v>9895.7100225545528</v>
      </c>
      <c r="BN12" s="145">
        <f>conversões!BM12*INPUTs!BI$31</f>
        <v>7397.665103673985</v>
      </c>
      <c r="BO12" s="144">
        <f t="shared" si="1"/>
        <v>398196.46168722055</v>
      </c>
      <c r="BP12" s="145">
        <f>conversões!BO12*INPUTs!BK$31</f>
        <v>162.05132124752299</v>
      </c>
      <c r="BQ12" s="145">
        <f>conversões!BP12*INPUTs!BL$31</f>
        <v>0</v>
      </c>
      <c r="BR12" s="145">
        <f>conversões!BQ12*INPUTs!BM$31</f>
        <v>1535.8701070249469</v>
      </c>
      <c r="BS12" s="145">
        <f>conversões!BR12*INPUTs!BN$31</f>
        <v>354.66571605414759</v>
      </c>
      <c r="BT12" s="145">
        <f>conversões!BS12*INPUTs!BO$31</f>
        <v>2754.985231977455</v>
      </c>
      <c r="BU12" s="145">
        <f>conversões!BT12*INPUTs!BP$31</f>
        <v>153.3314792729349</v>
      </c>
      <c r="BV12" s="145">
        <f>conversões!BU12*INPUTs!BQ$31</f>
        <v>51.199575596573503</v>
      </c>
      <c r="BW12" s="145">
        <f>conversões!BV12*INPUTs!BR$31</f>
        <v>2829.2786697349702</v>
      </c>
      <c r="BX12" s="145">
        <f>conversões!BW12*INPUTs!BS$31</f>
        <v>1255.8254401604015</v>
      </c>
      <c r="BY12" s="145">
        <f>conversões!BX12*INPUTs!BT$31</f>
        <v>60646.65486128076</v>
      </c>
      <c r="BZ12" s="145">
        <f>conversões!BY12*INPUTs!BU$31</f>
        <v>5760.0647510019908</v>
      </c>
      <c r="CA12" s="145">
        <f>conversões!BZ12*INPUTs!BV$31</f>
        <v>2399.1887900333904</v>
      </c>
      <c r="CB12" s="145">
        <f>conversões!CA12*INPUTs!BW$31</f>
        <v>17113.094313373669</v>
      </c>
      <c r="CC12" s="145">
        <f>conversões!CB12*INPUTs!BX$31</f>
        <v>5126.2905575369268</v>
      </c>
      <c r="CD12" s="145">
        <f>conversões!CC12*INPUTs!BY$31</f>
        <v>4619.5708821667504</v>
      </c>
      <c r="CE12" s="145">
        <f>conversões!CD12*INPUTs!BZ$31</f>
        <v>6713.2060377923881</v>
      </c>
      <c r="CF12" s="145">
        <f>conversões!CE12*INPUTs!CA$31</f>
        <v>10891.248352652989</v>
      </c>
      <c r="CG12" s="145">
        <f>conversões!CF12*INPUTs!CB$31</f>
        <v>3143.6347349290636</v>
      </c>
      <c r="CH12" s="145">
        <f>conversões!CG12*INPUTs!CC$31</f>
        <v>27919.050922865415</v>
      </c>
      <c r="CI12" s="145">
        <f>conversões!CH12*INPUTs!CD$31</f>
        <v>110430.57618606268</v>
      </c>
      <c r="CJ12" s="145">
        <f>conversões!CI12*INPUTs!CE$31</f>
        <v>10369.76530984169</v>
      </c>
      <c r="CK12" s="145">
        <f>conversões!CJ12*INPUTs!CF$31</f>
        <v>54267.832263936878</v>
      </c>
      <c r="CL12" s="145">
        <f>conversões!CK12*INPUTs!CG$31</f>
        <v>19298.598135134438</v>
      </c>
      <c r="CM12" s="145">
        <f>conversões!CL12*INPUTs!CH$31</f>
        <v>1177.9002897417693</v>
      </c>
      <c r="CN12" s="145">
        <f>conversões!CM12*INPUTs!CI$31</f>
        <v>723.0255351010544</v>
      </c>
      <c r="CO12" s="145">
        <f>conversões!CN12*INPUTs!CJ$31</f>
        <v>10758.947935920125</v>
      </c>
      <c r="CP12" s="145">
        <f>conversões!CO12*INPUTs!CK$31</f>
        <v>6035.5695026590884</v>
      </c>
      <c r="CQ12" s="144">
        <f t="shared" si="2"/>
        <v>366491.42690309999</v>
      </c>
      <c r="CR12" s="145">
        <f>conversões!CQ12*INPUTs!CM$31</f>
        <v>158.20841437594254</v>
      </c>
      <c r="CS12" s="145">
        <f>conversões!CR12*INPUTs!CN$31</f>
        <v>23.658162489848582</v>
      </c>
      <c r="CT12" s="145">
        <f>conversões!CS12*INPUTs!CO$31</f>
        <v>871.82113066795966</v>
      </c>
      <c r="CU12" s="145">
        <f>conversões!CT12*INPUTs!CP$31</f>
        <v>632.1016135653532</v>
      </c>
      <c r="CV12" s="145">
        <f>conversões!CU12*INPUTs!CQ$31</f>
        <v>1135.2153048126022</v>
      </c>
      <c r="CW12" s="145">
        <f>conversões!CV12*INPUTs!CR$31</f>
        <v>95.056533770709734</v>
      </c>
      <c r="CX12" s="145">
        <f>conversões!CW12*INPUTs!CS$31</f>
        <v>0</v>
      </c>
      <c r="CY12" s="145">
        <f>conversões!CX12*INPUTs!CT$31</f>
        <v>1554.3890050582215</v>
      </c>
      <c r="CZ12" s="145">
        <f>conversões!CY12*INPUTs!CU$31</f>
        <v>959.17366125962064</v>
      </c>
      <c r="DA12" s="145">
        <f>conversões!CZ12*INPUTs!CV$31</f>
        <v>43680.980905051183</v>
      </c>
      <c r="DB12" s="145">
        <f>conversões!DA12*INPUTs!CW$31</f>
        <v>1955.2359486504163</v>
      </c>
      <c r="DC12" s="145">
        <f>conversões!DB12*INPUTs!CX$31</f>
        <v>1961.1624674595305</v>
      </c>
      <c r="DD12" s="145">
        <f>conversões!DC12*INPUTs!CY$31</f>
        <v>11547.838132512861</v>
      </c>
      <c r="DE12" s="145">
        <f>conversões!DD12*INPUTs!CZ$31</f>
        <v>1821.1910060635598</v>
      </c>
      <c r="DF12" s="145">
        <f>conversões!DE12*INPUTs!DA$31</f>
        <v>2879.4605336701588</v>
      </c>
      <c r="DG12" s="145">
        <f>conversões!DF12*INPUTs!DB$31</f>
        <v>4062.7600765063921</v>
      </c>
      <c r="DH12" s="145">
        <f>conversões!DG12*INPUTs!DC$31</f>
        <v>6816.373721882057</v>
      </c>
      <c r="DI12" s="145">
        <f>conversões!DH12*INPUTs!DD$31</f>
        <v>2473.5667807224381</v>
      </c>
      <c r="DJ12" s="145">
        <f>conversões!DI12*INPUTs!DE$31</f>
        <v>26214.271413737879</v>
      </c>
      <c r="DK12" s="145">
        <f>conversões!DJ12*INPUTs!DF$31</f>
        <v>98887.541198885709</v>
      </c>
      <c r="DL12" s="145">
        <f>conversões!DK12*INPUTs!DG$31</f>
        <v>18043.609074824977</v>
      </c>
      <c r="DM12" s="145">
        <f>conversões!DL12*INPUTs!DH$31</f>
        <v>44938.580289454985</v>
      </c>
      <c r="DN12" s="145">
        <f>conversões!DM12*INPUTs!DI$31</f>
        <v>12950.337707621346</v>
      </c>
      <c r="DO12" s="145">
        <f>conversões!DN12*INPUTs!DJ$31</f>
        <v>608.84874578824167</v>
      </c>
      <c r="DP12" s="145">
        <f>conversões!DO12*INPUTs!DK$31</f>
        <v>207.21425278010065</v>
      </c>
      <c r="DQ12" s="145">
        <f>conversões!DP12*INPUTs!DL$31</f>
        <v>4890.6753272382266</v>
      </c>
      <c r="DR12" s="145">
        <f>conversões!DQ12*INPUTs!DM$31</f>
        <v>3962.2396568443451</v>
      </c>
      <c r="DS12" s="144">
        <f t="shared" si="3"/>
        <v>293331.51106569462</v>
      </c>
      <c r="DT12" s="145">
        <f>conversões!DS12*INPUTs!DO$31</f>
        <v>142.18447919976927</v>
      </c>
      <c r="DU12" s="145">
        <f>conversões!DT12*INPUTs!DP$31</f>
        <v>62.154929478735127</v>
      </c>
      <c r="DV12" s="145">
        <f>conversões!DU12*INPUTs!DQ$31</f>
        <v>1510.4062568068889</v>
      </c>
      <c r="DW12" s="145">
        <f>conversões!DV12*INPUTs!DR$31</f>
        <v>220.36873392393559</v>
      </c>
      <c r="DX12" s="145">
        <f>conversões!DW12*INPUTs!DS$31</f>
        <v>1168.5391927344147</v>
      </c>
      <c r="DY12" s="145">
        <f>conversões!DX12*INPUTs!DT$31</f>
        <v>89.157567595998245</v>
      </c>
      <c r="DZ12" s="145">
        <f>conversões!DY12*INPUTs!DU$31</f>
        <v>62.063525170724404</v>
      </c>
      <c r="EA12" s="145">
        <f>conversões!DZ12*INPUTs!DV$31</f>
        <v>2361.1002275401302</v>
      </c>
      <c r="EB12" s="145">
        <f>conversões!EA12*INPUTs!DW$31</f>
        <v>1025.8105193673223</v>
      </c>
      <c r="EC12" s="145">
        <f>conversões!EB12*INPUTs!DX$31</f>
        <v>37447.133057532723</v>
      </c>
      <c r="ED12" s="145">
        <f>conversões!EC12*INPUTs!DY$31</f>
        <v>1878.5238482395418</v>
      </c>
      <c r="EE12" s="145">
        <f>conversões!ED12*INPUTs!DZ$31</f>
        <v>1868.4696564654446</v>
      </c>
      <c r="EF12" s="145">
        <f>conversões!EE12*INPUTs!EA$31</f>
        <v>11883.9895092271</v>
      </c>
      <c r="EG12" s="145">
        <f>conversões!EF12*INPUTs!EB$31</f>
        <v>1987.9206993806183</v>
      </c>
      <c r="EH12" s="145">
        <f>conversões!EG12*INPUTs!EC$31</f>
        <v>2958.802025510779</v>
      </c>
      <c r="EI12" s="145">
        <f>conversões!EH12*INPUTs!ED$31</f>
        <v>4214.1583841757028</v>
      </c>
      <c r="EJ12" s="145">
        <f>conversões!EI12*INPUTs!EE$31</f>
        <v>6927.5846983711535</v>
      </c>
      <c r="EK12" s="145">
        <f>conversões!EJ12*INPUTs!EF$31</f>
        <v>2424.5421522453476</v>
      </c>
      <c r="EL12" s="145">
        <f>conversões!EK12*INPUTs!EG$31</f>
        <v>25915.406723970144</v>
      </c>
      <c r="EM12" s="145">
        <f>conversões!EL12*INPUTs!EH$31</f>
        <v>89062.366059577602</v>
      </c>
      <c r="EN12" s="145">
        <f>conversões!EM12*INPUTs!EI$31</f>
        <v>16762.220785616737</v>
      </c>
      <c r="EO12" s="145">
        <f>conversões!EN12*INPUTs!EJ$31</f>
        <v>37633.142234988736</v>
      </c>
      <c r="EP12" s="145">
        <f>conversões!EO12*INPUTs!EK$31</f>
        <v>10196.385845217481</v>
      </c>
      <c r="EQ12" s="145">
        <f>conversões!EP12*INPUTs!EL$31</f>
        <v>239.97044420912624</v>
      </c>
      <c r="ER12" s="145">
        <f>conversões!EQ12*INPUTs!EM$31</f>
        <v>228.4343177737114</v>
      </c>
      <c r="ES12" s="145">
        <f>conversões!ER12*INPUTs!EN$31</f>
        <v>5740.0638776635187</v>
      </c>
      <c r="ET12" s="145">
        <f>conversões!ES12*INPUTs!EO$31</f>
        <v>3739.9858410870042</v>
      </c>
      <c r="EU12" s="144">
        <f t="shared" si="4"/>
        <v>267750.88559307036</v>
      </c>
      <c r="EV12" s="145">
        <f>conversões!EU12*INPUTs!EQ$31</f>
        <v>273.41687169336154</v>
      </c>
      <c r="EW12" s="145">
        <f>conversões!EV12*INPUTs!ER$31</f>
        <v>28.39026715815827</v>
      </c>
      <c r="EX12" s="145">
        <f>conversões!EW12*INPUTs!ES$31</f>
        <v>809.72439495877995</v>
      </c>
      <c r="EY12" s="145">
        <f>conversões!EX12*INPUTs!ET$31</f>
        <v>310.45848201066957</v>
      </c>
      <c r="EZ12" s="145">
        <f>conversões!EY12*INPUTs!EU$31</f>
        <v>965.38808280427588</v>
      </c>
      <c r="FA12" s="145">
        <f>conversões!EZ12*INPUTs!EV$31</f>
        <v>59.530806114859224</v>
      </c>
      <c r="FB12" s="145">
        <f>conversões!FA12*INPUTs!EW$31</f>
        <v>0</v>
      </c>
      <c r="FC12" s="145">
        <f>conversões!FB12*INPUTs!EX$31</f>
        <v>1137.4372286036526</v>
      </c>
      <c r="FD12" s="145">
        <f>conversões!FC12*INPUTs!EY$31</f>
        <v>842.26748773513111</v>
      </c>
      <c r="FE12" s="145">
        <f>conversões!FD12*INPUTs!EZ$31</f>
        <v>27191.203489810025</v>
      </c>
      <c r="FF12" s="145">
        <f>conversões!FE12*INPUTs!FA$31</f>
        <v>1306.5854453722927</v>
      </c>
      <c r="FG12" s="145">
        <f>conversões!FF12*INPUTs!FB$31</f>
        <v>1541.7690165218482</v>
      </c>
      <c r="FH12" s="145">
        <f>conversões!FG12*INPUTs!FC$31</f>
        <v>10619.663785430956</v>
      </c>
      <c r="FI12" s="145">
        <f>conversões!FH12*INPUTs!FD$31</f>
        <v>1123.9614621085586</v>
      </c>
      <c r="FJ12" s="145">
        <f>conversões!FI12*INPUTs!FE$31</f>
        <v>2236.8254503135058</v>
      </c>
      <c r="FK12" s="145">
        <f>conversões!FJ12*INPUTs!FF$31</f>
        <v>2479.6221582175663</v>
      </c>
      <c r="FL12" s="145">
        <f>conversões!FK12*INPUTs!FG$31</f>
        <v>6627.545904478563</v>
      </c>
      <c r="FM12" s="145">
        <f>conversões!FL12*INPUTs!FH$31</f>
        <v>1410.3015020065704</v>
      </c>
      <c r="FN12" s="145">
        <f>conversões!FM12*INPUTs!FI$31</f>
        <v>24219.242542072217</v>
      </c>
      <c r="FO12" s="145">
        <f>conversões!FN12*INPUTs!FJ$31</f>
        <v>76318.031857159498</v>
      </c>
      <c r="FP12" s="145">
        <f>conversões!FO12*INPUTs!FK$31</f>
        <v>14611.191191791273</v>
      </c>
      <c r="FQ12" s="145">
        <f>conversões!FP12*INPUTs!FL$31</f>
        <v>31267.05767795338</v>
      </c>
      <c r="FR12" s="145">
        <f>conversões!FQ12*INPUTs!FM$31</f>
        <v>9041.4215857845229</v>
      </c>
      <c r="FS12" s="145">
        <f>conversões!FR12*INPUTs!FN$31</f>
        <v>178.04688652844791</v>
      </c>
      <c r="FT12" s="145">
        <f>conversões!FS12*INPUTs!FO$31</f>
        <v>43.175310012022166</v>
      </c>
      <c r="FU12" s="145">
        <f>conversões!FT12*INPUTs!FP$31</f>
        <v>5339.7934610996945</v>
      </c>
      <c r="FV12" s="145">
        <f>conversões!FU12*INPUTs!FQ$31</f>
        <v>3546.2872333854843</v>
      </c>
      <c r="FW12" s="144">
        <f t="shared" si="5"/>
        <v>223528.3395811253</v>
      </c>
      <c r="FX12" s="145">
        <f>conversões!FW12*INPUTs!FS$31</f>
        <v>134.96239001960109</v>
      </c>
      <c r="FY12" s="145">
        <f>conversões!FX12*INPUTs!FT$31</f>
        <v>45.893935212661212</v>
      </c>
      <c r="FZ12" s="145">
        <f>conversões!FY12*INPUTs!FU$31</f>
        <v>556.85586335960022</v>
      </c>
      <c r="GA12" s="145">
        <f>conversões!FZ12*INPUTs!FV$31</f>
        <v>231.91235790061685</v>
      </c>
      <c r="GB12" s="145">
        <f>conversões!GA12*INPUTs!FW$31</f>
        <v>719.32120396491655</v>
      </c>
      <c r="GC12" s="145">
        <f>conversões!GB12*INPUTs!FX$31</f>
        <v>125.32429239667576</v>
      </c>
      <c r="GD12" s="145">
        <f>conversões!GC12*INPUTs!FY$31</f>
        <v>191.32968640135144</v>
      </c>
      <c r="GE12" s="145">
        <f>conversões!GD12*INPUTs!FZ$31</f>
        <v>554.17829528862364</v>
      </c>
      <c r="GF12" s="145">
        <f>conversões!GE12*INPUTs!GA$31</f>
        <v>856.44346739699677</v>
      </c>
      <c r="GG12" s="145">
        <f>conversões!GF12*INPUTs!GB$31</f>
        <v>27732.714544556489</v>
      </c>
      <c r="GH12" s="145">
        <f>conversões!GG12*INPUTs!GC$31</f>
        <v>3243.4589548418644</v>
      </c>
      <c r="GI12" s="145">
        <f>conversões!GH12*INPUTs!GD$31</f>
        <v>1407.549680236642</v>
      </c>
      <c r="GJ12" s="145">
        <f>conversões!GI12*INPUTs!GE$31</f>
        <v>9947.0783139193463</v>
      </c>
      <c r="GK12" s="145">
        <f>conversões!GJ12*INPUTs!GF$31</f>
        <v>1259.056020768302</v>
      </c>
      <c r="GL12" s="145">
        <f>conversões!GK12*INPUTs!GG$31</f>
        <v>2629.472414841232</v>
      </c>
      <c r="GM12" s="145">
        <f>conversões!GL12*INPUTs!GH$31</f>
        <v>3366.5984002896921</v>
      </c>
      <c r="GN12" s="145">
        <f>conversões!GM12*INPUTs!GI$31</f>
        <v>8566.8361832205192</v>
      </c>
      <c r="GO12" s="145">
        <f>conversões!GN12*INPUTs!GJ$31</f>
        <v>1333.6975336204744</v>
      </c>
      <c r="GP12" s="145">
        <f>conversões!GO12*INPUTs!GK$31</f>
        <v>27284.653192384347</v>
      </c>
      <c r="GQ12" s="145">
        <f>conversões!GP12*INPUTs!GL$31</f>
        <v>80160.926603740751</v>
      </c>
      <c r="GR12" s="145">
        <f>conversões!GQ12*INPUTs!GM$31</f>
        <v>17109.148016283005</v>
      </c>
      <c r="GS12" s="145">
        <f>conversões!GR12*INPUTs!GN$31</f>
        <v>34756.213518381453</v>
      </c>
      <c r="GT12" s="145">
        <f>conversões!GS12*INPUTs!GO$31</f>
        <v>5991.8000029378563</v>
      </c>
      <c r="GU12" s="145">
        <f>conversões!GT12*INPUTs!GP$31</f>
        <v>33.145957356027587</v>
      </c>
      <c r="GV12" s="145">
        <f>conversões!GU12*INPUTs!GQ$31</f>
        <v>14.005429158944938</v>
      </c>
      <c r="GW12" s="145">
        <f>conversões!GV12*INPUTs!GR$31</f>
        <v>5459.0240282857822</v>
      </c>
      <c r="GX12" s="145">
        <f>conversões!GW12*INPUTs!GS$31</f>
        <v>4021.0872914971101</v>
      </c>
      <c r="GY12" s="144">
        <f t="shared" si="6"/>
        <v>237732.68757826084</v>
      </c>
      <c r="GZ12" s="145">
        <f>conversões!GY12*INPUTs!GU$31</f>
        <v>0</v>
      </c>
      <c r="HA12" s="145">
        <f>conversões!GZ12*INPUTs!GV$31</f>
        <v>0</v>
      </c>
      <c r="HB12" s="145">
        <f>conversões!HA12*INPUTs!GW$31</f>
        <v>897.59929236367918</v>
      </c>
      <c r="HC12" s="145">
        <f>conversões!HB12*INPUTs!GX$31</f>
        <v>223.38929593001808</v>
      </c>
      <c r="HD12" s="145">
        <f>conversões!HC12*INPUTs!GY$31</f>
        <v>789.32499575351869</v>
      </c>
      <c r="HE12" s="145">
        <f>conversões!HD12*INPUTs!GZ$31</f>
        <v>0</v>
      </c>
      <c r="HF12" s="145">
        <f>conversões!HE12*INPUTs!HA$31</f>
        <v>51.469974239973347</v>
      </c>
      <c r="HG12" s="145">
        <f>conversões!HF12*INPUTs!HB$31</f>
        <v>490.83586040996101</v>
      </c>
      <c r="HH12" s="145">
        <f>conversões!HG12*INPUTs!HC$31</f>
        <v>733.59982717660091</v>
      </c>
      <c r="HI12" s="145">
        <f>conversões!HH12*INPUTs!HD$31</f>
        <v>15307.134653119405</v>
      </c>
      <c r="HJ12" s="145">
        <f>conversões!HI12*INPUTs!HE$31</f>
        <v>2615.0514516020658</v>
      </c>
      <c r="HK12" s="145">
        <f>conversões!HJ12*INPUTs!HF$31</f>
        <v>1157.7769239483105</v>
      </c>
      <c r="HL12" s="145">
        <f>conversões!HK12*INPUTs!HG$31</f>
        <v>8059.6839525038868</v>
      </c>
      <c r="HM12" s="145">
        <f>conversões!HL12*INPUTs!HH$31</f>
        <v>950.4109172654322</v>
      </c>
      <c r="HN12" s="145">
        <f>conversões!HM12*INPUTs!HI$31</f>
        <v>1589.2737373233433</v>
      </c>
      <c r="HO12" s="145">
        <f>conversões!HN12*INPUTs!HJ$31</f>
        <v>2852.7789098228022</v>
      </c>
      <c r="HP12" s="145">
        <f>conversões!HO12*INPUTs!HK$31</f>
        <v>6814.4399837317378</v>
      </c>
      <c r="HQ12" s="145">
        <f>conversões!HP12*INPUTs!HL$31</f>
        <v>1121.6172082456637</v>
      </c>
      <c r="HR12" s="145">
        <f>conversões!HQ12*INPUTs!HM$31</f>
        <v>27777.007221117052</v>
      </c>
      <c r="HS12" s="145">
        <f>conversões!HR12*INPUTs!HN$31</f>
        <v>78268.056178096798</v>
      </c>
      <c r="HT12" s="145">
        <f>conversões!HS12*INPUTs!HO$31</f>
        <v>13528.624006573011</v>
      </c>
      <c r="HU12" s="145">
        <f>conversões!HT12*INPUTs!HP$31</f>
        <v>30337.73074237541</v>
      </c>
      <c r="HV12" s="145">
        <f>conversões!HU12*INPUTs!HQ$31</f>
        <v>5436.3900992272556</v>
      </c>
      <c r="HW12" s="145">
        <f>conversões!HV12*INPUTs!HR$31</f>
        <v>26.078120281586497</v>
      </c>
      <c r="HX12" s="145">
        <f>conversões!HW12*INPUTs!HS$31</f>
        <v>0</v>
      </c>
      <c r="HY12" s="145">
        <f>conversões!HX12*INPUTs!HT$31</f>
        <v>3833.3738787818465</v>
      </c>
      <c r="HZ12" s="145">
        <f>conversões!HY12*INPUTs!HU$31</f>
        <v>3433.636441444758</v>
      </c>
      <c r="IA12" s="144">
        <f t="shared" si="7"/>
        <v>206295.28367133412</v>
      </c>
    </row>
    <row r="13" spans="1:235" s="116" customFormat="1" ht="36" x14ac:dyDescent="0.25">
      <c r="A13" s="114" t="s">
        <v>28</v>
      </c>
      <c r="B13" s="115">
        <v>93298</v>
      </c>
      <c r="C13" s="115"/>
      <c r="D13" s="115">
        <v>2</v>
      </c>
      <c r="E13" s="115"/>
      <c r="F13" s="115"/>
      <c r="G13" s="115" t="s">
        <v>826</v>
      </c>
      <c r="H13" s="115" t="s">
        <v>25</v>
      </c>
      <c r="I13" s="114" t="s">
        <v>14</v>
      </c>
      <c r="J13" s="114" t="s">
        <v>878</v>
      </c>
      <c r="K13" s="114" t="s">
        <v>845</v>
      </c>
      <c r="L13" s="145">
        <f>conversões!K13*INPUTs!G$31</f>
        <v>2886.255898997329</v>
      </c>
      <c r="M13" s="145">
        <f>conversões!L13*INPUTs!H$31</f>
        <v>3310.5744572772664</v>
      </c>
      <c r="N13" s="145">
        <f>conversões!M13*INPUTs!I$31</f>
        <v>7026.0522638634411</v>
      </c>
      <c r="O13" s="145">
        <f>conversões!N13*INPUTs!J$31</f>
        <v>5210.9110590127202</v>
      </c>
      <c r="P13" s="145">
        <f>conversões!O13*INPUTs!K$31</f>
        <v>47702.183378749323</v>
      </c>
      <c r="Q13" s="145">
        <f>conversões!P13*INPUTs!L$31</f>
        <v>1375.5470150323677</v>
      </c>
      <c r="R13" s="145">
        <f>conversões!Q13*INPUTs!M$31</f>
        <v>3370.6217970280659</v>
      </c>
      <c r="S13" s="145">
        <f>conversões!R13*INPUTs!N$31</f>
        <v>1622.3278380335282</v>
      </c>
      <c r="T13" s="145">
        <f>conversões!S13*INPUTs!O$31</f>
        <v>2640.5459990890818</v>
      </c>
      <c r="U13" s="145">
        <f>conversões!T13*INPUTs!P$31</f>
        <v>14856.509400812278</v>
      </c>
      <c r="V13" s="145">
        <f>conversões!U13*INPUTs!Q$31</f>
        <v>10188.08921879304</v>
      </c>
      <c r="W13" s="145">
        <f>conversões!V13*INPUTs!R$31</f>
        <v>5589.320450161892</v>
      </c>
      <c r="X13" s="145">
        <f>conversões!W13*INPUTs!S$31</f>
        <v>24533.842018181211</v>
      </c>
      <c r="Y13" s="145">
        <f>conversões!X13*INPUTs!T$31</f>
        <v>3707.5004096350922</v>
      </c>
      <c r="Z13" s="145">
        <f>conversões!Y13*INPUTs!U$31</f>
        <v>2125.0396784347558</v>
      </c>
      <c r="AA13" s="145">
        <f>conversões!Z13*INPUTs!V$31</f>
        <v>34322.910372414466</v>
      </c>
      <c r="AB13" s="145">
        <f>conversões!AA13*INPUTs!W$31</f>
        <v>112087.77819143285</v>
      </c>
      <c r="AC13" s="145">
        <f>conversões!AB13*INPUTs!X$31</f>
        <v>40966.103903398252</v>
      </c>
      <c r="AD13" s="145">
        <f>conversões!AC13*INPUTs!Y$31</f>
        <v>169115.04800801206</v>
      </c>
      <c r="AE13" s="145">
        <f>conversões!AD13*INPUTs!Z$31</f>
        <v>380654.4907208567</v>
      </c>
      <c r="AF13" s="145">
        <f>conversões!AE13*INPUTs!AA$31</f>
        <v>84110.351080020933</v>
      </c>
      <c r="AG13" s="145">
        <f>conversões!AF13*INPUTs!AB$31</f>
        <v>63089.644522347364</v>
      </c>
      <c r="AH13" s="145">
        <f>conversões!AG13*INPUTs!AC$31</f>
        <v>61402.225045559011</v>
      </c>
      <c r="AI13" s="145">
        <f>conversões!AH13*INPUTs!AD$31</f>
        <v>18135.186417903817</v>
      </c>
      <c r="AJ13" s="145">
        <f>conversões!AI13*INPUTs!AE$31</f>
        <v>12665.432501877507</v>
      </c>
      <c r="AK13" s="145">
        <f>conversões!AJ13*INPUTs!AF$31</f>
        <v>25132.671069738688</v>
      </c>
      <c r="AL13" s="145">
        <f>conversões!AK13*INPUTs!AG$31</f>
        <v>27887.268031540196</v>
      </c>
      <c r="AM13" s="144">
        <f t="shared" si="0"/>
        <v>1165714.4307482031</v>
      </c>
      <c r="AN13" s="145">
        <f>conversões!AM13*INPUTs!AI$31</f>
        <v>2660.4738590525212</v>
      </c>
      <c r="AO13" s="145">
        <f>conversões!AN13*INPUTs!AJ$31</f>
        <v>2804.4968230130548</v>
      </c>
      <c r="AP13" s="145">
        <f>conversões!AO13*INPUTs!AK$31</f>
        <v>4939.1019141806</v>
      </c>
      <c r="AQ13" s="145">
        <f>conversões!AP13*INPUTs!AL$31</f>
        <v>3645.4628205997924</v>
      </c>
      <c r="AR13" s="145">
        <f>conversões!AQ13*INPUTs!AM$31</f>
        <v>9257.232588541021</v>
      </c>
      <c r="AS13" s="145">
        <f>conversões!AR13*INPUTs!AN$31</f>
        <v>1481.0562435285121</v>
      </c>
      <c r="AT13" s="145">
        <f>conversões!AS13*INPUTs!AO$31</f>
        <v>2694.3838912649144</v>
      </c>
      <c r="AU13" s="145">
        <f>conversões!AT13*INPUTs!AP$31</f>
        <v>1993.5211384583886</v>
      </c>
      <c r="AV13" s="145">
        <f>conversões!AU13*INPUTs!AQ$31</f>
        <v>1984.9357291890533</v>
      </c>
      <c r="AW13" s="145">
        <f>conversões!AV13*INPUTs!AR$31</f>
        <v>11744.599955821814</v>
      </c>
      <c r="AX13" s="145">
        <f>conversões!AW13*INPUTs!AS$31</f>
        <v>9052.6723734926763</v>
      </c>
      <c r="AY13" s="145">
        <f>conversões!AX13*INPUTs!AT$31</f>
        <v>4350.2266173758853</v>
      </c>
      <c r="AZ13" s="145">
        <f>conversões!AY13*INPUTs!AU$31</f>
        <v>19364.152757347652</v>
      </c>
      <c r="BA13" s="145">
        <f>conversões!AZ13*INPUTs!AV$31</f>
        <v>2470.7715895983388</v>
      </c>
      <c r="BB13" s="145">
        <f>conversões!BA13*INPUTs!AW$31</f>
        <v>1049.7115348089378</v>
      </c>
      <c r="BC13" s="145">
        <f>conversões!BB13*INPUTs!AX$31</f>
        <v>28712.59974275011</v>
      </c>
      <c r="BD13" s="145">
        <f>conversões!BC13*INPUTs!AY$31</f>
        <v>102916.02826995627</v>
      </c>
      <c r="BE13" s="145">
        <f>conversões!BD13*INPUTs!AZ$31</f>
        <v>31732.191155796681</v>
      </c>
      <c r="BF13" s="145">
        <f>conversões!BE13*INPUTs!BA$31</f>
        <v>151475.11217533698</v>
      </c>
      <c r="BG13" s="145">
        <f>conversões!BF13*INPUTs!BB$31</f>
        <v>364004.18349663378</v>
      </c>
      <c r="BH13" s="145">
        <f>conversões!BG13*INPUTs!BC$31</f>
        <v>76813.155873648342</v>
      </c>
      <c r="BI13" s="145">
        <f>conversões!BH13*INPUTs!BD$31</f>
        <v>55869.532922886923</v>
      </c>
      <c r="BJ13" s="145">
        <f>conversões!BI13*INPUTs!BE$31</f>
        <v>54794.441777013977</v>
      </c>
      <c r="BK13" s="145">
        <f>conversões!BJ13*INPUTs!BF$31</f>
        <v>16724.741163821567</v>
      </c>
      <c r="BL13" s="145">
        <f>conversões!BK13*INPUTs!BG$31</f>
        <v>9377.5056129327077</v>
      </c>
      <c r="BM13" s="145">
        <f>conversões!BL13*INPUTs!BH$31</f>
        <v>28450.112137281743</v>
      </c>
      <c r="BN13" s="145">
        <f>conversões!BM13*INPUTs!BI$31</f>
        <v>30466.128344914599</v>
      </c>
      <c r="BO13" s="144">
        <f t="shared" si="1"/>
        <v>1030828.5325092468</v>
      </c>
      <c r="BP13" s="145">
        <f>conversões!BO13*INPUTs!BK$31</f>
        <v>2885.241507026944</v>
      </c>
      <c r="BQ13" s="145">
        <f>conversões!BP13*INPUTs!BL$31</f>
        <v>2874.5175830577737</v>
      </c>
      <c r="BR13" s="145">
        <f>conversões!BQ13*INPUTs!BM$31</f>
        <v>4811.8036123984284</v>
      </c>
      <c r="BS13" s="145">
        <f>conversões!BR13*INPUTs!BN$31</f>
        <v>3245.3663160932119</v>
      </c>
      <c r="BT13" s="145">
        <f>conversões!BS13*INPUTs!BO$31</f>
        <v>8520.36392821351</v>
      </c>
      <c r="BU13" s="145">
        <f>conversões!BT13*INPUTs!BP$31</f>
        <v>752.88180208598146</v>
      </c>
      <c r="BV13" s="145">
        <f>conversões!BU13*INPUTs!BQ$31</f>
        <v>2427.3960245998105</v>
      </c>
      <c r="BW13" s="145">
        <f>conversões!BV13*INPUTs!BR$31</f>
        <v>2104.033937595364</v>
      </c>
      <c r="BX13" s="145">
        <f>conversões!BW13*INPUTs!BS$31</f>
        <v>1406.4100868970911</v>
      </c>
      <c r="BY13" s="145">
        <f>conversões!BX13*INPUTs!BT$31</f>
        <v>11392.337720996446</v>
      </c>
      <c r="BZ13" s="145">
        <f>conversões!BY13*INPUTs!BU$31</f>
        <v>8115.8510626509797</v>
      </c>
      <c r="CA13" s="145">
        <f>conversões!BZ13*INPUTs!BV$31</f>
        <v>3646.0993030199215</v>
      </c>
      <c r="CB13" s="145">
        <f>conversões!CA13*INPUTs!BW$31</f>
        <v>17712.866062004043</v>
      </c>
      <c r="CC13" s="145">
        <f>conversões!CB13*INPUTs!BX$31</f>
        <v>2819.3477081105225</v>
      </c>
      <c r="CD13" s="145">
        <f>conversões!CC13*INPUTs!BY$31</f>
        <v>1518.576393998499</v>
      </c>
      <c r="CE13" s="145">
        <f>conversões!CD13*INPUTs!BZ$31</f>
        <v>28054.071282755678</v>
      </c>
      <c r="CF13" s="145">
        <f>conversões!CE13*INPUTs!CA$31</f>
        <v>95422.828176680894</v>
      </c>
      <c r="CG13" s="145">
        <f>conversões!CF13*INPUTs!CB$31</f>
        <v>29727.007263260384</v>
      </c>
      <c r="CH13" s="145">
        <f>conversões!CG13*INPUTs!CC$31</f>
        <v>129904.91700162248</v>
      </c>
      <c r="CI13" s="145">
        <f>conversões!CH13*INPUTs!CD$31</f>
        <v>303751.8999409636</v>
      </c>
      <c r="CJ13" s="145">
        <f>conversões!CI13*INPUTs!CE$31</f>
        <v>73929.097352122568</v>
      </c>
      <c r="CK13" s="145">
        <f>conversões!CJ13*INPUTs!CF$31</f>
        <v>54947.34474493473</v>
      </c>
      <c r="CL13" s="145">
        <f>conversões!CK13*INPUTs!CG$31</f>
        <v>55438.093500172472</v>
      </c>
      <c r="CM13" s="145">
        <f>conversões!CL13*INPUTs!CH$31</f>
        <v>14405.46210366838</v>
      </c>
      <c r="CN13" s="145">
        <f>conversões!CM13*INPUTs!CI$31</f>
        <v>9162.895005147313</v>
      </c>
      <c r="CO13" s="145">
        <f>conversões!CN13*INPUTs!CJ$31</f>
        <v>26142.117244932913</v>
      </c>
      <c r="CP13" s="145">
        <f>conversões!CO13*INPUTs!CK$31</f>
        <v>23935.562330787357</v>
      </c>
      <c r="CQ13" s="144">
        <f t="shared" si="2"/>
        <v>919054.38899579726</v>
      </c>
      <c r="CR13" s="145">
        <f>conversões!CQ13*INPUTs!CM$31</f>
        <v>1766.2458197542271</v>
      </c>
      <c r="CS13" s="145">
        <f>conversões!CR13*INPUTs!CN$31</f>
        <v>2470.0531792725083</v>
      </c>
      <c r="CT13" s="145">
        <f>conversões!CS13*INPUTs!CO$31</f>
        <v>5636.8100642235213</v>
      </c>
      <c r="CU13" s="145">
        <f>conversões!CT13*INPUTs!CP$31</f>
        <v>2583.0186077064436</v>
      </c>
      <c r="CV13" s="145">
        <f>conversões!CU13*INPUTs!CQ$31</f>
        <v>9571.693113416175</v>
      </c>
      <c r="CW13" s="145">
        <f>conversões!CV13*INPUTs!CR$31</f>
        <v>846.21294555512782</v>
      </c>
      <c r="CX13" s="145">
        <f>conversões!CW13*INPUTs!CS$31</f>
        <v>1996.6309911867172</v>
      </c>
      <c r="CY13" s="145">
        <f>conversões!CX13*INPUTs!CT$31</f>
        <v>2739.662134163842</v>
      </c>
      <c r="CZ13" s="145">
        <f>conversões!CY13*INPUTs!CU$31</f>
        <v>1092.3530325800336</v>
      </c>
      <c r="DA13" s="145">
        <f>conversões!CZ13*INPUTs!CV$31</f>
        <v>10506.497775529271</v>
      </c>
      <c r="DB13" s="145">
        <f>conversões!DA13*INPUTs!CW$31</f>
        <v>5852.7287278683525</v>
      </c>
      <c r="DC13" s="145">
        <f>conversões!DB13*INPUTs!CX$31</f>
        <v>3742.6379953166552</v>
      </c>
      <c r="DD13" s="145">
        <f>conversões!DC13*INPUTs!CY$31</f>
        <v>16828.612238908154</v>
      </c>
      <c r="DE13" s="145">
        <f>conversões!DD13*INPUTs!CZ$31</f>
        <v>2368.2815300036596</v>
      </c>
      <c r="DF13" s="145">
        <f>conversões!DE13*INPUTs!DA$31</f>
        <v>2014.8684678034783</v>
      </c>
      <c r="DG13" s="145">
        <f>conversões!DF13*INPUTs!DB$31</f>
        <v>37238.538682928804</v>
      </c>
      <c r="DH13" s="145">
        <f>conversões!DG13*INPUTs!DC$31</f>
        <v>91128.227073349408</v>
      </c>
      <c r="DI13" s="145">
        <f>conversões!DH13*INPUTs!DD$31</f>
        <v>22639.591684095132</v>
      </c>
      <c r="DJ13" s="145">
        <f>conversões!DI13*INPUTs!DE$31</f>
        <v>132542.75465041597</v>
      </c>
      <c r="DK13" s="145">
        <f>conversões!DJ13*INPUTs!DF$31</f>
        <v>301558.11166768946</v>
      </c>
      <c r="DL13" s="145">
        <f>conversões!DK13*INPUTs!DG$31</f>
        <v>67848.394368694469</v>
      </c>
      <c r="DM13" s="145">
        <f>conversões!DL13*INPUTs!DH$31</f>
        <v>52956.159830654949</v>
      </c>
      <c r="DN13" s="145">
        <f>conversões!DM13*INPUTs!DI$31</f>
        <v>49081.350988069615</v>
      </c>
      <c r="DO13" s="145">
        <f>conversões!DN13*INPUTs!DJ$31</f>
        <v>11363.747409275304</v>
      </c>
      <c r="DP13" s="145">
        <f>conversões!DO13*INPUTs!DK$31</f>
        <v>9403.4827167307503</v>
      </c>
      <c r="DQ13" s="145">
        <f>conversões!DP13*INPUTs!DL$31</f>
        <v>24977.006408633544</v>
      </c>
      <c r="DR13" s="145">
        <f>conversões!DQ13*INPUTs!DM$31</f>
        <v>24472.363698572837</v>
      </c>
      <c r="DS13" s="144">
        <f t="shared" si="3"/>
        <v>895226.03580239846</v>
      </c>
      <c r="DT13" s="145">
        <f>conversões!DS13*INPUTs!DO$31</f>
        <v>2095.927020168639</v>
      </c>
      <c r="DU13" s="145">
        <f>conversões!DT13*INPUTs!DP$31</f>
        <v>1838.3541938571207</v>
      </c>
      <c r="DV13" s="145">
        <f>conversões!DU13*INPUTs!DQ$31</f>
        <v>6632.474323214693</v>
      </c>
      <c r="DW13" s="145">
        <f>conversões!DV13*INPUTs!DR$31</f>
        <v>1933.4860485879749</v>
      </c>
      <c r="DX13" s="145">
        <f>conversões!DW13*INPUTs!DS$31</f>
        <v>7545.6050533764392</v>
      </c>
      <c r="DY13" s="145">
        <f>conversões!DX13*INPUTs!DT$31</f>
        <v>855.83856629401828</v>
      </c>
      <c r="DZ13" s="145">
        <f>conversões!DY13*INPUTs!DU$31</f>
        <v>2202.3238916433938</v>
      </c>
      <c r="EA13" s="145">
        <f>conversões!DZ13*INPUTs!DV$31</f>
        <v>2431.8511115450628</v>
      </c>
      <c r="EB13" s="145">
        <f>conversões!EA13*INPUTs!DW$31</f>
        <v>1650.0624477077649</v>
      </c>
      <c r="EC13" s="145">
        <f>conversões!EB13*INPUTs!DX$31</f>
        <v>9714.1226103054596</v>
      </c>
      <c r="ED13" s="145">
        <f>conversões!EC13*INPUTs!DY$31</f>
        <v>8246.3883418701334</v>
      </c>
      <c r="EE13" s="145">
        <f>conversões!ED13*INPUTs!DZ$31</f>
        <v>3574.9959870271841</v>
      </c>
      <c r="EF13" s="145">
        <f>conversões!EE13*INPUTs!EA$31</f>
        <v>17797.185277168493</v>
      </c>
      <c r="EG13" s="145">
        <f>conversões!EF13*INPUTs!EB$31</f>
        <v>1838.1149628285521</v>
      </c>
      <c r="EH13" s="145">
        <f>conversões!EG13*INPUTs!EC$31</f>
        <v>3476.8980060772451</v>
      </c>
      <c r="EI13" s="145">
        <f>conversões!EH13*INPUTs!ED$31</f>
        <v>37847.365721867856</v>
      </c>
      <c r="EJ13" s="145">
        <f>conversões!EI13*INPUTs!EE$31</f>
        <v>95160.305450269079</v>
      </c>
      <c r="EK13" s="145">
        <f>conversões!EJ13*INPUTs!EF$31</f>
        <v>17932.900080453517</v>
      </c>
      <c r="EL13" s="145">
        <f>conversões!EK13*INPUTs!EG$31</f>
        <v>113023.14130747113</v>
      </c>
      <c r="EM13" s="145">
        <f>conversões!EL13*INPUTs!EH$31</f>
        <v>306078.54963934392</v>
      </c>
      <c r="EN13" s="145">
        <f>conversões!EM13*INPUTs!EI$31</f>
        <v>61974.915464728096</v>
      </c>
      <c r="EO13" s="145">
        <f>conversões!EN13*INPUTs!EJ$31</f>
        <v>50388.40296874386</v>
      </c>
      <c r="EP13" s="145">
        <f>conversões!EO13*INPUTs!EK$31</f>
        <v>48257.817635434651</v>
      </c>
      <c r="EQ13" s="145">
        <f>conversões!EP13*INPUTs!EL$31</f>
        <v>12314.20419716614</v>
      </c>
      <c r="ER13" s="145">
        <f>conversões!EQ13*INPUTs!EM$31</f>
        <v>8195.9520653310192</v>
      </c>
      <c r="ES13" s="145">
        <f>conversões!ER13*INPUTs!EN$31</f>
        <v>21808.465875258338</v>
      </c>
      <c r="ET13" s="145">
        <f>conversões!ES13*INPUTs!EO$31</f>
        <v>20644.771392963918</v>
      </c>
      <c r="EU13" s="144">
        <f t="shared" si="4"/>
        <v>865460.41964070383</v>
      </c>
      <c r="EV13" s="145">
        <f>conversões!EU13*INPUTs!EQ$31</f>
        <v>2330.364935974816</v>
      </c>
      <c r="EW13" s="145">
        <f>conversões!EV13*INPUTs!ER$31</f>
        <v>1763.3371876442452</v>
      </c>
      <c r="EX13" s="145">
        <f>conversões!EW13*INPUTs!ES$31</f>
        <v>4858.3336500991336</v>
      </c>
      <c r="EY13" s="145">
        <f>conversões!EX13*INPUTs!ET$31</f>
        <v>1562.7437255469804</v>
      </c>
      <c r="EZ13" s="145">
        <f>conversões!EY13*INPUTs!EU$31</f>
        <v>5507.0088558168263</v>
      </c>
      <c r="FA13" s="145">
        <f>conversões!EZ13*INPUTs!EV$31</f>
        <v>647.30770161078772</v>
      </c>
      <c r="FB13" s="145">
        <f>conversões!FA13*INPUTs!EW$31</f>
        <v>2206.7211391483738</v>
      </c>
      <c r="FC13" s="145">
        <f>conversões!FB13*INPUTs!EX$31</f>
        <v>3415.5614160131472</v>
      </c>
      <c r="FD13" s="145">
        <f>conversões!FC13*INPUTs!EY$31</f>
        <v>1328.8349463614484</v>
      </c>
      <c r="FE13" s="145">
        <f>conversões!FD13*INPUTs!EZ$31</f>
        <v>10012.09539136718</v>
      </c>
      <c r="FF13" s="145">
        <f>conversões!FE13*INPUTs!FA$31</f>
        <v>5300.3011974940109</v>
      </c>
      <c r="FG13" s="145">
        <f>conversões!FF13*INPUTs!FB$31</f>
        <v>2680.7221451928935</v>
      </c>
      <c r="FH13" s="145">
        <f>conversões!FG13*INPUTs!FC$31</f>
        <v>14245.719642017046</v>
      </c>
      <c r="FI13" s="145">
        <f>conversões!FH13*INPUTs!FD$31</f>
        <v>2003.3943647908159</v>
      </c>
      <c r="FJ13" s="145">
        <f>conversões!FI13*INPUTs!FE$31</f>
        <v>2217.4836621702284</v>
      </c>
      <c r="FK13" s="145">
        <f>conversões!FJ13*INPUTs!FF$31</f>
        <v>31865.702528268048</v>
      </c>
      <c r="FL13" s="145">
        <f>conversões!FK13*INPUTs!FG$31</f>
        <v>86008.246800114735</v>
      </c>
      <c r="FM13" s="145">
        <f>conversões!FL13*INPUTs!FH$31</f>
        <v>12280.286659838586</v>
      </c>
      <c r="FN13" s="145">
        <f>conversões!FM13*INPUTs!FI$31</f>
        <v>115749.21031484312</v>
      </c>
      <c r="FO13" s="145">
        <f>conversões!FN13*INPUTs!FJ$31</f>
        <v>280406.9345133435</v>
      </c>
      <c r="FP13" s="145">
        <f>conversões!FO13*INPUTs!FK$31</f>
        <v>57037.680489576873</v>
      </c>
      <c r="FQ13" s="145">
        <f>conversões!FP13*INPUTs!FL$31</f>
        <v>48491.89236629058</v>
      </c>
      <c r="FR13" s="145">
        <f>conversões!FQ13*INPUTs!FM$31</f>
        <v>44192.205343339374</v>
      </c>
      <c r="FS13" s="145">
        <f>conversões!FR13*INPUTs!FN$31</f>
        <v>12209.224780956838</v>
      </c>
      <c r="FT13" s="145">
        <f>conversões!FS13*INPUTs!FO$31</f>
        <v>7389.9331187201469</v>
      </c>
      <c r="FU13" s="145">
        <f>conversões!FT13*INPUTs!FP$31</f>
        <v>15589.008072257384</v>
      </c>
      <c r="FV13" s="145">
        <f>conversões!FU13*INPUTs!FQ$31</f>
        <v>17912.255372655709</v>
      </c>
      <c r="FW13" s="144">
        <f t="shared" si="5"/>
        <v>789212.51032145275</v>
      </c>
      <c r="FX13" s="145">
        <f>conversões!FW13*INPUTs!FS$31</f>
        <v>2471.3602316028578</v>
      </c>
      <c r="FY13" s="145">
        <f>conversões!FX13*INPUTs!FT$31</f>
        <v>1873.1775528572471</v>
      </c>
      <c r="FZ13" s="145">
        <f>conversões!FY13*INPUTs!FU$31</f>
        <v>7134.5606771343855</v>
      </c>
      <c r="GA13" s="145">
        <f>conversões!FZ13*INPUTs!FV$31</f>
        <v>1396.9602258714854</v>
      </c>
      <c r="GB13" s="145">
        <f>conversões!GA13*INPUTs!FW$31</f>
        <v>9084.3205915928393</v>
      </c>
      <c r="GC13" s="145">
        <f>conversões!GB13*INPUTs!FX$31</f>
        <v>1322.4715915591973</v>
      </c>
      <c r="GD13" s="145">
        <f>conversões!GC13*INPUTs!FY$31</f>
        <v>3061.6023382355934</v>
      </c>
      <c r="GE13" s="145">
        <f>conversões!GD13*INPUTs!FZ$31</f>
        <v>2124.1710424360085</v>
      </c>
      <c r="GF13" s="145">
        <f>conversões!GE13*INPUTs!GA$31</f>
        <v>816.42776266849739</v>
      </c>
      <c r="GG13" s="145">
        <f>conversões!GF13*INPUTs!GB$31</f>
        <v>11535.110053823119</v>
      </c>
      <c r="GH13" s="145">
        <f>conversões!GG13*INPUTs!GC$31</f>
        <v>6364.6636748548744</v>
      </c>
      <c r="GI13" s="145">
        <f>conversões!GH13*INPUTs!GD$31</f>
        <v>2513.654602781412</v>
      </c>
      <c r="GJ13" s="145">
        <f>conversões!GI13*INPUTs!GE$31</f>
        <v>16027.278560826902</v>
      </c>
      <c r="GK13" s="145">
        <f>conversões!GJ13*INPUTs!GF$31</f>
        <v>2341.9655902641866</v>
      </c>
      <c r="GL13" s="145">
        <f>conversões!GK13*INPUTs!GG$31</f>
        <v>2345.0241735045365</v>
      </c>
      <c r="GM13" s="145">
        <f>conversões!GL13*INPUTs!GH$31</f>
        <v>32880.333086437422</v>
      </c>
      <c r="GN13" s="145">
        <f>conversões!GM13*INPUTs!GI$31</f>
        <v>85978.761290072332</v>
      </c>
      <c r="GO13" s="145">
        <f>conversões!GN13*INPUTs!GJ$31</f>
        <v>10173.732729980689</v>
      </c>
      <c r="GP13" s="145">
        <f>conversões!GO13*INPUTs!GK$31</f>
        <v>123673.43668879876</v>
      </c>
      <c r="GQ13" s="145">
        <f>conversões!GP13*INPUTs!GL$31</f>
        <v>306573.33019998414</v>
      </c>
      <c r="GR13" s="145">
        <f>conversões!GQ13*INPUTs!GM$31</f>
        <v>61804.998072235016</v>
      </c>
      <c r="GS13" s="145">
        <f>conversões!GR13*INPUTs!GN$31</f>
        <v>45118.346268967776</v>
      </c>
      <c r="GT13" s="145">
        <f>conversões!GS13*INPUTs!GO$31</f>
        <v>53043.192478433448</v>
      </c>
      <c r="GU13" s="145">
        <f>conversões!GT13*INPUTs!GP$31</f>
        <v>12061.537013083314</v>
      </c>
      <c r="GV13" s="145">
        <f>conversões!GU13*INPUTs!GQ$31</f>
        <v>9519.5965056052391</v>
      </c>
      <c r="GW13" s="145">
        <f>conversões!GV13*INPUTs!GR$31</f>
        <v>16446.06991597854</v>
      </c>
      <c r="GX13" s="145">
        <f>conversões!GW13*INPUTs!GS$31</f>
        <v>22319.485569778721</v>
      </c>
      <c r="GY13" s="144">
        <f t="shared" si="6"/>
        <v>850005.56848936866</v>
      </c>
      <c r="GZ13" s="145">
        <f>conversões!GY13*INPUTs!GU$31</f>
        <v>2206.4838254846281</v>
      </c>
      <c r="HA13" s="145">
        <f>conversões!GZ13*INPUTs!GV$31</f>
        <v>1793.7018378762505</v>
      </c>
      <c r="HB13" s="145">
        <f>conversões!HA13*INPUTs!GW$31</f>
        <v>6113.1811433018656</v>
      </c>
      <c r="HC13" s="145">
        <f>conversões!HB13*INPUTs!GX$31</f>
        <v>1370.0929696202461</v>
      </c>
      <c r="HD13" s="145">
        <f>conversões!HC13*INPUTs!GY$31</f>
        <v>9141.9345225189045</v>
      </c>
      <c r="HE13" s="145">
        <f>conversões!HD13*INPUTs!GZ$31</f>
        <v>1303.0945041520556</v>
      </c>
      <c r="HF13" s="145">
        <f>conversões!HE13*INPUTs!HA$31</f>
        <v>1410.9580703679594</v>
      </c>
      <c r="HG13" s="145">
        <f>conversões!HF13*INPUTs!HB$31</f>
        <v>2459.2226732588551</v>
      </c>
      <c r="HH13" s="145">
        <f>conversões!HG13*INPUTs!HC$31</f>
        <v>4315.8963089523513</v>
      </c>
      <c r="HI13" s="145">
        <f>conversões!HH13*INPUTs!HD$31</f>
        <v>10876.762601927454</v>
      </c>
      <c r="HJ13" s="145">
        <f>conversões!HI13*INPUTs!HE$31</f>
        <v>6052.8806371482924</v>
      </c>
      <c r="HK13" s="145">
        <f>conversões!HJ13*INPUTs!HF$31</f>
        <v>4824.8163163780973</v>
      </c>
      <c r="HL13" s="145">
        <f>conversões!HK13*INPUTs!HG$31</f>
        <v>19050.412400792466</v>
      </c>
      <c r="HM13" s="145">
        <f>conversões!HL13*INPUTs!HH$31</f>
        <v>2286.389244826451</v>
      </c>
      <c r="HN13" s="145">
        <f>conversões!HM13*INPUTs!HI$31</f>
        <v>14857.579770848677</v>
      </c>
      <c r="HO13" s="145">
        <f>conversões!HN13*INPUTs!HJ$31</f>
        <v>32230.702033300749</v>
      </c>
      <c r="HP13" s="145">
        <f>conversões!HO13*INPUTs!HK$31</f>
        <v>85661.051269935648</v>
      </c>
      <c r="HQ13" s="145">
        <f>conversões!HP13*INPUTs!HL$31</f>
        <v>8906.4216457226667</v>
      </c>
      <c r="HR13" s="145">
        <f>conversões!HQ13*INPUTs!HM$31</f>
        <v>108320.59179320674</v>
      </c>
      <c r="HS13" s="145">
        <f>conversões!HR13*INPUTs!HN$31</f>
        <v>280360.31479204894</v>
      </c>
      <c r="HT13" s="145">
        <f>conversões!HS13*INPUTs!HO$31</f>
        <v>58580.535740233063</v>
      </c>
      <c r="HU13" s="145">
        <f>conversões!HT13*INPUTs!HP$31</f>
        <v>38514.124234000534</v>
      </c>
      <c r="HV13" s="145">
        <f>conversões!HU13*INPUTs!HQ$31</f>
        <v>54753.158799717865</v>
      </c>
      <c r="HW13" s="145">
        <f>conversões!HV13*INPUTs!HR$31</f>
        <v>9775.7498537693209</v>
      </c>
      <c r="HX13" s="145">
        <f>conversões!HW13*INPUTs!HS$31</f>
        <v>6991.9873755377503</v>
      </c>
      <c r="HY13" s="145">
        <f>conversões!HX13*INPUTs!HT$31</f>
        <v>18721.923819396732</v>
      </c>
      <c r="HZ13" s="145">
        <f>conversões!HY13*INPUTs!HU$31</f>
        <v>20377.15941690667</v>
      </c>
      <c r="IA13" s="144">
        <f t="shared" si="7"/>
        <v>811257.12760123122</v>
      </c>
    </row>
    <row r="14" spans="1:235" s="113" customFormat="1" ht="24" x14ac:dyDescent="0.25">
      <c r="A14" s="111" t="s">
        <v>28</v>
      </c>
      <c r="B14" s="112">
        <v>5911</v>
      </c>
      <c r="C14" s="112"/>
      <c r="D14" s="112">
        <v>3</v>
      </c>
      <c r="E14" s="112"/>
      <c r="F14" s="112"/>
      <c r="G14" s="112" t="s">
        <v>809</v>
      </c>
      <c r="H14" s="112" t="s">
        <v>23</v>
      </c>
      <c r="I14" s="111" t="s">
        <v>10</v>
      </c>
      <c r="J14" s="111" t="s">
        <v>880</v>
      </c>
      <c r="K14" s="111" t="s">
        <v>845</v>
      </c>
      <c r="L14" s="146">
        <f>conversões!K14*INPUTs!G$32</f>
        <v>11546.570484239432</v>
      </c>
      <c r="M14" s="146">
        <f>conversões!L14*INPUTs!H$32</f>
        <v>3566.8412439777171</v>
      </c>
      <c r="N14" s="146">
        <f>conversões!M14*INPUTs!I$32</f>
        <v>17719.905757403136</v>
      </c>
      <c r="O14" s="146">
        <f>conversões!N14*INPUTs!J$32</f>
        <v>2399.719105113616</v>
      </c>
      <c r="P14" s="146">
        <f>conversões!O14*INPUTs!K$32</f>
        <v>12641.194016950571</v>
      </c>
      <c r="Q14" s="146">
        <f>conversões!P14*INPUTs!L$32</f>
        <v>5414.7227120291182</v>
      </c>
      <c r="R14" s="146">
        <f>conversões!Q14*INPUTs!M$32</f>
        <v>10348.212851826283</v>
      </c>
      <c r="S14" s="146">
        <f>conversões!R14*INPUTs!N$32</f>
        <v>20700.756822203952</v>
      </c>
      <c r="T14" s="146">
        <f>conversões!S14*INPUTs!O$32</f>
        <v>13112.861506495268</v>
      </c>
      <c r="U14" s="146">
        <f>conversões!T14*INPUTs!P$32</f>
        <v>33353.367125735756</v>
      </c>
      <c r="V14" s="146">
        <f>conversões!U14*INPUTs!Q$32</f>
        <v>25963.070097290129</v>
      </c>
      <c r="W14" s="146">
        <f>conversões!V14*INPUTs!R$32</f>
        <v>35723.849063753507</v>
      </c>
      <c r="X14" s="146">
        <f>conversões!W14*INPUTs!S$32</f>
        <v>33366.961672831385</v>
      </c>
      <c r="Y14" s="146">
        <f>conversões!X14*INPUTs!T$32</f>
        <v>6282.62404299429</v>
      </c>
      <c r="Z14" s="146">
        <f>conversões!Y14*INPUTs!U$32</f>
        <v>6754.0671441864597</v>
      </c>
      <c r="AA14" s="146">
        <f>conversões!Z14*INPUTs!V$32</f>
        <v>41531.355117084153</v>
      </c>
      <c r="AB14" s="146">
        <f>conversões!AA14*INPUTs!W$32</f>
        <v>107070.9164247911</v>
      </c>
      <c r="AC14" s="146">
        <f>conversões!AB14*INPUTs!X$32</f>
        <v>15110.438582563576</v>
      </c>
      <c r="AD14" s="146">
        <f>conversões!AC14*INPUTs!Y$32</f>
        <v>503942.77648602519</v>
      </c>
      <c r="AE14" s="146">
        <f>conversões!AD14*INPUTs!Z$32</f>
        <v>1540970.6649612861</v>
      </c>
      <c r="AF14" s="146">
        <f>conversões!AE14*INPUTs!AA$32</f>
        <v>99500.327589884429</v>
      </c>
      <c r="AG14" s="146">
        <f>conversões!AF14*INPUTs!AB$32</f>
        <v>90668.922836699174</v>
      </c>
      <c r="AH14" s="146">
        <f>conversões!AG14*INPUTs!AC$32</f>
        <v>101011.28253955589</v>
      </c>
      <c r="AI14" s="146">
        <f>conversões!AH14*INPUTs!AD$32</f>
        <v>32582.883150701651</v>
      </c>
      <c r="AJ14" s="146">
        <f>conversões!AI14*INPUTs!AE$32</f>
        <v>26446.078724489878</v>
      </c>
      <c r="AK14" s="146">
        <f>conversões!AJ14*INPUTs!AF$32</f>
        <v>38785.471467501404</v>
      </c>
      <c r="AL14" s="146">
        <f>conversões!AK14*INPUTs!AG$32</f>
        <v>67759.77290716549</v>
      </c>
      <c r="AM14" s="144">
        <f t="shared" si="0"/>
        <v>2904275.6144347787</v>
      </c>
      <c r="AN14" s="146">
        <f>conversões!AM14*INPUTs!AI$32</f>
        <v>24544.350271759587</v>
      </c>
      <c r="AO14" s="146">
        <f>conversões!AN14*INPUTs!AJ$32</f>
        <v>3551.9277195113482</v>
      </c>
      <c r="AP14" s="146">
        <f>conversões!AO14*INPUTs!AK$32</f>
        <v>5478.8305931911782</v>
      </c>
      <c r="AQ14" s="146">
        <f>conversões!AP14*INPUTs!AL$32</f>
        <v>3519.2109189123635</v>
      </c>
      <c r="AR14" s="146">
        <f>conversões!AQ14*INPUTs!AM$32</f>
        <v>12437.632096967927</v>
      </c>
      <c r="AS14" s="146">
        <f>conversões!AR14*INPUTs!AN$32</f>
        <v>5055.9063436877605</v>
      </c>
      <c r="AT14" s="146">
        <f>conversões!AS14*INPUTs!AO$32</f>
        <v>7711.7979091304605</v>
      </c>
      <c r="AU14" s="146">
        <f>conversões!AT14*INPUTs!AP$32</f>
        <v>19125.443128963485</v>
      </c>
      <c r="AV14" s="146">
        <f>conversões!AU14*INPUTs!AQ$32</f>
        <v>11224.551550018576</v>
      </c>
      <c r="AW14" s="146">
        <f>conversões!AV14*INPUTs!AR$32</f>
        <v>30188.776812753797</v>
      </c>
      <c r="AX14" s="146">
        <f>conversões!AW14*INPUTs!AS$32</f>
        <v>29174.217494283974</v>
      </c>
      <c r="AY14" s="146">
        <f>conversões!AX14*INPUTs!AT$32</f>
        <v>27581.85901032314</v>
      </c>
      <c r="AZ14" s="146">
        <f>conversões!AY14*INPUTs!AU$32</f>
        <v>37333.773440783829</v>
      </c>
      <c r="BA14" s="146">
        <f>conversões!AZ14*INPUTs!AV$32</f>
        <v>2850.4012337667614</v>
      </c>
      <c r="BB14" s="146">
        <f>conversões!BA14*INPUTs!AW$32</f>
        <v>4795.8980642499246</v>
      </c>
      <c r="BC14" s="146">
        <f>conversões!BB14*INPUTs!AX$32</f>
        <v>39078.554397696753</v>
      </c>
      <c r="BD14" s="146">
        <f>conversões!BC14*INPUTs!AY$32</f>
        <v>103639.46248450941</v>
      </c>
      <c r="BE14" s="146">
        <f>conversões!BD14*INPUTs!AZ$32</f>
        <v>17196.809646488899</v>
      </c>
      <c r="BF14" s="146">
        <f>conversões!BE14*INPUTs!BA$32</f>
        <v>522254.63843674201</v>
      </c>
      <c r="BG14" s="146">
        <f>conversões!BF14*INPUTs!BB$32</f>
        <v>1420043.1695345419</v>
      </c>
      <c r="BH14" s="146">
        <f>conversões!BG14*INPUTs!BC$32</f>
        <v>89760.248953142174</v>
      </c>
      <c r="BI14" s="146">
        <f>conversões!BH14*INPUTs!BD$32</f>
        <v>81545.33370068892</v>
      </c>
      <c r="BJ14" s="146">
        <f>conversões!BI14*INPUTs!BE$32</f>
        <v>89783.244529598276</v>
      </c>
      <c r="BK14" s="146">
        <f>conversões!BJ14*INPUTs!BF$32</f>
        <v>29373.479611631668</v>
      </c>
      <c r="BL14" s="146">
        <f>conversões!BK14*INPUTs!BG$32</f>
        <v>39814.164013134883</v>
      </c>
      <c r="BM14" s="146">
        <f>conversões!BL14*INPUTs!BH$32</f>
        <v>57591.47409920246</v>
      </c>
      <c r="BN14" s="146">
        <f>conversões!BM14*INPUTs!BI$32</f>
        <v>58258.576713626193</v>
      </c>
      <c r="BO14" s="144">
        <f t="shared" si="1"/>
        <v>2772913.7327093077</v>
      </c>
      <c r="BP14" s="146">
        <f>conversões!BO14*INPUTs!BK$32</f>
        <v>21839.969089860457</v>
      </c>
      <c r="BQ14" s="146">
        <f>conversões!BP14*INPUTs!BL$32</f>
        <v>1683.6039578664233</v>
      </c>
      <c r="BR14" s="146">
        <f>conversões!BQ14*INPUTs!BM$32</f>
        <v>3846.929683126355</v>
      </c>
      <c r="BS14" s="146">
        <f>conversões!BR14*INPUTs!BN$32</f>
        <v>2784.1267812919787</v>
      </c>
      <c r="BT14" s="146">
        <f>conversões!BS14*INPUTs!BO$32</f>
        <v>11985.326630272355</v>
      </c>
      <c r="BU14" s="146">
        <f>conversões!BT14*INPUTs!BP$32</f>
        <v>3965.9712957998863</v>
      </c>
      <c r="BV14" s="146">
        <f>conversões!BU14*INPUTs!BQ$32</f>
        <v>6969.0184557882503</v>
      </c>
      <c r="BW14" s="146">
        <f>conversões!BV14*INPUTs!BR$32</f>
        <v>10233.100347278027</v>
      </c>
      <c r="BX14" s="146">
        <f>conversões!BW14*INPUTs!BS$32</f>
        <v>7709.760011548331</v>
      </c>
      <c r="BY14" s="146">
        <f>conversões!BX14*INPUTs!BT$32</f>
        <v>28442.33703369119</v>
      </c>
      <c r="BZ14" s="146">
        <f>conversões!BY14*INPUTs!BU$32</f>
        <v>17967.507336085037</v>
      </c>
      <c r="CA14" s="146">
        <f>conversões!BZ14*INPUTs!BV$32</f>
        <v>11086.166001714731</v>
      </c>
      <c r="CB14" s="146">
        <f>conversões!CA14*INPUTs!BW$32</f>
        <v>33411.803077298136</v>
      </c>
      <c r="CC14" s="146">
        <f>conversões!CB14*INPUTs!BX$32</f>
        <v>4035.5660741870738</v>
      </c>
      <c r="CD14" s="146">
        <f>conversões!CC14*INPUTs!BY$32</f>
        <v>5060.8996393112257</v>
      </c>
      <c r="CE14" s="146">
        <f>conversões!CD14*INPUTs!BZ$32</f>
        <v>31366.831580492973</v>
      </c>
      <c r="CF14" s="146">
        <f>conversões!CE14*INPUTs!CA$32</f>
        <v>81326.743011111015</v>
      </c>
      <c r="CG14" s="146">
        <f>conversões!CF14*INPUTs!CB$32</f>
        <v>14240.111239621483</v>
      </c>
      <c r="CH14" s="146">
        <f>conversões!CG14*INPUTs!CC$32</f>
        <v>473421.37032587128</v>
      </c>
      <c r="CI14" s="146">
        <f>conversões!CH14*INPUTs!CD$32</f>
        <v>1181182.7094889623</v>
      </c>
      <c r="CJ14" s="146">
        <f>conversões!CI14*INPUTs!CE$32</f>
        <v>67612.831287158944</v>
      </c>
      <c r="CK14" s="146">
        <f>conversões!CJ14*INPUTs!CF$32</f>
        <v>62757.183655748056</v>
      </c>
      <c r="CL14" s="146">
        <f>conversões!CK14*INPUTs!CG$32</f>
        <v>78899.445653549483</v>
      </c>
      <c r="CM14" s="146">
        <f>conversões!CL14*INPUTs!CH$32</f>
        <v>29514.395483560078</v>
      </c>
      <c r="CN14" s="146">
        <f>conversões!CM14*INPUTs!CI$32</f>
        <v>16753.252310859851</v>
      </c>
      <c r="CO14" s="146">
        <f>conversões!CN14*INPUTs!CJ$32</f>
        <v>44310.491355661448</v>
      </c>
      <c r="CP14" s="146">
        <f>conversões!CO14*INPUTs!CK$32</f>
        <v>57480.180993456488</v>
      </c>
      <c r="CQ14" s="144">
        <f t="shared" si="2"/>
        <v>2309887.6318011726</v>
      </c>
      <c r="CR14" s="146">
        <f>conversões!CQ14*INPUTs!CM$32</f>
        <v>13605.695845930239</v>
      </c>
      <c r="CS14" s="146">
        <f>conversões!CR14*INPUTs!CN$32</f>
        <v>1573.2286119207006</v>
      </c>
      <c r="CT14" s="146">
        <f>conversões!CS14*INPUTs!CO$32</f>
        <v>3465.6278106434002</v>
      </c>
      <c r="CU14" s="146">
        <f>conversões!CT14*INPUTs!CP$32</f>
        <v>2236.5845839090666</v>
      </c>
      <c r="CV14" s="146">
        <f>conversões!CU14*INPUTs!CQ$32</f>
        <v>10946.112161378478</v>
      </c>
      <c r="CW14" s="146">
        <f>conversões!CV14*INPUTs!CR$32</f>
        <v>2808.4664363652491</v>
      </c>
      <c r="CX14" s="146">
        <f>conversões!CW14*INPUTs!CS$32</f>
        <v>6570.9885228296644</v>
      </c>
      <c r="CY14" s="146">
        <f>conversões!CX14*INPUTs!CT$32</f>
        <v>6317.2632248102236</v>
      </c>
      <c r="CZ14" s="146">
        <f>conversões!CY14*INPUTs!CU$32</f>
        <v>3351.9997840367678</v>
      </c>
      <c r="DA14" s="146">
        <f>conversões!CZ14*INPUTs!CV$32</f>
        <v>19526.279210115332</v>
      </c>
      <c r="DB14" s="146">
        <f>conversões!DA14*INPUTs!CW$32</f>
        <v>18506.732669776924</v>
      </c>
      <c r="DC14" s="146">
        <f>conversões!DB14*INPUTs!CX$32</f>
        <v>8427.6757817525049</v>
      </c>
      <c r="DD14" s="146">
        <f>conversões!DC14*INPUTs!CY$32</f>
        <v>23331.703865878022</v>
      </c>
      <c r="DE14" s="146">
        <f>conversões!DD14*INPUTs!CZ$32</f>
        <v>3790.1649687275522</v>
      </c>
      <c r="DF14" s="146">
        <f>conversões!DE14*INPUTs!DA$32</f>
        <v>3678.3453998403461</v>
      </c>
      <c r="DG14" s="146">
        <f>conversões!DF14*INPUTs!DB$32</f>
        <v>23382.712693900303</v>
      </c>
      <c r="DH14" s="146">
        <f>conversões!DG14*INPUTs!DC$32</f>
        <v>76872.438697712962</v>
      </c>
      <c r="DI14" s="146">
        <f>conversões!DH14*INPUTs!DD$32</f>
        <v>13380.940672535822</v>
      </c>
      <c r="DJ14" s="146">
        <f>conversões!DI14*INPUTs!DE$32</f>
        <v>405811.38527129136</v>
      </c>
      <c r="DK14" s="146">
        <f>conversões!DJ14*INPUTs!DF$32</f>
        <v>1048729.5049550738</v>
      </c>
      <c r="DL14" s="146">
        <f>conversões!DK14*INPUTs!DG$32</f>
        <v>63967.550819106378</v>
      </c>
      <c r="DM14" s="146">
        <f>conversões!DL14*INPUTs!DH$32</f>
        <v>56501.632533268945</v>
      </c>
      <c r="DN14" s="146">
        <f>conversões!DM14*INPUTs!DI$32</f>
        <v>217037.14626190966</v>
      </c>
      <c r="DO14" s="146">
        <f>conversões!DN14*INPUTs!DJ$32</f>
        <v>33372.477132025582</v>
      </c>
      <c r="DP14" s="146">
        <f>conversões!DO14*INPUTs!DK$32</f>
        <v>18561.897230436523</v>
      </c>
      <c r="DQ14" s="146">
        <f>conversões!DP14*INPUTs!DL$32</f>
        <v>32516.557014065897</v>
      </c>
      <c r="DR14" s="146">
        <f>conversões!DQ14*INPUTs!DM$32</f>
        <v>45862.607773040865</v>
      </c>
      <c r="DS14" s="144">
        <f t="shared" si="3"/>
        <v>2164133.7199322828</v>
      </c>
      <c r="DT14" s="146">
        <f>conversões!DS14*INPUTs!DO$32</f>
        <v>14389.18740676878</v>
      </c>
      <c r="DU14" s="146">
        <f>conversões!DT14*INPUTs!DP$32</f>
        <v>561.55219886887517</v>
      </c>
      <c r="DV14" s="146">
        <f>conversões!DU14*INPUTs!DQ$32</f>
        <v>1950.9192695497779</v>
      </c>
      <c r="DW14" s="146">
        <f>conversões!DV14*INPUTs!DR$32</f>
        <v>1277.6482643811121</v>
      </c>
      <c r="DX14" s="146">
        <f>conversões!DW14*INPUTs!DS$32</f>
        <v>14673.914303069654</v>
      </c>
      <c r="DY14" s="146">
        <f>conversões!DX14*INPUTs!DT$32</f>
        <v>3032.429204570908</v>
      </c>
      <c r="DZ14" s="146">
        <f>conversões!DY14*INPUTs!DU$32</f>
        <v>7105.3010926092202</v>
      </c>
      <c r="EA14" s="146">
        <f>conversões!DZ14*INPUTs!DV$32</f>
        <v>7896.9540117375709</v>
      </c>
      <c r="EB14" s="146">
        <f>conversões!EA14*INPUTs!DW$32</f>
        <v>2669.3726657711923</v>
      </c>
      <c r="EC14" s="146">
        <f>conversões!EB14*INPUTs!DX$32</f>
        <v>8006.3549295595249</v>
      </c>
      <c r="ED14" s="146">
        <f>conversões!EC14*INPUTs!DY$32</f>
        <v>15075.400722871091</v>
      </c>
      <c r="EE14" s="146">
        <f>conversões!ED14*INPUTs!DZ$32</f>
        <v>8732.6060549705599</v>
      </c>
      <c r="EF14" s="146">
        <f>conversões!EE14*INPUTs!EA$32</f>
        <v>14186.414894052814</v>
      </c>
      <c r="EG14" s="146">
        <f>conversões!EF14*INPUTs!EB$32</f>
        <v>4147.6280643533382</v>
      </c>
      <c r="EH14" s="146">
        <f>conversões!EG14*INPUTs!EC$32</f>
        <v>1776.9461596149747</v>
      </c>
      <c r="EI14" s="146">
        <f>conversões!EH14*INPUTs!ED$32</f>
        <v>17338.624897064055</v>
      </c>
      <c r="EJ14" s="146">
        <f>conversões!EI14*INPUTs!EE$32</f>
        <v>56742.496309239272</v>
      </c>
      <c r="EK14" s="146">
        <f>conversões!EJ14*INPUTs!EF$32</f>
        <v>10199.775556987983</v>
      </c>
      <c r="EL14" s="146">
        <f>conversões!EK14*INPUTs!EG$32</f>
        <v>319417.27641403448</v>
      </c>
      <c r="EM14" s="146">
        <f>conversões!EL14*INPUTs!EH$32</f>
        <v>876738.25466784928</v>
      </c>
      <c r="EN14" s="146">
        <f>conversões!EM14*INPUTs!EI$32</f>
        <v>50177.037096478321</v>
      </c>
      <c r="EO14" s="146">
        <f>conversões!EN14*INPUTs!EJ$32</f>
        <v>46681.521909513584</v>
      </c>
      <c r="EP14" s="146">
        <f>conversões!EO14*INPUTs!EK$32</f>
        <v>179505.94917336747</v>
      </c>
      <c r="EQ14" s="146">
        <f>conversões!EP14*INPUTs!EL$32</f>
        <v>30839.205120441453</v>
      </c>
      <c r="ER14" s="146">
        <f>conversões!EQ14*INPUTs!EM$32</f>
        <v>14448.921351805782</v>
      </c>
      <c r="ES14" s="146">
        <f>conversões!ER14*INPUTs!EN$32</f>
        <v>18385.328377430007</v>
      </c>
      <c r="ET14" s="146">
        <f>conversões!ES14*INPUTs!EO$32</f>
        <v>45850.704169136654</v>
      </c>
      <c r="EU14" s="144">
        <f t="shared" si="4"/>
        <v>1771807.7242860976</v>
      </c>
      <c r="EV14" s="146">
        <f>conversões!EU14*INPUTs!EQ$32</f>
        <v>7276.9749045954932</v>
      </c>
      <c r="EW14" s="146">
        <f>conversões!EV14*INPUTs!ER$32</f>
        <v>289.33539802145424</v>
      </c>
      <c r="EX14" s="146">
        <f>conversões!EW14*INPUTs!ES$32</f>
        <v>2639.5130206154408</v>
      </c>
      <c r="EY14" s="146">
        <f>conversões!EX14*INPUTs!ET$32</f>
        <v>1230.9420912621438</v>
      </c>
      <c r="EZ14" s="146">
        <f>conversões!EY14*INPUTs!EU$32</f>
        <v>13476.918813776821</v>
      </c>
      <c r="FA14" s="146">
        <f>conversões!EZ14*INPUTs!EV$32</f>
        <v>8148.5801042626999</v>
      </c>
      <c r="FB14" s="146">
        <f>conversões!FA14*INPUTs!EW$32</f>
        <v>4032.4039441085433</v>
      </c>
      <c r="FC14" s="146">
        <f>conversões!FB14*INPUTs!EX$32</f>
        <v>5639.0935194062376</v>
      </c>
      <c r="FD14" s="146">
        <f>conversões!FC14*INPUTs!EY$32</f>
        <v>2014.7728984768312</v>
      </c>
      <c r="FE14" s="146">
        <f>conversões!FD14*INPUTs!EZ$32</f>
        <v>5980.3005647225991</v>
      </c>
      <c r="FF14" s="146">
        <f>conversões!FE14*INPUTs!FA$32</f>
        <v>12206.740756327357</v>
      </c>
      <c r="FG14" s="146">
        <f>conversões!FF14*INPUTs!FB$32</f>
        <v>4016.0857984737427</v>
      </c>
      <c r="FH14" s="146">
        <f>conversões!FG14*INPUTs!FC$32</f>
        <v>10605.479863043478</v>
      </c>
      <c r="FI14" s="146">
        <f>conversões!FH14*INPUTs!FD$32</f>
        <v>3046.3714235844768</v>
      </c>
      <c r="FJ14" s="146">
        <f>conversões!FI14*INPUTs!FE$32</f>
        <v>1076.7549389718015</v>
      </c>
      <c r="FK14" s="146">
        <f>conversões!FJ14*INPUTs!FF$32</f>
        <v>15002.963956706639</v>
      </c>
      <c r="FL14" s="146">
        <f>conversões!FK14*INPUTs!FG$32</f>
        <v>37263.65077020129</v>
      </c>
      <c r="FM14" s="146">
        <f>conversões!FL14*INPUTs!FH$32</f>
        <v>8399.8287012817545</v>
      </c>
      <c r="FN14" s="146">
        <f>conversões!FM14*INPUTs!FI$32</f>
        <v>254738.03004279095</v>
      </c>
      <c r="FO14" s="146">
        <f>conversões!FN14*INPUTs!FJ$32</f>
        <v>716589.63538086938</v>
      </c>
      <c r="FP14" s="146">
        <f>conversões!FO14*INPUTs!FK$32</f>
        <v>40272.148534031883</v>
      </c>
      <c r="FQ14" s="146">
        <f>conversões!FP14*INPUTs!FL$32</f>
        <v>36834.587157487171</v>
      </c>
      <c r="FR14" s="146">
        <f>conversões!FQ14*INPUTs!FM$32</f>
        <v>142272.13642521985</v>
      </c>
      <c r="FS14" s="146">
        <f>conversões!FR14*INPUTs!FN$32</f>
        <v>26956.048647050069</v>
      </c>
      <c r="FT14" s="146">
        <f>conversões!FS14*INPUTs!FO$32</f>
        <v>5788.562032527575</v>
      </c>
      <c r="FU14" s="146">
        <f>conversões!FT14*INPUTs!FP$32</f>
        <v>14045.944326162682</v>
      </c>
      <c r="FV14" s="146">
        <f>conversões!FU14*INPUTs!FQ$32</f>
        <v>38886.658491130926</v>
      </c>
      <c r="FW14" s="144">
        <f t="shared" si="5"/>
        <v>1418730.4625051091</v>
      </c>
      <c r="FX14" s="146">
        <f>conversões!FW14*INPUTs!FS$32</f>
        <v>9992.730288966899</v>
      </c>
      <c r="FY14" s="146">
        <f>conversões!FX14*INPUTs!FT$32</f>
        <v>1377.8432986700393</v>
      </c>
      <c r="FZ14" s="146">
        <f>conversões!FY14*INPUTs!FU$32</f>
        <v>901.23018140883289</v>
      </c>
      <c r="GA14" s="146">
        <f>conversões!FZ14*INPUTs!FV$32</f>
        <v>241.6593696663752</v>
      </c>
      <c r="GB14" s="146">
        <f>conversões!GA14*INPUTs!FW$32</f>
        <v>10603.942672683257</v>
      </c>
      <c r="GC14" s="146">
        <f>conversões!GB14*INPUTs!FX$32</f>
        <v>3102.5201586227399</v>
      </c>
      <c r="GD14" s="146">
        <f>conversões!GC14*INPUTs!FY$32</f>
        <v>52384.595158624179</v>
      </c>
      <c r="GE14" s="146">
        <f>conversões!GD14*INPUTs!FZ$32</f>
        <v>4982.3343048579227</v>
      </c>
      <c r="GF14" s="146">
        <f>conversões!GE14*INPUTs!GA$32</f>
        <v>1969.6512082120732</v>
      </c>
      <c r="GG14" s="146">
        <f>conversões!GF14*INPUTs!GB$32</f>
        <v>3010.0705166177931</v>
      </c>
      <c r="GH14" s="146">
        <f>conversões!GG14*INPUTs!GC$32</f>
        <v>10458.324885650627</v>
      </c>
      <c r="GI14" s="146">
        <f>conversões!GH14*INPUTs!GD$32</f>
        <v>3213.6647380410923</v>
      </c>
      <c r="GJ14" s="146">
        <f>conversões!GI14*INPUTs!GE$32</f>
        <v>11788.73201132055</v>
      </c>
      <c r="GK14" s="146">
        <f>conversões!GJ14*INPUTs!GF$32</f>
        <v>1396.2312936206299</v>
      </c>
      <c r="GL14" s="146">
        <f>conversões!GK14*INPUTs!GG$32</f>
        <v>567.48664541329276</v>
      </c>
      <c r="GM14" s="146">
        <f>conversões!GL14*INPUTs!GH$32</f>
        <v>13515.608863526792</v>
      </c>
      <c r="GN14" s="146">
        <f>conversões!GM14*INPUTs!GI$32</f>
        <v>22559.248789195513</v>
      </c>
      <c r="GO14" s="146">
        <f>conversões!GN14*INPUTs!GJ$32</f>
        <v>5526.2277822151736</v>
      </c>
      <c r="GP14" s="146">
        <f>conversões!GO14*INPUTs!GK$32</f>
        <v>192337.68052946366</v>
      </c>
      <c r="GQ14" s="146">
        <f>conversões!GP14*INPUTs!GL$32</f>
        <v>685383.43791365158</v>
      </c>
      <c r="GR14" s="146">
        <f>conversões!GQ14*INPUTs!GM$32</f>
        <v>21590.632602377838</v>
      </c>
      <c r="GS14" s="146">
        <f>conversões!GR14*INPUTs!GN$32</f>
        <v>23394.604835277689</v>
      </c>
      <c r="GT14" s="146">
        <f>conversões!GS14*INPUTs!GO$32</f>
        <v>130420.8601442372</v>
      </c>
      <c r="GU14" s="146">
        <f>conversões!GT14*INPUTs!GP$32</f>
        <v>6334.4087130879652</v>
      </c>
      <c r="GV14" s="146">
        <f>conversões!GU14*INPUTs!GQ$32</f>
        <v>8659.4007855269883</v>
      </c>
      <c r="GW14" s="146">
        <f>conversões!GV14*INPUTs!GR$32</f>
        <v>10394.567939492892</v>
      </c>
      <c r="GX14" s="146">
        <f>conversões!GW14*INPUTs!GS$32</f>
        <v>18685.766257804324</v>
      </c>
      <c r="GY14" s="144">
        <f t="shared" si="6"/>
        <v>1254793.4618882339</v>
      </c>
      <c r="GZ14" s="146">
        <f>conversões!GY14*INPUTs!GU$32</f>
        <v>1673.5128353923683</v>
      </c>
      <c r="HA14" s="146">
        <f>conversões!GZ14*INPUTs!GV$32</f>
        <v>1388.8452768086463</v>
      </c>
      <c r="HB14" s="146">
        <f>conversões!HA14*INPUTs!GW$32</f>
        <v>705.38689481231995</v>
      </c>
      <c r="HC14" s="146">
        <f>conversões!HB14*INPUTs!GX$32</f>
        <v>151.51787683072112</v>
      </c>
      <c r="HD14" s="146">
        <f>conversões!HC14*INPUTs!GY$32</f>
        <v>6451.0434470363434</v>
      </c>
      <c r="HE14" s="146">
        <f>conversões!HD14*INPUTs!GZ$32</f>
        <v>0</v>
      </c>
      <c r="HF14" s="146">
        <f>conversões!HE14*INPUTs!HA$32</f>
        <v>2218.6854319781637</v>
      </c>
      <c r="HG14" s="146">
        <f>conversões!HF14*INPUTs!HB$32</f>
        <v>4530.3887456442717</v>
      </c>
      <c r="HH14" s="146">
        <f>conversões!HG14*INPUTs!HC$32</f>
        <v>712.87258266218123</v>
      </c>
      <c r="HI14" s="146">
        <f>conversões!HH14*INPUTs!HD$32</f>
        <v>1438.5346835976607</v>
      </c>
      <c r="HJ14" s="146">
        <f>conversões!HI14*INPUTs!HE$32</f>
        <v>6387.4270807971607</v>
      </c>
      <c r="HK14" s="146">
        <f>conversões!HJ14*INPUTs!HF$32</f>
        <v>1725.984533240412</v>
      </c>
      <c r="HL14" s="146">
        <f>conversões!HK14*INPUTs!HG$32</f>
        <v>8951.0320359972739</v>
      </c>
      <c r="HM14" s="146">
        <f>conversões!HL14*INPUTs!HH$32</f>
        <v>53.559807623882818</v>
      </c>
      <c r="HN14" s="146">
        <f>conversões!HM14*INPUTs!HI$32</f>
        <v>334.46690392493144</v>
      </c>
      <c r="HO14" s="146">
        <f>conversões!HN14*INPUTs!HJ$32</f>
        <v>8922.4719733178135</v>
      </c>
      <c r="HP14" s="146">
        <f>conversões!HO14*INPUTs!HK$32</f>
        <v>24124.221090623178</v>
      </c>
      <c r="HQ14" s="146">
        <f>conversões!HP14*INPUTs!HL$32</f>
        <v>1611.2425116865807</v>
      </c>
      <c r="HR14" s="146">
        <f>conversões!HQ14*INPUTs!HM$32</f>
        <v>142029.82174571112</v>
      </c>
      <c r="HS14" s="146">
        <f>conversões!HR14*INPUTs!HN$32</f>
        <v>478642.99824271462</v>
      </c>
      <c r="HT14" s="146">
        <f>conversões!HS14*INPUTs!HO$32</f>
        <v>12371.469879943455</v>
      </c>
      <c r="HU14" s="146">
        <f>conversões!HT14*INPUTs!HP$32</f>
        <v>12130.340807084382</v>
      </c>
      <c r="HV14" s="146">
        <f>conversões!HU14*INPUTs!HQ$32</f>
        <v>106215.38615767911</v>
      </c>
      <c r="HW14" s="146">
        <f>conversões!HV14*INPUTs!HR$32</f>
        <v>4897.8879561869644</v>
      </c>
      <c r="HX14" s="146">
        <f>conversões!HW14*INPUTs!HS$32</f>
        <v>2055.1884813319434</v>
      </c>
      <c r="HY14" s="146">
        <f>conversões!HX14*INPUTs!HT$32</f>
        <v>7657.2370946306019</v>
      </c>
      <c r="HZ14" s="146">
        <f>conversões!HY14*INPUTs!HU$32</f>
        <v>13754.261489023407</v>
      </c>
      <c r="IA14" s="144">
        <f t="shared" si="7"/>
        <v>851135.78556627955</v>
      </c>
    </row>
    <row r="15" spans="1:235" s="113" customFormat="1" ht="24" x14ac:dyDescent="0.25">
      <c r="A15" s="111" t="s">
        <v>28</v>
      </c>
      <c r="B15" s="112">
        <v>5912</v>
      </c>
      <c r="C15" s="112"/>
      <c r="D15" s="112">
        <v>3</v>
      </c>
      <c r="E15" s="112"/>
      <c r="F15" s="112"/>
      <c r="G15" s="112" t="s">
        <v>810</v>
      </c>
      <c r="H15" s="112" t="s">
        <v>23</v>
      </c>
      <c r="I15" s="111" t="s">
        <v>10</v>
      </c>
      <c r="J15" s="111" t="s">
        <v>880</v>
      </c>
      <c r="K15" s="111" t="s">
        <v>845</v>
      </c>
      <c r="L15" s="146">
        <f>conversões!K15*INPUTs!G$32</f>
        <v>115.79497357902868</v>
      </c>
      <c r="M15" s="146">
        <f>conversões!L15*INPUTs!H$32</f>
        <v>0</v>
      </c>
      <c r="N15" s="146">
        <f>conversões!M15*INPUTs!I$32</f>
        <v>5933.1338938108429</v>
      </c>
      <c r="O15" s="146">
        <f>conversões!N15*INPUTs!J$32</f>
        <v>0</v>
      </c>
      <c r="P15" s="146">
        <f>conversões!O15*INPUTs!K$32</f>
        <v>367.95350011930839</v>
      </c>
      <c r="Q15" s="146">
        <f>conversões!P15*INPUTs!L$32</f>
        <v>0</v>
      </c>
      <c r="R15" s="146">
        <f>conversões!Q15*INPUTs!M$32</f>
        <v>0</v>
      </c>
      <c r="S15" s="146">
        <f>conversões!R15*INPUTs!N$32</f>
        <v>2436.1345825820008</v>
      </c>
      <c r="T15" s="146">
        <f>conversões!S15*INPUTs!O$32</f>
        <v>689.04158790496217</v>
      </c>
      <c r="U15" s="146">
        <f>conversões!T15*INPUTs!P$32</f>
        <v>1708.4135234197595</v>
      </c>
      <c r="V15" s="146">
        <f>conversões!U15*INPUTs!Q$32</f>
        <v>17370.157349929425</v>
      </c>
      <c r="W15" s="146">
        <f>conversões!V15*INPUTs!R$32</f>
        <v>100.551383795655</v>
      </c>
      <c r="X15" s="146">
        <f>conversões!W15*INPUTs!S$32</f>
        <v>3432.3034924591734</v>
      </c>
      <c r="Y15" s="146">
        <f>conversões!X15*INPUTs!T$32</f>
        <v>0</v>
      </c>
      <c r="Z15" s="146">
        <f>conversões!Y15*INPUTs!U$32</f>
        <v>1227.9197392497365</v>
      </c>
      <c r="AA15" s="146">
        <f>conversões!Z15*INPUTs!V$32</f>
        <v>1948.1449573583977</v>
      </c>
      <c r="AB15" s="146">
        <f>conversões!AA15*INPUTs!W$32</f>
        <v>14836.672092862587</v>
      </c>
      <c r="AC15" s="146">
        <f>conversões!AB15*INPUTs!X$32</f>
        <v>317.5306856704895</v>
      </c>
      <c r="AD15" s="146">
        <f>conversões!AC15*INPUTs!Y$32</f>
        <v>47415.795680248433</v>
      </c>
      <c r="AE15" s="146">
        <f>conversões!AD15*INPUTs!Z$32</f>
        <v>264924.19999505125</v>
      </c>
      <c r="AF15" s="146">
        <f>conversões!AE15*INPUTs!AA$32</f>
        <v>11812.025079024552</v>
      </c>
      <c r="AG15" s="146">
        <f>conversões!AF15*INPUTs!AB$32</f>
        <v>4998.7490463158683</v>
      </c>
      <c r="AH15" s="146">
        <f>conversões!AG15*INPUTs!AC$32</f>
        <v>25160.644652147963</v>
      </c>
      <c r="AI15" s="146">
        <f>conversões!AH15*INPUTs!AD$32</f>
        <v>686.58495883359421</v>
      </c>
      <c r="AJ15" s="146">
        <f>conversões!AI15*INPUTs!AE$32</f>
        <v>1657.3852837969564</v>
      </c>
      <c r="AK15" s="146">
        <f>conversões!AJ15*INPUTs!AF$32</f>
        <v>1029.9171295860995</v>
      </c>
      <c r="AL15" s="146">
        <f>conversões!AK15*INPUTs!AG$32</f>
        <v>5860.3166985375956</v>
      </c>
      <c r="AM15" s="144">
        <f t="shared" si="0"/>
        <v>414029.37028628361</v>
      </c>
      <c r="AN15" s="146">
        <f>conversões!AM15*INPUTs!AI$32</f>
        <v>39.978856547300126</v>
      </c>
      <c r="AO15" s="146">
        <f>conversões!AN15*INPUTs!AJ$32</f>
        <v>0</v>
      </c>
      <c r="AP15" s="146">
        <f>conversões!AO15*INPUTs!AK$32</f>
        <v>5489.2411466167805</v>
      </c>
      <c r="AQ15" s="146">
        <f>conversões!AP15*INPUTs!AL$32</f>
        <v>0</v>
      </c>
      <c r="AR15" s="146">
        <f>conversões!AQ15*INPUTs!AM$32</f>
        <v>2260.5225533890402</v>
      </c>
      <c r="AS15" s="146">
        <f>conversões!AR15*INPUTs!AN$32</f>
        <v>0</v>
      </c>
      <c r="AT15" s="146">
        <f>conversões!AS15*INPUTs!AO$32</f>
        <v>0</v>
      </c>
      <c r="AU15" s="146">
        <f>conversões!AT15*INPUTs!AP$32</f>
        <v>2333.4311740528678</v>
      </c>
      <c r="AV15" s="146">
        <f>conversões!AU15*INPUTs!AQ$32</f>
        <v>832.21659216173202</v>
      </c>
      <c r="AW15" s="146">
        <f>conversões!AV15*INPUTs!AR$32</f>
        <v>1821.9622982555843</v>
      </c>
      <c r="AX15" s="146">
        <f>conversões!AW15*INPUTs!AS$32</f>
        <v>14290.225274209921</v>
      </c>
      <c r="AY15" s="146">
        <f>conversões!AX15*INPUTs!AT$32</f>
        <v>0</v>
      </c>
      <c r="AZ15" s="146">
        <f>conversões!AY15*INPUTs!AU$32</f>
        <v>1702.3799205693574</v>
      </c>
      <c r="BA15" s="146">
        <f>conversões!AZ15*INPUTs!AV$32</f>
        <v>79.356931802947059</v>
      </c>
      <c r="BB15" s="146">
        <f>conversões!BA15*INPUTs!AW$32</f>
        <v>0</v>
      </c>
      <c r="BC15" s="146">
        <f>conversões!BB15*INPUTs!AX$32</f>
        <v>844.63124437416582</v>
      </c>
      <c r="BD15" s="146">
        <f>conversões!BC15*INPUTs!AY$32</f>
        <v>14628.709489004003</v>
      </c>
      <c r="BE15" s="146">
        <f>conversões!BD15*INPUTs!AZ$32</f>
        <v>145.71188042914008</v>
      </c>
      <c r="BF15" s="146">
        <f>conversões!BE15*INPUTs!BA$32</f>
        <v>44413.497871547559</v>
      </c>
      <c r="BG15" s="146">
        <f>conversões!BF15*INPUTs!BB$32</f>
        <v>296368.67846265069</v>
      </c>
      <c r="BH15" s="146">
        <f>conversões!BG15*INPUTs!BC$32</f>
        <v>20346.346162169069</v>
      </c>
      <c r="BI15" s="146">
        <f>conversões!BH15*INPUTs!BD$32</f>
        <v>5036.9481071832997</v>
      </c>
      <c r="BJ15" s="146">
        <f>conversões!BI15*INPUTs!BE$32</f>
        <v>36485.061142896207</v>
      </c>
      <c r="BK15" s="146">
        <f>conversões!BJ15*INPUTs!BF$32</f>
        <v>492.48710122008907</v>
      </c>
      <c r="BL15" s="146">
        <f>conversões!BK15*INPUTs!BG$32</f>
        <v>1345.1369824601227</v>
      </c>
      <c r="BM15" s="146">
        <f>conversões!BL15*INPUTs!BH$32</f>
        <v>1210.8455508752643</v>
      </c>
      <c r="BN15" s="146">
        <f>conversões!BM15*INPUTs!BI$32</f>
        <v>5697.382721786159</v>
      </c>
      <c r="BO15" s="144">
        <f t="shared" si="1"/>
        <v>455864.75146420114</v>
      </c>
      <c r="BP15" s="146">
        <f>conversões!BO15*INPUTs!BK$32</f>
        <v>0</v>
      </c>
      <c r="BQ15" s="146">
        <f>conversões!BP15*INPUTs!BL$32</f>
        <v>0</v>
      </c>
      <c r="BR15" s="146">
        <f>conversões!BQ15*INPUTs!BM$32</f>
        <v>6709.2021645405239</v>
      </c>
      <c r="BS15" s="146">
        <f>conversões!BR15*INPUTs!BN$32</f>
        <v>0</v>
      </c>
      <c r="BT15" s="146">
        <f>conversões!BS15*INPUTs!BO$32</f>
        <v>1962.0911217764778</v>
      </c>
      <c r="BU15" s="146">
        <f>conversões!BT15*INPUTs!BP$32</f>
        <v>0</v>
      </c>
      <c r="BV15" s="146">
        <f>conversões!BU15*INPUTs!BQ$32</f>
        <v>0</v>
      </c>
      <c r="BW15" s="146">
        <f>conversões!BV15*INPUTs!BR$32</f>
        <v>3177.2415856410757</v>
      </c>
      <c r="BX15" s="146">
        <f>conversões!BW15*INPUTs!BS$32</f>
        <v>407.18893873766041</v>
      </c>
      <c r="BY15" s="146">
        <f>conversões!BX15*INPUTs!BT$32</f>
        <v>1985.689780630021</v>
      </c>
      <c r="BZ15" s="146">
        <f>conversões!BY15*INPUTs!BU$32</f>
        <v>12311.697346636152</v>
      </c>
      <c r="CA15" s="146">
        <f>conversões!BZ15*INPUTs!BV$32</f>
        <v>0</v>
      </c>
      <c r="CB15" s="146">
        <f>conversões!CA15*INPUTs!BW$32</f>
        <v>2688.6987706068176</v>
      </c>
      <c r="CC15" s="146">
        <f>conversões!CB15*INPUTs!BX$32</f>
        <v>0</v>
      </c>
      <c r="CD15" s="146">
        <f>conversões!CC15*INPUTs!BY$32</f>
        <v>0</v>
      </c>
      <c r="CE15" s="146">
        <f>conversões!CD15*INPUTs!BZ$32</f>
        <v>1364.2312266507074</v>
      </c>
      <c r="CF15" s="146">
        <f>conversões!CE15*INPUTs!CA$32</f>
        <v>23136.384920683322</v>
      </c>
      <c r="CG15" s="146">
        <f>conversões!CF15*INPUTs!CB$32</f>
        <v>83.911451354579114</v>
      </c>
      <c r="CH15" s="146">
        <f>conversões!CG15*INPUTs!CC$32</f>
        <v>38758.847662559652</v>
      </c>
      <c r="CI15" s="146">
        <f>conversões!CH15*INPUTs!CD$32</f>
        <v>347218.25322376861</v>
      </c>
      <c r="CJ15" s="146">
        <f>conversões!CI15*INPUTs!CE$32</f>
        <v>38981.401522046159</v>
      </c>
      <c r="CK15" s="146">
        <f>conversões!CJ15*INPUTs!CF$32</f>
        <v>2278.6913266816714</v>
      </c>
      <c r="CL15" s="146">
        <f>conversões!CK15*INPUTs!CG$32</f>
        <v>40127.618153887626</v>
      </c>
      <c r="CM15" s="146">
        <f>conversões!CL15*INPUTs!CH$32</f>
        <v>1424.94173644184</v>
      </c>
      <c r="CN15" s="146">
        <f>conversões!CM15*INPUTs!CI$32</f>
        <v>2208.9643590215496</v>
      </c>
      <c r="CO15" s="146">
        <f>conversões!CN15*INPUTs!CJ$32</f>
        <v>1149.9478177458211</v>
      </c>
      <c r="CP15" s="146">
        <f>conversões!CO15*INPUTs!CK$32</f>
        <v>5967.8985170033893</v>
      </c>
      <c r="CQ15" s="144">
        <f t="shared" si="2"/>
        <v>531942.9016264138</v>
      </c>
      <c r="CR15" s="146">
        <f>conversões!CQ15*INPUTs!CM$32</f>
        <v>0</v>
      </c>
      <c r="CS15" s="146">
        <f>conversões!CR15*INPUTs!CN$32</f>
        <v>0</v>
      </c>
      <c r="CT15" s="146">
        <f>conversões!CS15*INPUTs!CO$32</f>
        <v>4210.2167753027879</v>
      </c>
      <c r="CU15" s="146">
        <f>conversões!CT15*INPUTs!CP$32</f>
        <v>0</v>
      </c>
      <c r="CV15" s="146">
        <f>conversões!CU15*INPUTs!CQ$32</f>
        <v>2393.6227960157385</v>
      </c>
      <c r="CW15" s="146">
        <f>conversões!CV15*INPUTs!CR$32</f>
        <v>0</v>
      </c>
      <c r="CX15" s="146">
        <f>conversões!CW15*INPUTs!CS$32</f>
        <v>0</v>
      </c>
      <c r="CY15" s="146">
        <f>conversões!CX15*INPUTs!CT$32</f>
        <v>1090.4880045393779</v>
      </c>
      <c r="CZ15" s="146">
        <f>conversões!CY15*INPUTs!CU$32</f>
        <v>210.60672182539165</v>
      </c>
      <c r="DA15" s="146">
        <f>conversões!CZ15*INPUTs!CV$32</f>
        <v>2361.2517628466162</v>
      </c>
      <c r="DB15" s="146">
        <f>conversões!DA15*INPUTs!CW$32</f>
        <v>8228.9566393364275</v>
      </c>
      <c r="DC15" s="146">
        <f>conversões!DB15*INPUTs!CX$32</f>
        <v>0</v>
      </c>
      <c r="DD15" s="146">
        <f>conversões!DC15*INPUTs!CY$32</f>
        <v>1706.4748646722271</v>
      </c>
      <c r="DE15" s="146">
        <f>conversões!DD15*INPUTs!CZ$32</f>
        <v>65.402087404466357</v>
      </c>
      <c r="DF15" s="146">
        <f>conversões!DE15*INPUTs!DA$32</f>
        <v>0</v>
      </c>
      <c r="DG15" s="146">
        <f>conversões!DF15*INPUTs!DB$32</f>
        <v>2735.3541028765258</v>
      </c>
      <c r="DH15" s="146">
        <f>conversões!DG15*INPUTs!DC$32</f>
        <v>15767.875655100705</v>
      </c>
      <c r="DI15" s="146">
        <f>conversões!DH15*INPUTs!DD$32</f>
        <v>0</v>
      </c>
      <c r="DJ15" s="146">
        <f>conversões!DI15*INPUTs!DE$32</f>
        <v>25621.024132924114</v>
      </c>
      <c r="DK15" s="146">
        <f>conversões!DJ15*INPUTs!DF$32</f>
        <v>224354.85621745771</v>
      </c>
      <c r="DL15" s="146">
        <f>conversões!DK15*INPUTs!DG$32</f>
        <v>50066.352741786293</v>
      </c>
      <c r="DM15" s="146">
        <f>conversões!DL15*INPUTs!DH$32</f>
        <v>3027.1182149603846</v>
      </c>
      <c r="DN15" s="146">
        <f>conversões!DM15*INPUTs!DI$32</f>
        <v>3962.0140535450391</v>
      </c>
      <c r="DO15" s="146">
        <f>conversões!DN15*INPUTs!DJ$32</f>
        <v>573.25829638740504</v>
      </c>
      <c r="DP15" s="146">
        <f>conversões!DO15*INPUTs!DK$32</f>
        <v>1130.983297006625</v>
      </c>
      <c r="DQ15" s="146">
        <f>conversões!DP15*INPUTs!DL$32</f>
        <v>2190.9735281643343</v>
      </c>
      <c r="DR15" s="146">
        <f>conversões!DQ15*INPUTs!DM$32</f>
        <v>5117.9593472514007</v>
      </c>
      <c r="DS15" s="144">
        <f t="shared" si="3"/>
        <v>354814.7892394035</v>
      </c>
      <c r="DT15" s="146">
        <f>conversões!DS15*INPUTs!DO$32</f>
        <v>0</v>
      </c>
      <c r="DU15" s="146">
        <f>conversões!DT15*INPUTs!DP$32</f>
        <v>0</v>
      </c>
      <c r="DV15" s="146">
        <f>conversões!DU15*INPUTs!DQ$32</f>
        <v>2958.2094426059343</v>
      </c>
      <c r="DW15" s="146">
        <f>conversões!DV15*INPUTs!DR$32</f>
        <v>0</v>
      </c>
      <c r="DX15" s="146">
        <f>conversões!DW15*INPUTs!DS$32</f>
        <v>2780.9849780453228</v>
      </c>
      <c r="DY15" s="146">
        <f>conversões!DX15*INPUTs!DT$32</f>
        <v>0</v>
      </c>
      <c r="DZ15" s="146">
        <f>conversões!DY15*INPUTs!DU$32</f>
        <v>0</v>
      </c>
      <c r="EA15" s="146">
        <f>conversões!DZ15*INPUTs!DV$32</f>
        <v>1163.3065496791041</v>
      </c>
      <c r="EB15" s="146">
        <f>conversões!EA15*INPUTs!DW$32</f>
        <v>210.62151680752291</v>
      </c>
      <c r="EC15" s="146">
        <f>conversões!EB15*INPUTs!DX$32</f>
        <v>2234.6890343638138</v>
      </c>
      <c r="ED15" s="146">
        <f>conversões!EC15*INPUTs!DY$32</f>
        <v>1131.9920472614058</v>
      </c>
      <c r="EE15" s="146">
        <f>conversões!ED15*INPUTs!DZ$32</f>
        <v>0</v>
      </c>
      <c r="EF15" s="146">
        <f>conversões!EE15*INPUTs!EA$32</f>
        <v>1590.8156391563712</v>
      </c>
      <c r="EG15" s="146">
        <f>conversões!EF15*INPUTs!EB$32</f>
        <v>67.051793740222649</v>
      </c>
      <c r="EH15" s="146">
        <f>conversões!EG15*INPUTs!EC$32</f>
        <v>94.003985341684682</v>
      </c>
      <c r="EI15" s="146">
        <f>conversões!EH15*INPUTs!ED$32</f>
        <v>2587.8915889664027</v>
      </c>
      <c r="EJ15" s="146">
        <f>conversões!EI15*INPUTs!EE$32</f>
        <v>14005.029274057082</v>
      </c>
      <c r="EK15" s="146">
        <f>conversões!EJ15*INPUTs!EF$32</f>
        <v>0</v>
      </c>
      <c r="EL15" s="146">
        <f>conversões!EK15*INPUTs!EG$32</f>
        <v>38281.51115786883</v>
      </c>
      <c r="EM15" s="146">
        <f>conversões!EL15*INPUTs!EH$32</f>
        <v>367468.26941787184</v>
      </c>
      <c r="EN15" s="146">
        <f>conversões!EM15*INPUTs!EI$32</f>
        <v>46529.558879554803</v>
      </c>
      <c r="EO15" s="146">
        <f>conversões!EN15*INPUTs!EJ$32</f>
        <v>3416.3427954473236</v>
      </c>
      <c r="EP15" s="146">
        <f>conversões!EO15*INPUTs!EK$32</f>
        <v>4063.9566289526533</v>
      </c>
      <c r="EQ15" s="146">
        <f>conversões!EP15*INPUTs!EL$32</f>
        <v>2801.0242611858921</v>
      </c>
      <c r="ER15" s="146">
        <f>conversões!EQ15*INPUTs!EM$32</f>
        <v>808.56706278488616</v>
      </c>
      <c r="ES15" s="146">
        <f>conversões!ER15*INPUTs!EN$32</f>
        <v>948.30825990383278</v>
      </c>
      <c r="ET15" s="146">
        <f>conversões!ES15*INPUTs!EO$32</f>
        <v>5212.640628632319</v>
      </c>
      <c r="EU15" s="144">
        <f t="shared" si="4"/>
        <v>498354.77494222729</v>
      </c>
      <c r="EV15" s="146">
        <f>conversões!EU15*INPUTs!EQ$32</f>
        <v>0</v>
      </c>
      <c r="EW15" s="146">
        <f>conversões!EV15*INPUTs!ER$32</f>
        <v>0</v>
      </c>
      <c r="EX15" s="146">
        <f>conversões!EW15*INPUTs!ES$32</f>
        <v>784.05422033451521</v>
      </c>
      <c r="EY15" s="146">
        <f>conversões!EX15*INPUTs!ET$32</f>
        <v>0</v>
      </c>
      <c r="EZ15" s="146">
        <f>conversões!EY15*INPUTs!EU$32</f>
        <v>433.27251045051338</v>
      </c>
      <c r="FA15" s="146">
        <f>conversões!EZ15*INPUTs!EV$32</f>
        <v>0</v>
      </c>
      <c r="FB15" s="146">
        <f>conversões!FA15*INPUTs!EW$32</f>
        <v>0</v>
      </c>
      <c r="FC15" s="146">
        <f>conversões!FB15*INPUTs!EX$32</f>
        <v>1282.0151008517389</v>
      </c>
      <c r="FD15" s="146">
        <f>conversões!FC15*INPUTs!EY$32</f>
        <v>124.54639440531253</v>
      </c>
      <c r="FE15" s="146">
        <f>conversões!FD15*INPUTs!EZ$32</f>
        <v>1485.568848731408</v>
      </c>
      <c r="FF15" s="146">
        <f>conversões!FE15*INPUTs!FA$32</f>
        <v>360.00199502028471</v>
      </c>
      <c r="FG15" s="146">
        <f>conversões!FF15*INPUTs!FB$32</f>
        <v>0</v>
      </c>
      <c r="FH15" s="146">
        <f>conversões!FG15*INPUTs!FC$32</f>
        <v>1678.7094908511285</v>
      </c>
      <c r="FI15" s="146">
        <f>conversões!FH15*INPUTs!FD$32</f>
        <v>0</v>
      </c>
      <c r="FJ15" s="146">
        <f>conversões!FI15*INPUTs!FE$32</f>
        <v>66.349844648397152</v>
      </c>
      <c r="FK15" s="146">
        <f>conversões!FJ15*INPUTs!FF$32</f>
        <v>4024.8130339662084</v>
      </c>
      <c r="FL15" s="146">
        <f>conversões!FK15*INPUTs!FG$32</f>
        <v>7039.7076033356734</v>
      </c>
      <c r="FM15" s="146">
        <f>conversões!FL15*INPUTs!FH$32</f>
        <v>0</v>
      </c>
      <c r="FN15" s="146">
        <f>conversões!FM15*INPUTs!FI$32</f>
        <v>49110.063399708655</v>
      </c>
      <c r="FO15" s="146">
        <f>conversões!FN15*INPUTs!FJ$32</f>
        <v>355932.365828051</v>
      </c>
      <c r="FP15" s="146">
        <f>conversões!FO15*INPUTs!FK$32</f>
        <v>27317.8302431265</v>
      </c>
      <c r="FQ15" s="146">
        <f>conversões!FP15*INPUTs!FL$32</f>
        <v>3374.1839535762392</v>
      </c>
      <c r="FR15" s="146">
        <f>conversões!FQ15*INPUTs!FM$32</f>
        <v>2970.3621714605397</v>
      </c>
      <c r="FS15" s="146">
        <f>conversões!FR15*INPUTs!FN$32</f>
        <v>2195.809428637117</v>
      </c>
      <c r="FT15" s="146">
        <f>conversões!FS15*INPUTs!FO$32</f>
        <v>264.36705590175251</v>
      </c>
      <c r="FU15" s="146">
        <f>conversões!FT15*INPUTs!FP$32</f>
        <v>812.92458815111615</v>
      </c>
      <c r="FV15" s="146">
        <f>conversões!FU15*INPUTs!FQ$32</f>
        <v>5241.167789281586</v>
      </c>
      <c r="FW15" s="144">
        <f t="shared" si="5"/>
        <v>464498.11350048962</v>
      </c>
      <c r="FX15" s="146">
        <f>conversões!FW15*INPUTs!FS$32</f>
        <v>0</v>
      </c>
      <c r="FY15" s="146">
        <f>conversões!FX15*INPUTs!FT$32</f>
        <v>0</v>
      </c>
      <c r="FZ15" s="146">
        <f>conversões!FY15*INPUTs!FU$32</f>
        <v>68.526689257454223</v>
      </c>
      <c r="GA15" s="146">
        <f>conversões!FZ15*INPUTs!FV$32</f>
        <v>0</v>
      </c>
      <c r="GB15" s="146">
        <f>conversões!GA15*INPUTs!FW$32</f>
        <v>1093.133464117054</v>
      </c>
      <c r="GC15" s="146">
        <f>conversões!GB15*INPUTs!FX$32</f>
        <v>0</v>
      </c>
      <c r="GD15" s="146">
        <f>conversões!GC15*INPUTs!FY$32</f>
        <v>0</v>
      </c>
      <c r="GE15" s="146">
        <f>conversões!GD15*INPUTs!FZ$32</f>
        <v>1301.2004796527776</v>
      </c>
      <c r="GF15" s="146">
        <f>conversões!GE15*INPUTs!GA$32</f>
        <v>122.20592917579337</v>
      </c>
      <c r="GG15" s="146">
        <f>conversões!GF15*INPUTs!GB$32</f>
        <v>1835.7800378299573</v>
      </c>
      <c r="GH15" s="146">
        <f>conversões!GG15*INPUTs!GC$32</f>
        <v>133.4914183128538</v>
      </c>
      <c r="GI15" s="146">
        <f>conversões!GH15*INPUTs!GD$32</f>
        <v>0</v>
      </c>
      <c r="GJ15" s="146">
        <f>conversões!GI15*INPUTs!GE$32</f>
        <v>2904.6550539492223</v>
      </c>
      <c r="GK15" s="146">
        <f>conversões!GJ15*INPUTs!GF$32</f>
        <v>0</v>
      </c>
      <c r="GL15" s="146">
        <f>conversões!GK15*INPUTs!GG$32</f>
        <v>83.231374660616282</v>
      </c>
      <c r="GM15" s="146">
        <f>conversões!GL15*INPUTs!GH$32</f>
        <v>2855.752695328199</v>
      </c>
      <c r="GN15" s="146">
        <f>conversões!GM15*INPUTs!GI$32</f>
        <v>7905.8598958615003</v>
      </c>
      <c r="GO15" s="146">
        <f>conversões!GN15*INPUTs!GJ$32</f>
        <v>88.870550130760932</v>
      </c>
      <c r="GP15" s="146">
        <f>conversões!GO15*INPUTs!GK$32</f>
        <v>69478.337950488014</v>
      </c>
      <c r="GQ15" s="146">
        <f>conversões!GP15*INPUTs!GL$32</f>
        <v>255757.26551260037</v>
      </c>
      <c r="GR15" s="146">
        <f>conversões!GQ15*INPUTs!GM$32</f>
        <v>24037.547931399455</v>
      </c>
      <c r="GS15" s="146">
        <f>conversões!GR15*INPUTs!GN$32</f>
        <v>1627.3389807808251</v>
      </c>
      <c r="GT15" s="146">
        <f>conversões!GS15*INPUTs!GO$32</f>
        <v>2355.5178572240716</v>
      </c>
      <c r="GU15" s="146">
        <f>conversões!GT15*INPUTs!GP$32</f>
        <v>3143.5862047996143</v>
      </c>
      <c r="GV15" s="146">
        <f>conversões!GU15*INPUTs!GQ$32</f>
        <v>682.59720697219348</v>
      </c>
      <c r="GW15" s="146">
        <f>conversões!GV15*INPUTs!GR$32</f>
        <v>702.91251505834964</v>
      </c>
      <c r="GX15" s="146">
        <f>conversões!GW15*INPUTs!GS$32</f>
        <v>2087.4571528818228</v>
      </c>
      <c r="GY15" s="144">
        <f t="shared" si="6"/>
        <v>378265.26890048088</v>
      </c>
      <c r="GZ15" s="146">
        <f>conversões!GY15*INPUTs!GU$32</f>
        <v>0</v>
      </c>
      <c r="HA15" s="146">
        <f>conversões!GZ15*INPUTs!GV$32</f>
        <v>0</v>
      </c>
      <c r="HB15" s="146">
        <f>conversões!HA15*INPUTs!GW$32</f>
        <v>272.02744398445748</v>
      </c>
      <c r="HC15" s="146">
        <f>conversões!HB15*INPUTs!GX$32</f>
        <v>0</v>
      </c>
      <c r="HD15" s="146">
        <f>conversões!HC15*INPUTs!GY$32</f>
        <v>1565.7645971394036</v>
      </c>
      <c r="HE15" s="146">
        <f>conversões!HD15*INPUTs!GZ$32</f>
        <v>0</v>
      </c>
      <c r="HF15" s="146">
        <f>conversões!HE15*INPUTs!HA$32</f>
        <v>0</v>
      </c>
      <c r="HG15" s="146">
        <f>conversões!HF15*INPUTs!HB$32</f>
        <v>1126.5445757819846</v>
      </c>
      <c r="HH15" s="146">
        <f>conversões!HG15*INPUTs!HC$32</f>
        <v>107.11961524776564</v>
      </c>
      <c r="HI15" s="146">
        <f>conversões!HH15*INPUTs!HD$32</f>
        <v>782.89780272445421</v>
      </c>
      <c r="HJ15" s="146">
        <f>conversões!HI15*INPUTs!HE$32</f>
        <v>66.219654783799029</v>
      </c>
      <c r="HK15" s="146">
        <f>conversões!HJ15*INPUTs!HF$32</f>
        <v>0</v>
      </c>
      <c r="HL15" s="146">
        <f>conversões!HK15*INPUTs!HG$32</f>
        <v>2467.5792674752506</v>
      </c>
      <c r="HM15" s="146">
        <f>conversões!HL15*INPUTs!HH$32</f>
        <v>0</v>
      </c>
      <c r="HN15" s="146">
        <f>conversões!HM15*INPUTs!HI$32</f>
        <v>107.11961524776564</v>
      </c>
      <c r="HO15" s="146">
        <f>conversões!HN15*INPUTs!HJ$32</f>
        <v>3800.441860099415</v>
      </c>
      <c r="HP15" s="146">
        <f>conversões!HO15*INPUTs!HK$32</f>
        <v>5797.5771478416973</v>
      </c>
      <c r="HQ15" s="146">
        <f>conversões!HP15*INPUTs!HL$32</f>
        <v>0</v>
      </c>
      <c r="HR15" s="146">
        <f>conversões!HQ15*INPUTs!HM$32</f>
        <v>71988.602805022281</v>
      </c>
      <c r="HS15" s="146">
        <f>conversões!HR15*INPUTs!HN$32</f>
        <v>255712.34432714479</v>
      </c>
      <c r="HT15" s="146">
        <f>conversões!HS15*INPUTs!HO$32</f>
        <v>7971.820624709364</v>
      </c>
      <c r="HU15" s="146">
        <f>conversões!HT15*INPUTs!HP$32</f>
        <v>1796.9512783419298</v>
      </c>
      <c r="HV15" s="146">
        <f>conversões!HU15*INPUTs!HQ$32</f>
        <v>2465.7807855136189</v>
      </c>
      <c r="HW15" s="146">
        <f>conversões!HV15*INPUTs!HR$32</f>
        <v>2982.5244000003454</v>
      </c>
      <c r="HX15" s="146">
        <f>conversões!HW15*INPUTs!HS$32</f>
        <v>337.11529546507586</v>
      </c>
      <c r="HY15" s="146">
        <f>conversões!HX15*INPUTs!HT$32</f>
        <v>1386.0954035275815</v>
      </c>
      <c r="HZ15" s="146">
        <f>conversões!HY15*INPUTs!HU$32</f>
        <v>4308.2818613030659</v>
      </c>
      <c r="IA15" s="144">
        <f t="shared" si="7"/>
        <v>365042.80836135417</v>
      </c>
    </row>
    <row r="16" spans="1:235" s="113" customFormat="1" ht="24" x14ac:dyDescent="0.25">
      <c r="A16" s="111" t="s">
        <v>28</v>
      </c>
      <c r="B16" s="112">
        <v>5913</v>
      </c>
      <c r="C16" s="112"/>
      <c r="D16" s="112">
        <v>3</v>
      </c>
      <c r="E16" s="112"/>
      <c r="F16" s="112"/>
      <c r="G16" s="112" t="s">
        <v>811</v>
      </c>
      <c r="H16" s="112" t="s">
        <v>23</v>
      </c>
      <c r="I16" s="111" t="s">
        <v>10</v>
      </c>
      <c r="J16" s="111" t="s">
        <v>880</v>
      </c>
      <c r="K16" s="111" t="s">
        <v>845</v>
      </c>
      <c r="L16" s="146">
        <f>conversões!K16*INPUTs!G$32</f>
        <v>4331.7208024128749</v>
      </c>
      <c r="M16" s="146">
        <f>conversões!L16*INPUTs!H$32</f>
        <v>357.62211004317459</v>
      </c>
      <c r="N16" s="146">
        <f>conversões!M16*INPUTs!I$32</f>
        <v>0</v>
      </c>
      <c r="O16" s="146">
        <f>conversões!N16*INPUTs!J$32</f>
        <v>0</v>
      </c>
      <c r="P16" s="146">
        <f>conversões!O16*INPUTs!K$32</f>
        <v>3105.4532811638737</v>
      </c>
      <c r="Q16" s="146">
        <f>conversões!P16*INPUTs!L$32</f>
        <v>0</v>
      </c>
      <c r="R16" s="146">
        <f>conversões!Q16*INPUTs!M$32</f>
        <v>0</v>
      </c>
      <c r="S16" s="146">
        <f>conversões!R16*INPUTs!N$32</f>
        <v>4922.8697967962817</v>
      </c>
      <c r="T16" s="146">
        <f>conversões!S16*INPUTs!O$32</f>
        <v>163.42245955841193</v>
      </c>
      <c r="U16" s="146">
        <f>conversões!T16*INPUTs!P$32</f>
        <v>7869.1333024421529</v>
      </c>
      <c r="V16" s="146">
        <f>conversões!U16*INPUTs!Q$32</f>
        <v>0</v>
      </c>
      <c r="W16" s="146">
        <f>conversões!V16*INPUTs!R$32</f>
        <v>335.3843776900905</v>
      </c>
      <c r="X16" s="146">
        <f>conversões!W16*INPUTs!S$32</f>
        <v>2279.0881391922753</v>
      </c>
      <c r="Y16" s="146">
        <f>conversões!X16*INPUTs!T$32</f>
        <v>3151.6180091182046</v>
      </c>
      <c r="Z16" s="146">
        <f>conversões!Y16*INPUTs!U$32</f>
        <v>641.16431111958173</v>
      </c>
      <c r="AA16" s="146">
        <f>conversões!Z16*INPUTs!V$32</f>
        <v>2484.5463693552069</v>
      </c>
      <c r="AB16" s="146">
        <f>conversões!AA16*INPUTs!W$32</f>
        <v>1587.8513558131926</v>
      </c>
      <c r="AC16" s="146">
        <f>conversões!AB16*INPUTs!X$32</f>
        <v>349.17791067564826</v>
      </c>
      <c r="AD16" s="146">
        <f>conversões!AC16*INPUTs!Y$32</f>
        <v>55428.941849868606</v>
      </c>
      <c r="AE16" s="146">
        <f>conversões!AD16*INPUTs!Z$32</f>
        <v>555785.52359663404</v>
      </c>
      <c r="AF16" s="146">
        <f>conversões!AE16*INPUTs!AA$32</f>
        <v>625.85403989213046</v>
      </c>
      <c r="AG16" s="146">
        <f>conversões!AF16*INPUTs!AB$32</f>
        <v>1189.3101247432205</v>
      </c>
      <c r="AH16" s="146">
        <f>conversões!AG16*INPUTs!AC$32</f>
        <v>1294.8054613146701</v>
      </c>
      <c r="AI16" s="146">
        <f>conversões!AH16*INPUTs!AD$32</f>
        <v>602.92832438676021</v>
      </c>
      <c r="AJ16" s="146">
        <f>conversões!AI16*INPUTs!AE$32</f>
        <v>240.37072905256056</v>
      </c>
      <c r="AK16" s="146">
        <f>conversões!AJ16*INPUTs!AF$32</f>
        <v>782.89730797556729</v>
      </c>
      <c r="AL16" s="146">
        <f>conversões!AK16*INPUTs!AG$32</f>
        <v>478.1662842445229</v>
      </c>
      <c r="AM16" s="144">
        <f t="shared" si="0"/>
        <v>648007.84994349291</v>
      </c>
      <c r="AN16" s="146">
        <f>conversões!AM16*INPUTs!AI$32</f>
        <v>4965.6299877380025</v>
      </c>
      <c r="AO16" s="146">
        <f>conversões!AN16*INPUTs!AJ$32</f>
        <v>545.15522083147289</v>
      </c>
      <c r="AP16" s="146">
        <f>conversões!AO16*INPUTs!AK$32</f>
        <v>1429.8706826510841</v>
      </c>
      <c r="AQ16" s="146">
        <f>conversões!AP16*INPUTs!AL$32</f>
        <v>0</v>
      </c>
      <c r="AR16" s="146">
        <f>conversões!AQ16*INPUTs!AM$32</f>
        <v>2591.7368662109757</v>
      </c>
      <c r="AS16" s="146">
        <f>conversões!AR16*INPUTs!AN$32</f>
        <v>0</v>
      </c>
      <c r="AT16" s="146">
        <f>conversões!AS16*INPUTs!AO$32</f>
        <v>0</v>
      </c>
      <c r="AU16" s="146">
        <f>conversões!AT16*INPUTs!AP$32</f>
        <v>6603.5873233875009</v>
      </c>
      <c r="AV16" s="146">
        <f>conversões!AU16*INPUTs!AQ$32</f>
        <v>542.51895665627035</v>
      </c>
      <c r="AW16" s="146">
        <f>conversões!AV16*INPUTs!AR$32</f>
        <v>8002.6421850483875</v>
      </c>
      <c r="AX16" s="146">
        <f>conversões!AW16*INPUTs!AS$32</f>
        <v>0</v>
      </c>
      <c r="AY16" s="146">
        <f>conversões!AX16*INPUTs!AT$32</f>
        <v>312.49594048957118</v>
      </c>
      <c r="AZ16" s="146">
        <f>conversões!AY16*INPUTs!AU$32</f>
        <v>2158.4300847975246</v>
      </c>
      <c r="BA16" s="146">
        <f>conversões!AZ16*INPUTs!AV$32</f>
        <v>3040.007136884185</v>
      </c>
      <c r="BB16" s="146">
        <f>conversões!BA16*INPUTs!AW$32</f>
        <v>396.97856790171409</v>
      </c>
      <c r="BC16" s="146">
        <f>conversões!BB16*INPUTs!AX$32</f>
        <v>2385.2138137755505</v>
      </c>
      <c r="BD16" s="146">
        <f>conversões!BC16*INPUTs!AY$32</f>
        <v>2220.9012513792431</v>
      </c>
      <c r="BE16" s="146">
        <f>conversões!BD16*INPUTs!AZ$32</f>
        <v>75.994349946889969</v>
      </c>
      <c r="BF16" s="146">
        <f>conversões!BE16*INPUTs!BA$32</f>
        <v>51874.059356443031</v>
      </c>
      <c r="BG16" s="146">
        <f>conversões!BF16*INPUTs!BB$32</f>
        <v>499586.99329587043</v>
      </c>
      <c r="BH16" s="146">
        <f>conversões!BG16*INPUTs!BC$32</f>
        <v>896.6133972871628</v>
      </c>
      <c r="BI16" s="146">
        <f>conversões!BH16*INPUTs!BD$32</f>
        <v>1300.5457844671514</v>
      </c>
      <c r="BJ16" s="146">
        <f>conversões!BI16*INPUTs!BE$32</f>
        <v>1230.0571018792568</v>
      </c>
      <c r="BK16" s="146">
        <f>conversões!BJ16*INPUTs!BF$32</f>
        <v>599.71647402767576</v>
      </c>
      <c r="BL16" s="146">
        <f>conversões!BK16*INPUTs!BG$32</f>
        <v>212.96463841087566</v>
      </c>
      <c r="BM16" s="146">
        <f>conversões!BL16*INPUTs!BH$32</f>
        <v>1257.1639950815402</v>
      </c>
      <c r="BN16" s="146">
        <f>conversões!BM16*INPUTs!BI$32</f>
        <v>1607.0753838829994</v>
      </c>
      <c r="BO16" s="144">
        <f t="shared" si="1"/>
        <v>593836.35179504857</v>
      </c>
      <c r="BP16" s="146">
        <f>conversões!BO16*INPUTs!BK$32</f>
        <v>4616.7011526391707</v>
      </c>
      <c r="BQ16" s="146">
        <f>conversões!BP16*INPUTs!BL$32</f>
        <v>297.4281624780312</v>
      </c>
      <c r="BR16" s="146">
        <f>conversões!BQ16*INPUTs!BM$32</f>
        <v>432.76353984974367</v>
      </c>
      <c r="BS16" s="146">
        <f>conversões!BR16*INPUTs!BN$32</f>
        <v>0</v>
      </c>
      <c r="BT16" s="146">
        <f>conversões!BS16*INPUTs!BO$32</f>
        <v>1519.1041785247762</v>
      </c>
      <c r="BU16" s="146">
        <f>conversões!BT16*INPUTs!BP$32</f>
        <v>0</v>
      </c>
      <c r="BV16" s="146">
        <f>conversões!BU16*INPUTs!BQ$32</f>
        <v>0</v>
      </c>
      <c r="BW16" s="146">
        <f>conversões!BV16*INPUTs!BR$32</f>
        <v>4500.1504456515104</v>
      </c>
      <c r="BX16" s="146">
        <f>conversões!BW16*INPUTs!BS$32</f>
        <v>2349.779269113897</v>
      </c>
      <c r="BY16" s="146">
        <f>conversões!BX16*INPUTs!BT$32</f>
        <v>11188.114966694357</v>
      </c>
      <c r="BZ16" s="146">
        <f>conversões!BY16*INPUTs!BU$32</f>
        <v>0</v>
      </c>
      <c r="CA16" s="146">
        <f>conversões!BZ16*INPUTs!BV$32</f>
        <v>260.70023516737729</v>
      </c>
      <c r="CB16" s="146">
        <f>conversões!CA16*INPUTs!BW$32</f>
        <v>1736.2911535413205</v>
      </c>
      <c r="CC16" s="146">
        <f>conversões!CB16*INPUTs!BX$32</f>
        <v>1225.5164017861548</v>
      </c>
      <c r="CD16" s="146">
        <f>conversões!CC16*INPUTs!BY$32</f>
        <v>512.66448361838741</v>
      </c>
      <c r="CE16" s="146">
        <f>conversões!CD16*INPUTs!BZ$32</f>
        <v>2637.1518510931037</v>
      </c>
      <c r="CF16" s="146">
        <f>conversões!CE16*INPUTs!CA$32</f>
        <v>2640.5427933049987</v>
      </c>
      <c r="CG16" s="146">
        <f>conversões!CF16*INPUTs!CB$32</f>
        <v>157.47765528188137</v>
      </c>
      <c r="CH16" s="146">
        <f>conversões!CG16*INPUTs!CC$32</f>
        <v>62603.77168271441</v>
      </c>
      <c r="CI16" s="146">
        <f>conversões!CH16*INPUTs!CD$32</f>
        <v>485972.89349730953</v>
      </c>
      <c r="CJ16" s="146">
        <f>conversões!CI16*INPUTs!CE$32</f>
        <v>1588.7219463505992</v>
      </c>
      <c r="CK16" s="146">
        <f>conversões!CJ16*INPUTs!CF$32</f>
        <v>2654.3123176306581</v>
      </c>
      <c r="CL16" s="146">
        <f>conversões!CK16*INPUTs!CG$32</f>
        <v>2297.4518581550592</v>
      </c>
      <c r="CM16" s="146">
        <f>conversões!CL16*INPUTs!CH$32</f>
        <v>446.51927051231161</v>
      </c>
      <c r="CN16" s="146">
        <f>conversões!CM16*INPUTs!CI$32</f>
        <v>724.96160501742611</v>
      </c>
      <c r="CO16" s="146">
        <f>conversões!CN16*INPUTs!CJ$32</f>
        <v>1208.3800741589307</v>
      </c>
      <c r="CP16" s="146">
        <f>conversões!CO16*INPUTs!CK$32</f>
        <v>1588.5391803133834</v>
      </c>
      <c r="CQ16" s="144">
        <f t="shared" si="2"/>
        <v>593159.93772090692</v>
      </c>
      <c r="CR16" s="146">
        <f>conversões!CQ16*INPUTs!CM$32</f>
        <v>4469.5582525707732</v>
      </c>
      <c r="CS16" s="146">
        <f>conversões!CR16*INPUTs!CN$32</f>
        <v>353.17127198389511</v>
      </c>
      <c r="CT16" s="146">
        <f>conversões!CS16*INPUTs!CO$32</f>
        <v>348.61112644032067</v>
      </c>
      <c r="CU16" s="146">
        <f>conversões!CT16*INPUTs!CP$32</f>
        <v>0</v>
      </c>
      <c r="CV16" s="146">
        <f>conversões!CU16*INPUTs!CQ$32</f>
        <v>1391.0039959522094</v>
      </c>
      <c r="CW16" s="146">
        <f>conversões!CV16*INPUTs!CR$32</f>
        <v>0</v>
      </c>
      <c r="CX16" s="146">
        <f>conversões!CW16*INPUTs!CS$32</f>
        <v>0</v>
      </c>
      <c r="CY16" s="146">
        <f>conversões!CX16*INPUTs!CT$32</f>
        <v>4747.3167176431643</v>
      </c>
      <c r="CZ16" s="146">
        <f>conversões!CY16*INPUTs!CU$32</f>
        <v>262.39557474327188</v>
      </c>
      <c r="DA16" s="146">
        <f>conversões!CZ16*INPUTs!CV$32</f>
        <v>8703.0221698400892</v>
      </c>
      <c r="DB16" s="146">
        <f>conversões!DA16*INPUTs!CW$32</f>
        <v>65.402087404466357</v>
      </c>
      <c r="DC16" s="146">
        <f>conversões!DB16*INPUTs!CX$32</f>
        <v>151.80484507642191</v>
      </c>
      <c r="DD16" s="146">
        <f>conversões!DC16*INPUTs!CY$32</f>
        <v>746.20541625079818</v>
      </c>
      <c r="DE16" s="146">
        <f>conversões!DD16*INPUTs!CZ$32</f>
        <v>1279.6404416195867</v>
      </c>
      <c r="DF16" s="146">
        <f>conversões!DE16*INPUTs!DA$32</f>
        <v>360.0114902998148</v>
      </c>
      <c r="DG16" s="146">
        <f>conversões!DF16*INPUTs!DB$32</f>
        <v>2830.3971363159048</v>
      </c>
      <c r="DH16" s="146">
        <f>conversões!DG16*INPUTs!DC$32</f>
        <v>3774.662873955278</v>
      </c>
      <c r="DI16" s="146">
        <f>conversões!DH16*INPUTs!DD$32</f>
        <v>147.00469187242439</v>
      </c>
      <c r="DJ16" s="146">
        <f>conversões!DI16*INPUTs!DE$32</f>
        <v>78665.208316611141</v>
      </c>
      <c r="DK16" s="146">
        <f>conversões!DJ16*INPUTs!DF$32</f>
        <v>363662.15081603063</v>
      </c>
      <c r="DL16" s="146">
        <f>conversões!DK16*INPUTs!DG$32</f>
        <v>2086.2677863257036</v>
      </c>
      <c r="DM16" s="146">
        <f>conversões!DL16*INPUTs!DH$32</f>
        <v>20240.576807982099</v>
      </c>
      <c r="DN16" s="146">
        <f>conversões!DM16*INPUTs!DI$32</f>
        <v>2122.5113430928232</v>
      </c>
      <c r="DO16" s="146">
        <f>conversões!DN16*INPUTs!DJ$32</f>
        <v>596.40463513695636</v>
      </c>
      <c r="DP16" s="146">
        <f>conversões!DO16*INPUTs!DK$32</f>
        <v>1065.9340208627016</v>
      </c>
      <c r="DQ16" s="146">
        <f>conversões!DP16*INPUTs!DL$32</f>
        <v>822.11983917208636</v>
      </c>
      <c r="DR16" s="146">
        <f>conversões!DQ16*INPUTs!DM$32</f>
        <v>1345.7841526938066</v>
      </c>
      <c r="DS16" s="144">
        <f t="shared" si="3"/>
        <v>500237.1658098764</v>
      </c>
      <c r="DT16" s="146">
        <f>conversões!DS16*INPUTs!DO$32</f>
        <v>3619.4150691250657</v>
      </c>
      <c r="DU16" s="146">
        <f>conversões!DT16*INPUTs!DP$32</f>
        <v>144.83187447883228</v>
      </c>
      <c r="DV16" s="146">
        <f>conversões!DU16*INPUTs!DQ$32</f>
        <v>0</v>
      </c>
      <c r="DW16" s="146">
        <f>conversões!DV16*INPUTs!DR$32</f>
        <v>0</v>
      </c>
      <c r="DX16" s="146">
        <f>conversões!DW16*INPUTs!DS$32</f>
        <v>615.29881314557247</v>
      </c>
      <c r="DY16" s="146">
        <f>conversões!DX16*INPUTs!DT$32</f>
        <v>0</v>
      </c>
      <c r="DZ16" s="146">
        <f>conversões!DY16*INPUTs!DU$32</f>
        <v>0</v>
      </c>
      <c r="EA16" s="146">
        <f>conversões!DZ16*INPUTs!DV$32</f>
        <v>5668.290435623383</v>
      </c>
      <c r="EB16" s="146">
        <f>conversões!EA16*INPUTs!DW$32</f>
        <v>279.85052173266831</v>
      </c>
      <c r="EC16" s="146">
        <f>conversões!EB16*INPUTs!DX$32</f>
        <v>8033.2440135899888</v>
      </c>
      <c r="ED16" s="146">
        <f>conversões!EC16*INPUTs!DY$32</f>
        <v>270.83665706835029</v>
      </c>
      <c r="EE16" s="146">
        <f>conversões!ED16*INPUTs!DZ$32</f>
        <v>0</v>
      </c>
      <c r="EF16" s="146">
        <f>conversões!EE16*INPUTs!EA$32</f>
        <v>2648.3933427765483</v>
      </c>
      <c r="EG16" s="146">
        <f>conversões!EF16*INPUTs!EB$32</f>
        <v>1411.5940829349602</v>
      </c>
      <c r="EH16" s="146">
        <f>conversões!EG16*INPUTs!EC$32</f>
        <v>358.92430766825066</v>
      </c>
      <c r="EI16" s="146">
        <f>conversões!EH16*INPUTs!ED$32</f>
        <v>6180.2374545348703</v>
      </c>
      <c r="EJ16" s="146">
        <f>conversões!EI16*INPUTs!EE$32</f>
        <v>6154.3344262937981</v>
      </c>
      <c r="EK16" s="146">
        <f>conversões!EJ16*INPUTs!EF$32</f>
        <v>163.29083887324811</v>
      </c>
      <c r="EL16" s="146">
        <f>conversões!EK16*INPUTs!EG$32</f>
        <v>81208.074769323051</v>
      </c>
      <c r="EM16" s="146">
        <f>conversões!EL16*INPUTs!EH$32</f>
        <v>393070.50331174146</v>
      </c>
      <c r="EN16" s="146">
        <f>conversões!EM16*INPUTs!EI$32</f>
        <v>3973.9862691638909</v>
      </c>
      <c r="EO16" s="146">
        <f>conversões!EN16*INPUTs!EJ$32</f>
        <v>21177.68192136538</v>
      </c>
      <c r="EP16" s="146">
        <f>conversões!EO16*INPUTs!EK$32</f>
        <v>3759.68742162948</v>
      </c>
      <c r="EQ16" s="146">
        <f>conversões!EP16*INPUTs!EL$32</f>
        <v>631.47012810644981</v>
      </c>
      <c r="ER16" s="146">
        <f>conversões!EQ16*INPUTs!EM$32</f>
        <v>1606.3335278135708</v>
      </c>
      <c r="ES16" s="146">
        <f>conversões!ER16*INPUTs!EN$32</f>
        <v>1558.2034873186808</v>
      </c>
      <c r="ET16" s="146">
        <f>conversões!ES16*INPUTs!EO$32</f>
        <v>2630.2341393422876</v>
      </c>
      <c r="EU16" s="144">
        <f t="shared" si="4"/>
        <v>545164.71681364975</v>
      </c>
      <c r="EV16" s="146">
        <f>conversões!EU16*INPUTs!EQ$32</f>
        <v>2073.6152919074934</v>
      </c>
      <c r="EW16" s="146">
        <f>conversões!EV16*INPUTs!ER$32</f>
        <v>498.19071355492565</v>
      </c>
      <c r="EX16" s="146">
        <f>conversões!EW16*INPUTs!ES$32</f>
        <v>0</v>
      </c>
      <c r="EY16" s="146">
        <f>conversões!EX16*INPUTs!ET$32</f>
        <v>0</v>
      </c>
      <c r="EZ16" s="146">
        <f>conversões!EY16*INPUTs!EU$32</f>
        <v>1395.1070789224721</v>
      </c>
      <c r="FA16" s="146">
        <f>conversões!EZ16*INPUTs!EV$32</f>
        <v>0</v>
      </c>
      <c r="FB16" s="146">
        <f>conversões!FA16*INPUTs!EW$32</f>
        <v>0</v>
      </c>
      <c r="FC16" s="146">
        <f>conversões!FB16*INPUTs!EX$32</f>
        <v>2318.5852098685896</v>
      </c>
      <c r="FD16" s="146">
        <f>conversões!FC16*INPUTs!EY$32</f>
        <v>257.89577932647779</v>
      </c>
      <c r="FE16" s="146">
        <f>conversões!FD16*INPUTs!EZ$32</f>
        <v>6399.5930633970584</v>
      </c>
      <c r="FF16" s="146">
        <f>conversões!FE16*INPUTs!FA$32</f>
        <v>331.26772944918173</v>
      </c>
      <c r="FG16" s="146">
        <f>conversões!FF16*INPUTs!FB$32</f>
        <v>179.11569092310407</v>
      </c>
      <c r="FH16" s="146">
        <f>conversões!FG16*INPUTs!FC$32</f>
        <v>1762.5536099717654</v>
      </c>
      <c r="FI16" s="146">
        <f>conversões!FH16*INPUTs!FD$32</f>
        <v>179.11569092310407</v>
      </c>
      <c r="FJ16" s="146">
        <f>conversões!FI16*INPUTs!FE$32</f>
        <v>196.44946746404963</v>
      </c>
      <c r="FK16" s="146">
        <f>conversões!FJ16*INPUTs!FF$32</f>
        <v>6133.377071330412</v>
      </c>
      <c r="FL16" s="146">
        <f>conversões!FK16*INPUTs!FG$32</f>
        <v>5456.3069198071162</v>
      </c>
      <c r="FM16" s="146">
        <f>conversões!FL16*INPUTs!FH$32</f>
        <v>501.80127500936578</v>
      </c>
      <c r="FN16" s="146">
        <f>conversões!FM16*INPUTs!FI$32</f>
        <v>66688.401551882926</v>
      </c>
      <c r="FO16" s="146">
        <f>conversões!FN16*INPUTs!FJ$32</f>
        <v>426118.42688572541</v>
      </c>
      <c r="FP16" s="146">
        <f>conversões!FO16*INPUTs!FK$32</f>
        <v>3497.391153245936</v>
      </c>
      <c r="FQ16" s="146">
        <f>conversões!FP16*INPUTs!FL$32</f>
        <v>20215.768551634232</v>
      </c>
      <c r="FR16" s="146">
        <f>conversões!FQ16*INPUTs!FM$32</f>
        <v>3596.1769877440979</v>
      </c>
      <c r="FS16" s="146">
        <f>conversões!FR16*INPUTs!FN$32</f>
        <v>441.69030593224232</v>
      </c>
      <c r="FT16" s="146">
        <f>conversões!FS16*INPUTs!FO$32</f>
        <v>1038.4986521543071</v>
      </c>
      <c r="FU16" s="146">
        <f>conversões!FT16*INPUTs!FP$32</f>
        <v>1874.9958924175794</v>
      </c>
      <c r="FV16" s="146">
        <f>conversões!FU16*INPUTs!FQ$32</f>
        <v>3349.9795816079959</v>
      </c>
      <c r="FW16" s="144">
        <f t="shared" si="5"/>
        <v>554504.30415419978</v>
      </c>
      <c r="FX16" s="146">
        <f>conversões!FW16*INPUTs!FS$32</f>
        <v>483.02750090353328</v>
      </c>
      <c r="FY16" s="146">
        <f>conversões!FX16*INPUTs!FT$32</f>
        <v>370.12978035177184</v>
      </c>
      <c r="FZ16" s="146">
        <f>conversões!FY16*INPUTs!FU$32</f>
        <v>0</v>
      </c>
      <c r="GA16" s="146">
        <f>conversões!FZ16*INPUTs!FV$32</f>
        <v>0</v>
      </c>
      <c r="GB16" s="146">
        <f>conversões!GA16*INPUTs!FW$32</f>
        <v>278.17552920447827</v>
      </c>
      <c r="GC16" s="146">
        <f>conversões!GB16*INPUTs!FX$32</f>
        <v>0</v>
      </c>
      <c r="GD16" s="146">
        <f>conversões!GC16*INPUTs!FY$32</f>
        <v>0</v>
      </c>
      <c r="GE16" s="146">
        <f>conversões!GD16*INPUTs!FZ$32</f>
        <v>2543.5465267102545</v>
      </c>
      <c r="GF16" s="146">
        <f>conversões!GE16*INPUTs!GA$32</f>
        <v>323.48880247602261</v>
      </c>
      <c r="GG16" s="146">
        <f>conversões!GF16*INPUTs!GB$32</f>
        <v>9334.3387073350568</v>
      </c>
      <c r="GH16" s="146">
        <f>conversões!GG16*INPUTs!GC$32</f>
        <v>247.39562461299221</v>
      </c>
      <c r="GI16" s="146">
        <f>conversões!GH16*INPUTs!GD$32</f>
        <v>59.247033420507293</v>
      </c>
      <c r="GJ16" s="146">
        <f>conversões!GI16*INPUTs!GE$32</f>
        <v>2404.0047727918559</v>
      </c>
      <c r="GK16" s="146">
        <f>conversões!GJ16*INPUTs!GF$32</f>
        <v>801.67232303251399</v>
      </c>
      <c r="GL16" s="146">
        <f>conversões!GK16*INPUTs!GG$32</f>
        <v>61.412762328904051</v>
      </c>
      <c r="GM16" s="146">
        <f>conversões!GL16*INPUTs!GH$32</f>
        <v>8652.6323473226421</v>
      </c>
      <c r="GN16" s="146">
        <f>conversões!GM16*INPUTs!GI$32</f>
        <v>6409.8994271409792</v>
      </c>
      <c r="GO16" s="146">
        <f>conversões!GN16*INPUTs!GJ$32</f>
        <v>3558.695190812829</v>
      </c>
      <c r="GP16" s="146">
        <f>conversões!GO16*INPUTs!GK$32</f>
        <v>84308.437188470009</v>
      </c>
      <c r="GQ16" s="146">
        <f>conversões!GP16*INPUTs!GL$32</f>
        <v>509928.58644763095</v>
      </c>
      <c r="GR16" s="146">
        <f>conversões!GQ16*INPUTs!GM$32</f>
        <v>6122.3942747229839</v>
      </c>
      <c r="GS16" s="146">
        <f>conversões!GR16*INPUTs!GN$32</f>
        <v>23507.695287141312</v>
      </c>
      <c r="GT16" s="146">
        <f>conversões!GS16*INPUTs!GO$32</f>
        <v>4150.7957664237983</v>
      </c>
      <c r="GU16" s="146">
        <f>conversões!GT16*INPUTs!GP$32</f>
        <v>942.67026909785466</v>
      </c>
      <c r="GV16" s="146">
        <f>conversões!GU16*INPUTs!GQ$32</f>
        <v>1445.3577916213412</v>
      </c>
      <c r="GW16" s="146">
        <f>conversões!GV16*INPUTs!GR$32</f>
        <v>2014.7189275137541</v>
      </c>
      <c r="GX16" s="146">
        <f>conversões!GW16*INPUTs!GS$32</f>
        <v>481.36287341029947</v>
      </c>
      <c r="GY16" s="144">
        <f t="shared" si="6"/>
        <v>668429.6851544769</v>
      </c>
      <c r="GZ16" s="146">
        <f>conversões!GY16*INPUTs!GU$32</f>
        <v>480.62879999326424</v>
      </c>
      <c r="HA16" s="146">
        <f>conversões!GZ16*INPUTs!GV$32</f>
        <v>609.91653772286725</v>
      </c>
      <c r="HB16" s="146">
        <f>conversões!HA16*INPUTs!GW$32</f>
        <v>58.492947799766768</v>
      </c>
      <c r="HC16" s="146">
        <f>conversões!HB16*INPUTs!GX$32</f>
        <v>0</v>
      </c>
      <c r="HD16" s="146">
        <f>conversões!HC16*INPUTs!GY$32</f>
        <v>408.32305970102249</v>
      </c>
      <c r="HE16" s="146">
        <f>conversões!HD16*INPUTs!GZ$32</f>
        <v>0</v>
      </c>
      <c r="HF16" s="146">
        <f>conversões!HE16*INPUTs!HA$32</f>
        <v>198.31223507053451</v>
      </c>
      <c r="HG16" s="146">
        <f>conversões!HF16*INPUTs!HB$32</f>
        <v>2670.682286390781</v>
      </c>
      <c r="HH16" s="146">
        <f>conversões!HG16*INPUTs!HC$32</f>
        <v>223.41909962852495</v>
      </c>
      <c r="HI16" s="146">
        <f>conversões!HH16*INPUTs!HD$32</f>
        <v>8905.991056724115</v>
      </c>
      <c r="HJ16" s="146">
        <f>conversões!HI16*INPUTs!HE$32</f>
        <v>114.16695835617128</v>
      </c>
      <c r="HK16" s="146">
        <f>conversões!HJ16*INPUTs!HF$32</f>
        <v>119.52293911855955</v>
      </c>
      <c r="HL16" s="146">
        <f>conversões!HK16*INPUTs!HG$32</f>
        <v>1868.3916049005018</v>
      </c>
      <c r="HM16" s="146">
        <f>conversões!HL16*INPUTs!HH$32</f>
        <v>1053.6327639829722</v>
      </c>
      <c r="HN16" s="146">
        <f>conversões!HM16*INPUTs!HI$32</f>
        <v>160.67942287164846</v>
      </c>
      <c r="HO16" s="146">
        <f>conversões!HN16*INPUTs!HJ$32</f>
        <v>7969.6655471858285</v>
      </c>
      <c r="HP16" s="146">
        <f>conversões!HO16*INPUTs!HK$32</f>
        <v>6489.8094720078916</v>
      </c>
      <c r="HQ16" s="146">
        <f>conversões!HP16*INPUTs!HL$32</f>
        <v>2488.5197427877365</v>
      </c>
      <c r="HR16" s="146">
        <f>conversões!HQ16*INPUTs!HM$32</f>
        <v>72803.708375217582</v>
      </c>
      <c r="HS16" s="146">
        <f>conversões!HR16*INPUTs!HN$32</f>
        <v>495285.11294336221</v>
      </c>
      <c r="HT16" s="146">
        <f>conversões!HS16*INPUTs!HO$32</f>
        <v>7155.7707105338259</v>
      </c>
      <c r="HU16" s="146">
        <f>conversões!HT16*INPUTs!HP$32</f>
        <v>22190.930503035819</v>
      </c>
      <c r="HV16" s="146">
        <f>conversões!HU16*INPUTs!HQ$32</f>
        <v>5286.0020547899703</v>
      </c>
      <c r="HW16" s="146">
        <f>conversões!HV16*INPUTs!HR$32</f>
        <v>2656.3733609435303</v>
      </c>
      <c r="HX16" s="146">
        <f>conversões!HW16*INPUTs!HS$32</f>
        <v>1504.9192462100507</v>
      </c>
      <c r="HY16" s="146">
        <f>conversões!HX16*INPUTs!HT$32</f>
        <v>4455.3782350672927</v>
      </c>
      <c r="HZ16" s="146">
        <f>conversões!HY16*INPUTs!HU$32</f>
        <v>903.67798785367461</v>
      </c>
      <c r="IA16" s="144">
        <f t="shared" si="7"/>
        <v>646062.02789125592</v>
      </c>
    </row>
    <row r="17" spans="1:235" s="113" customFormat="1" ht="24" x14ac:dyDescent="0.25">
      <c r="A17" s="111" t="s">
        <v>28</v>
      </c>
      <c r="B17" s="112">
        <v>5914</v>
      </c>
      <c r="C17" s="112"/>
      <c r="D17" s="112">
        <v>3</v>
      </c>
      <c r="E17" s="112"/>
      <c r="F17" s="112"/>
      <c r="G17" s="112" t="s">
        <v>812</v>
      </c>
      <c r="H17" s="112" t="s">
        <v>23</v>
      </c>
      <c r="I17" s="111" t="s">
        <v>10</v>
      </c>
      <c r="J17" s="111" t="s">
        <v>880</v>
      </c>
      <c r="K17" s="111" t="s">
        <v>845</v>
      </c>
      <c r="L17" s="146">
        <f>conversões!K17*INPUTs!G$32</f>
        <v>10691.948286548693</v>
      </c>
      <c r="M17" s="146">
        <f>conversões!L17*INPUTs!H$32</f>
        <v>4046.3168130828331</v>
      </c>
      <c r="N17" s="146">
        <f>conversões!M17*INPUTs!I$32</f>
        <v>32802.255575512936</v>
      </c>
      <c r="O17" s="146">
        <f>conversões!N17*INPUTs!J$32</f>
        <v>2464.8361812596504</v>
      </c>
      <c r="P17" s="146">
        <f>conversões!O17*INPUTs!K$32</f>
        <v>30057.281122126828</v>
      </c>
      <c r="Q17" s="146">
        <f>conversões!P17*INPUTs!L$32</f>
        <v>5108.1563609346722</v>
      </c>
      <c r="R17" s="146">
        <f>conversões!Q17*INPUTs!M$32</f>
        <v>5979.7982033774124</v>
      </c>
      <c r="S17" s="146">
        <f>conversões!R17*INPUTs!N$32</f>
        <v>15447.99381170881</v>
      </c>
      <c r="T17" s="146">
        <f>conversões!S17*INPUTs!O$32</f>
        <v>4953.0394456782897</v>
      </c>
      <c r="U17" s="146">
        <f>conversões!T17*INPUTs!P$32</f>
        <v>44942.846589968525</v>
      </c>
      <c r="V17" s="146">
        <f>conversões!U17*INPUTs!Q$32</f>
        <v>18202.14384347391</v>
      </c>
      <c r="W17" s="146">
        <f>conversões!V17*INPUTs!R$32</f>
        <v>11768.350850081075</v>
      </c>
      <c r="X17" s="146">
        <f>conversões!W17*INPUTs!S$32</f>
        <v>53108.122769532543</v>
      </c>
      <c r="Y17" s="146">
        <f>conversões!X17*INPUTs!T$32</f>
        <v>15207.250513317549</v>
      </c>
      <c r="Z17" s="146">
        <f>conversões!Y17*INPUTs!U$32</f>
        <v>10250.291680542719</v>
      </c>
      <c r="AA17" s="146">
        <f>conversões!Z17*INPUTs!V$32</f>
        <v>56746.101471455608</v>
      </c>
      <c r="AB17" s="146">
        <f>conversões!AA17*INPUTs!W$32</f>
        <v>130175.17625944717</v>
      </c>
      <c r="AC17" s="146">
        <f>conversões!AB17*INPUTs!X$32</f>
        <v>31491.577813656084</v>
      </c>
      <c r="AD17" s="146">
        <f>conversões!AC17*INPUTs!Y$32</f>
        <v>363051.05918842391</v>
      </c>
      <c r="AE17" s="146">
        <f>conversões!AD17*INPUTs!Z$32</f>
        <v>777827.95174743049</v>
      </c>
      <c r="AF17" s="146">
        <f>conversões!AE17*INPUTs!AA$32</f>
        <v>84343.3559437738</v>
      </c>
      <c r="AG17" s="146">
        <f>conversões!AF17*INPUTs!AB$32</f>
        <v>69969.075210698953</v>
      </c>
      <c r="AH17" s="146">
        <f>conversões!AG17*INPUTs!AC$32</f>
        <v>87779.554479311468</v>
      </c>
      <c r="AI17" s="146">
        <f>conversões!AH17*INPUTs!AD$32</f>
        <v>13973.347437514405</v>
      </c>
      <c r="AJ17" s="146">
        <f>conversões!AI17*INPUTs!AE$32</f>
        <v>24405.966296204875</v>
      </c>
      <c r="AK17" s="146">
        <f>conversões!AJ17*INPUTs!AF$32</f>
        <v>53590.328044099973</v>
      </c>
      <c r="AL17" s="146">
        <f>conversões!AK17*INPUTs!AG$32</f>
        <v>53299.598006731983</v>
      </c>
      <c r="AM17" s="144">
        <f t="shared" si="0"/>
        <v>2011683.7239458952</v>
      </c>
      <c r="AN17" s="146">
        <f>conversões!AM17*INPUTs!AI$32</f>
        <v>9424.1064130605046</v>
      </c>
      <c r="AO17" s="146">
        <f>conversões!AN17*INPUTs!AJ$32</f>
        <v>4155.717401027051</v>
      </c>
      <c r="AP17" s="146">
        <f>conversões!AO17*INPUTs!AK$32</f>
        <v>30383.299931405691</v>
      </c>
      <c r="AQ17" s="146">
        <f>conversões!AP17*INPUTs!AL$32</f>
        <v>2356.4928812820126</v>
      </c>
      <c r="AR17" s="146">
        <f>conversões!AQ17*INPUTs!AM$32</f>
        <v>29863.146627535145</v>
      </c>
      <c r="AS17" s="146">
        <f>conversões!AR17*INPUTs!AN$32</f>
        <v>2602.7235419951762</v>
      </c>
      <c r="AT17" s="146">
        <f>conversões!AS17*INPUTs!AO$32</f>
        <v>8950.2043017587985</v>
      </c>
      <c r="AU17" s="146">
        <f>conversões!AT17*INPUTs!AP$32</f>
        <v>16653.436594040762</v>
      </c>
      <c r="AV17" s="146">
        <f>conversões!AU17*INPUTs!AQ$32</f>
        <v>5009.5027140738594</v>
      </c>
      <c r="AW17" s="146">
        <f>conversões!AV17*INPUTs!AR$32</f>
        <v>25069.243695185658</v>
      </c>
      <c r="AX17" s="146">
        <f>conversões!AW17*INPUTs!AS$32</f>
        <v>20210.76686173274</v>
      </c>
      <c r="AY17" s="146">
        <f>conversões!AX17*INPUTs!AT$32</f>
        <v>11640.612769952795</v>
      </c>
      <c r="AZ17" s="146">
        <f>conversões!AY17*INPUTs!AU$32</f>
        <v>50392.005886826213</v>
      </c>
      <c r="BA17" s="146">
        <f>conversões!AZ17*INPUTs!AV$32</f>
        <v>17685.906144336564</v>
      </c>
      <c r="BB17" s="146">
        <f>conversões!BA17*INPUTs!AW$32</f>
        <v>9553.4402781295557</v>
      </c>
      <c r="BC17" s="146">
        <f>conversões!BB17*INPUTs!AX$32</f>
        <v>59962.80829593994</v>
      </c>
      <c r="BD17" s="146">
        <f>conversões!BC17*INPUTs!AY$32</f>
        <v>125016.34919584237</v>
      </c>
      <c r="BE17" s="146">
        <f>conversões!BD17*INPUTs!AZ$32</f>
        <v>26265.700758298724</v>
      </c>
      <c r="BF17" s="146">
        <f>conversões!BE17*INPUTs!BA$32</f>
        <v>357983.56357544055</v>
      </c>
      <c r="BG17" s="146">
        <f>conversões!BF17*INPUTs!BB$32</f>
        <v>803569.05025927501</v>
      </c>
      <c r="BH17" s="146">
        <f>conversões!BG17*INPUTs!BC$32</f>
        <v>89857.32781219366</v>
      </c>
      <c r="BI17" s="146">
        <f>conversões!BH17*INPUTs!BD$32</f>
        <v>64476.926484091309</v>
      </c>
      <c r="BJ17" s="146">
        <f>conversões!BI17*INPUTs!BE$32</f>
        <v>82538.519328018097</v>
      </c>
      <c r="BK17" s="146">
        <f>conversões!BJ17*INPUTs!BF$32</f>
        <v>15680.828846807328</v>
      </c>
      <c r="BL17" s="146">
        <f>conversões!BK17*INPUTs!BG$32</f>
        <v>24113.920739553207</v>
      </c>
      <c r="BM17" s="146">
        <f>conversões!BL17*INPUTs!BH$32</f>
        <v>40573.531390247124</v>
      </c>
      <c r="BN17" s="146">
        <f>conversões!BM17*INPUTs!BI$32</f>
        <v>52340.910133590522</v>
      </c>
      <c r="BO17" s="144">
        <f t="shared" si="1"/>
        <v>1986330.0428616405</v>
      </c>
      <c r="BP17" s="146">
        <f>conversões!BO17*INPUTs!BK$32</f>
        <v>7609.6697426895298</v>
      </c>
      <c r="BQ17" s="146">
        <f>conversões!BP17*INPUTs!BL$32</f>
        <v>3509.7987599659346</v>
      </c>
      <c r="BR17" s="146">
        <f>conversões!BQ17*INPUTs!BM$32</f>
        <v>22243.390059591024</v>
      </c>
      <c r="BS17" s="146">
        <f>conversões!BR17*INPUTs!BN$32</f>
        <v>1726.024070205797</v>
      </c>
      <c r="BT17" s="146">
        <f>conversões!BS17*INPUTs!BO$32</f>
        <v>29391.088180529459</v>
      </c>
      <c r="BU17" s="146">
        <f>conversões!BT17*INPUTs!BP$32</f>
        <v>1997.9557956632727</v>
      </c>
      <c r="BV17" s="146">
        <f>conversões!BU17*INPUTs!BQ$32</f>
        <v>6367.7066964373826</v>
      </c>
      <c r="BW17" s="146">
        <f>conversões!BV17*INPUTs!BR$32</f>
        <v>13024.827437012451</v>
      </c>
      <c r="BX17" s="146">
        <f>conversões!BW17*INPUTs!BS$32</f>
        <v>4609.6284518144239</v>
      </c>
      <c r="BY17" s="146">
        <f>conversões!BX17*INPUTs!BT$32</f>
        <v>21899.835887250982</v>
      </c>
      <c r="BZ17" s="146">
        <f>conversões!BY17*INPUTs!BU$32</f>
        <v>10658.070467398766</v>
      </c>
      <c r="CA17" s="146">
        <f>conversões!BZ17*INPUTs!BV$32</f>
        <v>11829.959405466443</v>
      </c>
      <c r="CB17" s="146">
        <f>conversões!CA17*INPUTs!BW$32</f>
        <v>48304.138487275617</v>
      </c>
      <c r="CC17" s="146">
        <f>conversões!CB17*INPUTs!BX$32</f>
        <v>8188.9058935013627</v>
      </c>
      <c r="CD17" s="146">
        <f>conversões!CC17*INPUTs!BY$32</f>
        <v>7901.0551311972849</v>
      </c>
      <c r="CE17" s="146">
        <f>conversões!CD17*INPUTs!BZ$32</f>
        <v>50210.425045485477</v>
      </c>
      <c r="CF17" s="146">
        <f>conversões!CE17*INPUTs!CA$32</f>
        <v>115359.47243688045</v>
      </c>
      <c r="CG17" s="146">
        <f>conversões!CF17*INPUTs!CB$32</f>
        <v>19992.736652381533</v>
      </c>
      <c r="CH17" s="146">
        <f>conversões!CG17*INPUTs!CC$32</f>
        <v>342250.88381696591</v>
      </c>
      <c r="CI17" s="146">
        <f>conversões!CH17*INPUTs!CD$32</f>
        <v>733880.3957042424</v>
      </c>
      <c r="CJ17" s="146">
        <f>conversões!CI17*INPUTs!CE$32</f>
        <v>82251.18397596803</v>
      </c>
      <c r="CK17" s="146">
        <f>conversões!CJ17*INPUTs!CF$32</f>
        <v>66149.656964641952</v>
      </c>
      <c r="CL17" s="146">
        <f>conversões!CK17*INPUTs!CG$32</f>
        <v>68188.484533948751</v>
      </c>
      <c r="CM17" s="146">
        <f>conversões!CL17*INPUTs!CH$32</f>
        <v>13164.62966232886</v>
      </c>
      <c r="CN17" s="146">
        <f>conversões!CM17*INPUTs!CI$32</f>
        <v>20181.519026378704</v>
      </c>
      <c r="CO17" s="146">
        <f>conversões!CN17*INPUTs!CJ$32</f>
        <v>31326.052914078631</v>
      </c>
      <c r="CP17" s="146">
        <f>conversões!CO17*INPUTs!CK$32</f>
        <v>59483.241593989864</v>
      </c>
      <c r="CQ17" s="144">
        <f t="shared" si="2"/>
        <v>1801700.7367932904</v>
      </c>
      <c r="CR17" s="146">
        <f>conversões!CQ17*INPUTs!CM$32</f>
        <v>7429.3675192659957</v>
      </c>
      <c r="CS17" s="146">
        <f>conversões!CR17*INPUTs!CN$32</f>
        <v>4678.8329318812639</v>
      </c>
      <c r="CT17" s="146">
        <f>conversões!CS17*INPUTs!CO$32</f>
        <v>20535.456219493852</v>
      </c>
      <c r="CU17" s="146">
        <f>conversões!CT17*INPUTs!CP$32</f>
        <v>1600.1346706676238</v>
      </c>
      <c r="CV17" s="146">
        <f>conversões!CU17*INPUTs!CQ$32</f>
        <v>22191.947088852619</v>
      </c>
      <c r="CW17" s="146">
        <f>conversões!CV17*INPUTs!CR$32</f>
        <v>2387.162989841675</v>
      </c>
      <c r="CX17" s="146">
        <f>conversões!CW17*INPUTs!CS$32</f>
        <v>5573.8574979159457</v>
      </c>
      <c r="CY17" s="146">
        <f>conversões!CX17*INPUTs!CT$32</f>
        <v>8969.0610608647276</v>
      </c>
      <c r="CZ17" s="146">
        <f>conversões!CY17*INPUTs!CU$32</f>
        <v>3472.3444250146217</v>
      </c>
      <c r="DA17" s="146">
        <f>conversões!CZ17*INPUTs!CV$32</f>
        <v>22947.231994889418</v>
      </c>
      <c r="DB17" s="146">
        <f>conversões!DA17*INPUTs!CW$32</f>
        <v>9188.0596505294288</v>
      </c>
      <c r="DC17" s="146">
        <f>conversões!DB17*INPUTs!CX$32</f>
        <v>8785.2571944925658</v>
      </c>
      <c r="DD17" s="146">
        <f>conversões!DC17*INPUTs!CY$32</f>
        <v>32173.695271126624</v>
      </c>
      <c r="DE17" s="146">
        <f>conversões!DD17*INPUTs!CZ$32</f>
        <v>7541.7835071879817</v>
      </c>
      <c r="DF17" s="146">
        <f>conversões!DE17*INPUTs!DA$32</f>
        <v>6308.3241395063314</v>
      </c>
      <c r="DG17" s="146">
        <f>conversões!DF17*INPUTs!DB$32</f>
        <v>39878.991197057119</v>
      </c>
      <c r="DH17" s="146">
        <f>conversões!DG17*INPUTs!DC$32</f>
        <v>103535.46928781616</v>
      </c>
      <c r="DI17" s="146">
        <f>conversões!DH17*INPUTs!DD$32</f>
        <v>16580.959205865995</v>
      </c>
      <c r="DJ17" s="146">
        <f>conversões!DI17*INPUTs!DE$32</f>
        <v>289846.13526862074</v>
      </c>
      <c r="DK17" s="146">
        <f>conversões!DJ17*INPUTs!DF$32</f>
        <v>625565.62585328356</v>
      </c>
      <c r="DL17" s="146">
        <f>conversões!DK17*INPUTs!DG$32</f>
        <v>63727.312751552105</v>
      </c>
      <c r="DM17" s="146">
        <f>conversões!DL17*INPUTs!DH$32</f>
        <v>54874.896613583565</v>
      </c>
      <c r="DN17" s="146">
        <f>conversões!DM17*INPUTs!DI$32</f>
        <v>61516.186980200109</v>
      </c>
      <c r="DO17" s="146">
        <f>conversões!DN17*INPUTs!DJ$32</f>
        <v>13943.69383363712</v>
      </c>
      <c r="DP17" s="146">
        <f>conversões!DO17*INPUTs!DK$32</f>
        <v>12799.187305016125</v>
      </c>
      <c r="DQ17" s="146">
        <f>conversões!DP17*INPUTs!DL$32</f>
        <v>26054.390364449595</v>
      </c>
      <c r="DR17" s="146">
        <f>conversões!DQ17*INPUTs!DM$32</f>
        <v>48466.660885249956</v>
      </c>
      <c r="DS17" s="144">
        <f t="shared" si="3"/>
        <v>1520572.0257078628</v>
      </c>
      <c r="DT17" s="146">
        <f>conversões!DS17*INPUTs!DO$32</f>
        <v>6875.7499341095663</v>
      </c>
      <c r="DU17" s="146">
        <f>conversões!DT17*INPUTs!DP$32</f>
        <v>1222.6250365412484</v>
      </c>
      <c r="DV17" s="146">
        <f>conversões!DU17*INPUTs!DQ$32</f>
        <v>19911.354892199121</v>
      </c>
      <c r="DW17" s="146">
        <f>conversões!DV17*INPUTs!DR$32</f>
        <v>1063.9147555001562</v>
      </c>
      <c r="DX17" s="146">
        <f>conversões!DW17*INPUTs!DS$32</f>
        <v>17001.907880535673</v>
      </c>
      <c r="DY17" s="146">
        <f>conversões!DX17*INPUTs!DT$32</f>
        <v>1929.8255640834338</v>
      </c>
      <c r="DZ17" s="146">
        <f>conversões!DY17*INPUTs!DU$32</f>
        <v>1024.5895358412627</v>
      </c>
      <c r="EA17" s="146">
        <f>conversões!DZ17*INPUTs!DV$32</f>
        <v>10366.77002141001</v>
      </c>
      <c r="EB17" s="146">
        <f>conversões!EA17*INPUTs!DW$32</f>
        <v>3593.510726142295</v>
      </c>
      <c r="EC17" s="146">
        <f>conversões!EB17*INPUTs!DX$32</f>
        <v>22485.846640346583</v>
      </c>
      <c r="ED17" s="146">
        <f>conversões!EC17*INPUTs!DY$32</f>
        <v>9709.1825622708602</v>
      </c>
      <c r="EE17" s="146">
        <f>conversões!ED17*INPUTs!DZ$32</f>
        <v>7843.7017400971663</v>
      </c>
      <c r="EF17" s="146">
        <f>conversões!EE17*INPUTs!EA$32</f>
        <v>27752.429779671053</v>
      </c>
      <c r="EG17" s="146">
        <f>conversões!EF17*INPUTs!EB$32</f>
        <v>5898.8368530998523</v>
      </c>
      <c r="EH17" s="146">
        <f>conversões!EG17*INPUTs!EC$32</f>
        <v>9141.4681720826447</v>
      </c>
      <c r="EI17" s="146">
        <f>conversões!EH17*INPUTs!ED$32</f>
        <v>41759.065667296716</v>
      </c>
      <c r="EJ17" s="146">
        <f>conversões!EI17*INPUTs!EE$32</f>
        <v>110378.1451260382</v>
      </c>
      <c r="EK17" s="146">
        <f>conversões!EJ17*INPUTs!EF$32</f>
        <v>16009.129819230428</v>
      </c>
      <c r="EL17" s="146">
        <f>conversões!EK17*INPUTs!EG$32</f>
        <v>260310.18545114037</v>
      </c>
      <c r="EM17" s="146">
        <f>conversões!EL17*INPUTs!EH$32</f>
        <v>561547.0437694256</v>
      </c>
      <c r="EN17" s="146">
        <f>conversões!EM17*INPUTs!EI$32</f>
        <v>62183.337857305218</v>
      </c>
      <c r="EO17" s="146">
        <f>conversões!EN17*INPUTs!EJ$32</f>
        <v>47950.277265407531</v>
      </c>
      <c r="EP17" s="146">
        <f>conversões!EO17*INPUTs!EK$32</f>
        <v>54729.519947207984</v>
      </c>
      <c r="EQ17" s="146">
        <f>conversões!EP17*INPUTs!EL$32</f>
        <v>8876.9172919917291</v>
      </c>
      <c r="ER17" s="146">
        <f>conversões!EQ17*INPUTs!EM$32</f>
        <v>13163.560816402312</v>
      </c>
      <c r="ES17" s="146">
        <f>conversões!ER17*INPUTs!EN$32</f>
        <v>19893.185170837103</v>
      </c>
      <c r="ET17" s="146">
        <f>conversões!ES17*INPUTs!EO$32</f>
        <v>52602.984141408931</v>
      </c>
      <c r="EU17" s="144">
        <f t="shared" si="4"/>
        <v>1395225.0664176231</v>
      </c>
      <c r="EV17" s="146">
        <f>conversões!EU17*INPUTs!EQ$32</f>
        <v>4682.120112265995</v>
      </c>
      <c r="EW17" s="146">
        <f>conversões!EV17*INPUTs!ER$32</f>
        <v>857.71891868339674</v>
      </c>
      <c r="EX17" s="146">
        <f>conversões!EW17*INPUTs!ES$32</f>
        <v>17425.901069317715</v>
      </c>
      <c r="EY17" s="146">
        <f>conversões!EX17*INPUTs!ET$32</f>
        <v>936.08556441653627</v>
      </c>
      <c r="EZ17" s="146">
        <f>conversões!EY17*INPUTs!EU$32</f>
        <v>8561.5887879448437</v>
      </c>
      <c r="FA17" s="146">
        <f>conversões!EZ17*INPUTs!EV$32</f>
        <v>1468.107957829252</v>
      </c>
      <c r="FB17" s="146">
        <f>conversões!FA17*INPUTs!EW$32</f>
        <v>1402.6877171967387</v>
      </c>
      <c r="FC17" s="146">
        <f>conversões!FB17*INPUTs!EX$32</f>
        <v>4701.1692906932331</v>
      </c>
      <c r="FD17" s="146">
        <f>conversões!FC17*INPUTs!EY$32</f>
        <v>2873.9966457605133</v>
      </c>
      <c r="FE17" s="146">
        <f>conversões!FD17*INPUTs!EZ$32</f>
        <v>18455.881775282669</v>
      </c>
      <c r="FF17" s="146">
        <f>conversões!FE17*INPUTs!FA$32</f>
        <v>6508.7278044820296</v>
      </c>
      <c r="FG17" s="146">
        <f>conversões!FF17*INPUTs!FB$32</f>
        <v>5581.3784634427302</v>
      </c>
      <c r="FH17" s="146">
        <f>conversões!FG17*INPUTs!FC$32</f>
        <v>23961.62462578432</v>
      </c>
      <c r="FI17" s="146">
        <f>conversões!FH17*INPUTs!FD$32</f>
        <v>2856.9581854124108</v>
      </c>
      <c r="FJ17" s="146">
        <f>conversões!FI17*INPUTs!FE$32</f>
        <v>6214.0035279320555</v>
      </c>
      <c r="FK17" s="146">
        <f>conversões!FJ17*INPUTs!FF$32</f>
        <v>31202.03553374665</v>
      </c>
      <c r="FL17" s="146">
        <f>conversões!FK17*INPUTs!FG$32</f>
        <v>91584.555554140301</v>
      </c>
      <c r="FM17" s="146">
        <f>conversões!FL17*INPUTs!FH$32</f>
        <v>14962.562133548441</v>
      </c>
      <c r="FN17" s="146">
        <f>conversões!FM17*INPUTs!FI$32</f>
        <v>224452.31058030718</v>
      </c>
      <c r="FO17" s="146">
        <f>conversões!FN17*INPUTs!FJ$32</f>
        <v>435983.67231553543</v>
      </c>
      <c r="FP17" s="146">
        <f>conversões!FO17*INPUTs!FK$32</f>
        <v>46670.399834725627</v>
      </c>
      <c r="FQ17" s="146">
        <f>conversões!FP17*INPUTs!FL$32</f>
        <v>38191.12337364829</v>
      </c>
      <c r="FR17" s="146">
        <f>conversões!FQ17*INPUTs!FM$32</f>
        <v>42374.17966361608</v>
      </c>
      <c r="FS17" s="146">
        <f>conversões!FR17*INPUTs!FN$32</f>
        <v>8194.6661221426093</v>
      </c>
      <c r="FT17" s="146">
        <f>conversões!FS17*INPUTs!FO$32</f>
        <v>11201.329073630426</v>
      </c>
      <c r="FU17" s="146">
        <f>conversões!FT17*INPUTs!FP$32</f>
        <v>18440.214609256036</v>
      </c>
      <c r="FV17" s="146">
        <f>conversões!FU17*INPUTs!FQ$32</f>
        <v>41706.908873762128</v>
      </c>
      <c r="FW17" s="144">
        <f t="shared" si="5"/>
        <v>1111451.9081145038</v>
      </c>
      <c r="FX17" s="146">
        <f>conversões!FW17*INPUTs!FS$32</f>
        <v>4134.8347583845489</v>
      </c>
      <c r="FY17" s="146">
        <f>conversões!FX17*INPUTs!FT$32</f>
        <v>591.79791606687274</v>
      </c>
      <c r="FZ17" s="146">
        <f>conversões!FY17*INPUTs!FU$32</f>
        <v>11054.030250645254</v>
      </c>
      <c r="GA17" s="146">
        <f>conversões!FZ17*INPUTs!FV$32</f>
        <v>819.52638086280706</v>
      </c>
      <c r="GB17" s="146">
        <f>conversões!GA17*INPUTs!FW$32</f>
        <v>8422.4797508936863</v>
      </c>
      <c r="GC17" s="146">
        <f>conversões!GB17*INPUTs!FX$32</f>
        <v>1307.1123342412122</v>
      </c>
      <c r="GD17" s="146">
        <f>conversões!GC17*INPUTs!FY$32</f>
        <v>1344.4079848696799</v>
      </c>
      <c r="GE17" s="146">
        <f>conversões!GD17*INPUTs!FZ$32</f>
        <v>3450.6457335270238</v>
      </c>
      <c r="GF17" s="146">
        <f>conversões!GE17*INPUTs!GA$32</f>
        <v>2782.7974687771398</v>
      </c>
      <c r="GG17" s="146">
        <f>conversões!GF17*INPUTs!GB$32</f>
        <v>12479.212642836541</v>
      </c>
      <c r="GH17" s="146">
        <f>conversões!GG17*INPUTs!GC$32</f>
        <v>6552.016642464414</v>
      </c>
      <c r="GI17" s="146">
        <f>conversões!GH17*INPUTs!GD$32</f>
        <v>4597.776801138727</v>
      </c>
      <c r="GJ17" s="146">
        <f>conversões!GI17*INPUTs!GE$32</f>
        <v>22142.116838211441</v>
      </c>
      <c r="GK17" s="146">
        <f>conversões!GJ17*INPUTs!GF$32</f>
        <v>2462.1596621021945</v>
      </c>
      <c r="GL17" s="146">
        <f>conversões!GK17*INPUTs!GG$32</f>
        <v>5499.9577903604004</v>
      </c>
      <c r="GM17" s="146">
        <f>conversões!GL17*INPUTs!GH$32</f>
        <v>22354.391106939642</v>
      </c>
      <c r="GN17" s="146">
        <f>conversões!GM17*INPUTs!GI$32</f>
        <v>59252.833919224358</v>
      </c>
      <c r="GO17" s="146">
        <f>conversões!GN17*INPUTs!GJ$32</f>
        <v>24354.52527075732</v>
      </c>
      <c r="GP17" s="146">
        <f>conversões!GO17*INPUTs!GK$32</f>
        <v>199277.9451233946</v>
      </c>
      <c r="GQ17" s="146">
        <f>conversões!GP17*INPUTs!GL$32</f>
        <v>379723.29699141113</v>
      </c>
      <c r="GR17" s="146">
        <f>conversões!GQ17*INPUTs!GM$32</f>
        <v>38594.802445541325</v>
      </c>
      <c r="GS17" s="146">
        <f>conversões!GR17*INPUTs!GN$32</f>
        <v>38451.131958597696</v>
      </c>
      <c r="GT17" s="146">
        <f>conversões!GS17*INPUTs!GO$32</f>
        <v>41113.725048580345</v>
      </c>
      <c r="GU17" s="146">
        <f>conversões!GT17*INPUTs!GP$32</f>
        <v>6358.7271219381191</v>
      </c>
      <c r="GV17" s="146">
        <f>conversões!GU17*INPUTs!GQ$32</f>
        <v>9522.0161775385259</v>
      </c>
      <c r="GW17" s="146">
        <f>conversões!GV17*INPUTs!GR$32</f>
        <v>16333.55338569629</v>
      </c>
      <c r="GX17" s="146">
        <f>conversões!GW17*INPUTs!GS$32</f>
        <v>35049.467103856536</v>
      </c>
      <c r="GY17" s="144">
        <f t="shared" si="6"/>
        <v>958027.28860885778</v>
      </c>
      <c r="GZ17" s="146">
        <f>conversões!GY17*INPUTs!GU$32</f>
        <v>1280.7531282119996</v>
      </c>
      <c r="HA17" s="146">
        <f>conversões!GZ17*INPUTs!GV$32</f>
        <v>483.18557607288102</v>
      </c>
      <c r="HB17" s="146">
        <f>conversões!HA17*INPUTs!GW$32</f>
        <v>11725.205965405026</v>
      </c>
      <c r="HC17" s="146">
        <f>conversões!HB17*INPUTs!GX$32</f>
        <v>685.87562068249679</v>
      </c>
      <c r="HD17" s="146">
        <f>conversões!HC17*INPUTs!GY$32</f>
        <v>5074.6635107177171</v>
      </c>
      <c r="HE17" s="146">
        <f>conversões!HD17*INPUTs!GZ$32</f>
        <v>1292.8858341073758</v>
      </c>
      <c r="HF17" s="146">
        <f>conversões!HE17*INPUTs!HA$32</f>
        <v>1365.7285819444201</v>
      </c>
      <c r="HG17" s="146">
        <f>conversões!HF17*INPUTs!HB$32</f>
        <v>3020.3460809947765</v>
      </c>
      <c r="HH17" s="146">
        <f>conversões!HG17*INPUTs!HC$32</f>
        <v>3366.0083941818762</v>
      </c>
      <c r="HI17" s="146">
        <f>conversões!HH17*INPUTs!HD$32</f>
        <v>12002.799400977288</v>
      </c>
      <c r="HJ17" s="146">
        <f>conversões!HI17*INPUTs!HE$32</f>
        <v>4994.0982843031579</v>
      </c>
      <c r="HK17" s="146">
        <f>conversões!HJ17*INPUTs!HF$32</f>
        <v>5332.6244578587985</v>
      </c>
      <c r="HL17" s="146">
        <f>conversões!HK17*INPUTs!HG$32</f>
        <v>19461.455052029054</v>
      </c>
      <c r="HM17" s="146">
        <f>conversões!HL17*INPUTs!HH$32</f>
        <v>2356.4130678143847</v>
      </c>
      <c r="HN17" s="146">
        <f>conversões!HM17*INPUTs!HI$32</f>
        <v>5293.1875258237942</v>
      </c>
      <c r="HO17" s="146">
        <f>conversões!HN17*INPUTs!HJ$32</f>
        <v>17990.182640755971</v>
      </c>
      <c r="HP17" s="146">
        <f>conversões!HO17*INPUTs!HK$32</f>
        <v>59784.300132016026</v>
      </c>
      <c r="HQ17" s="146">
        <f>conversões!HP17*INPUTs!HL$32</f>
        <v>13727.305401632711</v>
      </c>
      <c r="HR17" s="146">
        <f>conversões!HQ17*INPUTs!HM$32</f>
        <v>186204.30763347115</v>
      </c>
      <c r="HS17" s="146">
        <f>conversões!HR17*INPUTs!HN$32</f>
        <v>339627.75644186267</v>
      </c>
      <c r="HT17" s="146">
        <f>conversões!HS17*INPUTs!HO$32</f>
        <v>33991.664254003816</v>
      </c>
      <c r="HU17" s="146">
        <f>conversões!HT17*INPUTs!HP$32</f>
        <v>36201.750517923065</v>
      </c>
      <c r="HV17" s="146">
        <f>conversões!HU17*INPUTs!HQ$32</f>
        <v>36689.569017353686</v>
      </c>
      <c r="HW17" s="146">
        <f>conversões!HV17*INPUTs!HR$32</f>
        <v>6262.5439325106727</v>
      </c>
      <c r="HX17" s="146">
        <f>conversões!HW17*INPUTs!HS$32</f>
        <v>11052.451088121868</v>
      </c>
      <c r="HY17" s="146">
        <f>conversões!HX17*INPUTs!HT$32</f>
        <v>16999.351570149047</v>
      </c>
      <c r="HZ17" s="146">
        <f>conversões!HY17*INPUTs!HU$32</f>
        <v>31600.709338677363</v>
      </c>
      <c r="IA17" s="144">
        <f t="shared" si="7"/>
        <v>867867.12244960305</v>
      </c>
    </row>
    <row r="18" spans="1:235" s="113" customFormat="1" ht="24" x14ac:dyDescent="0.25">
      <c r="A18" s="111" t="s">
        <v>28</v>
      </c>
      <c r="B18" s="112">
        <v>6010</v>
      </c>
      <c r="C18" s="112"/>
      <c r="D18" s="112">
        <v>3</v>
      </c>
      <c r="E18" s="112"/>
      <c r="F18" s="112"/>
      <c r="G18" s="112" t="s">
        <v>784</v>
      </c>
      <c r="H18" s="112" t="s">
        <v>23</v>
      </c>
      <c r="I18" s="111" t="s">
        <v>10</v>
      </c>
      <c r="J18" s="111" t="s">
        <v>880</v>
      </c>
      <c r="K18" s="111" t="s">
        <v>845</v>
      </c>
      <c r="L18" s="146">
        <f>conversões!K18*INPUTs!G$32</f>
        <v>104892.97768552034</v>
      </c>
      <c r="M18" s="146">
        <f>conversões!L18*INPUTs!H$32</f>
        <v>3199.2243263850883</v>
      </c>
      <c r="N18" s="146">
        <f>conversões!M18*INPUTs!I$32</f>
        <v>67335.364568002318</v>
      </c>
      <c r="O18" s="146">
        <f>conversões!N18*INPUTs!J$32</f>
        <v>37547.566446623503</v>
      </c>
      <c r="P18" s="146">
        <f>conversões!O18*INPUTs!K$32</f>
        <v>124879.83555931078</v>
      </c>
      <c r="Q18" s="146">
        <f>conversões!P18*INPUTs!L$32</f>
        <v>11727.067627201117</v>
      </c>
      <c r="R18" s="146">
        <f>conversões!Q18*INPUTs!M$32</f>
        <v>44808.180767742175</v>
      </c>
      <c r="S18" s="146">
        <f>conversões!R18*INPUTs!N$32</f>
        <v>95197.161263607326</v>
      </c>
      <c r="T18" s="146">
        <f>conversões!S18*INPUTs!O$32</f>
        <v>20376.383350257049</v>
      </c>
      <c r="U18" s="146">
        <f>conversões!T18*INPUTs!P$32</f>
        <v>127995.85308638304</v>
      </c>
      <c r="V18" s="146">
        <f>conversões!U18*INPUTs!Q$32</f>
        <v>79432.015686175684</v>
      </c>
      <c r="W18" s="146">
        <f>conversões!V18*INPUTs!R$32</f>
        <v>149756.82052402251</v>
      </c>
      <c r="X18" s="146">
        <f>conversões!W18*INPUTs!S$32</f>
        <v>327010.71564748179</v>
      </c>
      <c r="Y18" s="146">
        <f>conversões!X18*INPUTs!T$32</f>
        <v>58781.391667058451</v>
      </c>
      <c r="Z18" s="146">
        <f>conversões!Y18*INPUTs!U$32</f>
        <v>62525.976004520584</v>
      </c>
      <c r="AA18" s="146">
        <f>conversões!Z18*INPUTs!V$32</f>
        <v>266017.08557647694</v>
      </c>
      <c r="AB18" s="146">
        <f>conversões!AA18*INPUTs!W$32</f>
        <v>718800.1350995684</v>
      </c>
      <c r="AC18" s="146">
        <f>conversões!AB18*INPUTs!X$32</f>
        <v>164410.45311156457</v>
      </c>
      <c r="AD18" s="146">
        <f>conversões!AC18*INPUTs!Y$32</f>
        <v>728647.9132401637</v>
      </c>
      <c r="AE18" s="146">
        <f>conversões!AD18*INPUTs!Z$32</f>
        <v>1729680.6586676324</v>
      </c>
      <c r="AF18" s="146">
        <f>conversões!AE18*INPUTs!AA$32</f>
        <v>608444.7574695769</v>
      </c>
      <c r="AG18" s="146">
        <f>conversões!AF18*INPUTs!AB$32</f>
        <v>501215.20059734624</v>
      </c>
      <c r="AH18" s="146">
        <f>conversões!AG18*INPUTs!AC$32</f>
        <v>853318.35107194318</v>
      </c>
      <c r="AI18" s="146">
        <f>conversões!AH18*INPUTs!AD$32</f>
        <v>83488.678707432686</v>
      </c>
      <c r="AJ18" s="146">
        <f>conversões!AI18*INPUTs!AE$32</f>
        <v>114940.27094027684</v>
      </c>
      <c r="AK18" s="146">
        <f>conversões!AJ18*INPUTs!AF$32</f>
        <v>229312.24556962267</v>
      </c>
      <c r="AL18" s="146">
        <f>conversões!AK18*INPUTs!AG$32</f>
        <v>1997295.8560746955</v>
      </c>
      <c r="AM18" s="144">
        <f t="shared" si="0"/>
        <v>9311038.1403365918</v>
      </c>
      <c r="AN18" s="146">
        <f>conversões!AM18*INPUTs!AI$32</f>
        <v>99754.310749087119</v>
      </c>
      <c r="AO18" s="146">
        <f>conversões!AN18*INPUTs!AJ$32</f>
        <v>3036.4697007716686</v>
      </c>
      <c r="AP18" s="146">
        <f>conversões!AO18*INPUTs!AK$32</f>
        <v>67831.666799262181</v>
      </c>
      <c r="AQ18" s="146">
        <f>conversões!AP18*INPUTs!AL$32</f>
        <v>29602.149749034055</v>
      </c>
      <c r="AR18" s="146">
        <f>conversões!AQ18*INPUTs!AM$32</f>
        <v>120251.40706016254</v>
      </c>
      <c r="AS18" s="146">
        <f>conversões!AR18*INPUTs!AN$32</f>
        <v>8029.524906127529</v>
      </c>
      <c r="AT18" s="146">
        <f>conversões!AS18*INPUTs!AO$32</f>
        <v>34379.119840014027</v>
      </c>
      <c r="AU18" s="146">
        <f>conversões!AT18*INPUTs!AP$32</f>
        <v>95226.601005064265</v>
      </c>
      <c r="AV18" s="146">
        <f>conversões!AU18*INPUTs!AQ$32</f>
        <v>19829.259532952146</v>
      </c>
      <c r="AW18" s="146">
        <f>conversões!AV18*INPUTs!AR$32</f>
        <v>140589.93634038226</v>
      </c>
      <c r="AX18" s="146">
        <f>conversões!AW18*INPUTs!AS$32</f>
        <v>73483.642336525052</v>
      </c>
      <c r="AY18" s="146">
        <f>conversões!AX18*INPUTs!AT$32</f>
        <v>130562.29243944444</v>
      </c>
      <c r="AZ18" s="146">
        <f>conversões!AY18*INPUTs!AU$32</f>
        <v>316049.07985940768</v>
      </c>
      <c r="BA18" s="146">
        <f>conversões!AZ18*INPUTs!AV$32</f>
        <v>38999.506823426804</v>
      </c>
      <c r="BB18" s="146">
        <f>conversões!BA18*INPUTs!AW$32</f>
        <v>63449.388720517622</v>
      </c>
      <c r="BC18" s="146">
        <f>conversões!BB18*INPUTs!AX$32</f>
        <v>247299.26456778878</v>
      </c>
      <c r="BD18" s="146">
        <f>conversões!BC18*INPUTs!AY$32</f>
        <v>691009.54246967274</v>
      </c>
      <c r="BE18" s="146">
        <f>conversões!BD18*INPUTs!AZ$32</f>
        <v>158082.10284763761</v>
      </c>
      <c r="BF18" s="146">
        <f>conversões!BE18*INPUTs!BA$32</f>
        <v>727831.91876974201</v>
      </c>
      <c r="BG18" s="146">
        <f>conversões!BF18*INPUTs!BB$32</f>
        <v>1711249.76252708</v>
      </c>
      <c r="BH18" s="146">
        <f>conversões!BG18*INPUTs!BC$32</f>
        <v>596119.89906725171</v>
      </c>
      <c r="BI18" s="146">
        <f>conversões!BH18*INPUTs!BD$32</f>
        <v>500817.48865423363</v>
      </c>
      <c r="BJ18" s="146">
        <f>conversões!BI18*INPUTs!BE$32</f>
        <v>823803.48857642279</v>
      </c>
      <c r="BK18" s="146">
        <f>conversões!BJ18*INPUTs!BF$32</f>
        <v>128817.26153061086</v>
      </c>
      <c r="BL18" s="146">
        <f>conversões!BK18*INPUTs!BG$32</f>
        <v>95825.059873488295</v>
      </c>
      <c r="BM18" s="146">
        <f>conversões!BL18*INPUTs!BH$32</f>
        <v>225861.68325395114</v>
      </c>
      <c r="BN18" s="146">
        <f>conversões!BM18*INPUTs!BI$32</f>
        <v>1846862.1193846564</v>
      </c>
      <c r="BO18" s="144">
        <f t="shared" si="1"/>
        <v>8994653.9473847151</v>
      </c>
      <c r="BP18" s="146">
        <f>conversões!BO18*INPUTs!BK$32</f>
        <v>92764.812949311236</v>
      </c>
      <c r="BQ18" s="146">
        <f>conversões!BP18*INPUTs!BL$32</f>
        <v>3516.7657093722819</v>
      </c>
      <c r="BR18" s="146">
        <f>conversões!BQ18*INPUTs!BM$32</f>
        <v>69321.028197104053</v>
      </c>
      <c r="BS18" s="146">
        <f>conversões!BR18*INPUTs!BN$32</f>
        <v>27353.853779325775</v>
      </c>
      <c r="BT18" s="146">
        <f>conversões!BS18*INPUTs!BO$32</f>
        <v>121270.33990375983</v>
      </c>
      <c r="BU18" s="146">
        <f>conversões!BT18*INPUTs!BP$32</f>
        <v>12312.110007061536</v>
      </c>
      <c r="BV18" s="146">
        <f>conversões!BU18*INPUTs!BQ$32</f>
        <v>43135.909204847936</v>
      </c>
      <c r="BW18" s="146">
        <f>conversões!BV18*INPUTs!BR$32</f>
        <v>90121.989603685579</v>
      </c>
      <c r="BX18" s="146">
        <f>conversões!BW18*INPUTs!BS$32</f>
        <v>41018.377292061858</v>
      </c>
      <c r="BY18" s="146">
        <f>conversões!BX18*INPUTs!BT$32</f>
        <v>121900.17121132719</v>
      </c>
      <c r="BZ18" s="146">
        <f>conversões!BY18*INPUTs!BU$32</f>
        <v>84771.742589610847</v>
      </c>
      <c r="CA18" s="146">
        <f>conversões!BZ18*INPUTs!BV$32</f>
        <v>122502.11173182487</v>
      </c>
      <c r="CB18" s="146">
        <f>conversões!CA18*INPUTs!BW$32</f>
        <v>287026.5254060342</v>
      </c>
      <c r="CC18" s="146">
        <f>conversões!CB18*INPUTs!BX$32</f>
        <v>54852.201928414499</v>
      </c>
      <c r="CD18" s="146">
        <f>conversões!CC18*INPUTs!BY$32</f>
        <v>54210.519565186682</v>
      </c>
      <c r="CE18" s="146">
        <f>conversões!CD18*INPUTs!BZ$32</f>
        <v>250057.32508533928</v>
      </c>
      <c r="CF18" s="146">
        <f>conversões!CE18*INPUTs!CA$32</f>
        <v>691054.40252498758</v>
      </c>
      <c r="CG18" s="146">
        <f>conversões!CF18*INPUTs!CB$32</f>
        <v>150713.05546684374</v>
      </c>
      <c r="CH18" s="146">
        <f>conversões!CG18*INPUTs!CC$32</f>
        <v>689716.2148839978</v>
      </c>
      <c r="CI18" s="146">
        <f>conversões!CH18*INPUTs!CD$32</f>
        <v>1832081.3099575753</v>
      </c>
      <c r="CJ18" s="146">
        <f>conversões!CI18*INPUTs!CE$32</f>
        <v>537043.55345369456</v>
      </c>
      <c r="CK18" s="146">
        <f>conversões!CJ18*INPUTs!CF$32</f>
        <v>455344.92408595892</v>
      </c>
      <c r="CL18" s="146">
        <f>conversões!CK18*INPUTs!CG$32</f>
        <v>769988.73695075745</v>
      </c>
      <c r="CM18" s="146">
        <f>conversões!CL18*INPUTs!CH$32</f>
        <v>119347.22047851706</v>
      </c>
      <c r="CN18" s="146">
        <f>conversões!CM18*INPUTs!CI$32</f>
        <v>87800.366649654199</v>
      </c>
      <c r="CO18" s="146">
        <f>conversões!CN18*INPUTs!CJ$32</f>
        <v>205068.43723281092</v>
      </c>
      <c r="CP18" s="146">
        <f>conversões!CO18*INPUTs!CK$32</f>
        <v>1529631.1505685332</v>
      </c>
      <c r="CQ18" s="144">
        <f t="shared" si="2"/>
        <v>8543925.1564175971</v>
      </c>
      <c r="CR18" s="146">
        <f>conversões!CQ18*INPUTs!CM$32</f>
        <v>89439.794203471989</v>
      </c>
      <c r="CS18" s="146">
        <f>conversões!CR18*INPUTs!CN$32</f>
        <v>2860.1376855295848</v>
      </c>
      <c r="CT18" s="146">
        <f>conversões!CS18*INPUTs!CO$32</f>
        <v>62963.98278874602</v>
      </c>
      <c r="CU18" s="146">
        <f>conversões!CT18*INPUTs!CP$32</f>
        <v>23306.579864008538</v>
      </c>
      <c r="CV18" s="146">
        <f>conversões!CU18*INPUTs!CQ$32</f>
        <v>116953.34113906715</v>
      </c>
      <c r="CW18" s="146">
        <f>conversões!CV18*INPUTs!CR$32</f>
        <v>10947.428603394745</v>
      </c>
      <c r="CX18" s="146">
        <f>conversões!CW18*INPUTs!CS$32</f>
        <v>12680.678722638271</v>
      </c>
      <c r="CY18" s="146">
        <f>conversões!CX18*INPUTs!CT$32</f>
        <v>80901.166480529806</v>
      </c>
      <c r="CZ18" s="146">
        <f>conversões!CY18*INPUTs!CU$32</f>
        <v>14311.553574424632</v>
      </c>
      <c r="DA18" s="146">
        <f>conversões!CZ18*INPUTs!CV$32</f>
        <v>114484.91635563233</v>
      </c>
      <c r="DB18" s="146">
        <f>conversões!DA18*INPUTs!CW$32</f>
        <v>71270.932317343118</v>
      </c>
      <c r="DC18" s="146">
        <f>conversões!DB18*INPUTs!CX$32</f>
        <v>95338.61607311001</v>
      </c>
      <c r="DD18" s="146">
        <f>conversões!DC18*INPUTs!CY$32</f>
        <v>281977.3077233244</v>
      </c>
      <c r="DE18" s="146">
        <f>conversões!DD18*INPUTs!CZ$32</f>
        <v>53199.543542210289</v>
      </c>
      <c r="DF18" s="146">
        <f>conversões!DE18*INPUTs!DA$32</f>
        <v>55060.460936144067</v>
      </c>
      <c r="DG18" s="146">
        <f>conversões!DF18*INPUTs!DB$32</f>
        <v>247089.58182987903</v>
      </c>
      <c r="DH18" s="146">
        <f>conversões!DG18*INPUTs!DC$32</f>
        <v>686302.59436357953</v>
      </c>
      <c r="DI18" s="146">
        <f>conversões!DH18*INPUTs!DD$32</f>
        <v>152527.95815564299</v>
      </c>
      <c r="DJ18" s="146">
        <f>conversões!DI18*INPUTs!DE$32</f>
        <v>661850.00672303117</v>
      </c>
      <c r="DK18" s="146">
        <f>conversões!DJ18*INPUTs!DF$32</f>
        <v>1535772.2952469373</v>
      </c>
      <c r="DL18" s="146">
        <f>conversões!DK18*INPUTs!DG$32</f>
        <v>561382.22534501425</v>
      </c>
      <c r="DM18" s="146">
        <f>conversões!DL18*INPUTs!DH$32</f>
        <v>411441.82937524404</v>
      </c>
      <c r="DN18" s="146">
        <f>conversões!DM18*INPUTs!DI$32</f>
        <v>784979.88619545812</v>
      </c>
      <c r="DO18" s="146">
        <f>conversões!DN18*INPUTs!DJ$32</f>
        <v>112647.15130064069</v>
      </c>
      <c r="DP18" s="146">
        <f>conversões!DO18*INPUTs!DK$32</f>
        <v>84059.512483817089</v>
      </c>
      <c r="DQ18" s="146">
        <f>conversões!DP18*INPUTs!DL$32</f>
        <v>211860.57824407236</v>
      </c>
      <c r="DR18" s="146">
        <f>conversões!DQ18*INPUTs!DM$32</f>
        <v>1422798.1431096166</v>
      </c>
      <c r="DS18" s="144">
        <f t="shared" si="3"/>
        <v>7958408.2023825096</v>
      </c>
      <c r="DT18" s="146">
        <f>conversões!DS18*INPUTs!DO$32</f>
        <v>69509.499670047415</v>
      </c>
      <c r="DU18" s="146">
        <f>conversões!DT18*INPUTs!DP$32</f>
        <v>3634.2703282910675</v>
      </c>
      <c r="DV18" s="146">
        <f>conversões!DU18*INPUTs!DQ$32</f>
        <v>55264.177803083425</v>
      </c>
      <c r="DW18" s="146">
        <f>conversões!DV18*INPUTs!DR$32</f>
        <v>15199.676620975299</v>
      </c>
      <c r="DX18" s="146">
        <f>conversões!DW18*INPUTs!DS$32</f>
        <v>109885.21189224497</v>
      </c>
      <c r="DY18" s="146">
        <f>conversões!DX18*INPUTs!DT$32</f>
        <v>9482.7841528177123</v>
      </c>
      <c r="DZ18" s="146">
        <f>conversões!DY18*INPUTs!DU$32</f>
        <v>10165.985397165821</v>
      </c>
      <c r="EA18" s="146">
        <f>conversões!DZ18*INPUTs!DV$32</f>
        <v>68348.816028765345</v>
      </c>
      <c r="EB18" s="146">
        <f>conversões!EA18*INPUTs!DW$32</f>
        <v>14067.136326694093</v>
      </c>
      <c r="EC18" s="146">
        <f>conversões!EB18*INPUTs!DX$32</f>
        <v>122905.75517682087</v>
      </c>
      <c r="ED18" s="146">
        <f>conversões!EC18*INPUTs!DY$32</f>
        <v>69148.087872306816</v>
      </c>
      <c r="EE18" s="146">
        <f>conversões!ED18*INPUTs!DZ$32</f>
        <v>94035.742911838577</v>
      </c>
      <c r="EF18" s="146">
        <f>conversões!EE18*INPUTs!EA$32</f>
        <v>237425.46478146769</v>
      </c>
      <c r="EG18" s="146">
        <f>conversões!EF18*INPUTs!EB$32</f>
        <v>44960.515352253431</v>
      </c>
      <c r="EH18" s="146">
        <f>conversões!EG18*INPUTs!EC$32</f>
        <v>47621.503914325251</v>
      </c>
      <c r="EI18" s="146">
        <f>conversões!EH18*INPUTs!ED$32</f>
        <v>242474.02309711109</v>
      </c>
      <c r="EJ18" s="146">
        <f>conversões!EI18*INPUTs!EE$32</f>
        <v>668450.49789204099</v>
      </c>
      <c r="EK18" s="146">
        <f>conversões!EJ18*INPUTs!EF$32</f>
        <v>138329.38741837509</v>
      </c>
      <c r="EL18" s="146">
        <f>conversões!EK18*INPUTs!EG$32</f>
        <v>635312.44174433628</v>
      </c>
      <c r="EM18" s="146">
        <f>conversões!EL18*INPUTs!EH$32</f>
        <v>1603362.5785300226</v>
      </c>
      <c r="EN18" s="146">
        <f>conversões!EM18*INPUTs!EI$32</f>
        <v>538040.45584029239</v>
      </c>
      <c r="EO18" s="146">
        <f>conversões!EN18*INPUTs!EJ$32</f>
        <v>406373.62257624714</v>
      </c>
      <c r="EP18" s="146">
        <f>conversões!EO18*INPUTs!EK$32</f>
        <v>771484.60467123613</v>
      </c>
      <c r="EQ18" s="146">
        <f>conversões!EP18*INPUTs!EL$32</f>
        <v>109550.86272435199</v>
      </c>
      <c r="ER18" s="146">
        <f>conversões!EQ18*INPUTs!EM$32</f>
        <v>57797.9086343421</v>
      </c>
      <c r="ES18" s="146">
        <f>conversões!ER18*INPUTs!EN$32</f>
        <v>198516.94704138258</v>
      </c>
      <c r="ET18" s="146">
        <f>conversões!ES18*INPUTs!EO$32</f>
        <v>1331978.2003386756</v>
      </c>
      <c r="EU18" s="144">
        <f t="shared" si="4"/>
        <v>7673326.1587375123</v>
      </c>
      <c r="EV18" s="146">
        <f>conversões!EU18*INPUTs!EQ$32</f>
        <v>41596.185845150947</v>
      </c>
      <c r="EW18" s="146">
        <f>conversões!EV18*INPUTs!ER$32</f>
        <v>1636.4330518596273</v>
      </c>
      <c r="EX18" s="146">
        <f>conversões!EW18*INPUTs!ES$32</f>
        <v>46883.464047998496</v>
      </c>
      <c r="EY18" s="146">
        <f>conversões!EX18*INPUTs!ET$32</f>
        <v>12361.688026819851</v>
      </c>
      <c r="EZ18" s="146">
        <f>conversões!EY18*INPUTs!EU$32</f>
        <v>98093.853447273228</v>
      </c>
      <c r="FA18" s="146">
        <f>conversões!EZ18*INPUTs!EV$32</f>
        <v>11737.868520811338</v>
      </c>
      <c r="FB18" s="146">
        <f>conversões!FA18*INPUTs!EW$32</f>
        <v>11703.685029489507</v>
      </c>
      <c r="FC18" s="146">
        <f>conversões!FB18*INPUTs!EX$32</f>
        <v>65489.158443969143</v>
      </c>
      <c r="FD18" s="146">
        <f>conversões!FC18*INPUTs!EY$32</f>
        <v>15080.294427797604</v>
      </c>
      <c r="FE18" s="146">
        <f>conversões!FD18*INPUTs!EZ$32</f>
        <v>100422.7721559248</v>
      </c>
      <c r="FF18" s="146">
        <f>conversões!FE18*INPUTs!FA$32</f>
        <v>61537.758447593827</v>
      </c>
      <c r="FG18" s="146">
        <f>conversões!FF18*INPUTs!FB$32</f>
        <v>79144.739702512263</v>
      </c>
      <c r="FH18" s="146">
        <f>conversões!FG18*INPUTs!FC$32</f>
        <v>196050.66477323775</v>
      </c>
      <c r="FI18" s="146">
        <f>conversões!FH18*INPUTs!FD$32</f>
        <v>43421.355475906188</v>
      </c>
      <c r="FJ18" s="146">
        <f>conversões!FI18*INPUTs!FE$32</f>
        <v>44078.828188072432</v>
      </c>
      <c r="FK18" s="146">
        <f>conversões!FJ18*INPUTs!FF$32</f>
        <v>211290.65721027093</v>
      </c>
      <c r="FL18" s="146">
        <f>conversões!FK18*INPUTs!FG$32</f>
        <v>582941.24281428813</v>
      </c>
      <c r="FM18" s="146">
        <f>conversões!FL18*INPUTs!FH$32</f>
        <v>129449.75000151312</v>
      </c>
      <c r="FN18" s="146">
        <f>conversões!FM18*INPUTs!FI$32</f>
        <v>570318.36430661334</v>
      </c>
      <c r="FO18" s="146">
        <f>conversões!FN18*INPUTs!FJ$32</f>
        <v>1317171.0850897145</v>
      </c>
      <c r="FP18" s="146">
        <f>conversões!FO18*INPUTs!FK$32</f>
        <v>462625.31963970145</v>
      </c>
      <c r="FQ18" s="146">
        <f>conversões!FP18*INPUTs!FL$32</f>
        <v>341553.33436791616</v>
      </c>
      <c r="FR18" s="146">
        <f>conversões!FQ18*INPUTs!FM$32</f>
        <v>692503.51571998955</v>
      </c>
      <c r="FS18" s="146">
        <f>conversões!FR18*INPUTs!FN$32</f>
        <v>103974.04182259351</v>
      </c>
      <c r="FT18" s="146">
        <f>conversões!FS18*INPUTs!FO$32</f>
        <v>48977.773301130197</v>
      </c>
      <c r="FU18" s="146">
        <f>conversões!FT18*INPUTs!FP$32</f>
        <v>183073.32851106906</v>
      </c>
      <c r="FV18" s="146">
        <f>conversões!FU18*INPUTs!FQ$32</f>
        <v>1211222.04432392</v>
      </c>
      <c r="FW18" s="144">
        <f t="shared" si="5"/>
        <v>6684339.2066931361</v>
      </c>
      <c r="FX18" s="146">
        <f>conversões!FW18*INPUTs!FS$32</f>
        <v>29579.448338503811</v>
      </c>
      <c r="FY18" s="146">
        <f>conversões!FX18*INPUTs!FT$32</f>
        <v>1826.5803297969587</v>
      </c>
      <c r="FZ18" s="146">
        <f>conversões!FY18*INPUTs!FU$32</f>
        <v>62733.245933396858</v>
      </c>
      <c r="GA18" s="146">
        <f>conversões!FZ18*INPUTs!FV$32</f>
        <v>8097.6646714537264</v>
      </c>
      <c r="GB18" s="146">
        <f>conversões!GA18*INPUTs!FW$32</f>
        <v>92330.474092484961</v>
      </c>
      <c r="GC18" s="146">
        <f>conversões!GB18*INPUTs!FX$32</f>
        <v>11822.334358927028</v>
      </c>
      <c r="GD18" s="146">
        <f>conversões!GC18*INPUTs!FY$32</f>
        <v>12088.473460691335</v>
      </c>
      <c r="GE18" s="146">
        <f>conversões!GD18*INPUTs!FZ$32</f>
        <v>62978.068951884139</v>
      </c>
      <c r="GF18" s="146">
        <f>conversões!GE18*INPUTs!GA$32</f>
        <v>13021.912613689854</v>
      </c>
      <c r="GG18" s="146">
        <f>conversões!GF18*INPUTs!GB$32</f>
        <v>91564.345706584485</v>
      </c>
      <c r="GH18" s="146">
        <f>conversões!GG18*INPUTs!GC$32</f>
        <v>58110.649621992779</v>
      </c>
      <c r="GI18" s="146">
        <f>conversões!GH18*INPUTs!GD$32</f>
        <v>71825.806776999903</v>
      </c>
      <c r="GJ18" s="146">
        <f>conversões!GI18*INPUTs!GE$32</f>
        <v>196828.07315325557</v>
      </c>
      <c r="GK18" s="146">
        <f>conversões!GJ18*INPUTs!GF$32</f>
        <v>39636.352444321739</v>
      </c>
      <c r="GL18" s="146">
        <f>conversões!GK18*INPUTs!GG$32</f>
        <v>39019.867788447293</v>
      </c>
      <c r="GM18" s="146">
        <f>conversões!GL18*INPUTs!GH$32</f>
        <v>220244.12398699039</v>
      </c>
      <c r="GN18" s="146">
        <f>conversões!GM18*INPUTs!GI$32</f>
        <v>576331.8434679925</v>
      </c>
      <c r="GO18" s="146">
        <f>conversões!GN18*INPUTs!GJ$32</f>
        <v>153973.09206883982</v>
      </c>
      <c r="GP18" s="146">
        <f>conversões!GO18*INPUTs!GK$32</f>
        <v>612339.70914376422</v>
      </c>
      <c r="GQ18" s="146">
        <f>conversões!GP18*INPUTs!GL$32</f>
        <v>1417754.6087442823</v>
      </c>
      <c r="GR18" s="146">
        <f>conversões!GQ18*INPUTs!GM$32</f>
        <v>472410.51960051648</v>
      </c>
      <c r="GS18" s="146">
        <f>conversões!GR18*INPUTs!GN$32</f>
        <v>320848.45629012585</v>
      </c>
      <c r="GT18" s="146">
        <f>conversões!GS18*INPUTs!GO$32</f>
        <v>745937.44375975302</v>
      </c>
      <c r="GU18" s="146">
        <f>conversões!GT18*INPUTs!GP$32</f>
        <v>88775.697771714462</v>
      </c>
      <c r="GV18" s="146">
        <f>conversões!GU18*INPUTs!GQ$32</f>
        <v>45768.181987569922</v>
      </c>
      <c r="GW18" s="146">
        <f>conversões!GV18*INPUTs!GR$32</f>
        <v>145989.61427627815</v>
      </c>
      <c r="GX18" s="146">
        <f>conversões!GW18*INPUTs!GS$32</f>
        <v>122350.83171550711</v>
      </c>
      <c r="GY18" s="144">
        <f t="shared" si="6"/>
        <v>5714187.421055764</v>
      </c>
      <c r="GZ18" s="146">
        <f>conversões!GY18*INPUTs!GU$32</f>
        <v>33780.769692546404</v>
      </c>
      <c r="HA18" s="146">
        <f>conversões!GZ18*INPUTs!GV$32</f>
        <v>1882.0169380664202</v>
      </c>
      <c r="HB18" s="146">
        <f>conversões!HA18*INPUTs!GW$32</f>
        <v>32511.637633120903</v>
      </c>
      <c r="HC18" s="146">
        <f>conversões!HB18*INPUTs!GX$32</f>
        <v>4577.9808631240412</v>
      </c>
      <c r="HD18" s="146">
        <f>conversões!HC18*INPUTs!GY$32</f>
        <v>87482.629201995194</v>
      </c>
      <c r="HE18" s="146">
        <f>conversões!HD18*INPUTs!GZ$32</f>
        <v>10221.054879593621</v>
      </c>
      <c r="HF18" s="146">
        <f>conversões!HE18*INPUTs!HA$32</f>
        <v>10238.227845280351</v>
      </c>
      <c r="HG18" s="146">
        <f>conversões!HF18*INPUTs!HB$32</f>
        <v>52667.874738051978</v>
      </c>
      <c r="HH18" s="146">
        <f>conversões!HG18*INPUTs!HC$32</f>
        <v>10972.211448958407</v>
      </c>
      <c r="HI18" s="146">
        <f>conversões!HH18*INPUTs!HD$32</f>
        <v>87372.39466109591</v>
      </c>
      <c r="HJ18" s="146">
        <f>conversões!HI18*INPUTs!HE$32</f>
        <v>53270.268941740484</v>
      </c>
      <c r="HK18" s="146">
        <f>conversões!HJ18*INPUTs!HF$32</f>
        <v>66288.896339333383</v>
      </c>
      <c r="HL18" s="146">
        <f>conversões!HK18*INPUTs!HG$32</f>
        <v>155309.89429686437</v>
      </c>
      <c r="HM18" s="146">
        <f>conversões!HL18*INPUTs!HH$32</f>
        <v>36012.874675272848</v>
      </c>
      <c r="HN18" s="146">
        <f>conversões!HM18*INPUTs!HI$32</f>
        <v>33475.178572273573</v>
      </c>
      <c r="HO18" s="146">
        <f>conversões!HN18*INPUTs!HJ$32</f>
        <v>177655.25463890709</v>
      </c>
      <c r="HP18" s="146">
        <f>conversões!HO18*INPUTs!HK$32</f>
        <v>518108.92868477094</v>
      </c>
      <c r="HQ18" s="146">
        <f>conversões!HP18*INPUTs!HL$32</f>
        <v>118495.51542359428</v>
      </c>
      <c r="HR18" s="146">
        <f>conversões!HQ18*INPUTs!HM$32</f>
        <v>551222.08806049963</v>
      </c>
      <c r="HS18" s="146">
        <f>conversões!HR18*INPUTs!HN$32</f>
        <v>1286802.446321914</v>
      </c>
      <c r="HT18" s="146">
        <f>conversões!HS18*INPUTs!HO$32</f>
        <v>404190.20594225149</v>
      </c>
      <c r="HU18" s="146">
        <f>conversões!HT18*INPUTs!HP$32</f>
        <v>283642.32943137363</v>
      </c>
      <c r="HV18" s="146">
        <f>conversões!HU18*INPUTs!HQ$32</f>
        <v>644207.33773081354</v>
      </c>
      <c r="HW18" s="146">
        <f>conversões!HV18*INPUTs!HR$32</f>
        <v>75752.359015833441</v>
      </c>
      <c r="HX18" s="146">
        <f>conversões!HW18*INPUTs!HS$32</f>
        <v>37601.692541188546</v>
      </c>
      <c r="HY18" s="146">
        <f>conversões!HX18*INPUTs!HT$32</f>
        <v>152917.93161147521</v>
      </c>
      <c r="HZ18" s="146">
        <f>conversões!HY18*INPUTs!HU$32</f>
        <v>704230.88529506756</v>
      </c>
      <c r="IA18" s="144">
        <f t="shared" si="7"/>
        <v>5630890.8854250088</v>
      </c>
    </row>
    <row r="19" spans="1:235" s="113" customFormat="1" ht="24" x14ac:dyDescent="0.25">
      <c r="A19" s="111" t="s">
        <v>28</v>
      </c>
      <c r="B19" s="112">
        <v>6021</v>
      </c>
      <c r="C19" s="112"/>
      <c r="D19" s="112">
        <v>3</v>
      </c>
      <c r="E19" s="112"/>
      <c r="F19" s="112"/>
      <c r="G19" s="112" t="s">
        <v>813</v>
      </c>
      <c r="H19" s="112" t="s">
        <v>23</v>
      </c>
      <c r="I19" s="111" t="s">
        <v>10</v>
      </c>
      <c r="J19" s="111" t="s">
        <v>880</v>
      </c>
      <c r="K19" s="111" t="s">
        <v>845</v>
      </c>
      <c r="L19" s="146">
        <f>conversões!K19*INPUTs!G$32</f>
        <v>125611.17540985286</v>
      </c>
      <c r="M19" s="146">
        <f>conversões!L19*INPUTs!H$32</f>
        <v>65619.988655076406</v>
      </c>
      <c r="N19" s="146">
        <f>conversões!M19*INPUTs!I$32</f>
        <v>342841.54562255181</v>
      </c>
      <c r="O19" s="146">
        <f>conversões!N19*INPUTs!J$32</f>
        <v>37775.623335684497</v>
      </c>
      <c r="P19" s="146">
        <f>conversões!O19*INPUTs!K$32</f>
        <v>266598.88752590824</v>
      </c>
      <c r="Q19" s="146">
        <f>conversões!P19*INPUTs!L$32</f>
        <v>50262.608575138031</v>
      </c>
      <c r="R19" s="146">
        <f>conversões!Q19*INPUTs!M$32</f>
        <v>60775.571164794019</v>
      </c>
      <c r="S19" s="146">
        <f>conversões!R19*INPUTs!N$32</f>
        <v>215314.60703465345</v>
      </c>
      <c r="T19" s="146">
        <f>conversões!S19*INPUTs!O$32</f>
        <v>145244.59940333836</v>
      </c>
      <c r="U19" s="146">
        <f>conversões!T19*INPUTs!P$32</f>
        <v>343725.20600142761</v>
      </c>
      <c r="V19" s="146">
        <f>conversões!U19*INPUTs!Q$32</f>
        <v>112829.2115724559</v>
      </c>
      <c r="W19" s="146">
        <f>conversões!V19*INPUTs!R$32</f>
        <v>198413.22341128421</v>
      </c>
      <c r="X19" s="146">
        <f>conversões!W19*INPUTs!S$32</f>
        <v>425661.60949108371</v>
      </c>
      <c r="Y19" s="146">
        <f>conversões!X19*INPUTs!T$32</f>
        <v>133705.39033882436</v>
      </c>
      <c r="Z19" s="146">
        <f>conversões!Y19*INPUTs!U$32</f>
        <v>143279.1278548931</v>
      </c>
      <c r="AA19" s="146">
        <f>conversões!Z19*INPUTs!V$32</f>
        <v>710190.23234365834</v>
      </c>
      <c r="AB19" s="146">
        <f>conversões!AA19*INPUTs!W$32</f>
        <v>1128688.1421125985</v>
      </c>
      <c r="AC19" s="146">
        <f>conversões!AB19*INPUTs!X$32</f>
        <v>339007.98071948101</v>
      </c>
      <c r="AD19" s="146">
        <f>conversões!AC19*INPUTs!Y$32</f>
        <v>12320257.044135662</v>
      </c>
      <c r="AE19" s="146">
        <f>conversões!AD19*INPUTs!Z$32</f>
        <v>10007104.411971081</v>
      </c>
      <c r="AF19" s="146">
        <f>conversões!AE19*INPUTs!AA$32</f>
        <v>1098137.9750421068</v>
      </c>
      <c r="AG19" s="146">
        <f>conversões!AF19*INPUTs!AB$32</f>
        <v>491161.82768839726</v>
      </c>
      <c r="AH19" s="146">
        <f>conversões!AG19*INPUTs!AC$32</f>
        <v>1037591.8240314411</v>
      </c>
      <c r="AI19" s="146">
        <f>conversões!AH19*INPUTs!AD$32</f>
        <v>203267.82940284719</v>
      </c>
      <c r="AJ19" s="146">
        <f>conversões!AI19*INPUTs!AE$32</f>
        <v>241451.82789493198</v>
      </c>
      <c r="AK19" s="146">
        <f>conversões!AJ19*INPUTs!AF$32</f>
        <v>443340.11030550831</v>
      </c>
      <c r="AL19" s="146">
        <f>conversões!AK19*INPUTs!AG$32</f>
        <v>770258.58752252208</v>
      </c>
      <c r="AM19" s="144">
        <f t="shared" si="0"/>
        <v>31458116.168567199</v>
      </c>
      <c r="AN19" s="146">
        <f>conversões!AM19*INPUTs!AI$32</f>
        <v>109111.02990089015</v>
      </c>
      <c r="AO19" s="146">
        <f>conversões!AN19*INPUTs!AJ$32</f>
        <v>62618.387141271</v>
      </c>
      <c r="AP19" s="146">
        <f>conversões!AO19*INPUTs!AK$32</f>
        <v>330102.22517899785</v>
      </c>
      <c r="AQ19" s="146">
        <f>conversões!AP19*INPUTs!AL$32</f>
        <v>40934.343148564636</v>
      </c>
      <c r="AR19" s="146">
        <f>conversões!AQ19*INPUTs!AM$32</f>
        <v>253139.43484465533</v>
      </c>
      <c r="AS19" s="146">
        <f>conversões!AR19*INPUTs!AN$32</f>
        <v>48754.679595706002</v>
      </c>
      <c r="AT19" s="146">
        <f>conversões!AS19*INPUTs!AO$32</f>
        <v>62181.739074353391</v>
      </c>
      <c r="AU19" s="146">
        <f>conversões!AT19*INPUTs!AP$32</f>
        <v>218777.08980465334</v>
      </c>
      <c r="AV19" s="146">
        <f>conversões!AU19*INPUTs!AQ$32</f>
        <v>145266.62975697673</v>
      </c>
      <c r="AW19" s="146">
        <f>conversões!AV19*INPUTs!AR$32</f>
        <v>341130.02982289711</v>
      </c>
      <c r="AX19" s="146">
        <f>conversões!AW19*INPUTs!AS$32</f>
        <v>115579.28787576187</v>
      </c>
      <c r="AY19" s="146">
        <f>conversões!AX19*INPUTs!AT$32</f>
        <v>187000.51528980353</v>
      </c>
      <c r="AZ19" s="146">
        <f>conversões!AY19*INPUTs!AU$32</f>
        <v>335349.6305593893</v>
      </c>
      <c r="BA19" s="146">
        <f>conversões!AZ19*INPUTs!AV$32</f>
        <v>133106.35237837216</v>
      </c>
      <c r="BB19" s="146">
        <f>conversões!BA19*INPUTs!AW$32</f>
        <v>124098.61654278808</v>
      </c>
      <c r="BC19" s="146">
        <f>conversões!BB19*INPUTs!AX$32</f>
        <v>653650.68192653183</v>
      </c>
      <c r="BD19" s="146">
        <f>conversões!BC19*INPUTs!AY$32</f>
        <v>1152134.3504680847</v>
      </c>
      <c r="BE19" s="146">
        <f>conversões!BD19*INPUTs!AZ$32</f>
        <v>339090.63737752585</v>
      </c>
      <c r="BF19" s="146">
        <f>conversões!BE19*INPUTs!BA$32</f>
        <v>11935154.264027897</v>
      </c>
      <c r="BG19" s="146">
        <f>conversões!BF19*INPUTs!BB$32</f>
        <v>9336120.5671679862</v>
      </c>
      <c r="BH19" s="146">
        <f>conversões!BG19*INPUTs!BC$32</f>
        <v>1115249.6464715775</v>
      </c>
      <c r="BI19" s="146">
        <f>conversões!BH19*INPUTs!BD$32</f>
        <v>483575.6226525965</v>
      </c>
      <c r="BJ19" s="146">
        <f>conversões!BI19*INPUTs!BE$32</f>
        <v>854806.5784746604</v>
      </c>
      <c r="BK19" s="146">
        <f>conversões!BJ19*INPUTs!BF$32</f>
        <v>198306.04453608958</v>
      </c>
      <c r="BL19" s="146">
        <f>conversões!BK19*INPUTs!BG$32</f>
        <v>235545.79570473422</v>
      </c>
      <c r="BM19" s="146">
        <f>conversões!BL19*INPUTs!BH$32</f>
        <v>441062.57646497997</v>
      </c>
      <c r="BN19" s="146">
        <f>conversões!BM19*INPUTs!BI$32</f>
        <v>807788.22854679532</v>
      </c>
      <c r="BO19" s="144">
        <f t="shared" si="1"/>
        <v>30059634.984734543</v>
      </c>
      <c r="BP19" s="146">
        <f>conversões!BO19*INPUTs!BK$32</f>
        <v>97553.350960660333</v>
      </c>
      <c r="BQ19" s="146">
        <f>conversões!BP19*INPUTs!BL$32</f>
        <v>54298.719696337437</v>
      </c>
      <c r="BR19" s="146">
        <f>conversões!BQ19*INPUTs!BM$32</f>
        <v>323690.77541987423</v>
      </c>
      <c r="BS19" s="146">
        <f>conversões!BR19*INPUTs!BN$32</f>
        <v>32252.312343536229</v>
      </c>
      <c r="BT19" s="146">
        <f>conversões!BS19*INPUTs!BO$32</f>
        <v>257115.82533349036</v>
      </c>
      <c r="BU19" s="146">
        <f>conversões!BT19*INPUTs!BP$32</f>
        <v>40082.804840975841</v>
      </c>
      <c r="BV19" s="146">
        <f>conversões!BU19*INPUTs!BQ$32</f>
        <v>56499.835460976115</v>
      </c>
      <c r="BW19" s="146">
        <f>conversões!BV19*INPUTs!BR$32</f>
        <v>206717.44438432937</v>
      </c>
      <c r="BX19" s="146">
        <f>conversões!BW19*INPUTs!BS$32</f>
        <v>100144.76762235482</v>
      </c>
      <c r="BY19" s="146">
        <f>conversões!BX19*INPUTs!BT$32</f>
        <v>310262.65345504659</v>
      </c>
      <c r="BZ19" s="146">
        <f>conversões!BY19*INPUTs!BU$32</f>
        <v>97061.007991406441</v>
      </c>
      <c r="CA19" s="146">
        <f>conversões!BZ19*INPUTs!BV$32</f>
        <v>166025.17802797232</v>
      </c>
      <c r="CB19" s="146">
        <f>conversões!CA19*INPUTs!BW$32</f>
        <v>335333.40538387647</v>
      </c>
      <c r="CC19" s="146">
        <f>conversões!CB19*INPUTs!BX$32</f>
        <v>120455.86202222267</v>
      </c>
      <c r="CD19" s="146">
        <f>conversões!CC19*INPUTs!BY$32</f>
        <v>108927.99648583677</v>
      </c>
      <c r="CE19" s="146">
        <f>conversões!CD19*INPUTs!BZ$32</f>
        <v>584917.6744895794</v>
      </c>
      <c r="CF19" s="146">
        <f>conversões!CE19*INPUTs!CA$32</f>
        <v>1098868.0999504868</v>
      </c>
      <c r="CG19" s="146">
        <f>conversões!CF19*INPUTs!CB$32</f>
        <v>296923.34543937875</v>
      </c>
      <c r="CH19" s="146">
        <f>conversões!CG19*INPUTs!CC$32</f>
        <v>11619046.578176562</v>
      </c>
      <c r="CI19" s="146">
        <f>conversões!CH19*INPUTs!CD$32</f>
        <v>8833587.2703928482</v>
      </c>
      <c r="CJ19" s="146">
        <f>conversões!CI19*INPUTs!CE$32</f>
        <v>1003523.5926543169</v>
      </c>
      <c r="CK19" s="146">
        <f>conversões!CJ19*INPUTs!CF$32</f>
        <v>426792.33775043557</v>
      </c>
      <c r="CL19" s="146">
        <f>conversões!CK19*INPUTs!CG$32</f>
        <v>794270.63387697551</v>
      </c>
      <c r="CM19" s="146">
        <f>conversões!CL19*INPUTs!CH$32</f>
        <v>179829.50836391668</v>
      </c>
      <c r="CN19" s="146">
        <f>conversões!CM19*INPUTs!CI$32</f>
        <v>210653.99494591804</v>
      </c>
      <c r="CO19" s="146">
        <f>conversões!CN19*INPUTs!CJ$32</f>
        <v>386994.06859469559</v>
      </c>
      <c r="CP19" s="146">
        <f>conversões!CO19*INPUTs!CK$32</f>
        <v>732374.46447409433</v>
      </c>
      <c r="CQ19" s="144">
        <f t="shared" si="2"/>
        <v>28474203.508538101</v>
      </c>
      <c r="CR19" s="146">
        <f>conversões!CQ19*INPUTs!CM$32</f>
        <v>100271.69391959648</v>
      </c>
      <c r="CS19" s="146">
        <f>conversões!CR19*INPUTs!CN$32</f>
        <v>41290.247039378184</v>
      </c>
      <c r="CT19" s="146">
        <f>conversões!CS19*INPUTs!CO$32</f>
        <v>302046.22025238915</v>
      </c>
      <c r="CU19" s="146">
        <f>conversões!CT19*INPUTs!CP$32</f>
        <v>31428.413884367445</v>
      </c>
      <c r="CV19" s="146">
        <f>conversões!CU19*INPUTs!CQ$32</f>
        <v>249288.16480092099</v>
      </c>
      <c r="CW19" s="146">
        <f>conversões!CV19*INPUTs!CR$32</f>
        <v>40142.607210752554</v>
      </c>
      <c r="CX19" s="146">
        <f>conversões!CW19*INPUTs!CS$32</f>
        <v>57197.073929311868</v>
      </c>
      <c r="CY19" s="146">
        <f>conversões!CX19*INPUTs!CT$32</f>
        <v>175693.39671492021</v>
      </c>
      <c r="CZ19" s="146">
        <f>conversões!CY19*INPUTs!CU$32</f>
        <v>103135.59732530912</v>
      </c>
      <c r="DA19" s="146">
        <f>conversões!CZ19*INPUTs!CV$32</f>
        <v>270121.00971201301</v>
      </c>
      <c r="DB19" s="146">
        <f>conversões!DA19*INPUTs!CW$32</f>
        <v>100301.62407485812</v>
      </c>
      <c r="DC19" s="146">
        <f>conversões!DB19*INPUTs!CX$32</f>
        <v>162570.26867085847</v>
      </c>
      <c r="DD19" s="146">
        <f>conversões!DC19*INPUTs!CY$32</f>
        <v>333371.86885684269</v>
      </c>
      <c r="DE19" s="146">
        <f>conversões!DD19*INPUTs!CZ$32</f>
        <v>115657.22057145537</v>
      </c>
      <c r="DF19" s="146">
        <f>conversões!DE19*INPUTs!DA$32</f>
        <v>108417.90551800741</v>
      </c>
      <c r="DG19" s="146">
        <f>conversões!DF19*INPUTs!DB$32</f>
        <v>571672.51777491078</v>
      </c>
      <c r="DH19" s="146">
        <f>conversões!DG19*INPUTs!DC$32</f>
        <v>1040830.9056596172</v>
      </c>
      <c r="DI19" s="146">
        <f>conversões!DH19*INPUTs!DD$32</f>
        <v>305203.27021431609</v>
      </c>
      <c r="DJ19" s="146">
        <f>conversões!DI19*INPUTs!DE$32</f>
        <v>10772230.51648836</v>
      </c>
      <c r="DK19" s="146">
        <f>conversões!DJ19*INPUTs!DF$32</f>
        <v>8882602.6394164693</v>
      </c>
      <c r="DL19" s="146">
        <f>conversões!DK19*INPUTs!DG$32</f>
        <v>878314.38070405321</v>
      </c>
      <c r="DM19" s="146">
        <f>conversões!DL19*INPUTs!DH$32</f>
        <v>393974.02506439481</v>
      </c>
      <c r="DN19" s="146">
        <f>conversões!DM19*INPUTs!DI$32</f>
        <v>871474.4119963306</v>
      </c>
      <c r="DO19" s="146">
        <f>conversões!DN19*INPUTs!DJ$32</f>
        <v>179203.27233779931</v>
      </c>
      <c r="DP19" s="146">
        <f>conversões!DO19*INPUTs!DK$32</f>
        <v>197494.09411645884</v>
      </c>
      <c r="DQ19" s="146">
        <f>conversões!DP19*INPUTs!DL$32</f>
        <v>420802.01651947841</v>
      </c>
      <c r="DR19" s="146">
        <f>conversões!DQ19*INPUTs!DM$32</f>
        <v>670708.48305442673</v>
      </c>
      <c r="DS19" s="144">
        <f t="shared" si="3"/>
        <v>27375443.845827594</v>
      </c>
      <c r="DT19" s="146">
        <f>conversões!DS19*INPUTs!DO$32</f>
        <v>101544.89695814007</v>
      </c>
      <c r="DU19" s="146">
        <f>conversões!DT19*INPUTs!DP$32</f>
        <v>47699.798058814347</v>
      </c>
      <c r="DV19" s="146">
        <f>conversões!DU19*INPUTs!DQ$32</f>
        <v>227552.79811338367</v>
      </c>
      <c r="DW19" s="146">
        <f>conversões!DV19*INPUTs!DR$32</f>
        <v>30906.923487898155</v>
      </c>
      <c r="DX19" s="146">
        <f>conversões!DW19*INPUTs!DS$32</f>
        <v>256563.9925316881</v>
      </c>
      <c r="DY19" s="146">
        <f>conversões!DX19*INPUTs!DT$32</f>
        <v>39850.75321107536</v>
      </c>
      <c r="DZ19" s="146">
        <f>conversões!DY19*INPUTs!DU$32</f>
        <v>32808.559689044851</v>
      </c>
      <c r="EA19" s="146">
        <f>conversões!DZ19*INPUTs!DV$32</f>
        <v>161096.20605456585</v>
      </c>
      <c r="EB19" s="146">
        <f>conversões!EA19*INPUTs!DW$32</f>
        <v>98503.473610025074</v>
      </c>
      <c r="EC19" s="146">
        <f>conversões!EB19*INPUTs!DX$32</f>
        <v>272014.80441503605</v>
      </c>
      <c r="ED19" s="146">
        <f>conversões!EC19*INPUTs!DY$32</f>
        <v>82917.607581406628</v>
      </c>
      <c r="EE19" s="146">
        <f>conversões!ED19*INPUTs!DZ$32</f>
        <v>158722.05454819207</v>
      </c>
      <c r="EF19" s="146">
        <f>conversões!EE19*INPUTs!EA$32</f>
        <v>306705.78799420409</v>
      </c>
      <c r="EG19" s="146">
        <f>conversões!EF19*INPUTs!EB$32</f>
        <v>119069.70628005061</v>
      </c>
      <c r="EH19" s="146">
        <f>conversões!EG19*INPUTs!EC$32</f>
        <v>103377.34096711334</v>
      </c>
      <c r="EI19" s="146">
        <f>conversões!EH19*INPUTs!ED$32</f>
        <v>529470.18743693514</v>
      </c>
      <c r="EJ19" s="146">
        <f>conversões!EI19*INPUTs!EE$32</f>
        <v>1002198.183584556</v>
      </c>
      <c r="EK19" s="146">
        <f>conversões!EJ19*INPUTs!EF$32</f>
        <v>287966.90865580173</v>
      </c>
      <c r="EL19" s="146">
        <f>conversões!EK19*INPUTs!EG$32</f>
        <v>9943077.769832762</v>
      </c>
      <c r="EM19" s="146">
        <f>conversões!EL19*INPUTs!EH$32</f>
        <v>9162356.9633228444</v>
      </c>
      <c r="EN19" s="146">
        <f>conversões!EM19*INPUTs!EI$32</f>
        <v>755770.68154924619</v>
      </c>
      <c r="EO19" s="146">
        <f>conversões!EN19*INPUTs!EJ$32</f>
        <v>358154.74634304648</v>
      </c>
      <c r="EP19" s="146">
        <f>conversões!EO19*INPUTs!EK$32</f>
        <v>843702.76146973425</v>
      </c>
      <c r="EQ19" s="146">
        <f>conversões!EP19*INPUTs!EL$32</f>
        <v>156199.38726290158</v>
      </c>
      <c r="ER19" s="146">
        <f>conversões!EQ19*INPUTs!EM$32</f>
        <v>188122.20984826118</v>
      </c>
      <c r="ES19" s="146">
        <f>conversões!ER19*INPUTs!EN$32</f>
        <v>391319.37866641127</v>
      </c>
      <c r="ET19" s="146">
        <f>conversões!ES19*INPUTs!EO$32</f>
        <v>645683.20857857272</v>
      </c>
      <c r="EU19" s="144">
        <f t="shared" si="4"/>
        <v>26303357.090051714</v>
      </c>
      <c r="EV19" s="146">
        <f>conversões!EU19*INPUTs!EQ$32</f>
        <v>101679.34769273251</v>
      </c>
      <c r="EW19" s="146">
        <f>conversões!EV19*INPUTs!ER$32</f>
        <v>33434.601556535708</v>
      </c>
      <c r="EX19" s="146">
        <f>conversões!EW19*INPUTs!ES$32</f>
        <v>207349.28127267599</v>
      </c>
      <c r="EY19" s="146">
        <f>conversões!EX19*INPUTs!ET$32</f>
        <v>24648.474879226276</v>
      </c>
      <c r="EZ19" s="146">
        <f>conversões!EY19*INPUTs!EU$32</f>
        <v>184752.90725870917</v>
      </c>
      <c r="FA19" s="146">
        <f>conversões!EZ19*INPUTs!EV$32</f>
        <v>35503.270944200631</v>
      </c>
      <c r="FB19" s="146">
        <f>conversões!FA19*INPUTs!EW$32</f>
        <v>18920.432122513157</v>
      </c>
      <c r="FC19" s="146">
        <f>conversões!FB19*INPUTs!EX$32</f>
        <v>142384.6557466675</v>
      </c>
      <c r="FD19" s="146">
        <f>conversões!FC19*INPUTs!EY$32</f>
        <v>85068.86085547322</v>
      </c>
      <c r="FE19" s="146">
        <f>conversões!FD19*INPUTs!EZ$32</f>
        <v>243483.47471931193</v>
      </c>
      <c r="FF19" s="146">
        <f>conversões!FE19*INPUTs!FA$32</f>
        <v>78218.943981442237</v>
      </c>
      <c r="FG19" s="146">
        <f>conversões!FF19*INPUTs!FB$32</f>
        <v>126229.30637398432</v>
      </c>
      <c r="FH19" s="146">
        <f>conversões!FG19*INPUTs!FC$32</f>
        <v>286927.67226074322</v>
      </c>
      <c r="FI19" s="146">
        <f>conversões!FH19*INPUTs!FD$32</f>
        <v>93579.008130575559</v>
      </c>
      <c r="FJ19" s="146">
        <f>conversões!FI19*INPUTs!FE$32</f>
        <v>96501.057856863888</v>
      </c>
      <c r="FK19" s="146">
        <f>conversões!FJ19*INPUTs!FF$32</f>
        <v>486909.65809720516</v>
      </c>
      <c r="FL19" s="146">
        <f>conversões!FK19*INPUTs!FG$32</f>
        <v>905646.56557805964</v>
      </c>
      <c r="FM19" s="146">
        <f>conversões!FL19*INPUTs!FH$32</f>
        <v>238102.54661575329</v>
      </c>
      <c r="FN19" s="146">
        <f>conversões!FM19*INPUTs!FI$32</f>
        <v>8729776.4405354615</v>
      </c>
      <c r="FO19" s="146">
        <f>conversões!FN19*INPUTs!FJ$32</f>
        <v>8223252.1351332329</v>
      </c>
      <c r="FP19" s="146">
        <f>conversões!FO19*INPUTs!FK$32</f>
        <v>644369.63797175174</v>
      </c>
      <c r="FQ19" s="146">
        <f>conversões!FP19*INPUTs!FL$32</f>
        <v>320519.80574645946</v>
      </c>
      <c r="FR19" s="146">
        <f>conversões!FQ19*INPUTs!FM$32</f>
        <v>697150.91178391397</v>
      </c>
      <c r="FS19" s="146">
        <f>conversões!FR19*INPUTs!FN$32</f>
        <v>144569.53976016567</v>
      </c>
      <c r="FT19" s="146">
        <f>conversões!FS19*INPUTs!FO$32</f>
        <v>162071.65423497491</v>
      </c>
      <c r="FU19" s="146">
        <f>conversões!FT19*INPUTs!FP$32</f>
        <v>310313.66656331514</v>
      </c>
      <c r="FV19" s="146">
        <f>conversões!FU19*INPUTs!FQ$32</f>
        <v>542931.607264066</v>
      </c>
      <c r="FW19" s="144">
        <f t="shared" si="5"/>
        <v>23164295.464936011</v>
      </c>
      <c r="FX19" s="146">
        <f>conversões!FW19*INPUTs!FS$32</f>
        <v>84300.403861782092</v>
      </c>
      <c r="FY19" s="146">
        <f>conversões!FX19*INPUTs!FT$32</f>
        <v>36138.787343246913</v>
      </c>
      <c r="FZ19" s="146">
        <f>conversões!FY19*INPUTs!FU$32</f>
        <v>197596.70561859338</v>
      </c>
      <c r="GA19" s="146">
        <f>conversões!FZ19*INPUTs!FV$32</f>
        <v>22173.440673398894</v>
      </c>
      <c r="GB19" s="146">
        <f>conversões!GA19*INPUTs!FW$32</f>
        <v>183908.17679292164</v>
      </c>
      <c r="GC19" s="146">
        <f>conversões!GB19*INPUTs!FX$32</f>
        <v>38353.81549401395</v>
      </c>
      <c r="GD19" s="146">
        <f>conversões!GC19*INPUTs!FY$32</f>
        <v>44538.630444452741</v>
      </c>
      <c r="GE19" s="146">
        <f>conversões!GD19*INPUTs!FZ$32</f>
        <v>154304.78836999231</v>
      </c>
      <c r="GF19" s="146">
        <f>conversões!GE19*INPUTs!GA$32</f>
        <v>90492.466937253907</v>
      </c>
      <c r="GG19" s="146">
        <f>conversões!GF19*INPUTs!GB$32</f>
        <v>222656.4676012955</v>
      </c>
      <c r="GH19" s="146">
        <f>conversões!GG19*INPUTs!GC$32</f>
        <v>77632.475752082522</v>
      </c>
      <c r="GI19" s="146">
        <f>conversões!GH19*INPUTs!GD$32</f>
        <v>89871.489500317315</v>
      </c>
      <c r="GJ19" s="146">
        <f>conversões!GI19*INPUTs!GE$32</f>
        <v>327602.23834800266</v>
      </c>
      <c r="GK19" s="146">
        <f>conversões!GJ19*INPUTs!GF$32</f>
        <v>100432.513050936</v>
      </c>
      <c r="GL19" s="146">
        <f>conversões!GK19*INPUTs!GG$32</f>
        <v>106250.80158276213</v>
      </c>
      <c r="GM19" s="146">
        <f>conversões!GL19*INPUTs!GH$32</f>
        <v>471178.9993427216</v>
      </c>
      <c r="GN19" s="146">
        <f>conversões!GM19*INPUTs!GI$32</f>
        <v>887227.17932319222</v>
      </c>
      <c r="GO19" s="146">
        <f>conversões!GN19*INPUTs!GJ$32</f>
        <v>287983.00615486753</v>
      </c>
      <c r="GP19" s="146">
        <f>conversões!GO19*INPUTs!GK$32</f>
        <v>8824992.8333065491</v>
      </c>
      <c r="GQ19" s="146">
        <f>conversões!GP19*INPUTs!GL$32</f>
        <v>8131472.7376076095</v>
      </c>
      <c r="GR19" s="146">
        <f>conversões!GQ19*INPUTs!GM$32</f>
        <v>580924.37940503506</v>
      </c>
      <c r="GS19" s="146">
        <f>conversões!GR19*INPUTs!GN$32</f>
        <v>323192.50449273264</v>
      </c>
      <c r="GT19" s="146">
        <f>conversões!GS19*INPUTs!GO$32</f>
        <v>773347.82822429272</v>
      </c>
      <c r="GU19" s="146">
        <f>conversões!GT19*INPUTs!GP$32</f>
        <v>145477.84411215069</v>
      </c>
      <c r="GV19" s="146">
        <f>conversões!GU19*INPUTs!GQ$32</f>
        <v>170546.48030110452</v>
      </c>
      <c r="GW19" s="146">
        <f>conversões!GV19*INPUTs!GR$32</f>
        <v>378520.38234346017</v>
      </c>
      <c r="GX19" s="146">
        <f>conversões!GW19*INPUTs!GS$32</f>
        <v>509855.04874424578</v>
      </c>
      <c r="GY19" s="144">
        <f t="shared" si="6"/>
        <v>23260972.424729016</v>
      </c>
      <c r="GZ19" s="146">
        <f>conversões!GY19*INPUTs!GU$32</f>
        <v>69603.552153751763</v>
      </c>
      <c r="HA19" s="146">
        <f>conversões!GZ19*INPUTs!GV$32</f>
        <v>40391.893538290278</v>
      </c>
      <c r="HB19" s="146">
        <f>conversões!HA19*INPUTs!GW$32</f>
        <v>194398.83275720946</v>
      </c>
      <c r="HC19" s="146">
        <f>conversões!HB19*INPUTs!GX$32</f>
        <v>20440.205567079829</v>
      </c>
      <c r="HD19" s="146">
        <f>conversões!HC19*INPUTs!GY$32</f>
        <v>150632.55717166211</v>
      </c>
      <c r="HE19" s="146">
        <f>conversões!HD19*INPUTs!GZ$32</f>
        <v>34152.047688463637</v>
      </c>
      <c r="HF19" s="146">
        <f>conversões!HE19*INPUTs!HA$32</f>
        <v>31353.220743395817</v>
      </c>
      <c r="HG19" s="146">
        <f>conversões!HF19*INPUTs!HB$32</f>
        <v>96079.467411243473</v>
      </c>
      <c r="HH19" s="146">
        <f>conversões!HG19*INPUTs!HC$32</f>
        <v>83259.259368338186</v>
      </c>
      <c r="HI19" s="146">
        <f>conversões!HH19*INPUTs!HD$32</f>
        <v>202015.09237060888</v>
      </c>
      <c r="HJ19" s="146">
        <f>conversões!HI19*INPUTs!HE$32</f>
        <v>75022.495288937906</v>
      </c>
      <c r="HK19" s="146">
        <f>conversões!HJ19*INPUTs!HF$32</f>
        <v>117143.83078699975</v>
      </c>
      <c r="HL19" s="146">
        <f>conversões!HK19*INPUTs!HG$32</f>
        <v>249396.17293250671</v>
      </c>
      <c r="HM19" s="146">
        <f>conversões!HL19*INPUTs!HH$32</f>
        <v>77983.15037380658</v>
      </c>
      <c r="HN19" s="146">
        <f>conversões!HM19*INPUTs!HI$32</f>
        <v>103650.18709346751</v>
      </c>
      <c r="HO19" s="146">
        <f>conversões!HN19*INPUTs!HJ$32</f>
        <v>460841.66748363979</v>
      </c>
      <c r="HP19" s="146">
        <f>conversões!HO19*INPUTs!HK$32</f>
        <v>805427.85560633242</v>
      </c>
      <c r="HQ19" s="146">
        <f>conversões!HP19*INPUTs!HL$32</f>
        <v>105458.06880097145</v>
      </c>
      <c r="HR19" s="146">
        <f>conversões!HQ19*INPUTs!HM$32</f>
        <v>9203670.1784491464</v>
      </c>
      <c r="HS19" s="146">
        <f>conversões!HR19*INPUTs!HN$32</f>
        <v>7363508.8586278073</v>
      </c>
      <c r="HT19" s="146">
        <f>conversões!HS19*INPUTs!HO$32</f>
        <v>474972.79410219041</v>
      </c>
      <c r="HU19" s="146">
        <f>conversões!HT19*INPUTs!HP$32</f>
        <v>300289.79870329943</v>
      </c>
      <c r="HV19" s="146">
        <f>conversões!HU19*INPUTs!HQ$32</f>
        <v>617667.69053066673</v>
      </c>
      <c r="HW19" s="146">
        <f>conversões!HV19*INPUTs!HR$32</f>
        <v>141477.90343229903</v>
      </c>
      <c r="HX19" s="146">
        <f>conversões!HW19*INPUTs!HS$32</f>
        <v>139763.66400108233</v>
      </c>
      <c r="HY19" s="146">
        <f>conversões!HX19*INPUTs!HT$32</f>
        <v>288068.40481381014</v>
      </c>
      <c r="HZ19" s="146">
        <f>conversões!HY19*INPUTs!HU$32</f>
        <v>429355.53243975883</v>
      </c>
      <c r="IA19" s="144">
        <f t="shared" si="7"/>
        <v>21876024.38223676</v>
      </c>
    </row>
    <row r="20" spans="1:235" s="113" customFormat="1" ht="24" x14ac:dyDescent="0.25">
      <c r="A20" s="111" t="s">
        <v>28</v>
      </c>
      <c r="B20" s="112">
        <v>6022</v>
      </c>
      <c r="C20" s="112"/>
      <c r="D20" s="112">
        <v>3</v>
      </c>
      <c r="E20" s="112"/>
      <c r="F20" s="112"/>
      <c r="G20" s="112" t="s">
        <v>814</v>
      </c>
      <c r="H20" s="112" t="s">
        <v>23</v>
      </c>
      <c r="I20" s="111" t="s">
        <v>10</v>
      </c>
      <c r="J20" s="111" t="s">
        <v>880</v>
      </c>
      <c r="K20" s="111" t="s">
        <v>845</v>
      </c>
      <c r="L20" s="146">
        <f>conversões!K20*INPUTs!G$32</f>
        <v>0</v>
      </c>
      <c r="M20" s="146">
        <f>conversões!L20*INPUTs!H$32</f>
        <v>0</v>
      </c>
      <c r="N20" s="146">
        <f>conversões!M20*INPUTs!I$32</f>
        <v>1369.8273779824917</v>
      </c>
      <c r="O20" s="146">
        <f>conversões!N20*INPUTs!J$32</f>
        <v>0</v>
      </c>
      <c r="P20" s="146">
        <f>conversões!O20*INPUTs!K$32</f>
        <v>0</v>
      </c>
      <c r="Q20" s="146">
        <f>conversões!P20*INPUTs!L$32</f>
        <v>0</v>
      </c>
      <c r="R20" s="146">
        <f>conversões!Q20*INPUTs!M$32</f>
        <v>0</v>
      </c>
      <c r="S20" s="146">
        <f>conversões!R20*INPUTs!N$32</f>
        <v>21500.821955917982</v>
      </c>
      <c r="T20" s="146">
        <f>conversões!S20*INPUTs!O$32</f>
        <v>686.3065902657363</v>
      </c>
      <c r="U20" s="146">
        <f>conversões!T20*INPUTs!P$32</f>
        <v>280.27375188515208</v>
      </c>
      <c r="V20" s="146">
        <f>conversões!U20*INPUTs!Q$32</f>
        <v>11159.047567962427</v>
      </c>
      <c r="W20" s="146">
        <f>conversões!V20*INPUTs!R$32</f>
        <v>182.05092645108064</v>
      </c>
      <c r="X20" s="146">
        <f>conversões!W20*INPUTs!S$32</f>
        <v>8475.9291505807778</v>
      </c>
      <c r="Y20" s="146">
        <f>conversões!X20*INPUTs!T$32</f>
        <v>0</v>
      </c>
      <c r="Z20" s="146">
        <f>conversões!Y20*INPUTs!U$32</f>
        <v>11448.525475989018</v>
      </c>
      <c r="AA20" s="146">
        <f>conversões!Z20*INPUTs!V$32</f>
        <v>2654.0643596427144</v>
      </c>
      <c r="AB20" s="146">
        <f>conversões!AA20*INPUTs!W$32</f>
        <v>10314.144984560242</v>
      </c>
      <c r="AC20" s="146">
        <f>conversões!AB20*INPUTs!X$32</f>
        <v>720.67187794020265</v>
      </c>
      <c r="AD20" s="146">
        <f>conversões!AC20*INPUTs!Y$32</f>
        <v>1347294.7834593586</v>
      </c>
      <c r="AE20" s="146">
        <f>conversões!AD20*INPUTs!Z$32</f>
        <v>449838.78328547021</v>
      </c>
      <c r="AF20" s="146">
        <f>conversões!AE20*INPUTs!AA$32</f>
        <v>43820.715373961677</v>
      </c>
      <c r="AG20" s="146">
        <f>conversões!AF20*INPUTs!AB$32</f>
        <v>16628.786705025756</v>
      </c>
      <c r="AH20" s="146">
        <f>conversões!AG20*INPUTs!AC$32</f>
        <v>17369.630248990998</v>
      </c>
      <c r="AI20" s="146">
        <f>conversões!AH20*INPUTs!AD$32</f>
        <v>5422.3339225644177</v>
      </c>
      <c r="AJ20" s="146">
        <f>conversões!AI20*INPUTs!AE$32</f>
        <v>33898.421248921128</v>
      </c>
      <c r="AK20" s="146">
        <f>conversões!AJ20*INPUTs!AF$32</f>
        <v>2733.0310658616959</v>
      </c>
      <c r="AL20" s="146">
        <f>conversões!AK20*INPUTs!AG$32</f>
        <v>10802.565393080738</v>
      </c>
      <c r="AM20" s="144">
        <f t="shared" si="0"/>
        <v>1996600.7147224133</v>
      </c>
      <c r="AN20" s="146">
        <f>conversões!AM20*INPUTs!AI$32</f>
        <v>0</v>
      </c>
      <c r="AO20" s="146">
        <f>conversões!AN20*INPUTs!AJ$32</f>
        <v>0</v>
      </c>
      <c r="AP20" s="146">
        <f>conversões!AO20*INPUTs!AK$32</f>
        <v>1073.9963153581011</v>
      </c>
      <c r="AQ20" s="146">
        <f>conversões!AP20*INPUTs!AL$32</f>
        <v>0</v>
      </c>
      <c r="AR20" s="146">
        <f>conversões!AQ20*INPUTs!AM$32</f>
        <v>0</v>
      </c>
      <c r="AS20" s="146">
        <f>conversões!AR20*INPUTs!AN$32</f>
        <v>0</v>
      </c>
      <c r="AT20" s="146">
        <f>conversões!AS20*INPUTs!AO$32</f>
        <v>0</v>
      </c>
      <c r="AU20" s="146">
        <f>conversões!AT20*INPUTs!AP$32</f>
        <v>23815.685508714047</v>
      </c>
      <c r="AV20" s="146">
        <f>conversões!AU20*INPUTs!AQ$32</f>
        <v>638.44220840337073</v>
      </c>
      <c r="AW20" s="146">
        <f>conversões!AV20*INPUTs!AR$32</f>
        <v>104784.88115934805</v>
      </c>
      <c r="AX20" s="146">
        <f>conversões!AW20*INPUTs!AS$32</f>
        <v>2226.4461488600159</v>
      </c>
      <c r="AY20" s="146">
        <f>conversões!AX20*INPUTs!AT$32</f>
        <v>265.64396662850919</v>
      </c>
      <c r="AZ20" s="146">
        <f>conversões!AY20*INPUTs!AU$32</f>
        <v>8744.299964384687</v>
      </c>
      <c r="BA20" s="146">
        <f>conversões!AZ20*INPUTs!AV$32</f>
        <v>0</v>
      </c>
      <c r="BB20" s="146">
        <f>conversões!BA20*INPUTs!AW$32</f>
        <v>11122.250601350337</v>
      </c>
      <c r="BC20" s="146">
        <f>conversões!BB20*INPUTs!AX$32</f>
        <v>2732.5337728266977</v>
      </c>
      <c r="BD20" s="146">
        <f>conversões!BC20*INPUTs!AY$32</f>
        <v>6542.560946142753</v>
      </c>
      <c r="BE20" s="146">
        <f>conversões!BD20*INPUTs!AZ$32</f>
        <v>835.1879936619473</v>
      </c>
      <c r="BF20" s="146">
        <f>conversões!BE20*INPUTs!BA$32</f>
        <v>1273413.3636643223</v>
      </c>
      <c r="BG20" s="146">
        <f>conversões!BF20*INPUTs!BB$32</f>
        <v>446339.77544149681</v>
      </c>
      <c r="BH20" s="146">
        <f>conversões!BG20*INPUTs!BC$32</f>
        <v>45151.66192833511</v>
      </c>
      <c r="BI20" s="146">
        <f>conversões!BH20*INPUTs!BD$32</f>
        <v>19441.50340622025</v>
      </c>
      <c r="BJ20" s="146">
        <f>conversões!BI20*INPUTs!BE$32</f>
        <v>17065.720513690012</v>
      </c>
      <c r="BK20" s="146">
        <f>conversões!BJ20*INPUTs!BF$32</f>
        <v>5122.0886797782496</v>
      </c>
      <c r="BL20" s="146">
        <f>conversões!BK20*INPUTs!BG$32</f>
        <v>16549.786129187862</v>
      </c>
      <c r="BM20" s="146">
        <f>conversões!BL20*INPUTs!BH$32</f>
        <v>3146.5942565573255</v>
      </c>
      <c r="BN20" s="146">
        <f>conversões!BM20*INPUTs!BI$32</f>
        <v>8557.4446532243746</v>
      </c>
      <c r="BO20" s="144">
        <f t="shared" si="1"/>
        <v>1997569.867258491</v>
      </c>
      <c r="BP20" s="146">
        <f>conversões!BO20*INPUTs!BK$32</f>
        <v>0</v>
      </c>
      <c r="BQ20" s="146">
        <f>conversões!BP20*INPUTs!BL$32</f>
        <v>0</v>
      </c>
      <c r="BR20" s="146">
        <f>conversões!BQ20*INPUTs!BM$32</f>
        <v>916.15442166464891</v>
      </c>
      <c r="BS20" s="146">
        <f>conversões!BR20*INPUTs!BN$32</f>
        <v>0</v>
      </c>
      <c r="BT20" s="146">
        <f>conversões!BS20*INPUTs!BO$32</f>
        <v>125.05794878877063</v>
      </c>
      <c r="BU20" s="146">
        <f>conversões!BT20*INPUTs!BP$32</f>
        <v>0</v>
      </c>
      <c r="BV20" s="146">
        <f>conversões!BU20*INPUTs!BQ$32</f>
        <v>0</v>
      </c>
      <c r="BW20" s="146">
        <f>conversões!BV20*INPUTs!BR$32</f>
        <v>21397.008584465031</v>
      </c>
      <c r="BX20" s="146">
        <f>conversões!BW20*INPUTs!BS$32</f>
        <v>527.83751317839346</v>
      </c>
      <c r="BY20" s="146">
        <f>conversões!BX20*INPUTs!BT$32</f>
        <v>105526.06417237497</v>
      </c>
      <c r="BZ20" s="146">
        <f>conversões!BY20*INPUTs!BU$32</f>
        <v>0</v>
      </c>
      <c r="CA20" s="146">
        <f>conversões!BZ20*INPUTs!BV$32</f>
        <v>0</v>
      </c>
      <c r="CB20" s="146">
        <f>conversões!CA20*INPUTs!BW$32</f>
        <v>18371.817997094229</v>
      </c>
      <c r="CC20" s="146">
        <f>conversões!CB20*INPUTs!BX$32</f>
        <v>0</v>
      </c>
      <c r="CD20" s="146">
        <f>conversões!CC20*INPUTs!BY$32</f>
        <v>19274.418995157001</v>
      </c>
      <c r="CE20" s="146">
        <f>conversões!CD20*INPUTs!BZ$32</f>
        <v>8302.9806379390047</v>
      </c>
      <c r="CF20" s="146">
        <f>conversões!CE20*INPUTs!CA$32</f>
        <v>9274.4327060459163</v>
      </c>
      <c r="CG20" s="146">
        <f>conversões!CF20*INPUTs!CB$32</f>
        <v>1447.6070240830327</v>
      </c>
      <c r="CH20" s="146">
        <f>conversões!CG20*INPUTs!CC$32</f>
        <v>1049547.6340107271</v>
      </c>
      <c r="CI20" s="146">
        <f>conversões!CH20*INPUTs!CD$32</f>
        <v>379998.58124863781</v>
      </c>
      <c r="CJ20" s="146">
        <f>conversões!CI20*INPUTs!CE$32</f>
        <v>47009.659516662876</v>
      </c>
      <c r="CK20" s="146">
        <f>conversões!CJ20*INPUTs!CF$32</f>
        <v>18167.483267798514</v>
      </c>
      <c r="CL20" s="146">
        <f>conversões!CK20*INPUTs!CG$32</f>
        <v>14829.980005845764</v>
      </c>
      <c r="CM20" s="146">
        <f>conversões!CL20*INPUTs!CH$32</f>
        <v>162.07554302733774</v>
      </c>
      <c r="CN20" s="146">
        <f>conversões!CM20*INPUTs!CI$32</f>
        <v>19698.079866743174</v>
      </c>
      <c r="CO20" s="146">
        <f>conversões!CN20*INPUTs!CJ$32</f>
        <v>1404.3294056789246</v>
      </c>
      <c r="CP20" s="146">
        <f>conversões!CO20*INPUTs!CK$32</f>
        <v>125076.22309351149</v>
      </c>
      <c r="CQ20" s="144">
        <f t="shared" si="2"/>
        <v>1841057.4259594239</v>
      </c>
      <c r="CR20" s="146">
        <f>conversões!CQ20*INPUTs!CM$32</f>
        <v>0</v>
      </c>
      <c r="CS20" s="146">
        <f>conversões!CR20*INPUTs!CN$32</f>
        <v>0</v>
      </c>
      <c r="CT20" s="146">
        <f>conversões!CS20*INPUTs!CO$32</f>
        <v>687.50194264254628</v>
      </c>
      <c r="CU20" s="146">
        <f>conversões!CT20*INPUTs!CP$32</f>
        <v>0</v>
      </c>
      <c r="CV20" s="146">
        <f>conversões!CU20*INPUTs!CQ$32</f>
        <v>0</v>
      </c>
      <c r="CW20" s="146">
        <f>conversões!CV20*INPUTs!CR$32</f>
        <v>0</v>
      </c>
      <c r="CX20" s="146">
        <f>conversões!CW20*INPUTs!CS$32</f>
        <v>0</v>
      </c>
      <c r="CY20" s="146">
        <f>conversões!CX20*INPUTs!CT$32</f>
        <v>25560.459399912892</v>
      </c>
      <c r="CZ20" s="146">
        <f>conversões!CY20*INPUTs!CU$32</f>
        <v>0</v>
      </c>
      <c r="DA20" s="146">
        <f>conversões!CZ20*INPUTs!CV$32</f>
        <v>105287.92361999201</v>
      </c>
      <c r="DB20" s="146">
        <f>conversões!DA20*INPUTs!CW$32</f>
        <v>0</v>
      </c>
      <c r="DC20" s="146">
        <f>conversões!DB20*INPUTs!CX$32</f>
        <v>0</v>
      </c>
      <c r="DD20" s="146">
        <f>conversões!DC20*INPUTs!CY$32</f>
        <v>20387.412294453003</v>
      </c>
      <c r="DE20" s="146">
        <f>conversões!DD20*INPUTs!CZ$32</f>
        <v>0</v>
      </c>
      <c r="DF20" s="146">
        <f>conversões!DE20*INPUTs!DA$32</f>
        <v>22351.402178098037</v>
      </c>
      <c r="DG20" s="146">
        <f>conversões!DF20*INPUTs!DB$32</f>
        <v>7337.0017712758699</v>
      </c>
      <c r="DH20" s="146">
        <f>conversões!DG20*INPUTs!DC$32</f>
        <v>10363.735973980356</v>
      </c>
      <c r="DI20" s="146">
        <f>conversões!DH20*INPUTs!DD$32</f>
        <v>1217.1244463289997</v>
      </c>
      <c r="DJ20" s="146">
        <f>conversões!DI20*INPUTs!DE$32</f>
        <v>1037027.7310756589</v>
      </c>
      <c r="DK20" s="146">
        <f>conversões!DJ20*INPUTs!DF$32</f>
        <v>282636.57036466897</v>
      </c>
      <c r="DL20" s="146">
        <f>conversões!DK20*INPUTs!DG$32</f>
        <v>51724.047249558687</v>
      </c>
      <c r="DM20" s="146">
        <f>conversões!DL20*INPUTs!DH$32</f>
        <v>27336.591687802906</v>
      </c>
      <c r="DN20" s="146">
        <f>conversões!DM20*INPUTs!DI$32</f>
        <v>19463.105593836786</v>
      </c>
      <c r="DO20" s="146">
        <f>conversões!DN20*INPUTs!DJ$32</f>
        <v>146.4046727219247</v>
      </c>
      <c r="DP20" s="146">
        <f>conversões!DO20*INPUTs!DK$32</f>
        <v>16942.30633879482</v>
      </c>
      <c r="DQ20" s="146">
        <f>conversões!DP20*INPUTs!DL$32</f>
        <v>2060.1573529722114</v>
      </c>
      <c r="DR20" s="146">
        <f>conversões!DQ20*INPUTs!DM$32</f>
        <v>140155.32326468398</v>
      </c>
      <c r="DS20" s="144">
        <f t="shared" si="3"/>
        <v>1770684.799227383</v>
      </c>
      <c r="DT20" s="146">
        <f>conversões!DS20*INPUTs!DO$32</f>
        <v>0</v>
      </c>
      <c r="DU20" s="146">
        <f>conversões!DT20*INPUTs!DP$32</f>
        <v>0</v>
      </c>
      <c r="DV20" s="146">
        <f>conversões!DU20*INPUTs!DQ$32</f>
        <v>432.14092220949146</v>
      </c>
      <c r="DW20" s="146">
        <f>conversões!DV20*INPUTs!DR$32</f>
        <v>0</v>
      </c>
      <c r="DX20" s="146">
        <f>conversões!DW20*INPUTs!DS$32</f>
        <v>0</v>
      </c>
      <c r="DY20" s="146">
        <f>conversões!DX20*INPUTs!DT$32</f>
        <v>0</v>
      </c>
      <c r="DZ20" s="146">
        <f>conversões!DY20*INPUTs!DU$32</f>
        <v>0</v>
      </c>
      <c r="EA20" s="146">
        <f>conversões!DZ20*INPUTs!DV$32</f>
        <v>13790.596322936766</v>
      </c>
      <c r="EB20" s="146">
        <f>conversões!EA20*INPUTs!DW$32</f>
        <v>0</v>
      </c>
      <c r="EC20" s="146">
        <f>conversões!EB20*INPUTs!DX$32</f>
        <v>132541.75793729929</v>
      </c>
      <c r="ED20" s="146">
        <f>conversões!EC20*INPUTs!DY$32</f>
        <v>6799.3411282904235</v>
      </c>
      <c r="EE20" s="146">
        <f>conversões!ED20*INPUTs!DZ$32</f>
        <v>0</v>
      </c>
      <c r="EF20" s="146">
        <f>conversões!EE20*INPUTs!EA$32</f>
        <v>30125.902879666119</v>
      </c>
      <c r="EG20" s="146">
        <f>conversões!EF20*INPUTs!EB$32</f>
        <v>0</v>
      </c>
      <c r="EH20" s="146">
        <f>conversões!EG20*INPUTs!EC$32</f>
        <v>10072.135236526832</v>
      </c>
      <c r="EI20" s="146">
        <f>conversões!EH20*INPUTs!ED$32</f>
        <v>7993.0418616496136</v>
      </c>
      <c r="EJ20" s="146">
        <f>conversões!EI20*INPUTs!EE$32</f>
        <v>11561.906451999059</v>
      </c>
      <c r="EK20" s="146">
        <f>conversões!EJ20*INPUTs!EF$32</f>
        <v>10248.597151276188</v>
      </c>
      <c r="EL20" s="146">
        <f>conversões!EK20*INPUTs!EG$32</f>
        <v>962105.79280047514</v>
      </c>
      <c r="EM20" s="146">
        <f>conversões!EL20*INPUTs!EH$32</f>
        <v>664122.6411798154</v>
      </c>
      <c r="EN20" s="146">
        <f>conversões!EM20*INPUTs!EI$32</f>
        <v>20712.781596320703</v>
      </c>
      <c r="EO20" s="146">
        <f>conversões!EN20*INPUTs!EJ$32</f>
        <v>33091.136983721175</v>
      </c>
      <c r="EP20" s="146">
        <f>conversões!EO20*INPUTs!EK$32</f>
        <v>16359.015282153759</v>
      </c>
      <c r="EQ20" s="146">
        <f>conversões!EP20*INPUTs!EL$32</f>
        <v>412.82869087117473</v>
      </c>
      <c r="ER20" s="146">
        <f>conversões!EQ20*INPUTs!EM$32</f>
        <v>15492.448417783289</v>
      </c>
      <c r="ES20" s="146">
        <f>conversões!ER20*INPUTs!EN$32</f>
        <v>1674.7184689821179</v>
      </c>
      <c r="ET20" s="146">
        <f>conversões!ES20*INPUTs!EO$32</f>
        <v>117284.37470199712</v>
      </c>
      <c r="EU20" s="144">
        <f t="shared" si="4"/>
        <v>2054821.1580139736</v>
      </c>
      <c r="EV20" s="146">
        <f>conversões!EU20*INPUTs!EQ$32</f>
        <v>0</v>
      </c>
      <c r="EW20" s="146">
        <f>conversões!EV20*INPUTs!ER$32</f>
        <v>0</v>
      </c>
      <c r="EX20" s="146">
        <f>conversões!EW20*INPUTs!ES$32</f>
        <v>386.96693140084972</v>
      </c>
      <c r="EY20" s="146">
        <f>conversões!EX20*INPUTs!ET$32</f>
        <v>0</v>
      </c>
      <c r="EZ20" s="146">
        <f>conversões!EY20*INPUTs!EU$32</f>
        <v>442.79067974676894</v>
      </c>
      <c r="FA20" s="146">
        <f>conversões!EZ20*INPUTs!EV$32</f>
        <v>0</v>
      </c>
      <c r="FB20" s="146">
        <f>conversões!FA20*INPUTs!EW$32</f>
        <v>0</v>
      </c>
      <c r="FC20" s="146">
        <f>conversões!FB20*INPUTs!EX$32</f>
        <v>89.878841323421398</v>
      </c>
      <c r="FD20" s="146">
        <f>conversões!FC20*INPUTs!EY$32</f>
        <v>0</v>
      </c>
      <c r="FE20" s="146">
        <f>conversões!FD20*INPUTs!EZ$32</f>
        <v>86992.788073093747</v>
      </c>
      <c r="FF20" s="146">
        <f>conversões!FE20*INPUTs!FA$32</f>
        <v>469.16755170825968</v>
      </c>
      <c r="FG20" s="146">
        <f>conversões!FF20*INPUTs!FB$32</f>
        <v>0</v>
      </c>
      <c r="FH20" s="146">
        <f>conversões!FG20*INPUTs!FC$32</f>
        <v>13611.590701649071</v>
      </c>
      <c r="FI20" s="146">
        <f>conversões!FH20*INPUTs!FD$32</f>
        <v>0</v>
      </c>
      <c r="FJ20" s="146">
        <f>conversões!FI20*INPUTs!FE$32</f>
        <v>16649.756187021452</v>
      </c>
      <c r="FK20" s="146">
        <f>conversões!FJ20*INPUTs!FF$32</f>
        <v>9413.5824244349969</v>
      </c>
      <c r="FL20" s="146">
        <f>conversões!FK20*INPUTs!FG$32</f>
        <v>10102.822171075371</v>
      </c>
      <c r="FM20" s="146">
        <f>conversões!FL20*INPUTs!FH$32</f>
        <v>13825.205743820134</v>
      </c>
      <c r="FN20" s="146">
        <f>conversões!FM20*INPUTs!FI$32</f>
        <v>856116.84374440275</v>
      </c>
      <c r="FO20" s="146">
        <f>conversões!FN20*INPUTs!FJ$32</f>
        <v>529537.9252452451</v>
      </c>
      <c r="FP20" s="146">
        <f>conversões!FO20*INPUTs!FK$32</f>
        <v>12947.754567519056</v>
      </c>
      <c r="FQ20" s="146">
        <f>conversões!FP20*INPUTs!FL$32</f>
        <v>33920.216936206154</v>
      </c>
      <c r="FR20" s="146">
        <f>conversões!FQ20*INPUTs!FM$32</f>
        <v>11828.508764319729</v>
      </c>
      <c r="FS20" s="146">
        <f>conversões!FR20*INPUTs!FN$32</f>
        <v>366.99456887524173</v>
      </c>
      <c r="FT20" s="146">
        <f>conversões!FS20*INPUTs!FO$32</f>
        <v>7361.3030854761373</v>
      </c>
      <c r="FU20" s="146">
        <f>conversões!FT20*INPUTs!FP$32</f>
        <v>1917.3853219526259</v>
      </c>
      <c r="FV20" s="146">
        <f>conversões!FU20*INPUTs!FQ$32</f>
        <v>1466.0779799987899</v>
      </c>
      <c r="FW20" s="144">
        <f t="shared" si="5"/>
        <v>1607447.55951927</v>
      </c>
      <c r="FX20" s="146">
        <f>conversões!FW20*INPUTs!FS$32</f>
        <v>0</v>
      </c>
      <c r="FY20" s="146">
        <f>conversões!FX20*INPUTs!FT$32</f>
        <v>0</v>
      </c>
      <c r="FZ20" s="146">
        <f>conversões!FY20*INPUTs!FU$32</f>
        <v>1393.9113796613931</v>
      </c>
      <c r="GA20" s="146">
        <f>conversões!FZ20*INPUTs!FV$32</f>
        <v>59.247033420507293</v>
      </c>
      <c r="GB20" s="146">
        <f>conversões!GA20*INPUTs!FW$32</f>
        <v>0</v>
      </c>
      <c r="GC20" s="146">
        <f>conversões!GB20*INPUTs!FX$32</f>
        <v>0</v>
      </c>
      <c r="GD20" s="146">
        <f>conversões!GC20*INPUTs!FY$32</f>
        <v>0</v>
      </c>
      <c r="GE20" s="146">
        <f>conversões!GD20*INPUTs!FZ$32</f>
        <v>99.577845327238165</v>
      </c>
      <c r="GF20" s="146">
        <f>conversões!GE20*INPUTs!GA$32</f>
        <v>0</v>
      </c>
      <c r="GG20" s="146">
        <f>conversões!GF20*INPUTs!GB$32</f>
        <v>85856.128169375996</v>
      </c>
      <c r="GH20" s="146">
        <f>conversões!GG20*INPUTs!GC$32</f>
        <v>12851.698028131905</v>
      </c>
      <c r="GI20" s="146">
        <f>conversões!GH20*INPUTs!GD$32</f>
        <v>21216.181357684003</v>
      </c>
      <c r="GJ20" s="146">
        <f>conversões!GI20*INPUTs!GE$32</f>
        <v>28392.954398469639</v>
      </c>
      <c r="GK20" s="146">
        <f>conversões!GJ20*INPUTs!GF$32</f>
        <v>18538.737963084659</v>
      </c>
      <c r="GL20" s="146">
        <f>conversões!GK20*INPUTs!GG$32</f>
        <v>19551.636667554532</v>
      </c>
      <c r="GM20" s="146">
        <f>conversões!GL20*INPUTs!GH$32</f>
        <v>18459.632466172516</v>
      </c>
      <c r="GN20" s="146">
        <f>conversões!GM20*INPUTs!GI$32</f>
        <v>31262.984915033398</v>
      </c>
      <c r="GO20" s="146">
        <f>conversões!GN20*INPUTs!GJ$32</f>
        <v>9338.2532944590057</v>
      </c>
      <c r="GP20" s="146">
        <f>conversões!GO20*INPUTs!GK$32</f>
        <v>833193.71780987305</v>
      </c>
      <c r="GQ20" s="146">
        <f>conversões!GP20*INPUTs!GL$32</f>
        <v>500291.25555610331</v>
      </c>
      <c r="GR20" s="146">
        <f>conversões!GQ20*INPUTs!GM$32</f>
        <v>15463.738408395415</v>
      </c>
      <c r="GS20" s="146">
        <f>conversões!GR20*INPUTs!GN$32</f>
        <v>31196.135702023392</v>
      </c>
      <c r="GT20" s="146">
        <f>conversões!GS20*INPUTs!GO$32</f>
        <v>6608.7338989391046</v>
      </c>
      <c r="GU20" s="146">
        <f>conversões!GT20*INPUTs!GP$32</f>
        <v>5223.4540268460187</v>
      </c>
      <c r="GV20" s="146">
        <f>conversões!GU20*INPUTs!GQ$32</f>
        <v>11258.696629227428</v>
      </c>
      <c r="GW20" s="146">
        <f>conversões!GV20*INPUTs!GR$32</f>
        <v>1133.9325417334824</v>
      </c>
      <c r="GX20" s="146">
        <f>conversões!GW20*INPUTs!GS$32</f>
        <v>2477.0113943595597</v>
      </c>
      <c r="GY20" s="144">
        <f t="shared" si="6"/>
        <v>1653867.6194858751</v>
      </c>
      <c r="GZ20" s="146">
        <f>conversões!GY20*INPUTs!GU$32</f>
        <v>91.615460409273254</v>
      </c>
      <c r="HA20" s="146">
        <f>conversões!GZ20*INPUTs!GV$32</f>
        <v>0</v>
      </c>
      <c r="HB20" s="146">
        <f>conversões!HA20*INPUTs!GW$32</f>
        <v>3453.5617660232951</v>
      </c>
      <c r="HC20" s="146">
        <f>conversões!HB20*INPUTs!GX$32</f>
        <v>0</v>
      </c>
      <c r="HD20" s="146">
        <f>conversões!HC20*INPUTs!GY$32</f>
        <v>0</v>
      </c>
      <c r="HE20" s="146">
        <f>conversões!HD20*INPUTs!GZ$32</f>
        <v>0</v>
      </c>
      <c r="HF20" s="146">
        <f>conversões!HE20*INPUTs!HA$32</f>
        <v>0</v>
      </c>
      <c r="HG20" s="146">
        <f>conversões!HF20*INPUTs!HB$32</f>
        <v>17773.268238820296</v>
      </c>
      <c r="HH20" s="146">
        <f>conversões!HG20*INPUTs!HC$32</f>
        <v>0</v>
      </c>
      <c r="HI20" s="146">
        <f>conversões!HH20*INPUTs!HD$32</f>
        <v>63374.164561098289</v>
      </c>
      <c r="HJ20" s="146">
        <f>conversões!HI20*INPUTs!HE$32</f>
        <v>10716.762174902404</v>
      </c>
      <c r="HK20" s="146">
        <f>conversões!HJ20*INPUTs!HF$32</f>
        <v>13774.62408220185</v>
      </c>
      <c r="HL20" s="146">
        <f>conversões!HK20*INPUTs!HG$32</f>
        <v>37382.717496123325</v>
      </c>
      <c r="HM20" s="146">
        <f>conversões!HL20*INPUTs!HH$32</f>
        <v>16672.415457070183</v>
      </c>
      <c r="HN20" s="146">
        <f>conversões!HM20*INPUTs!HI$32</f>
        <v>48010.508373748497</v>
      </c>
      <c r="HO20" s="146">
        <f>conversões!HN20*INPUTs!HJ$32</f>
        <v>17551.529225785132</v>
      </c>
      <c r="HP20" s="146">
        <f>conversões!HO20*INPUTs!HK$32</f>
        <v>32482.565933331512</v>
      </c>
      <c r="HQ20" s="146">
        <f>conversões!HP20*INPUTs!HL$32</f>
        <v>8584.0233205364366</v>
      </c>
      <c r="HR20" s="146">
        <f>conversões!HQ20*INPUTs!HM$32</f>
        <v>677071.61595628294</v>
      </c>
      <c r="HS20" s="146">
        <f>conversões!HR20*INPUTs!HN$32</f>
        <v>428044.09799857595</v>
      </c>
      <c r="HT20" s="146">
        <f>conversões!HS20*INPUTs!HO$32</f>
        <v>22121.195633509949</v>
      </c>
      <c r="HU20" s="146">
        <f>conversões!HT20*INPUTs!HP$32</f>
        <v>28127.9153733118</v>
      </c>
      <c r="HV20" s="146">
        <f>conversões!HU20*INPUTs!HQ$32</f>
        <v>6483.5768017622258</v>
      </c>
      <c r="HW20" s="146">
        <f>conversões!HV20*INPUTs!HR$32</f>
        <v>25060.646672431943</v>
      </c>
      <c r="HX20" s="146">
        <f>conversões!HW20*INPUTs!HS$32</f>
        <v>8720.7995650530793</v>
      </c>
      <c r="HY20" s="146">
        <f>conversões!HX20*INPUTs!HT$32</f>
        <v>1017.112022526742</v>
      </c>
      <c r="HZ20" s="146">
        <f>conversões!HY20*INPUTs!HU$32</f>
        <v>2685.0165822732074</v>
      </c>
      <c r="IA20" s="144">
        <f t="shared" si="7"/>
        <v>1469199.7326957784</v>
      </c>
    </row>
    <row r="21" spans="1:235" s="116" customFormat="1" ht="24" x14ac:dyDescent="0.25">
      <c r="A21" s="114" t="s">
        <v>28</v>
      </c>
      <c r="B21" s="115">
        <v>5920</v>
      </c>
      <c r="C21" s="115"/>
      <c r="D21" s="115">
        <v>3</v>
      </c>
      <c r="E21" s="115"/>
      <c r="F21" s="115"/>
      <c r="G21" s="115" t="s">
        <v>830</v>
      </c>
      <c r="H21" s="115" t="s">
        <v>24</v>
      </c>
      <c r="I21" s="114" t="s">
        <v>10</v>
      </c>
      <c r="J21" s="114" t="s">
        <v>880</v>
      </c>
      <c r="K21" s="114" t="s">
        <v>845</v>
      </c>
      <c r="L21" s="146">
        <f>conversões!K21*INPUTs!G$32</f>
        <v>4454.7565340606243</v>
      </c>
      <c r="M21" s="146">
        <f>conversões!L21*INPUTs!H$32</f>
        <v>1633.5927095201534</v>
      </c>
      <c r="N21" s="146">
        <f>conversões!M21*INPUTs!I$32</f>
        <v>2231.5389774483151</v>
      </c>
      <c r="O21" s="146">
        <f>conversões!N21*INPUTs!J$32</f>
        <v>2361.8694473815349</v>
      </c>
      <c r="P21" s="146">
        <f>conversões!O21*INPUTs!K$32</f>
        <v>11027.767681278503</v>
      </c>
      <c r="Q21" s="146">
        <f>conversões!P21*INPUTs!L$32</f>
        <v>0</v>
      </c>
      <c r="R21" s="146">
        <f>conversões!Q21*INPUTs!M$32</f>
        <v>76.630738808478128</v>
      </c>
      <c r="S21" s="146">
        <f>conversões!R21*INPUTs!N$32</f>
        <v>2452.8176448070435</v>
      </c>
      <c r="T21" s="146">
        <f>conversões!S21*INPUTs!O$32</f>
        <v>755.38221562660453</v>
      </c>
      <c r="U21" s="146">
        <f>conversões!T21*INPUTs!P$32</f>
        <v>23956.641324139149</v>
      </c>
      <c r="V21" s="146">
        <f>conversões!U21*INPUTs!Q$32</f>
        <v>1043.1412242085032</v>
      </c>
      <c r="W21" s="146">
        <f>conversões!V21*INPUTs!R$32</f>
        <v>1117.9440447033817</v>
      </c>
      <c r="X21" s="146">
        <f>conversões!W21*INPUTs!S$32</f>
        <v>12244.857507275392</v>
      </c>
      <c r="Y21" s="146">
        <f>conversões!X21*INPUTs!T$32</f>
        <v>1725.9168732496419</v>
      </c>
      <c r="Z21" s="146">
        <f>conversões!Y21*INPUTs!U$32</f>
        <v>0</v>
      </c>
      <c r="AA21" s="146">
        <f>conversões!Z21*INPUTs!V$32</f>
        <v>17530.213984219623</v>
      </c>
      <c r="AB21" s="146">
        <f>conversões!AA21*INPUTs!W$32</f>
        <v>17270.107664616495</v>
      </c>
      <c r="AC21" s="146">
        <f>conversões!AB21*INPUTs!X$32</f>
        <v>4077.7100135396136</v>
      </c>
      <c r="AD21" s="146">
        <f>conversões!AC21*INPUTs!Y$32</f>
        <v>314500.68508928566</v>
      </c>
      <c r="AE21" s="146">
        <f>conversões!AD21*INPUTs!Z$32</f>
        <v>202961.11910450869</v>
      </c>
      <c r="AF21" s="146">
        <f>conversões!AE21*INPUTs!AA$32</f>
        <v>45194.084277522365</v>
      </c>
      <c r="AG21" s="146">
        <f>conversões!AF21*INPUTs!AB$32</f>
        <v>7317.3972751987076</v>
      </c>
      <c r="AH21" s="146">
        <f>conversões!AG21*INPUTs!AC$32</f>
        <v>38089.60191142049</v>
      </c>
      <c r="AI21" s="146">
        <f>conversões!AH21*INPUTs!AD$32</f>
        <v>4053.9439001525002</v>
      </c>
      <c r="AJ21" s="146">
        <f>conversões!AI21*INPUTs!AE$32</f>
        <v>22447.893212740517</v>
      </c>
      <c r="AK21" s="146">
        <f>conversões!AJ21*INPUTs!AF$32</f>
        <v>12916.657178949295</v>
      </c>
      <c r="AL21" s="146">
        <f>conversões!AK21*INPUTs!AG$32</f>
        <v>5393.0988723348319</v>
      </c>
      <c r="AM21" s="144">
        <f t="shared" si="0"/>
        <v>756835.36940699618</v>
      </c>
      <c r="AN21" s="146">
        <f>conversões!AM21*INPUTs!AI$32</f>
        <v>5438.780001564156</v>
      </c>
      <c r="AO21" s="146">
        <f>conversões!AN21*INPUTs!AJ$32</f>
        <v>1598.8303331725076</v>
      </c>
      <c r="AP21" s="146">
        <f>conversões!AO21*INPUTs!AK$32</f>
        <v>17683.409987738865</v>
      </c>
      <c r="AQ21" s="146">
        <f>conversões!AP21*INPUTs!AL$32</f>
        <v>2133.3474658719147</v>
      </c>
      <c r="AR21" s="146">
        <f>conversões!AQ21*INPUTs!AM$32</f>
        <v>7444.849260741521</v>
      </c>
      <c r="AS21" s="146">
        <f>conversões!AR21*INPUTs!AN$32</f>
        <v>0</v>
      </c>
      <c r="AT21" s="146">
        <f>conversões!AS21*INPUTs!AO$32</f>
        <v>0</v>
      </c>
      <c r="AU21" s="146">
        <f>conversões!AT21*INPUTs!AP$32</f>
        <v>3235.1377619912219</v>
      </c>
      <c r="AV21" s="146">
        <f>conversões!AU21*INPUTs!AQ$32</f>
        <v>627.75031896166058</v>
      </c>
      <c r="AW21" s="146">
        <f>conversões!AV21*INPUTs!AR$32</f>
        <v>26333.353663523707</v>
      </c>
      <c r="AX21" s="146">
        <f>conversões!AW21*INPUTs!AS$32</f>
        <v>536.6680642267097</v>
      </c>
      <c r="AY21" s="146">
        <f>conversões!AX21*INPUTs!AT$32</f>
        <v>1904.0787889017467</v>
      </c>
      <c r="AZ21" s="146">
        <f>conversões!AY21*INPUTs!AU$32</f>
        <v>13526.197358646867</v>
      </c>
      <c r="BA21" s="146">
        <f>conversões!AZ21*INPUTs!AV$32</f>
        <v>2400.8823243641582</v>
      </c>
      <c r="BB21" s="146">
        <f>conversões!BA21*INPUTs!AW$32</f>
        <v>0</v>
      </c>
      <c r="BC21" s="146">
        <f>conversões!BB21*INPUTs!AX$32</f>
        <v>16947.753296155977</v>
      </c>
      <c r="BD21" s="146">
        <f>conversões!BC21*INPUTs!AY$32</f>
        <v>17533.943224236791</v>
      </c>
      <c r="BE21" s="146">
        <f>conversões!BD21*INPUTs!AZ$32</f>
        <v>11033.216158966308</v>
      </c>
      <c r="BF21" s="146">
        <f>conversões!BE21*INPUTs!BA$32</f>
        <v>276152.49448154459</v>
      </c>
      <c r="BG21" s="146">
        <f>conversões!BF21*INPUTs!BB$32</f>
        <v>221938.85490969269</v>
      </c>
      <c r="BH21" s="146">
        <f>conversões!BG21*INPUTs!BC$32</f>
        <v>46712.395329938387</v>
      </c>
      <c r="BI21" s="146">
        <f>conversões!BH21*INPUTs!BD$32</f>
        <v>7383.5079216625518</v>
      </c>
      <c r="BJ21" s="146">
        <f>conversões!BI21*INPUTs!BE$32</f>
        <v>33615.371018744132</v>
      </c>
      <c r="BK21" s="146">
        <f>conversões!BJ21*INPUTs!BF$32</f>
        <v>3837.7987368642439</v>
      </c>
      <c r="BL21" s="146">
        <f>conversões!BK21*INPUTs!BG$32</f>
        <v>25848.046795424452</v>
      </c>
      <c r="BM21" s="146">
        <f>conversões!BL21*INPUTs!BH$32</f>
        <v>9085.746613794503</v>
      </c>
      <c r="BN21" s="146">
        <f>conversões!BM21*INPUTs!BI$32</f>
        <v>8022.1294677654942</v>
      </c>
      <c r="BO21" s="144">
        <f t="shared" si="1"/>
        <v>760974.5432844949</v>
      </c>
      <c r="BP21" s="146">
        <f>conversões!BO21*INPUTs!BK$32</f>
        <v>2417.3693684442264</v>
      </c>
      <c r="BQ21" s="146">
        <f>conversões!BP21*INPUTs!BL$32</f>
        <v>1532.6334632160117</v>
      </c>
      <c r="BR21" s="146">
        <f>conversões!BQ21*INPUTs!BM$32</f>
        <v>2023.3361360180661</v>
      </c>
      <c r="BS21" s="146">
        <f>conversões!BR21*INPUTs!BN$32</f>
        <v>1763.8325011363515</v>
      </c>
      <c r="BT21" s="146">
        <f>conversões!BS21*INPUTs!BO$32</f>
        <v>2936.7341239795769</v>
      </c>
      <c r="BU21" s="146">
        <f>conversões!BT21*INPUTs!BP$32</f>
        <v>0</v>
      </c>
      <c r="BV21" s="146">
        <f>conversões!BU21*INPUTs!BQ$32</f>
        <v>163.45490935097467</v>
      </c>
      <c r="BW21" s="146">
        <f>conversões!BV21*INPUTs!BR$32</f>
        <v>6873.2996287028336</v>
      </c>
      <c r="BX21" s="146">
        <f>conversões!BW21*INPUTs!BS$32</f>
        <v>370.77136884973862</v>
      </c>
      <c r="BY21" s="146">
        <f>conversões!BX21*INPUTs!BT$32</f>
        <v>24871.787532418868</v>
      </c>
      <c r="BZ21" s="146">
        <f>conversões!BY21*INPUTs!BU$32</f>
        <v>790.32517720690328</v>
      </c>
      <c r="CA21" s="146">
        <f>conversões!BZ21*INPUTs!BV$32</f>
        <v>2678.2385759861686</v>
      </c>
      <c r="CB21" s="146">
        <f>conversões!CA21*INPUTs!BW$32</f>
        <v>11596.39590377252</v>
      </c>
      <c r="CC21" s="146">
        <f>conversões!CB21*INPUTs!BX$32</f>
        <v>1621.4807470653957</v>
      </c>
      <c r="CD21" s="146">
        <f>conversões!CC21*INPUTs!BY$32</f>
        <v>0</v>
      </c>
      <c r="CE21" s="146">
        <f>conversões!CD21*INPUTs!BZ$32</f>
        <v>14798.498268451705</v>
      </c>
      <c r="CF21" s="146">
        <f>conversões!CE21*INPUTs!CA$32</f>
        <v>17205.352267623381</v>
      </c>
      <c r="CG21" s="146">
        <f>conversões!CF21*INPUTs!CB$32</f>
        <v>8572.1685738839424</v>
      </c>
      <c r="CH21" s="146">
        <f>conversões!CG21*INPUTs!CC$32</f>
        <v>282092.12860173522</v>
      </c>
      <c r="CI21" s="146">
        <f>conversões!CH21*INPUTs!CD$32</f>
        <v>221274.99149496353</v>
      </c>
      <c r="CJ21" s="146">
        <f>conversões!CI21*INPUTs!CE$32</f>
        <v>47630.109983758375</v>
      </c>
      <c r="CK21" s="146">
        <f>conversões!CJ21*INPUTs!CF$32</f>
        <v>12714.390700631453</v>
      </c>
      <c r="CL21" s="146">
        <f>conversões!CK21*INPUTs!CG$32</f>
        <v>32105.975370260665</v>
      </c>
      <c r="CM21" s="146">
        <f>conversões!CL21*INPUTs!CH$32</f>
        <v>3708.9125877270371</v>
      </c>
      <c r="CN21" s="146">
        <f>conversões!CM21*INPUTs!CI$32</f>
        <v>22991.046838519083</v>
      </c>
      <c r="CO21" s="146">
        <f>conversões!CN21*INPUTs!CJ$32</f>
        <v>8853.391481003704</v>
      </c>
      <c r="CP21" s="146">
        <f>conversões!CO21*INPUTs!CK$32</f>
        <v>9379.1346563138468</v>
      </c>
      <c r="CQ21" s="144">
        <f t="shared" si="2"/>
        <v>740965.76026101958</v>
      </c>
      <c r="CR21" s="146">
        <f>conversões!CQ21*INPUTs!CM$32</f>
        <v>2906.2251564791063</v>
      </c>
      <c r="CS21" s="146">
        <f>conversões!CR21*INPUTs!CN$32</f>
        <v>1260.6498355060435</v>
      </c>
      <c r="CT21" s="146">
        <f>conversões!CS21*INPUTs!CO$32</f>
        <v>2062.0954148285891</v>
      </c>
      <c r="CU21" s="146">
        <f>conversões!CT21*INPUTs!CP$32</f>
        <v>1996.2145121420003</v>
      </c>
      <c r="CV21" s="146">
        <f>conversões!CU21*INPUTs!CQ$32</f>
        <v>2411.0449520699481</v>
      </c>
      <c r="CW21" s="146">
        <f>conversões!CV21*INPUTs!CR$32</f>
        <v>0</v>
      </c>
      <c r="CX21" s="146">
        <f>conversões!CW21*INPUTs!CS$32</f>
        <v>65.402087404466357</v>
      </c>
      <c r="CY21" s="146">
        <f>conversões!CX21*INPUTs!CT$32</f>
        <v>3359.6548283586267</v>
      </c>
      <c r="CZ21" s="146">
        <f>conversões!CY21*INPUTs!CU$32</f>
        <v>196.20626221339904</v>
      </c>
      <c r="DA21" s="146">
        <f>conversões!CZ21*INPUTs!CV$32</f>
        <v>18179.045411153551</v>
      </c>
      <c r="DB21" s="146">
        <f>conversões!DA21*INPUTs!CW$32</f>
        <v>420.01340534978397</v>
      </c>
      <c r="DC21" s="146">
        <f>conversões!DB21*INPUTs!CX$32</f>
        <v>3250.6133481383781</v>
      </c>
      <c r="DD21" s="146">
        <f>conversões!DC21*INPUTs!CY$32</f>
        <v>8602.8621730847935</v>
      </c>
      <c r="DE21" s="146">
        <f>conversões!DD21*INPUTs!CZ$32</f>
        <v>1442.4460378012577</v>
      </c>
      <c r="DF21" s="146">
        <f>conversões!DE21*INPUTs!DA$32</f>
        <v>0</v>
      </c>
      <c r="DG21" s="146">
        <f>conversões!DF21*INPUTs!DB$32</f>
        <v>11786.958598237856</v>
      </c>
      <c r="DH21" s="146">
        <f>conversões!DG21*INPUTs!DC$32</f>
        <v>14603.110079882355</v>
      </c>
      <c r="DI21" s="146">
        <f>conversões!DH21*INPUTs!DD$32</f>
        <v>8781.2754674095504</v>
      </c>
      <c r="DJ21" s="146">
        <f>conversões!DI21*INPUTs!DE$32</f>
        <v>280483.77965517162</v>
      </c>
      <c r="DK21" s="146">
        <f>conversões!DJ21*INPUTs!DF$32</f>
        <v>192379.93769058352</v>
      </c>
      <c r="DL21" s="146">
        <f>conversões!DK21*INPUTs!DG$32</f>
        <v>43426.957235647758</v>
      </c>
      <c r="DM21" s="146">
        <f>conversões!DL21*INPUTs!DH$32</f>
        <v>25581.443269642969</v>
      </c>
      <c r="DN21" s="146">
        <f>conversões!DM21*INPUTs!DI$32</f>
        <v>30217.488835902113</v>
      </c>
      <c r="DO21" s="146">
        <f>conversões!DN21*INPUTs!DJ$32</f>
        <v>2418.1911801523152</v>
      </c>
      <c r="DP21" s="146">
        <f>conversões!DO21*INPUTs!DK$32</f>
        <v>21199.192603624004</v>
      </c>
      <c r="DQ21" s="146">
        <f>conversões!DP21*INPUTs!DL$32</f>
        <v>6228.0019759059242</v>
      </c>
      <c r="DR21" s="146">
        <f>conversões!DQ21*INPUTs!DM$32</f>
        <v>10076.528407326099</v>
      </c>
      <c r="DS21" s="144">
        <f t="shared" si="3"/>
        <v>693335.33842401602</v>
      </c>
      <c r="DT21" s="146">
        <f>conversões!DS21*INPUTs!DO$32</f>
        <v>4721.2390681667448</v>
      </c>
      <c r="DU21" s="146">
        <f>conversões!DT21*INPUTs!DP$32</f>
        <v>1503.9493829952673</v>
      </c>
      <c r="DV21" s="146">
        <f>conversões!DU21*INPUTs!DQ$32</f>
        <v>20045.16660716433</v>
      </c>
      <c r="DW21" s="146">
        <f>conversões!DV21*INPUTs!DR$32</f>
        <v>1214.1883431996584</v>
      </c>
      <c r="DX21" s="146">
        <f>conversões!DW21*INPUTs!DS$32</f>
        <v>1577.5788262275767</v>
      </c>
      <c r="DY21" s="146">
        <f>conversões!DX21*INPUTs!DT$32</f>
        <v>270.83665706835029</v>
      </c>
      <c r="DZ21" s="146">
        <f>conversões!DY21*INPUTs!DU$32</f>
        <v>67.051793740222649</v>
      </c>
      <c r="EA21" s="146">
        <f>conversões!DZ21*INPUTs!DV$32</f>
        <v>4649.7289875136657</v>
      </c>
      <c r="EB21" s="146">
        <f>conversões!EA21*INPUTs!DW$32</f>
        <v>957.13148711533495</v>
      </c>
      <c r="EC21" s="146">
        <f>conversões!EB21*INPUTs!DX$32</f>
        <v>26290.093265767904</v>
      </c>
      <c r="ED21" s="146">
        <f>conversões!EC21*INPUTs!DY$32</f>
        <v>773.06773959315524</v>
      </c>
      <c r="EE21" s="146">
        <f>conversões!ED21*INPUTs!DZ$32</f>
        <v>2030.2849279990769</v>
      </c>
      <c r="EF21" s="146">
        <f>conversões!EE21*INPUTs!EA$32</f>
        <v>15466.278497109191</v>
      </c>
      <c r="EG21" s="146">
        <f>conversões!EF21*INPUTs!EB$32</f>
        <v>1400.8920907575596</v>
      </c>
      <c r="EH21" s="146">
        <f>conversões!EG21*INPUTs!EC$32</f>
        <v>0</v>
      </c>
      <c r="EI21" s="146">
        <f>conversões!EH21*INPUTs!ED$32</f>
        <v>12784.505193719573</v>
      </c>
      <c r="EJ21" s="146">
        <f>conversões!EI21*INPUTs!EE$32</f>
        <v>20979.593831024507</v>
      </c>
      <c r="EK21" s="146">
        <f>conversões!EJ21*INPUTs!EF$32</f>
        <v>10168.050855361258</v>
      </c>
      <c r="EL21" s="146">
        <f>conversões!EK21*INPUTs!EG$32</f>
        <v>302519.65905285452</v>
      </c>
      <c r="EM21" s="146">
        <f>conversões!EL21*INPUTs!EH$32</f>
        <v>219955.62478302259</v>
      </c>
      <c r="EN21" s="146">
        <f>conversões!EM21*INPUTs!EI$32</f>
        <v>52713.814182757036</v>
      </c>
      <c r="EO21" s="146">
        <f>conversões!EN21*INPUTs!EJ$32</f>
        <v>22724.146085817491</v>
      </c>
      <c r="EP21" s="146">
        <f>conversões!EO21*INPUTs!EK$32</f>
        <v>29521.115421248138</v>
      </c>
      <c r="EQ21" s="146">
        <f>conversões!EP21*INPUTs!EL$32</f>
        <v>1970.1618196119707</v>
      </c>
      <c r="ER21" s="146">
        <f>conversões!EQ21*INPUTs!EM$32</f>
        <v>16090.375557385929</v>
      </c>
      <c r="ES21" s="146">
        <f>conversões!ER21*INPUTs!EN$32</f>
        <v>23914.479767338289</v>
      </c>
      <c r="ET21" s="146">
        <f>conversões!ES21*INPUTs!EO$32</f>
        <v>7651.1355621817511</v>
      </c>
      <c r="EU21" s="144">
        <f t="shared" si="4"/>
        <v>801960.14978674112</v>
      </c>
      <c r="EV21" s="146">
        <f>conversões!EU21*INPUTs!EQ$32</f>
        <v>6697.4605314270866</v>
      </c>
      <c r="EW21" s="146">
        <f>conversões!EV21*INPUTs!ER$32</f>
        <v>1490.7779695782219</v>
      </c>
      <c r="EX21" s="146">
        <f>conversões!EW21*INPUTs!ES$32</f>
        <v>20395.184694684045</v>
      </c>
      <c r="EY21" s="146">
        <f>conversões!EX21*INPUTs!ET$32</f>
        <v>1016.6978971994025</v>
      </c>
      <c r="EZ21" s="146">
        <f>conversões!EY21*INPUTs!EU$32</f>
        <v>441.91243506871376</v>
      </c>
      <c r="FA21" s="146">
        <f>conversões!EZ21*INPUTs!EV$32</f>
        <v>0</v>
      </c>
      <c r="FB21" s="146">
        <f>conversões!FA21*INPUTs!EW$32</f>
        <v>2329.0175753793437</v>
      </c>
      <c r="FC21" s="146">
        <f>conversões!FB21*INPUTs!EX$32</f>
        <v>3633.7052559472513</v>
      </c>
      <c r="FD21" s="146">
        <f>conversões!FC21*INPUTs!EY$32</f>
        <v>847.42907533511595</v>
      </c>
      <c r="FE21" s="146">
        <f>conversões!FD21*INPUTs!EZ$32</f>
        <v>13937.876575321914</v>
      </c>
      <c r="FF21" s="146">
        <f>conversões!FE21*INPUTs!FA$32</f>
        <v>454.53014040701675</v>
      </c>
      <c r="FG21" s="146">
        <f>conversões!FF21*INPUTs!FB$32</f>
        <v>1875.3181722627553</v>
      </c>
      <c r="FH21" s="146">
        <f>conversões!FG21*INPUTs!FC$32</f>
        <v>12486.629888125615</v>
      </c>
      <c r="FI21" s="146">
        <f>conversões!FH21*INPUTs!FD$32</f>
        <v>2105.4375376700059</v>
      </c>
      <c r="FJ21" s="146">
        <f>conversões!FI21*INPUTs!FE$32</f>
        <v>439.13004293780023</v>
      </c>
      <c r="FK21" s="146">
        <f>conversões!FJ21*INPUTs!FF$32</f>
        <v>12660.277093545694</v>
      </c>
      <c r="FL21" s="146">
        <f>conversões!FK21*INPUTs!FG$32</f>
        <v>26033.575875140355</v>
      </c>
      <c r="FM21" s="146">
        <f>conversões!FL21*INPUTs!FH$32</f>
        <v>8232.9596444803192</v>
      </c>
      <c r="FN21" s="146">
        <f>conversões!FM21*INPUTs!FI$32</f>
        <v>285246.38966708886</v>
      </c>
      <c r="FO21" s="146">
        <f>conversões!FN21*INPUTs!FJ$32</f>
        <v>191912.23204399008</v>
      </c>
      <c r="FP21" s="146">
        <f>conversões!FO21*INPUTs!FK$32</f>
        <v>47204.267312351883</v>
      </c>
      <c r="FQ21" s="146">
        <f>conversões!FP21*INPUTs!FL$32</f>
        <v>25087.466251951668</v>
      </c>
      <c r="FR21" s="146">
        <f>conversões!FQ21*INPUTs!FM$32</f>
        <v>24268.182093786159</v>
      </c>
      <c r="FS21" s="146">
        <f>conversões!FR21*INPUTs!FN$32</f>
        <v>3421.9558417232138</v>
      </c>
      <c r="FT21" s="146">
        <f>conversões!FS21*INPUTs!FO$32</f>
        <v>11180.226805671249</v>
      </c>
      <c r="FU21" s="146">
        <f>conversões!FT21*INPUTs!FP$32</f>
        <v>17874.574961220147</v>
      </c>
      <c r="FV21" s="146">
        <f>conversões!FU21*INPUTs!FQ$32</f>
        <v>6484.7584014854574</v>
      </c>
      <c r="FW21" s="144">
        <f t="shared" si="5"/>
        <v>727757.97378377942</v>
      </c>
      <c r="FX21" s="146">
        <f>conversões!FW21*INPUTs!FS$32</f>
        <v>5042.3950927132464</v>
      </c>
      <c r="FY21" s="146">
        <f>conversões!FX21*INPUTs!FT$32</f>
        <v>1353.2993228008063</v>
      </c>
      <c r="FZ21" s="146">
        <f>conversões!FY21*INPUTs!FU$32</f>
        <v>26403.506115257613</v>
      </c>
      <c r="GA21" s="146">
        <f>conversões!FZ21*INPUTs!FV$32</f>
        <v>599.70846575805149</v>
      </c>
      <c r="GB21" s="146">
        <f>conversões!GA21*INPUTs!FW$32</f>
        <v>755.53530185065051</v>
      </c>
      <c r="GC21" s="146">
        <f>conversões!GB21*INPUTs!FX$32</f>
        <v>0</v>
      </c>
      <c r="GD21" s="146">
        <f>conversões!GC21*INPUTs!FY$32</f>
        <v>2469.3264116872651</v>
      </c>
      <c r="GE21" s="146">
        <f>conversões!GD21*INPUTs!FZ$32</f>
        <v>4937.4250535251913</v>
      </c>
      <c r="GF21" s="146">
        <f>conversões!GE21*INPUTs!GA$32</f>
        <v>947.95253472811669</v>
      </c>
      <c r="GG21" s="146">
        <f>conversões!GF21*INPUTs!GB$32</f>
        <v>13800.208769849483</v>
      </c>
      <c r="GH21" s="146">
        <f>conversões!GG21*INPUTs!GC$32</f>
        <v>398.31138130895266</v>
      </c>
      <c r="GI21" s="146">
        <f>conversões!GH21*INPUTs!GD$32</f>
        <v>4242.1632577944774</v>
      </c>
      <c r="GJ21" s="146">
        <f>conversões!GI21*INPUTs!GE$32</f>
        <v>29568.555450191023</v>
      </c>
      <c r="GK21" s="146">
        <f>conversões!GJ21*INPUTs!GF$32</f>
        <v>1434.9217479033605</v>
      </c>
      <c r="GL21" s="146">
        <f>conversões!GK21*INPUTs!GG$32</f>
        <v>481.1230299976757</v>
      </c>
      <c r="GM21" s="146">
        <f>conversões!GL21*INPUTs!GH$32</f>
        <v>9971.1044079482781</v>
      </c>
      <c r="GN21" s="146">
        <f>conversões!GM21*INPUTs!GI$32</f>
        <v>19669.148518517613</v>
      </c>
      <c r="GO21" s="146">
        <f>conversões!GN21*INPUTs!GJ$32</f>
        <v>11985.639169985438</v>
      </c>
      <c r="GP21" s="146">
        <f>conversões!GO21*INPUTs!GK$32</f>
        <v>336392.57079444634</v>
      </c>
      <c r="GQ21" s="146">
        <f>conversões!GP21*INPUTs!GL$32</f>
        <v>227724.30465503054</v>
      </c>
      <c r="GR21" s="146">
        <f>conversões!GQ21*INPUTs!GM$32</f>
        <v>40248.1130415515</v>
      </c>
      <c r="GS21" s="146">
        <f>conversões!GR21*INPUTs!GN$32</f>
        <v>36330.791988347075</v>
      </c>
      <c r="GT21" s="146">
        <f>conversões!GS21*INPUTs!GO$32</f>
        <v>23921.559371635558</v>
      </c>
      <c r="GU21" s="146">
        <f>conversões!GT21*INPUTs!GP$32</f>
        <v>3536.1413442108983</v>
      </c>
      <c r="GV21" s="146">
        <f>conversões!GU21*INPUTs!GQ$32</f>
        <v>15927.131585187277</v>
      </c>
      <c r="GW21" s="146">
        <f>conversões!GV21*INPUTs!GR$32</f>
        <v>15177.348242316628</v>
      </c>
      <c r="GX21" s="146">
        <f>conversões!GW21*INPUTs!GS$32</f>
        <v>5583.7031151900192</v>
      </c>
      <c r="GY21" s="144">
        <f t="shared" si="6"/>
        <v>838901.98816973309</v>
      </c>
      <c r="GZ21" s="146">
        <f>conversões!GY21*INPUTs!GU$32</f>
        <v>4158.1452637209723</v>
      </c>
      <c r="HA21" s="146">
        <f>conversões!GZ21*INPUTs!GV$32</f>
        <v>1095.3206174065028</v>
      </c>
      <c r="HB21" s="146">
        <f>conversões!HA21*INPUTs!GW$32</f>
        <v>19749.722393472945</v>
      </c>
      <c r="HC21" s="146">
        <f>conversões!HB21*INPUTs!GX$32</f>
        <v>694.16329617795498</v>
      </c>
      <c r="HD21" s="146">
        <f>conversões!HC21*INPUTs!GY$32</f>
        <v>868.79645840424655</v>
      </c>
      <c r="HE21" s="146">
        <f>conversões!HD21*INPUTs!GZ$32</f>
        <v>321.35884574329691</v>
      </c>
      <c r="HF21" s="146">
        <f>conversões!HE21*INPUTs!HA$32</f>
        <v>2535.1463742612459</v>
      </c>
      <c r="HG21" s="146">
        <f>conversões!HF21*INPUTs!HB$32</f>
        <v>2577.3585500118747</v>
      </c>
      <c r="HH21" s="146">
        <f>conversões!HG21*INPUTs!HC$32</f>
        <v>1427.5506946286741</v>
      </c>
      <c r="HI21" s="146">
        <f>conversões!HH21*INPUTs!HD$32</f>
        <v>11446.428576191251</v>
      </c>
      <c r="HJ21" s="146">
        <f>conversões!HI21*INPUTs!HE$32</f>
        <v>455.26118374018387</v>
      </c>
      <c r="HK21" s="146">
        <f>conversões!HJ21*INPUTs!HF$32</f>
        <v>1687.2875722321146</v>
      </c>
      <c r="HL21" s="146">
        <f>conversões!HK21*INPUTs!HG$32</f>
        <v>25146.257796512717</v>
      </c>
      <c r="HM21" s="146">
        <f>conversões!HL21*INPUTs!HH$32</f>
        <v>1312.4689911369401</v>
      </c>
      <c r="HN21" s="146">
        <f>conversões!HM21*INPUTs!HI$32</f>
        <v>467.30368364388522</v>
      </c>
      <c r="HO21" s="146">
        <f>conversões!HN21*INPUTs!HJ$32</f>
        <v>12809.900598873381</v>
      </c>
      <c r="HP21" s="146">
        <f>conversões!HO21*INPUTs!HK$32</f>
        <v>17055.996704586494</v>
      </c>
      <c r="HQ21" s="146">
        <f>conversões!HP21*INPUTs!HL$32</f>
        <v>9615.4118507314743</v>
      </c>
      <c r="HR21" s="146">
        <f>conversões!HQ21*INPUTs!HM$32</f>
        <v>302459.89834243804</v>
      </c>
      <c r="HS21" s="146">
        <f>conversões!HR21*INPUTs!HN$32</f>
        <v>253319.99967574512</v>
      </c>
      <c r="HT21" s="146">
        <f>conversões!HS21*INPUTs!HO$32</f>
        <v>58774.508889509685</v>
      </c>
      <c r="HU21" s="146">
        <f>conversões!HT21*INPUTs!HP$32</f>
        <v>32957.165026560666</v>
      </c>
      <c r="HV21" s="146">
        <f>conversões!HU21*INPUTs!HQ$32</f>
        <v>22094.403044479845</v>
      </c>
      <c r="HW21" s="146">
        <f>conversões!HV21*INPUTs!HR$32</f>
        <v>2754.3328396189058</v>
      </c>
      <c r="HX21" s="146">
        <f>conversões!HW21*INPUTs!HS$32</f>
        <v>12858.490620137369</v>
      </c>
      <c r="HY21" s="146">
        <f>conversões!HX21*INPUTs!HT$32</f>
        <v>14548.732438599769</v>
      </c>
      <c r="HZ21" s="146">
        <f>conversões!HY21*INPUTs!HU$32</f>
        <v>6657.0527902500617</v>
      </c>
      <c r="IA21" s="144">
        <f t="shared" si="7"/>
        <v>819848.46311881579</v>
      </c>
    </row>
    <row r="22" spans="1:235" s="27" customFormat="1" ht="24" x14ac:dyDescent="0.25">
      <c r="A22" s="98" t="s">
        <v>28</v>
      </c>
      <c r="B22" s="99">
        <v>6141</v>
      </c>
      <c r="C22" s="99"/>
      <c r="D22" s="99">
        <v>4</v>
      </c>
      <c r="E22" s="99"/>
      <c r="F22" s="99"/>
      <c r="G22" s="99" t="s">
        <v>785</v>
      </c>
      <c r="H22" s="99" t="s">
        <v>23</v>
      </c>
      <c r="I22" s="98" t="s">
        <v>11</v>
      </c>
      <c r="J22" s="98" t="s">
        <v>881</v>
      </c>
      <c r="K22" s="98" t="s">
        <v>845</v>
      </c>
      <c r="L22" s="146">
        <f>conversões!K22*INPUTs!G$33</f>
        <v>12321.054322749933</v>
      </c>
      <c r="M22" s="146">
        <f>conversões!L22*INPUTs!H$33</f>
        <v>14103.636759448495</v>
      </c>
      <c r="N22" s="146">
        <f>conversões!M22*INPUTs!I$33</f>
        <v>281029.37599946215</v>
      </c>
      <c r="O22" s="146">
        <f>conversões!N22*INPUTs!J$33</f>
        <v>0</v>
      </c>
      <c r="P22" s="146">
        <f>conversões!O22*INPUTs!K$33</f>
        <v>121814.52915966122</v>
      </c>
      <c r="Q22" s="146">
        <f>conversões!P22*INPUTs!L$33</f>
        <v>0</v>
      </c>
      <c r="R22" s="146">
        <f>conversões!Q22*INPUTs!M$33</f>
        <v>13446.745741355056</v>
      </c>
      <c r="S22" s="146">
        <f>conversões!R22*INPUTs!N$33</f>
        <v>39983.761483687565</v>
      </c>
      <c r="T22" s="146">
        <f>conversões!S22*INPUTs!O$33</f>
        <v>20492.248343009247</v>
      </c>
      <c r="U22" s="146">
        <f>conversões!T22*INPUTs!P$33</f>
        <v>380069.51336756756</v>
      </c>
      <c r="V22" s="146">
        <f>conversões!U22*INPUTs!Q$33</f>
        <v>366689.48909555178</v>
      </c>
      <c r="W22" s="146">
        <f>conversões!V22*INPUTs!R$33</f>
        <v>120542.35911659425</v>
      </c>
      <c r="X22" s="146">
        <f>conversões!W22*INPUTs!S$33</f>
        <v>199348.2097678745</v>
      </c>
      <c r="Y22" s="146">
        <f>conversões!X22*INPUTs!T$33</f>
        <v>110814.15379627528</v>
      </c>
      <c r="Z22" s="146">
        <f>conversões!Y22*INPUTs!U$33</f>
        <v>43719.125053383905</v>
      </c>
      <c r="AA22" s="146">
        <f>conversões!Z22*INPUTs!V$33</f>
        <v>176772.97373020888</v>
      </c>
      <c r="AB22" s="146">
        <f>conversões!AA22*INPUTs!W$33</f>
        <v>1028280.9924525408</v>
      </c>
      <c r="AC22" s="146">
        <f>conversões!AB22*INPUTs!X$33</f>
        <v>264878.08783936669</v>
      </c>
      <c r="AD22" s="146">
        <f>conversões!AC22*INPUTs!Y$33</f>
        <v>390601.79973221902</v>
      </c>
      <c r="AE22" s="146">
        <f>conversões!AD22*INPUTs!Z$33</f>
        <v>7793162.0884489287</v>
      </c>
      <c r="AF22" s="146">
        <f>conversões!AE22*INPUTs!AA$33</f>
        <v>609824.12653125986</v>
      </c>
      <c r="AG22" s="146">
        <f>conversões!AF22*INPUTs!AB$33</f>
        <v>704339.53160813602</v>
      </c>
      <c r="AH22" s="146">
        <f>conversões!AG22*INPUTs!AC$33</f>
        <v>1243607.3225003367</v>
      </c>
      <c r="AI22" s="146">
        <f>conversões!AH22*INPUTs!AD$33</f>
        <v>108505.46470832331</v>
      </c>
      <c r="AJ22" s="146">
        <f>conversões!AI22*INPUTs!AE$33</f>
        <v>53534.485439160191</v>
      </c>
      <c r="AK22" s="146">
        <f>conversões!AJ22*INPUTs!AF$33</f>
        <v>183441.30648204987</v>
      </c>
      <c r="AL22" s="146">
        <f>conversões!AK22*INPUTs!AG$33</f>
        <v>0</v>
      </c>
      <c r="AM22" s="144">
        <f t="shared" si="0"/>
        <v>14281322.381479153</v>
      </c>
      <c r="AN22" s="146">
        <f>conversões!AM22*INPUTs!AI$33</f>
        <v>2384.5264465296023</v>
      </c>
      <c r="AO22" s="146">
        <f>conversões!AN22*INPUTs!AJ$33</f>
        <v>15039.359060929472</v>
      </c>
      <c r="AP22" s="146">
        <f>conversões!AO22*INPUTs!AK$33</f>
        <v>227091.25376332726</v>
      </c>
      <c r="AQ22" s="146">
        <f>conversões!AP22*INPUTs!AL$33</f>
        <v>0</v>
      </c>
      <c r="AR22" s="146">
        <f>conversões!AQ22*INPUTs!AM$33</f>
        <v>121396.31058341802</v>
      </c>
      <c r="AS22" s="146">
        <f>conversões!AR22*INPUTs!AN$33</f>
        <v>0</v>
      </c>
      <c r="AT22" s="146">
        <f>conversões!AS22*INPUTs!AO$33</f>
        <v>6513.7447623406706</v>
      </c>
      <c r="AU22" s="146">
        <f>conversões!AT22*INPUTs!AP$33</f>
        <v>28558.564304142503</v>
      </c>
      <c r="AV22" s="146">
        <f>conversões!AU22*INPUTs!AQ$33</f>
        <v>17147.81502805743</v>
      </c>
      <c r="AW22" s="146">
        <f>conversões!AV22*INPUTs!AR$33</f>
        <v>52101.647943947712</v>
      </c>
      <c r="AX22" s="146">
        <f>conversões!AW22*INPUTs!AS$33</f>
        <v>321708.70599524473</v>
      </c>
      <c r="AY22" s="146">
        <f>conversões!AX22*INPUTs!AT$33</f>
        <v>76406.745829301828</v>
      </c>
      <c r="AZ22" s="146">
        <f>conversões!AY22*INPUTs!AU$33</f>
        <v>196855.10882674967</v>
      </c>
      <c r="BA22" s="146">
        <f>conversões!AZ22*INPUTs!AV$33</f>
        <v>97962.606351597191</v>
      </c>
      <c r="BB22" s="146">
        <f>conversões!BA22*INPUTs!AW$33</f>
        <v>10413.060934562935</v>
      </c>
      <c r="BC22" s="146">
        <f>conversões!BB22*INPUTs!AX$33</f>
        <v>158432.65663441928</v>
      </c>
      <c r="BD22" s="146">
        <f>conversões!BC22*INPUTs!AY$33</f>
        <v>988131.75092284707</v>
      </c>
      <c r="BE22" s="146">
        <f>conversões!BD22*INPUTs!AZ$33</f>
        <v>258023.33592596991</v>
      </c>
      <c r="BF22" s="146">
        <f>conversões!BE22*INPUTs!BA$33</f>
        <v>352283.67728212301</v>
      </c>
      <c r="BG22" s="146">
        <f>conversões!BF22*INPUTs!BB$33</f>
        <v>7440686.4073699471</v>
      </c>
      <c r="BH22" s="146">
        <f>conversões!BG22*INPUTs!BC$33</f>
        <v>625309.22056040575</v>
      </c>
      <c r="BI22" s="146">
        <f>conversões!BH22*INPUTs!BD$33</f>
        <v>643573.40401077166</v>
      </c>
      <c r="BJ22" s="146">
        <f>conversões!BI22*INPUTs!BE$33</f>
        <v>1101678.7634372625</v>
      </c>
      <c r="BK22" s="146">
        <f>conversões!BJ22*INPUTs!BF$33</f>
        <v>111745.40591720963</v>
      </c>
      <c r="BL22" s="146">
        <f>conversões!BK22*INPUTs!BG$33</f>
        <v>52866.914147535164</v>
      </c>
      <c r="BM22" s="146">
        <f>conversões!BL22*INPUTs!BH$33</f>
        <v>205659.22984203868</v>
      </c>
      <c r="BN22" s="146">
        <f>conversões!BM22*INPUTs!BI$33</f>
        <v>0</v>
      </c>
      <c r="BO22" s="144">
        <f t="shared" si="1"/>
        <v>13111970.215880677</v>
      </c>
      <c r="BP22" s="146">
        <f>conversões!BO22*INPUTs!BK$33</f>
        <v>1936.8479096558349</v>
      </c>
      <c r="BQ22" s="146">
        <f>conversões!BP22*INPUTs!BL$33</f>
        <v>0</v>
      </c>
      <c r="BR22" s="146">
        <f>conversões!BQ22*INPUTs!BM$33</f>
        <v>223350.96275158852</v>
      </c>
      <c r="BS22" s="146">
        <f>conversões!BR22*INPUTs!BN$33</f>
        <v>0</v>
      </c>
      <c r="BT22" s="146">
        <f>conversões!BS22*INPUTs!BO$33</f>
        <v>100262.42811360626</v>
      </c>
      <c r="BU22" s="146">
        <f>conversões!BT22*INPUTs!BP$33</f>
        <v>0</v>
      </c>
      <c r="BV22" s="146">
        <f>conversões!BU22*INPUTs!BQ$33</f>
        <v>0</v>
      </c>
      <c r="BW22" s="146">
        <f>conversões!BV22*INPUTs!BR$33</f>
        <v>23740.627712331454</v>
      </c>
      <c r="BX22" s="146">
        <f>conversões!BW22*INPUTs!BS$33</f>
        <v>12903.698225986598</v>
      </c>
      <c r="BY22" s="146">
        <f>conversões!BX22*INPUTs!BT$33</f>
        <v>18405.898663357653</v>
      </c>
      <c r="BZ22" s="146">
        <f>conversões!BY22*INPUTs!BU$33</f>
        <v>311567.8497834265</v>
      </c>
      <c r="CA22" s="146">
        <f>conversões!BZ22*INPUTs!BV$33</f>
        <v>94427.665742369034</v>
      </c>
      <c r="CB22" s="146">
        <f>conversões!CA22*INPUTs!BW$33</f>
        <v>160701.52181108863</v>
      </c>
      <c r="CC22" s="146">
        <f>conversões!CB22*INPUTs!BX$33</f>
        <v>75597.808123572613</v>
      </c>
      <c r="CD22" s="146">
        <f>conversões!CC22*INPUTs!BY$33</f>
        <v>9258.7684358370716</v>
      </c>
      <c r="CE22" s="146">
        <f>conversões!CD22*INPUTs!BZ$33</f>
        <v>145011.56571603587</v>
      </c>
      <c r="CF22" s="146">
        <f>conversões!CE22*INPUTs!CA$33</f>
        <v>705268.12528019689</v>
      </c>
      <c r="CG22" s="146">
        <f>conversões!CF22*INPUTs!CB$33</f>
        <v>246088.09733597637</v>
      </c>
      <c r="CH22" s="146">
        <f>conversões!CG22*INPUTs!CC$33</f>
        <v>1800600.805946656</v>
      </c>
      <c r="CI22" s="146">
        <f>conversões!CH22*INPUTs!CD$33</f>
        <v>7945198.529373073</v>
      </c>
      <c r="CJ22" s="146">
        <f>conversões!CI22*INPUTs!CE$33</f>
        <v>562182.72987580579</v>
      </c>
      <c r="CK22" s="146">
        <f>conversões!CJ22*INPUTs!CF$33</f>
        <v>547282.18408492964</v>
      </c>
      <c r="CL22" s="146">
        <f>conversões!CK22*INPUTs!CG$33</f>
        <v>914910.18630865705</v>
      </c>
      <c r="CM22" s="146">
        <f>conversões!CL22*INPUTs!CH$33</f>
        <v>104452.45833081997</v>
      </c>
      <c r="CN22" s="146">
        <f>conversões!CM22*INPUTs!CI$33</f>
        <v>47461.798468293993</v>
      </c>
      <c r="CO22" s="146">
        <f>conversões!CN22*INPUTs!CJ$33</f>
        <v>147831.28810225407</v>
      </c>
      <c r="CP22" s="146">
        <f>conversões!CO22*INPUTs!CK$33</f>
        <v>0</v>
      </c>
      <c r="CQ22" s="144">
        <f t="shared" si="2"/>
        <v>14198441.846095519</v>
      </c>
      <c r="CR22" s="146">
        <f>conversões!CQ22*INPUTs!CM$33</f>
        <v>995.02297348008415</v>
      </c>
      <c r="CS22" s="146">
        <f>conversões!CR22*INPUTs!CN$33</f>
        <v>0</v>
      </c>
      <c r="CT22" s="146">
        <f>conversões!CS22*INPUTs!CO$33</f>
        <v>196203.03205503069</v>
      </c>
      <c r="CU22" s="146">
        <f>conversões!CT22*INPUTs!CP$33</f>
        <v>0</v>
      </c>
      <c r="CV22" s="146">
        <f>conversões!CU22*INPUTs!CQ$33</f>
        <v>67944.229153212786</v>
      </c>
      <c r="CW22" s="146">
        <f>conversões!CV22*INPUTs!CR$33</f>
        <v>0</v>
      </c>
      <c r="CX22" s="146">
        <f>conversões!CW22*INPUTs!CS$33</f>
        <v>0</v>
      </c>
      <c r="CY22" s="146">
        <f>conversões!CX22*INPUTs!CT$33</f>
        <v>0</v>
      </c>
      <c r="CZ22" s="146">
        <f>conversões!CY22*INPUTs!CU$33</f>
        <v>0</v>
      </c>
      <c r="DA22" s="146">
        <f>conversões!CZ22*INPUTs!CV$33</f>
        <v>0</v>
      </c>
      <c r="DB22" s="146">
        <f>conversões!DA22*INPUTs!CW$33</f>
        <v>278406.10906619928</v>
      </c>
      <c r="DC22" s="146">
        <f>conversões!DB22*INPUTs!CX$33</f>
        <v>76489.547854622317</v>
      </c>
      <c r="DD22" s="146">
        <f>conversões!DC22*INPUTs!CY$33</f>
        <v>165580.28113100742</v>
      </c>
      <c r="DE22" s="146">
        <f>conversões!DD22*INPUTs!CZ$33</f>
        <v>91476.353828056875</v>
      </c>
      <c r="DF22" s="146">
        <f>conversões!DE22*INPUTs!DA$33</f>
        <v>4082.5995844306367</v>
      </c>
      <c r="DG22" s="146">
        <f>conversões!DF22*INPUTs!DB$33</f>
        <v>251482.09334441644</v>
      </c>
      <c r="DH22" s="146">
        <f>conversões!DG22*INPUTs!DC$33</f>
        <v>853361.6046374049</v>
      </c>
      <c r="DI22" s="146">
        <f>conversões!DH22*INPUTs!DD$33</f>
        <v>255075.83437985895</v>
      </c>
      <c r="DJ22" s="146">
        <f>conversões!DI22*INPUTs!DE$33</f>
        <v>1676861.5103855333</v>
      </c>
      <c r="DK22" s="146">
        <f>conversões!DJ22*INPUTs!DF$33</f>
        <v>8778305.5317145586</v>
      </c>
      <c r="DL22" s="146">
        <f>conversões!DK22*INPUTs!DG$33</f>
        <v>677275.79225001787</v>
      </c>
      <c r="DM22" s="146">
        <f>conversões!DL22*INPUTs!DH$33</f>
        <v>545264.41652738652</v>
      </c>
      <c r="DN22" s="146">
        <f>conversões!DM22*INPUTs!DI$33</f>
        <v>1023445.2706656468</v>
      </c>
      <c r="DO22" s="146">
        <f>conversões!DN22*INPUTs!DJ$33</f>
        <v>119157.77186968023</v>
      </c>
      <c r="DP22" s="146">
        <f>conversões!DO22*INPUTs!DK$33</f>
        <v>16357.957144369529</v>
      </c>
      <c r="DQ22" s="146">
        <f>conversões!DP22*INPUTs!DL$33</f>
        <v>219619.97449639931</v>
      </c>
      <c r="DR22" s="146">
        <f>conversões!DQ22*INPUTs!DM$33</f>
        <v>733.2597155327702</v>
      </c>
      <c r="DS22" s="144">
        <f t="shared" si="3"/>
        <v>15298118.192776848</v>
      </c>
      <c r="DT22" s="146">
        <f>conversões!DS22*INPUTs!DO$33</f>
        <v>1823.1975231182009</v>
      </c>
      <c r="DU22" s="146">
        <f>conversões!DT22*INPUTs!DP$33</f>
        <v>0</v>
      </c>
      <c r="DV22" s="146">
        <f>conversões!DU22*INPUTs!DQ$33</f>
        <v>171181.28677334086</v>
      </c>
      <c r="DW22" s="146">
        <f>conversões!DV22*INPUTs!DR$33</f>
        <v>0</v>
      </c>
      <c r="DX22" s="146">
        <f>conversões!DW22*INPUTs!DS$33</f>
        <v>61051.286871362463</v>
      </c>
      <c r="DY22" s="146">
        <f>conversões!DX22*INPUTs!DT$33</f>
        <v>0</v>
      </c>
      <c r="DZ22" s="146">
        <f>conversões!DY22*INPUTs!DU$33</f>
        <v>0</v>
      </c>
      <c r="EA22" s="146">
        <f>conversões!DZ22*INPUTs!DV$33</f>
        <v>0</v>
      </c>
      <c r="EB22" s="146">
        <f>conversões!EA22*INPUTs!DW$33</f>
        <v>0</v>
      </c>
      <c r="EC22" s="146">
        <f>conversões!EB22*INPUTs!DX$33</f>
        <v>0</v>
      </c>
      <c r="ED22" s="146">
        <f>conversões!EC22*INPUTs!DY$33</f>
        <v>22541.536394869763</v>
      </c>
      <c r="EE22" s="146">
        <f>conversões!ED22*INPUTs!DZ$33</f>
        <v>89051.80221799924</v>
      </c>
      <c r="EF22" s="146">
        <f>conversões!EE22*INPUTs!EA$33</f>
        <v>67237.843962924992</v>
      </c>
      <c r="EG22" s="146">
        <f>conversões!EF22*INPUTs!EB$33</f>
        <v>87677.927318527596</v>
      </c>
      <c r="EH22" s="146">
        <f>conversões!EG22*INPUTs!EC$33</f>
        <v>1191.3821773831146</v>
      </c>
      <c r="EI22" s="146">
        <f>conversões!EH22*INPUTs!ED$33</f>
        <v>31320.362676482218</v>
      </c>
      <c r="EJ22" s="146">
        <f>conversões!EI22*INPUTs!EE$33</f>
        <v>798114.65670201764</v>
      </c>
      <c r="EK22" s="146">
        <f>conversões!EJ22*INPUTs!EF$33</f>
        <v>206710.01368569882</v>
      </c>
      <c r="EL22" s="146">
        <f>conversões!EK22*INPUTs!EG$33</f>
        <v>1562559.0266064871</v>
      </c>
      <c r="EM22" s="146">
        <f>conversões!EL22*INPUTs!EH$33</f>
        <v>8566614.8008727897</v>
      </c>
      <c r="EN22" s="146">
        <f>conversões!EM22*INPUTs!EI$33</f>
        <v>602511.50793778489</v>
      </c>
      <c r="EO22" s="146">
        <f>conversões!EN22*INPUTs!EJ$33</f>
        <v>558488.35068694921</v>
      </c>
      <c r="EP22" s="146">
        <f>conversões!EO22*INPUTs!EK$33</f>
        <v>1079303.1492512249</v>
      </c>
      <c r="EQ22" s="146">
        <f>conversões!EP22*INPUTs!EL$33</f>
        <v>105153.37119146039</v>
      </c>
      <c r="ER22" s="146">
        <f>conversões!EQ22*INPUTs!EM$33</f>
        <v>18335.564907553184</v>
      </c>
      <c r="ES22" s="146">
        <f>conversões!ER22*INPUTs!EN$33</f>
        <v>211701.36885067695</v>
      </c>
      <c r="ET22" s="146">
        <f>conversões!ES22*INPUTs!EO$33</f>
        <v>4285.6000451361333</v>
      </c>
      <c r="EU22" s="144">
        <f t="shared" si="4"/>
        <v>14246854.036653785</v>
      </c>
      <c r="EV22" s="146">
        <f>conversões!EU22*INPUTs!EQ$33</f>
        <v>1533.4245520249854</v>
      </c>
      <c r="EW22" s="146">
        <f>conversões!EV22*INPUTs!ER$33</f>
        <v>0</v>
      </c>
      <c r="EX22" s="146">
        <f>conversões!EW22*INPUTs!ES$33</f>
        <v>152325.16668983444</v>
      </c>
      <c r="EY22" s="146">
        <f>conversões!EX22*INPUTs!ET$33</f>
        <v>0</v>
      </c>
      <c r="EZ22" s="146">
        <f>conversões!EY22*INPUTs!EU$33</f>
        <v>58343.297412399617</v>
      </c>
      <c r="FA22" s="146">
        <f>conversões!EZ22*INPUTs!EV$33</f>
        <v>0</v>
      </c>
      <c r="FB22" s="146">
        <f>conversões!FA22*INPUTs!EW$33</f>
        <v>0</v>
      </c>
      <c r="FC22" s="146">
        <f>conversões!FB22*INPUTs!EX$33</f>
        <v>0</v>
      </c>
      <c r="FD22" s="146">
        <f>conversões!FC22*INPUTs!EY$33</f>
        <v>0</v>
      </c>
      <c r="FE22" s="146">
        <f>conversões!FD22*INPUTs!EZ$33</f>
        <v>419.39753553669635</v>
      </c>
      <c r="FF22" s="146">
        <f>conversões!FE22*INPUTs!FA$33</f>
        <v>49517.834535436792</v>
      </c>
      <c r="FG22" s="146">
        <f>conversões!FF22*INPUTs!FB$33</f>
        <v>76359.185724269148</v>
      </c>
      <c r="FH22" s="146">
        <f>conversões!FG22*INPUTs!FC$33</f>
        <v>51479.298360712179</v>
      </c>
      <c r="FI22" s="146">
        <f>conversões!FH22*INPUTs!FD$33</f>
        <v>99678.038240761787</v>
      </c>
      <c r="FJ22" s="146">
        <f>conversões!FI22*INPUTs!FE$33</f>
        <v>0</v>
      </c>
      <c r="FK22" s="146">
        <f>conversões!FJ22*INPUTs!FF$33</f>
        <v>3494.1369218430718</v>
      </c>
      <c r="FL22" s="146">
        <f>conversões!FK22*INPUTs!FG$33</f>
        <v>826548.27136809472</v>
      </c>
      <c r="FM22" s="146">
        <f>conversões!FL22*INPUTs!FH$33</f>
        <v>306531.21499329689</v>
      </c>
      <c r="FN22" s="146">
        <f>conversões!FM22*INPUTs!FI$33</f>
        <v>1453241.2493485645</v>
      </c>
      <c r="FO22" s="146">
        <f>conversões!FN22*INPUTs!FJ$33</f>
        <v>10787766.738351561</v>
      </c>
      <c r="FP22" s="146">
        <f>conversões!FO22*INPUTs!FK$33</f>
        <v>603995.23186027922</v>
      </c>
      <c r="FQ22" s="146">
        <f>conversões!FP22*INPUTs!FL$33</f>
        <v>475546.1788339112</v>
      </c>
      <c r="FR22" s="146">
        <f>conversões!FQ22*INPUTs!FM$33</f>
        <v>983826.98116964696</v>
      </c>
      <c r="FS22" s="146">
        <f>conversões!FR22*INPUTs!FN$33</f>
        <v>102707.8895494202</v>
      </c>
      <c r="FT22" s="146">
        <f>conversões!FS22*INPUTs!FO$33</f>
        <v>19570.905822486387</v>
      </c>
      <c r="FU22" s="146">
        <f>conversões!FT22*INPUTs!FP$33</f>
        <v>185178.17858261548</v>
      </c>
      <c r="FV22" s="146">
        <f>conversões!FU22*INPUTs!FQ$33</f>
        <v>372627.56295829831</v>
      </c>
      <c r="FW22" s="144">
        <f t="shared" si="5"/>
        <v>16610690.182810994</v>
      </c>
      <c r="FX22" s="146">
        <f>conversões!FW22*INPUTs!FS$33</f>
        <v>768.44022164194223</v>
      </c>
      <c r="FY22" s="146">
        <f>conversões!FX22*INPUTs!FT$33</f>
        <v>0</v>
      </c>
      <c r="FZ22" s="146">
        <f>conversões!FY22*INPUTs!FU$33</f>
        <v>133446.40685791339</v>
      </c>
      <c r="GA22" s="146">
        <f>conversões!FZ22*INPUTs!FV$33</f>
        <v>0</v>
      </c>
      <c r="GB22" s="146">
        <f>conversões!GA22*INPUTs!FW$33</f>
        <v>53830.346602609839</v>
      </c>
      <c r="GC22" s="146">
        <f>conversões!GB22*INPUTs!FX$33</f>
        <v>0</v>
      </c>
      <c r="GD22" s="146">
        <f>conversões!GC22*INPUTs!FY$33</f>
        <v>0</v>
      </c>
      <c r="GE22" s="146">
        <f>conversões!GD22*INPUTs!FZ$33</f>
        <v>55994.113120916641</v>
      </c>
      <c r="GF22" s="146">
        <f>conversões!GE22*INPUTs!GA$33</f>
        <v>0</v>
      </c>
      <c r="GG22" s="146">
        <f>conversões!GF22*INPUTs!GB$33</f>
        <v>346.51150577998339</v>
      </c>
      <c r="GH22" s="146">
        <f>conversões!GG22*INPUTs!GC$33</f>
        <v>0</v>
      </c>
      <c r="GI22" s="146">
        <f>conversões!GH22*INPUTs!GD$33</f>
        <v>1422.3757761481311</v>
      </c>
      <c r="GJ22" s="146">
        <f>conversões!GI22*INPUTs!GE$33</f>
        <v>53326.11241160502</v>
      </c>
      <c r="GK22" s="146">
        <f>conversões!GJ22*INPUTs!GF$33</f>
        <v>0</v>
      </c>
      <c r="GL22" s="146">
        <f>conversões!GK22*INPUTs!GG$33</f>
        <v>37061.030190537866</v>
      </c>
      <c r="GM22" s="146">
        <f>conversões!GL22*INPUTs!GH$33</f>
        <v>2047.3074783193824</v>
      </c>
      <c r="GN22" s="146">
        <f>conversões!GM22*INPUTs!GI$33</f>
        <v>660156.79690232757</v>
      </c>
      <c r="GO22" s="146">
        <f>conversões!GN22*INPUTs!GJ$33</f>
        <v>274349.48353483336</v>
      </c>
      <c r="GP22" s="146">
        <f>conversões!GO22*INPUTs!GK$33</f>
        <v>1497686.9405197911</v>
      </c>
      <c r="GQ22" s="146">
        <f>conversões!GP22*INPUTs!GL$33</f>
        <v>5623178.0806519873</v>
      </c>
      <c r="GR22" s="146">
        <f>conversões!GQ22*INPUTs!GM$33</f>
        <v>655815.66718589701</v>
      </c>
      <c r="GS22" s="146">
        <f>conversões!GR22*INPUTs!GN$33</f>
        <v>452116.31264935556</v>
      </c>
      <c r="GT22" s="146">
        <f>conversões!GS22*INPUTs!GO$33</f>
        <v>995876.70541552268</v>
      </c>
      <c r="GU22" s="146">
        <f>conversões!GT22*INPUTs!GP$33</f>
        <v>104094.18456442184</v>
      </c>
      <c r="GV22" s="146">
        <f>conversões!GU22*INPUTs!GQ$33</f>
        <v>14530.174648737046</v>
      </c>
      <c r="GW22" s="146">
        <f>conversões!GV22*INPUTs!GR$33</f>
        <v>160001.73575398096</v>
      </c>
      <c r="GX22" s="146">
        <f>conversões!GW22*INPUTs!GS$33</f>
        <v>342350.55605152203</v>
      </c>
      <c r="GY22" s="144">
        <f t="shared" si="6"/>
        <v>11118399.28204385</v>
      </c>
      <c r="GZ22" s="146">
        <f>conversões!GY22*INPUTs!GU$33</f>
        <v>1324.9577195656079</v>
      </c>
      <c r="HA22" s="146">
        <f>conversões!GZ22*INPUTs!GV$33</f>
        <v>0</v>
      </c>
      <c r="HB22" s="146">
        <f>conversões!HA22*INPUTs!GW$33</f>
        <v>87558.882745712152</v>
      </c>
      <c r="HC22" s="146">
        <f>conversões!HB22*INPUTs!GX$33</f>
        <v>0</v>
      </c>
      <c r="HD22" s="146">
        <f>conversões!HC22*INPUTs!GY$33</f>
        <v>42907.807596354542</v>
      </c>
      <c r="HE22" s="146">
        <f>conversões!HD22*INPUTs!GZ$33</f>
        <v>0</v>
      </c>
      <c r="HF22" s="146">
        <f>conversões!HE22*INPUTs!HA$33</f>
        <v>0</v>
      </c>
      <c r="HG22" s="146">
        <f>conversões!HF22*INPUTs!HB$33</f>
        <v>0</v>
      </c>
      <c r="HH22" s="146">
        <f>conversões!HG22*INPUTs!HC$33</f>
        <v>0</v>
      </c>
      <c r="HI22" s="146">
        <f>conversões!HH22*INPUTs!HD$33</f>
        <v>0</v>
      </c>
      <c r="HJ22" s="146">
        <f>conversões!HI22*INPUTs!HE$33</f>
        <v>0</v>
      </c>
      <c r="HK22" s="146">
        <f>conversões!HJ22*INPUTs!HF$33</f>
        <v>591.80012862844001</v>
      </c>
      <c r="HL22" s="146">
        <f>conversões!HK22*INPUTs!HG$33</f>
        <v>50569.954013004339</v>
      </c>
      <c r="HM22" s="146">
        <f>conversões!HL22*INPUTs!HH$33</f>
        <v>0</v>
      </c>
      <c r="HN22" s="146">
        <f>conversões!HM22*INPUTs!HI$33</f>
        <v>33983.005316412782</v>
      </c>
      <c r="HO22" s="146">
        <f>conversões!HN22*INPUTs!HJ$33</f>
        <v>996.38784320807349</v>
      </c>
      <c r="HP22" s="146">
        <f>conversões!HO22*INPUTs!HK$33</f>
        <v>630649.46615054097</v>
      </c>
      <c r="HQ22" s="146">
        <f>conversões!HP22*INPUTs!HL$33</f>
        <v>198303.48231004531</v>
      </c>
      <c r="HR22" s="146">
        <f>conversões!HQ22*INPUTs!HM$33</f>
        <v>1059216.3195439256</v>
      </c>
      <c r="HS22" s="146">
        <f>conversões!HR22*INPUTs!HN$33</f>
        <v>6961653.7896051118</v>
      </c>
      <c r="HT22" s="146">
        <f>conversões!HS22*INPUTs!HO$33</f>
        <v>415899.71140981198</v>
      </c>
      <c r="HU22" s="146">
        <f>conversões!HT22*INPUTs!HP$33</f>
        <v>291275.52615267126</v>
      </c>
      <c r="HV22" s="146">
        <f>conversões!HU22*INPUTs!HQ$33</f>
        <v>732219.67552174698</v>
      </c>
      <c r="HW22" s="146">
        <f>conversões!HV22*INPUTs!HR$33</f>
        <v>82951.675203008781</v>
      </c>
      <c r="HX22" s="146">
        <f>conversões!HW22*INPUTs!HS$33</f>
        <v>10590.12500665707</v>
      </c>
      <c r="HY22" s="146">
        <f>conversões!HX22*INPUTs!HT$33</f>
        <v>109856.22124341526</v>
      </c>
      <c r="HZ22" s="146">
        <f>conversões!HY22*INPUTs!HU$33</f>
        <v>210467.38583636755</v>
      </c>
      <c r="IA22" s="144">
        <f t="shared" si="7"/>
        <v>10921016.173346188</v>
      </c>
    </row>
    <row r="23" spans="1:235" s="27" customFormat="1" ht="36" x14ac:dyDescent="0.25">
      <c r="A23" s="98" t="s">
        <v>28</v>
      </c>
      <c r="B23" s="99">
        <v>6142</v>
      </c>
      <c r="C23" s="99"/>
      <c r="D23" s="99">
        <v>4</v>
      </c>
      <c r="E23" s="99"/>
      <c r="F23" s="99"/>
      <c r="G23" s="99" t="s">
        <v>815</v>
      </c>
      <c r="H23" s="99" t="s">
        <v>23</v>
      </c>
      <c r="I23" s="98" t="s">
        <v>11</v>
      </c>
      <c r="J23" s="98" t="s">
        <v>881</v>
      </c>
      <c r="K23" s="98" t="s">
        <v>845</v>
      </c>
      <c r="L23" s="146">
        <f>conversões!K23*INPUTs!G$33</f>
        <v>0</v>
      </c>
      <c r="M23" s="146">
        <f>conversões!L23*INPUTs!H$33</f>
        <v>0</v>
      </c>
      <c r="N23" s="146">
        <f>conversões!M23*INPUTs!I$33</f>
        <v>0</v>
      </c>
      <c r="O23" s="146">
        <f>conversões!N23*INPUTs!J$33</f>
        <v>0</v>
      </c>
      <c r="P23" s="146">
        <f>conversões!O23*INPUTs!K$33</f>
        <v>0</v>
      </c>
      <c r="Q23" s="146">
        <f>conversões!P23*INPUTs!L$33</f>
        <v>0</v>
      </c>
      <c r="R23" s="146">
        <f>conversões!Q23*INPUTs!M$33</f>
        <v>0</v>
      </c>
      <c r="S23" s="146">
        <f>conversões!R23*INPUTs!N$33</f>
        <v>0</v>
      </c>
      <c r="T23" s="146">
        <f>conversões!S23*INPUTs!O$33</f>
        <v>0</v>
      </c>
      <c r="U23" s="146">
        <f>conversões!T23*INPUTs!P$33</f>
        <v>2553.1541201496689</v>
      </c>
      <c r="V23" s="146">
        <f>conversões!U23*INPUTs!Q$33</f>
        <v>0</v>
      </c>
      <c r="W23" s="146">
        <f>conversões!V23*INPUTs!R$33</f>
        <v>0</v>
      </c>
      <c r="X23" s="146">
        <f>conversões!W23*INPUTs!S$33</f>
        <v>0</v>
      </c>
      <c r="Y23" s="146">
        <f>conversões!X23*INPUTs!T$33</f>
        <v>0</v>
      </c>
      <c r="Z23" s="146">
        <f>conversões!Y23*INPUTs!U$33</f>
        <v>2047.9787122494413</v>
      </c>
      <c r="AA23" s="146">
        <f>conversões!Z23*INPUTs!V$33</f>
        <v>0</v>
      </c>
      <c r="AB23" s="146">
        <f>conversões!AA23*INPUTs!W$33</f>
        <v>13796.848925126385</v>
      </c>
      <c r="AC23" s="146">
        <f>conversões!AB23*INPUTs!X$33</f>
        <v>19096.949016835639</v>
      </c>
      <c r="AD23" s="146">
        <f>conversões!AC23*INPUTs!Y$33</f>
        <v>6974.5795200388175</v>
      </c>
      <c r="AE23" s="146">
        <f>conversões!AD23*INPUTs!Z$33</f>
        <v>0</v>
      </c>
      <c r="AF23" s="146">
        <f>conversões!AE23*INPUTs!AA$33</f>
        <v>317.2918650121639</v>
      </c>
      <c r="AG23" s="146">
        <f>conversões!AF23*INPUTs!AB$33</f>
        <v>11828.009483839183</v>
      </c>
      <c r="AH23" s="146">
        <f>conversões!AG23*INPUTs!AC$33</f>
        <v>90929.465936133565</v>
      </c>
      <c r="AI23" s="146">
        <f>conversões!AH23*INPUTs!AD$33</f>
        <v>0</v>
      </c>
      <c r="AJ23" s="146">
        <f>conversões!AI23*INPUTs!AE$33</f>
        <v>0</v>
      </c>
      <c r="AK23" s="146">
        <f>conversões!AJ23*INPUTs!AF$33</f>
        <v>0</v>
      </c>
      <c r="AL23" s="146">
        <f>conversões!AK23*INPUTs!AG$33</f>
        <v>2196.3143291007077</v>
      </c>
      <c r="AM23" s="144">
        <f t="shared" si="0"/>
        <v>149740.59190848557</v>
      </c>
      <c r="AN23" s="146">
        <f>conversões!AM23*INPUTs!AI$33</f>
        <v>0</v>
      </c>
      <c r="AO23" s="146">
        <f>conversões!AN23*INPUTs!AJ$33</f>
        <v>0</v>
      </c>
      <c r="AP23" s="146">
        <f>conversões!AO23*INPUTs!AK$33</f>
        <v>2439.8789236023722</v>
      </c>
      <c r="AQ23" s="146">
        <f>conversões!AP23*INPUTs!AL$33</f>
        <v>0</v>
      </c>
      <c r="AR23" s="146">
        <f>conversões!AQ23*INPUTs!AM$33</f>
        <v>0</v>
      </c>
      <c r="AS23" s="146">
        <f>conversões!AR23*INPUTs!AN$33</f>
        <v>0</v>
      </c>
      <c r="AT23" s="146">
        <f>conversões!AS23*INPUTs!AO$33</f>
        <v>0</v>
      </c>
      <c r="AU23" s="146">
        <f>conversões!AT23*INPUTs!AP$33</f>
        <v>2643.9183506018103</v>
      </c>
      <c r="AV23" s="146">
        <f>conversões!AU23*INPUTs!AQ$33</f>
        <v>2142.7599364728085</v>
      </c>
      <c r="AW23" s="146">
        <f>conversões!AV23*INPUTs!AR$33</f>
        <v>10010.728541673496</v>
      </c>
      <c r="AX23" s="146">
        <f>conversões!AW23*INPUTs!AS$33</f>
        <v>9213.8422355615003</v>
      </c>
      <c r="AY23" s="146">
        <f>conversões!AX23*INPUTs!AT$33</f>
        <v>910.40258343372102</v>
      </c>
      <c r="AZ23" s="146">
        <f>conversões!AY23*INPUTs!AU$33</f>
        <v>158772.9432704488</v>
      </c>
      <c r="BA23" s="146">
        <f>conversões!AZ23*INPUTs!AV$33</f>
        <v>3129.9822898970747</v>
      </c>
      <c r="BB23" s="146">
        <f>conversões!BA23*INPUTs!AW$33</f>
        <v>3792.5587236791107</v>
      </c>
      <c r="BC23" s="146">
        <f>conversões!BB23*INPUTs!AX$33</f>
        <v>0</v>
      </c>
      <c r="BD23" s="146">
        <f>conversões!BC23*INPUTs!AY$33</f>
        <v>16880.801233559534</v>
      </c>
      <c r="BE23" s="146">
        <f>conversões!BD23*INPUTs!AZ$33</f>
        <v>19039.886509155771</v>
      </c>
      <c r="BF23" s="146">
        <f>conversões!BE23*INPUTs!BA$33</f>
        <v>27117.848574255331</v>
      </c>
      <c r="BG23" s="146">
        <f>conversões!BF23*INPUTs!BB$33</f>
        <v>609.12851891331081</v>
      </c>
      <c r="BH23" s="146">
        <f>conversões!BG23*INPUTs!BC$33</f>
        <v>0</v>
      </c>
      <c r="BI23" s="146">
        <f>conversões!BH23*INPUTs!BD$33</f>
        <v>12951.492758628485</v>
      </c>
      <c r="BJ23" s="146">
        <f>conversões!BI23*INPUTs!BE$33</f>
        <v>111103.0149295271</v>
      </c>
      <c r="BK23" s="146">
        <f>conversões!BJ23*INPUTs!BF$33</f>
        <v>1564.3993832693036</v>
      </c>
      <c r="BL23" s="146">
        <f>conversões!BK23*INPUTs!BG$33</f>
        <v>535.42232575838216</v>
      </c>
      <c r="BM23" s="146">
        <f>conversões!BL23*INPUTs!BH$33</f>
        <v>0</v>
      </c>
      <c r="BN23" s="146">
        <f>conversões!BM23*INPUTs!BI$33</f>
        <v>25521.741689806509</v>
      </c>
      <c r="BO23" s="144">
        <f t="shared" si="1"/>
        <v>408380.75077824446</v>
      </c>
      <c r="BP23" s="146">
        <f>conversões!BO23*INPUTs!BK$33</f>
        <v>0</v>
      </c>
      <c r="BQ23" s="146">
        <f>conversões!BP23*INPUTs!BL$33</f>
        <v>0</v>
      </c>
      <c r="BR23" s="146">
        <f>conversões!BQ23*INPUTs!BM$33</f>
        <v>5800.8594894221906</v>
      </c>
      <c r="BS23" s="146">
        <f>conversões!BR23*INPUTs!BN$33</f>
        <v>0</v>
      </c>
      <c r="BT23" s="146">
        <f>conversões!BS23*INPUTs!BO$33</f>
        <v>0</v>
      </c>
      <c r="BU23" s="146">
        <f>conversões!BT23*INPUTs!BP$33</f>
        <v>0</v>
      </c>
      <c r="BV23" s="146">
        <f>conversões!BU23*INPUTs!BQ$33</f>
        <v>0</v>
      </c>
      <c r="BW23" s="146">
        <f>conversões!BV23*INPUTs!BR$33</f>
        <v>5127.0407189234093</v>
      </c>
      <c r="BX23" s="146">
        <f>conversões!BW23*INPUTs!BS$33</f>
        <v>5743.0235056405536</v>
      </c>
      <c r="BY23" s="146">
        <f>conversões!BX23*INPUTs!BT$33</f>
        <v>28883.204235808415</v>
      </c>
      <c r="BZ23" s="146">
        <f>conversões!BY23*INPUTs!BU$33</f>
        <v>106847.83567895331</v>
      </c>
      <c r="CA23" s="146">
        <f>conversões!BZ23*INPUTs!BV$33</f>
        <v>8726.2237379510007</v>
      </c>
      <c r="CB23" s="146">
        <f>conversões!CA23*INPUTs!BW$33</f>
        <v>133845.38817182227</v>
      </c>
      <c r="CC23" s="146">
        <f>conversões!CB23*INPUTs!BX$33</f>
        <v>5795.6192219237855</v>
      </c>
      <c r="CD23" s="146">
        <f>conversões!CC23*INPUTs!BY$33</f>
        <v>8363.8288767814192</v>
      </c>
      <c r="CE23" s="146">
        <f>conversões!CD23*INPUTs!BZ$33</f>
        <v>0</v>
      </c>
      <c r="CF23" s="146">
        <f>conversões!CE23*INPUTs!CA$33</f>
        <v>23293.174019578251</v>
      </c>
      <c r="CG23" s="146">
        <f>conversões!CF23*INPUTs!CB$33</f>
        <v>17141.256824841064</v>
      </c>
      <c r="CH23" s="146">
        <f>conversões!CG23*INPUTs!CC$33</f>
        <v>111398.41882141621</v>
      </c>
      <c r="CI23" s="146">
        <f>conversões!CH23*INPUTs!CD$33</f>
        <v>72212.378149393888</v>
      </c>
      <c r="CJ23" s="146">
        <f>conversões!CI23*INPUTs!CE$33</f>
        <v>0</v>
      </c>
      <c r="CK23" s="146">
        <f>conversões!CJ23*INPUTs!CF$33</f>
        <v>15981.25544678923</v>
      </c>
      <c r="CL23" s="146">
        <f>conversões!CK23*INPUTs!CG$33</f>
        <v>106266.93413043865</v>
      </c>
      <c r="CM23" s="146">
        <f>conversões!CL23*INPUTs!CH$33</f>
        <v>2492.3806113847668</v>
      </c>
      <c r="CN23" s="146">
        <f>conversões!CM23*INPUTs!CI$33</f>
        <v>3058.8000392176828</v>
      </c>
      <c r="CO23" s="146">
        <f>conversões!CN23*INPUTs!CJ$33</f>
        <v>0</v>
      </c>
      <c r="CP23" s="146">
        <f>conversões!CO23*INPUTs!CK$33</f>
        <v>43988.092307203784</v>
      </c>
      <c r="CQ23" s="144">
        <f t="shared" si="2"/>
        <v>704965.71398748981</v>
      </c>
      <c r="CR23" s="146">
        <f>conversões!CQ23*INPUTs!CM$33</f>
        <v>0</v>
      </c>
      <c r="CS23" s="146">
        <f>conversões!CR23*INPUTs!CN$33</f>
        <v>0</v>
      </c>
      <c r="CT23" s="146">
        <f>conversões!CS23*INPUTs!CO$33</f>
        <v>8117.8653076369637</v>
      </c>
      <c r="CU23" s="146">
        <f>conversões!CT23*INPUTs!CP$33</f>
        <v>0</v>
      </c>
      <c r="CV23" s="146">
        <f>conversões!CU23*INPUTs!CQ$33</f>
        <v>0</v>
      </c>
      <c r="CW23" s="146">
        <f>conversões!CV23*INPUTs!CR$33</f>
        <v>0</v>
      </c>
      <c r="CX23" s="146">
        <f>conversões!CW23*INPUTs!CS$33</f>
        <v>0</v>
      </c>
      <c r="CY23" s="146">
        <f>conversões!CX23*INPUTs!CT$33</f>
        <v>8544.2419490326029</v>
      </c>
      <c r="CZ23" s="146">
        <f>conversões!CY23*INPUTs!CU$33</f>
        <v>7466.4214750175188</v>
      </c>
      <c r="DA23" s="146">
        <f>conversões!CZ23*INPUTs!CV$33</f>
        <v>36684.058123233684</v>
      </c>
      <c r="DB23" s="146">
        <f>conversões!DA23*INPUTs!CW$33</f>
        <v>154422.56658555692</v>
      </c>
      <c r="DC23" s="146">
        <f>conversões!DB23*INPUTs!CX$33</f>
        <v>14045.914671328592</v>
      </c>
      <c r="DD23" s="146">
        <f>conversões!DC23*INPUTs!CY$33</f>
        <v>96093.861503640757</v>
      </c>
      <c r="DE23" s="146">
        <f>conversões!DD23*INPUTs!CZ$33</f>
        <v>8638.0491344482525</v>
      </c>
      <c r="DF23" s="146">
        <f>conversões!DE23*INPUTs!DA$33</f>
        <v>12597.985434803268</v>
      </c>
      <c r="DG23" s="146">
        <f>conversões!DF23*INPUTs!DB$33</f>
        <v>0</v>
      </c>
      <c r="DH23" s="146">
        <f>conversões!DG23*INPUTs!DC$33</f>
        <v>22683.894616869045</v>
      </c>
      <c r="DI23" s="146">
        <f>conversões!DH23*INPUTs!DD$33</f>
        <v>16691.149300519683</v>
      </c>
      <c r="DJ23" s="146">
        <f>conversões!DI23*INPUTs!DE$33</f>
        <v>130433.93782449166</v>
      </c>
      <c r="DK23" s="146">
        <f>conversões!DJ23*INPUTs!DF$33</f>
        <v>106355.8737520727</v>
      </c>
      <c r="DL23" s="146">
        <f>conversões!DK23*INPUTs!DG$33</f>
        <v>0</v>
      </c>
      <c r="DM23" s="146">
        <f>conversões!DL23*INPUTs!DH$33</f>
        <v>17526.112385513326</v>
      </c>
      <c r="DN23" s="146">
        <f>conversões!DM23*INPUTs!DI$33</f>
        <v>3759.8549532883699</v>
      </c>
      <c r="DO23" s="146">
        <f>conversões!DN23*INPUTs!DJ$33</f>
        <v>7445.6734514330028</v>
      </c>
      <c r="DP23" s="146">
        <f>conversões!DO23*INPUTs!DK$33</f>
        <v>5282.3525346885363</v>
      </c>
      <c r="DQ23" s="146">
        <f>conversões!DP23*INPUTs!DL$33</f>
        <v>0</v>
      </c>
      <c r="DR23" s="146">
        <f>conversões!DQ23*INPUTs!DM$33</f>
        <v>36160.821335879373</v>
      </c>
      <c r="DS23" s="144">
        <f t="shared" si="3"/>
        <v>692950.63433945423</v>
      </c>
      <c r="DT23" s="146">
        <f>conversões!DS23*INPUTs!DO$33</f>
        <v>0</v>
      </c>
      <c r="DU23" s="146">
        <f>conversões!DT23*INPUTs!DP$33</f>
        <v>0</v>
      </c>
      <c r="DV23" s="146">
        <f>conversões!DU23*INPUTs!DQ$33</f>
        <v>9353.5567968733176</v>
      </c>
      <c r="DW23" s="146">
        <f>conversões!DV23*INPUTs!DR$33</f>
        <v>0</v>
      </c>
      <c r="DX23" s="146">
        <f>conversões!DW23*INPUTs!DS$33</f>
        <v>0</v>
      </c>
      <c r="DY23" s="146">
        <f>conversões!DX23*INPUTs!DT$33</f>
        <v>0</v>
      </c>
      <c r="DZ23" s="146">
        <f>conversões!DY23*INPUTs!DU$33</f>
        <v>0</v>
      </c>
      <c r="EA23" s="146">
        <f>conversões!DZ23*INPUTs!DV$33</f>
        <v>9863.880094513419</v>
      </c>
      <c r="EB23" s="146">
        <f>conversões!EA23*INPUTs!DW$33</f>
        <v>7134.5611860473327</v>
      </c>
      <c r="EC23" s="146">
        <f>conversões!EB23*INPUTs!DX$33</f>
        <v>48923.948324405574</v>
      </c>
      <c r="ED23" s="146">
        <f>conversões!EC23*INPUTs!DY$33</f>
        <v>132057.72902658471</v>
      </c>
      <c r="EE23" s="146">
        <f>conversões!ED23*INPUTs!DZ$33</f>
        <v>10962.7570752681</v>
      </c>
      <c r="EF23" s="146">
        <f>conversões!EE23*INPUTs!EA$33</f>
        <v>0</v>
      </c>
      <c r="EG23" s="146">
        <f>conversões!EF23*INPUTs!EB$33</f>
        <v>11353.971463938977</v>
      </c>
      <c r="EH23" s="146">
        <f>conversões!EG23*INPUTs!EC$33</f>
        <v>13667.014585221383</v>
      </c>
      <c r="EI23" s="146">
        <f>conversões!EH23*INPUTs!ED$33</f>
        <v>0</v>
      </c>
      <c r="EJ23" s="146">
        <f>conversões!EI23*INPUTs!EE$33</f>
        <v>22421.312791793312</v>
      </c>
      <c r="EK23" s="146">
        <f>conversões!EJ23*INPUTs!EF$33</f>
        <v>16833.649132118582</v>
      </c>
      <c r="EL23" s="146">
        <f>conversões!EK23*INPUTs!EG$33</f>
        <v>157326.92670290303</v>
      </c>
      <c r="EM23" s="146">
        <f>conversões!EL23*INPUTs!EH$33</f>
        <v>122774.03760466726</v>
      </c>
      <c r="EN23" s="146">
        <f>conversões!EM23*INPUTs!EI$33</f>
        <v>0</v>
      </c>
      <c r="EO23" s="146">
        <f>conversões!EN23*INPUTs!EJ$33</f>
        <v>21275.743581213999</v>
      </c>
      <c r="EP23" s="146">
        <f>conversões!EO23*INPUTs!EK$33</f>
        <v>12438.549609958085</v>
      </c>
      <c r="EQ23" s="146">
        <f>conversões!EP23*INPUTs!EL$33</f>
        <v>7873.7090819037485</v>
      </c>
      <c r="ER23" s="146">
        <f>conversões!EQ23*INPUTs!EM$33</f>
        <v>9638.8560266345867</v>
      </c>
      <c r="ES23" s="146">
        <f>conversões!ER23*INPUTs!EN$33</f>
        <v>0</v>
      </c>
      <c r="ET23" s="146">
        <f>conversões!ES23*INPUTs!EO$33</f>
        <v>11012.423424280936</v>
      </c>
      <c r="EU23" s="144">
        <f t="shared" si="4"/>
        <v>624912.62650832639</v>
      </c>
      <c r="EV23" s="146">
        <f>conversões!EU23*INPUTs!EQ$33</f>
        <v>0</v>
      </c>
      <c r="EW23" s="146">
        <f>conversões!EV23*INPUTs!ER$33</f>
        <v>0</v>
      </c>
      <c r="EX23" s="146">
        <f>conversões!EW23*INPUTs!ES$33</f>
        <v>13641.483947921764</v>
      </c>
      <c r="EY23" s="146">
        <f>conversões!EX23*INPUTs!ET$33</f>
        <v>0</v>
      </c>
      <c r="EZ23" s="146">
        <f>conversões!EY23*INPUTs!EU$33</f>
        <v>0</v>
      </c>
      <c r="FA23" s="146">
        <f>conversões!EZ23*INPUTs!EV$33</f>
        <v>0</v>
      </c>
      <c r="FB23" s="146">
        <f>conversões!FA23*INPUTs!EW$33</f>
        <v>0</v>
      </c>
      <c r="FC23" s="146">
        <f>conversões!FB23*INPUTs!EX$33</f>
        <v>13759.422604162444</v>
      </c>
      <c r="FD23" s="146">
        <f>conversões!FC23*INPUTs!EY$33</f>
        <v>11636.25353534733</v>
      </c>
      <c r="FE23" s="146">
        <f>conversões!FD23*INPUTs!EZ$33</f>
        <v>80589.077234590906</v>
      </c>
      <c r="FF23" s="146">
        <f>conversões!FE23*INPUTs!FA$33</f>
        <v>72001.381694429714</v>
      </c>
      <c r="FG23" s="146">
        <f>conversões!FF23*INPUTs!FB$33</f>
        <v>21798.771991599355</v>
      </c>
      <c r="FH23" s="146">
        <f>conversões!FG23*INPUTs!FC$33</f>
        <v>73514.921141165847</v>
      </c>
      <c r="FI23" s="146">
        <f>conversões!FH23*INPUTs!FD$33</f>
        <v>20449.135226316885</v>
      </c>
      <c r="FJ23" s="146">
        <f>conversões!FI23*INPUTs!FE$33</f>
        <v>26798.956577022283</v>
      </c>
      <c r="FK23" s="146">
        <f>conversões!FJ23*INPUTs!FF$33</f>
        <v>0</v>
      </c>
      <c r="FL23" s="146">
        <f>conversões!FK23*INPUTs!FG$33</f>
        <v>19663.107129456112</v>
      </c>
      <c r="FM23" s="146">
        <f>conversões!FL23*INPUTs!FH$33</f>
        <v>11907.802210471604</v>
      </c>
      <c r="FN23" s="146">
        <f>conversões!FM23*INPUTs!FI$33</f>
        <v>239603.42711204322</v>
      </c>
      <c r="FO23" s="146">
        <f>conversões!FN23*INPUTs!FJ$33</f>
        <v>159744.1269793862</v>
      </c>
      <c r="FP23" s="146">
        <f>conversões!FO23*INPUTs!FK$33</f>
        <v>0</v>
      </c>
      <c r="FQ23" s="146">
        <f>conversões!FP23*INPUTs!FL$33</f>
        <v>18717.22396346023</v>
      </c>
      <c r="FR23" s="146">
        <f>conversões!FQ23*INPUTs!FM$33</f>
        <v>8496.0008963494365</v>
      </c>
      <c r="FS23" s="146">
        <f>conversões!FR23*INPUTs!FN$33</f>
        <v>11689.430394349276</v>
      </c>
      <c r="FT23" s="146">
        <f>conversões!FS23*INPUTs!FO$33</f>
        <v>35066.731343679887</v>
      </c>
      <c r="FU23" s="146">
        <f>conversões!FT23*INPUTs!FP$33</f>
        <v>0</v>
      </c>
      <c r="FV23" s="146">
        <f>conversões!FU23*INPUTs!FQ$33</f>
        <v>24110.357129610184</v>
      </c>
      <c r="FW23" s="144">
        <f t="shared" si="5"/>
        <v>863187.61111136246</v>
      </c>
      <c r="FX23" s="146">
        <f>conversões!FW23*INPUTs!FS$33</f>
        <v>0</v>
      </c>
      <c r="FY23" s="146">
        <f>conversões!FX23*INPUTs!FT$33</f>
        <v>0</v>
      </c>
      <c r="FZ23" s="146">
        <f>conversões!FY23*INPUTs!FU$33</f>
        <v>17471.535767051526</v>
      </c>
      <c r="GA23" s="146">
        <f>conversões!FZ23*INPUTs!FV$33</f>
        <v>0</v>
      </c>
      <c r="GB23" s="146">
        <f>conversões!GA23*INPUTs!FW$33</f>
        <v>0</v>
      </c>
      <c r="GC23" s="146">
        <f>conversões!GB23*INPUTs!FX$33</f>
        <v>0</v>
      </c>
      <c r="GD23" s="146">
        <f>conversões!GC23*INPUTs!FY$33</f>
        <v>0</v>
      </c>
      <c r="GE23" s="146">
        <f>conversões!GD23*INPUTs!FZ$33</f>
        <v>15769.019226996743</v>
      </c>
      <c r="GF23" s="146">
        <f>conversões!GE23*INPUTs!GA$33</f>
        <v>10454.845635248939</v>
      </c>
      <c r="GG23" s="146">
        <f>conversões!GF23*INPUTs!GB$33</f>
        <v>73461.566286990186</v>
      </c>
      <c r="GH23" s="146">
        <f>conversões!GG23*INPUTs!GC$33</f>
        <v>39424.394530186109</v>
      </c>
      <c r="GI23" s="146">
        <f>conversões!GH23*INPUTs!GD$33</f>
        <v>23224.538004323636</v>
      </c>
      <c r="GJ23" s="146">
        <f>conversões!GI23*INPUTs!GE$33</f>
        <v>0</v>
      </c>
      <c r="GK23" s="146">
        <f>conversões!GJ23*INPUTs!GF$33</f>
        <v>25547.400064855548</v>
      </c>
      <c r="GL23" s="146">
        <f>conversões!GK23*INPUTs!GG$33</f>
        <v>0</v>
      </c>
      <c r="GM23" s="146">
        <f>conversões!GL23*INPUTs!GH$33</f>
        <v>602.26457408606746</v>
      </c>
      <c r="GN23" s="146">
        <f>conversões!GM23*INPUTs!GI$33</f>
        <v>4880.6325439374077</v>
      </c>
      <c r="GO23" s="146">
        <f>conversões!GN23*INPUTs!GJ$33</f>
        <v>13005.350168051533</v>
      </c>
      <c r="GP23" s="146">
        <f>conversões!GO23*INPUTs!GK$33</f>
        <v>225060.88362152909</v>
      </c>
      <c r="GQ23" s="146">
        <f>conversões!GP23*INPUTs!GL$33</f>
        <v>145693.28050887166</v>
      </c>
      <c r="GR23" s="146">
        <f>conversões!GQ23*INPUTs!GM$33</f>
        <v>0</v>
      </c>
      <c r="GS23" s="146">
        <f>conversões!GR23*INPUTs!GN$33</f>
        <v>19742.570976926454</v>
      </c>
      <c r="GT23" s="146">
        <f>conversões!GS23*INPUTs!GO$33</f>
        <v>14681.350784394142</v>
      </c>
      <c r="GU23" s="146">
        <f>conversões!GT23*INPUTs!GP$33</f>
        <v>0</v>
      </c>
      <c r="GV23" s="146">
        <f>conversões!GU23*INPUTs!GQ$33</f>
        <v>0</v>
      </c>
      <c r="GW23" s="146">
        <f>conversões!GV23*INPUTs!GR$33</f>
        <v>0</v>
      </c>
      <c r="GX23" s="146">
        <f>conversões!GW23*INPUTs!GS$33</f>
        <v>79871.315737885176</v>
      </c>
      <c r="GY23" s="144">
        <f t="shared" si="6"/>
        <v>708890.94843133434</v>
      </c>
      <c r="GZ23" s="146">
        <f>conversões!GY23*INPUTs!GU$33</f>
        <v>0</v>
      </c>
      <c r="HA23" s="146">
        <f>conversões!GZ23*INPUTs!GV$33</f>
        <v>0</v>
      </c>
      <c r="HB23" s="146">
        <f>conversões!HA23*INPUTs!GW$33</f>
        <v>20325.722858600126</v>
      </c>
      <c r="HC23" s="146">
        <f>conversões!HB23*INPUTs!GX$33</f>
        <v>0</v>
      </c>
      <c r="HD23" s="146">
        <f>conversões!HC23*INPUTs!GY$33</f>
        <v>0</v>
      </c>
      <c r="HE23" s="146">
        <f>conversões!HD23*INPUTs!GZ$33</f>
        <v>0</v>
      </c>
      <c r="HF23" s="146">
        <f>conversões!HE23*INPUTs!HA$33</f>
        <v>0</v>
      </c>
      <c r="HG23" s="146">
        <f>conversões!HF23*INPUTs!HB$33</f>
        <v>15279.634577979434</v>
      </c>
      <c r="HH23" s="146">
        <f>conversões!HG23*INPUTs!HC$33</f>
        <v>0</v>
      </c>
      <c r="HI23" s="146">
        <f>conversões!HH23*INPUTs!HD$33</f>
        <v>79400.856020526844</v>
      </c>
      <c r="HJ23" s="146">
        <f>conversões!HI23*INPUTs!HE$33</f>
        <v>42590.320969848617</v>
      </c>
      <c r="HK23" s="146">
        <f>conversões!HJ23*INPUTs!HF$33</f>
        <v>21887.8105748497</v>
      </c>
      <c r="HL23" s="146">
        <f>conversões!HK23*INPUTs!HG$33</f>
        <v>0</v>
      </c>
      <c r="HM23" s="146">
        <f>conversões!HL23*INPUTs!HH$33</f>
        <v>26698.972007565375</v>
      </c>
      <c r="HN23" s="146">
        <f>conversões!HM23*INPUTs!HI$33</f>
        <v>0</v>
      </c>
      <c r="HO23" s="146">
        <f>conversões!HN23*INPUTs!HJ$33</f>
        <v>294.57142445182575</v>
      </c>
      <c r="HP23" s="146">
        <f>conversões!HO23*INPUTs!HK$33</f>
        <v>3688.7092936507674</v>
      </c>
      <c r="HQ23" s="146">
        <f>conversões!HP23*INPUTs!HL$33</f>
        <v>2464.5011381534582</v>
      </c>
      <c r="HR23" s="146">
        <f>conversões!HQ23*INPUTs!HM$33</f>
        <v>249938.01745103826</v>
      </c>
      <c r="HS23" s="146">
        <f>conversões!HR23*INPUTs!HN$33</f>
        <v>154738.46131812036</v>
      </c>
      <c r="HT23" s="146">
        <f>conversões!HS23*INPUTs!HO$33</f>
        <v>0</v>
      </c>
      <c r="HU23" s="146">
        <f>conversões!HT23*INPUTs!HP$33</f>
        <v>19607.299975790116</v>
      </c>
      <c r="HV23" s="146">
        <f>conversões!HU23*INPUTs!HQ$33</f>
        <v>0</v>
      </c>
      <c r="HW23" s="146">
        <f>conversões!HV23*INPUTs!HR$33</f>
        <v>0</v>
      </c>
      <c r="HX23" s="146">
        <f>conversões!HW23*INPUTs!HS$33</f>
        <v>0</v>
      </c>
      <c r="HY23" s="146">
        <f>conversões!HX23*INPUTs!HT$33</f>
        <v>0</v>
      </c>
      <c r="HZ23" s="146">
        <f>conversões!HY23*INPUTs!HU$33</f>
        <v>99856.220990414993</v>
      </c>
      <c r="IA23" s="144">
        <f t="shared" si="7"/>
        <v>736771.09860098979</v>
      </c>
    </row>
    <row r="24" spans="1:235" s="116" customFormat="1" ht="36" x14ac:dyDescent="0.25">
      <c r="A24" s="114" t="s">
        <v>28</v>
      </c>
      <c r="B24" s="115">
        <v>6143</v>
      </c>
      <c r="C24" s="115"/>
      <c r="D24" s="115">
        <v>4</v>
      </c>
      <c r="E24" s="115"/>
      <c r="F24" s="115"/>
      <c r="G24" s="115" t="s">
        <v>786</v>
      </c>
      <c r="H24" s="115" t="s">
        <v>23</v>
      </c>
      <c r="I24" s="114" t="s">
        <v>11</v>
      </c>
      <c r="J24" s="114" t="s">
        <v>881</v>
      </c>
      <c r="K24" s="114" t="s">
        <v>845</v>
      </c>
      <c r="L24" s="146">
        <f>conversões!K24*INPUTs!G$33</f>
        <v>7016.7292393684047</v>
      </c>
      <c r="M24" s="146">
        <f>conversões!L24*INPUTs!H$33</f>
        <v>0</v>
      </c>
      <c r="N24" s="146">
        <f>conversões!M24*INPUTs!I$33</f>
        <v>0</v>
      </c>
      <c r="O24" s="146">
        <f>conversões!N24*INPUTs!J$33</f>
        <v>0</v>
      </c>
      <c r="P24" s="146">
        <f>conversões!O24*INPUTs!K$33</f>
        <v>0</v>
      </c>
      <c r="Q24" s="146">
        <f>conversões!P24*INPUTs!L$33</f>
        <v>0</v>
      </c>
      <c r="R24" s="146">
        <f>conversões!Q24*INPUTs!M$33</f>
        <v>267.27998725743498</v>
      </c>
      <c r="S24" s="146">
        <f>conversões!R24*INPUTs!N$33</f>
        <v>6688.495814885574</v>
      </c>
      <c r="T24" s="146">
        <f>conversões!S24*INPUTs!O$33</f>
        <v>967.23920113181759</v>
      </c>
      <c r="U24" s="146">
        <f>conversões!T24*INPUTs!P$33</f>
        <v>37682.343389320617</v>
      </c>
      <c r="V24" s="146">
        <f>conversões!U24*INPUTs!Q$33</f>
        <v>1823.3260520780709</v>
      </c>
      <c r="W24" s="146">
        <f>conversões!V24*INPUTs!R$33</f>
        <v>2172.2803053043308</v>
      </c>
      <c r="X24" s="146">
        <f>conversões!W24*INPUTs!S$33</f>
        <v>29470.529330517289</v>
      </c>
      <c r="Y24" s="146">
        <f>conversões!X24*INPUTs!T$33</f>
        <v>0</v>
      </c>
      <c r="Z24" s="146">
        <f>conversões!Y24*INPUTs!U$33</f>
        <v>0</v>
      </c>
      <c r="AA24" s="146">
        <f>conversões!Z24*INPUTs!V$33</f>
        <v>65649.724218781528</v>
      </c>
      <c r="AB24" s="146">
        <f>conversões!AA24*INPUTs!W$33</f>
        <v>0</v>
      </c>
      <c r="AC24" s="146">
        <f>conversões!AB24*INPUTs!X$33</f>
        <v>0</v>
      </c>
      <c r="AD24" s="146">
        <f>conversões!AC24*INPUTs!Y$33</f>
        <v>160165.0825368868</v>
      </c>
      <c r="AE24" s="146">
        <f>conversões!AD24*INPUTs!Z$33</f>
        <v>3741153.9892602051</v>
      </c>
      <c r="AF24" s="146">
        <f>conversões!AE24*INPUTs!AA$33</f>
        <v>50794.008881735848</v>
      </c>
      <c r="AG24" s="146">
        <f>conversões!AF24*INPUTs!AB$33</f>
        <v>0</v>
      </c>
      <c r="AH24" s="146">
        <f>conversões!AG24*INPUTs!AC$33</f>
        <v>0</v>
      </c>
      <c r="AI24" s="146">
        <f>conversões!AH24*INPUTs!AD$33</f>
        <v>0</v>
      </c>
      <c r="AJ24" s="146">
        <f>conversões!AI24*INPUTs!AE$33</f>
        <v>0</v>
      </c>
      <c r="AK24" s="146">
        <f>conversões!AJ24*INPUTs!AF$33</f>
        <v>17890.184516847956</v>
      </c>
      <c r="AL24" s="146">
        <f>conversões!AK24*INPUTs!AG$33</f>
        <v>1686.6567561172926</v>
      </c>
      <c r="AM24" s="144">
        <f t="shared" si="0"/>
        <v>4123427.8694904386</v>
      </c>
      <c r="AN24" s="146">
        <f>conversões!AM24*INPUTs!AI$33</f>
        <v>269.84332572975489</v>
      </c>
      <c r="AO24" s="146">
        <f>conversões!AN24*INPUTs!AJ$33</f>
        <v>0</v>
      </c>
      <c r="AP24" s="146">
        <f>conversões!AO24*INPUTs!AK$33</f>
        <v>0</v>
      </c>
      <c r="AQ24" s="146">
        <f>conversões!AP24*INPUTs!AL$33</f>
        <v>1006.8870492257536</v>
      </c>
      <c r="AR24" s="146">
        <f>conversões!AQ24*INPUTs!AM$33</f>
        <v>0</v>
      </c>
      <c r="AS24" s="146">
        <f>conversões!AR24*INPUTs!AN$33</f>
        <v>0</v>
      </c>
      <c r="AT24" s="146">
        <f>conversões!AS24*INPUTs!AO$33</f>
        <v>0</v>
      </c>
      <c r="AU24" s="146">
        <f>conversões!AT24*INPUTs!AP$33</f>
        <v>0</v>
      </c>
      <c r="AV24" s="146">
        <f>conversões!AU24*INPUTs!AQ$33</f>
        <v>757.71714536112881</v>
      </c>
      <c r="AW24" s="146">
        <f>conversões!AV24*INPUTs!AR$33</f>
        <v>17768.873462425301</v>
      </c>
      <c r="AX24" s="146">
        <f>conversões!AW24*INPUTs!AS$33</f>
        <v>1908.2038148770791</v>
      </c>
      <c r="AY24" s="146">
        <f>conversões!AX24*INPUTs!AT$33</f>
        <v>2002.8856835541862</v>
      </c>
      <c r="AZ24" s="146">
        <f>conversões!AY24*INPUTs!AU$33</f>
        <v>46494.369184271607</v>
      </c>
      <c r="BA24" s="146">
        <f>conversões!AZ24*INPUTs!AV$33</f>
        <v>0</v>
      </c>
      <c r="BB24" s="146">
        <f>conversões!BA24*INPUTs!AW$33</f>
        <v>0</v>
      </c>
      <c r="BC24" s="146">
        <f>conversões!BB24*INPUTs!AX$33</f>
        <v>38443.231220893249</v>
      </c>
      <c r="BD24" s="146">
        <f>conversões!BC24*INPUTs!AY$33</f>
        <v>289.53715441462043</v>
      </c>
      <c r="BE24" s="146">
        <f>conversões!BD24*INPUTs!AZ$33</f>
        <v>0</v>
      </c>
      <c r="BF24" s="146">
        <f>conversões!BE24*INPUTs!BA$33</f>
        <v>193866.77061239711</v>
      </c>
      <c r="BG24" s="146">
        <f>conversões!BF24*INPUTs!BB$33</f>
        <v>3992312.3540423992</v>
      </c>
      <c r="BH24" s="146">
        <f>conversões!BG24*INPUTs!BC$33</f>
        <v>25939.53271856342</v>
      </c>
      <c r="BI24" s="146">
        <f>conversões!BH24*INPUTs!BD$33</f>
        <v>0</v>
      </c>
      <c r="BJ24" s="146">
        <f>conversões!BI24*INPUTs!BE$33</f>
        <v>327.74493003613952</v>
      </c>
      <c r="BK24" s="146">
        <f>conversões!BJ24*INPUTs!BF$33</f>
        <v>0</v>
      </c>
      <c r="BL24" s="146">
        <f>conversões!BK24*INPUTs!BG$33</f>
        <v>0</v>
      </c>
      <c r="BM24" s="146">
        <f>conversões!BL24*INPUTs!BH$33</f>
        <v>21270.565843919572</v>
      </c>
      <c r="BN24" s="146">
        <f>conversões!BM24*INPUTs!BI$33</f>
        <v>0</v>
      </c>
      <c r="BO24" s="144">
        <f t="shared" si="1"/>
        <v>4342658.5161880683</v>
      </c>
      <c r="BP24" s="146">
        <f>conversões!BO24*INPUTs!BK$33</f>
        <v>2419.451209404901</v>
      </c>
      <c r="BQ24" s="146">
        <f>conversões!BP24*INPUTs!BL$33</f>
        <v>0</v>
      </c>
      <c r="BR24" s="146">
        <f>conversões!BQ24*INPUTs!BM$33</f>
        <v>0</v>
      </c>
      <c r="BS24" s="146">
        <f>conversões!BR24*INPUTs!BN$33</f>
        <v>0</v>
      </c>
      <c r="BT24" s="146">
        <f>conversões!BS24*INPUTs!BO$33</f>
        <v>0</v>
      </c>
      <c r="BU24" s="146">
        <f>conversões!BT24*INPUTs!BP$33</f>
        <v>571.08057136884293</v>
      </c>
      <c r="BV24" s="146">
        <f>conversões!BU24*INPUTs!BQ$33</f>
        <v>0</v>
      </c>
      <c r="BW24" s="146">
        <f>conversões!BV24*INPUTs!BR$33</f>
        <v>0</v>
      </c>
      <c r="BX24" s="146">
        <f>conversões!BW24*INPUTs!BS$33</f>
        <v>0</v>
      </c>
      <c r="BY24" s="146">
        <f>conversões!BX24*INPUTs!BT$33</f>
        <v>500.29875407242304</v>
      </c>
      <c r="BZ24" s="146">
        <f>conversões!BY24*INPUTs!BU$33</f>
        <v>3264.2724157793796</v>
      </c>
      <c r="CA24" s="146">
        <f>conversões!BZ24*INPUTs!BV$33</f>
        <v>1732.5458460964617</v>
      </c>
      <c r="CB24" s="146">
        <f>conversões!CA24*INPUTs!BW$33</f>
        <v>0</v>
      </c>
      <c r="CC24" s="146">
        <f>conversões!CB24*INPUTs!BX$33</f>
        <v>0</v>
      </c>
      <c r="CD24" s="146">
        <f>conversões!CC24*INPUTs!BY$33</f>
        <v>0</v>
      </c>
      <c r="CE24" s="146">
        <f>conversões!CD24*INPUTs!BZ$33</f>
        <v>71286.117636182942</v>
      </c>
      <c r="CF24" s="146">
        <f>conversões!CE24*INPUTs!CA$33</f>
        <v>85326.71260725247</v>
      </c>
      <c r="CG24" s="146">
        <f>conversões!CF24*INPUTs!CB$33</f>
        <v>0</v>
      </c>
      <c r="CH24" s="146">
        <f>conversões!CG24*INPUTs!CC$33</f>
        <v>228765.10819524206</v>
      </c>
      <c r="CI24" s="146">
        <f>conversões!CH24*INPUTs!CD$33</f>
        <v>4191228.0386057105</v>
      </c>
      <c r="CJ24" s="146">
        <f>conversões!CI24*INPUTs!CE$33</f>
        <v>24013.306620078507</v>
      </c>
      <c r="CK24" s="146">
        <f>conversões!CJ24*INPUTs!CF$33</f>
        <v>0</v>
      </c>
      <c r="CL24" s="146">
        <f>conversões!CK24*INPUTs!CG$33</f>
        <v>0</v>
      </c>
      <c r="CM24" s="146">
        <f>conversões!CL24*INPUTs!CH$33</f>
        <v>2531.8937565524084</v>
      </c>
      <c r="CN24" s="146">
        <f>conversões!CM24*INPUTs!CI$33</f>
        <v>0</v>
      </c>
      <c r="CO24" s="146">
        <f>conversões!CN24*INPUTs!CJ$33</f>
        <v>0</v>
      </c>
      <c r="CP24" s="146">
        <f>conversões!CO24*INPUTs!CK$33</f>
        <v>25742.767826741772</v>
      </c>
      <c r="CQ24" s="144">
        <f t="shared" si="2"/>
        <v>4637381.5940444823</v>
      </c>
      <c r="CR24" s="146">
        <f>conversões!CQ24*INPUTs!CM$33</f>
        <v>0</v>
      </c>
      <c r="CS24" s="146">
        <f>conversões!CR24*INPUTs!CN$33</f>
        <v>0</v>
      </c>
      <c r="CT24" s="146">
        <f>conversões!CS24*INPUTs!CO$33</f>
        <v>7612.2500701250838</v>
      </c>
      <c r="CU24" s="146">
        <f>conversões!CT24*INPUTs!CP$33</f>
        <v>0</v>
      </c>
      <c r="CV24" s="146">
        <f>conversões!CU24*INPUTs!CQ$33</f>
        <v>0</v>
      </c>
      <c r="CW24" s="146">
        <f>conversões!CV24*INPUTs!CR$33</f>
        <v>1398.9132199948162</v>
      </c>
      <c r="CX24" s="146">
        <f>conversões!CW24*INPUTs!CS$33</f>
        <v>0</v>
      </c>
      <c r="CY24" s="146">
        <f>conversões!CX24*INPUTs!CT$33</f>
        <v>0</v>
      </c>
      <c r="CZ24" s="146">
        <f>conversões!CY24*INPUTs!CU$33</f>
        <v>0</v>
      </c>
      <c r="DA24" s="146">
        <f>conversões!CZ24*INPUTs!CV$33</f>
        <v>244.32332899445785</v>
      </c>
      <c r="DB24" s="146">
        <f>conversões!DA24*INPUTs!CW$33</f>
        <v>1770.8035968713361</v>
      </c>
      <c r="DC24" s="146">
        <f>conversões!DB24*INPUTs!CX$33</f>
        <v>8842.1693839777745</v>
      </c>
      <c r="DD24" s="146">
        <f>conversões!DC24*INPUTs!CY$33</f>
        <v>0</v>
      </c>
      <c r="DE24" s="146">
        <f>conversões!DD24*INPUTs!CZ$33</f>
        <v>0</v>
      </c>
      <c r="DF24" s="146">
        <f>conversões!DE24*INPUTs!DA$33</f>
        <v>0</v>
      </c>
      <c r="DG24" s="146">
        <f>conversões!DF24*INPUTs!DB$33</f>
        <v>84904.462762944284</v>
      </c>
      <c r="DH24" s="146">
        <f>conversões!DG24*INPUTs!DC$33</f>
        <v>100745.01660971982</v>
      </c>
      <c r="DI24" s="146">
        <f>conversões!DH24*INPUTs!DD$33</f>
        <v>0</v>
      </c>
      <c r="DJ24" s="146">
        <f>conversões!DI24*INPUTs!DE$33</f>
        <v>228899.92371856247</v>
      </c>
      <c r="DK24" s="146">
        <f>conversões!DJ24*INPUTs!DF$33</f>
        <v>3618962.6105023632</v>
      </c>
      <c r="DL24" s="146">
        <f>conversões!DK24*INPUTs!DG$33</f>
        <v>41214.145614395027</v>
      </c>
      <c r="DM24" s="146">
        <f>conversões!DL24*INPUTs!DH$33</f>
        <v>0</v>
      </c>
      <c r="DN24" s="146">
        <f>conversões!DM24*INPUTs!DI$33</f>
        <v>0</v>
      </c>
      <c r="DO24" s="146">
        <f>conversões!DN24*INPUTs!DJ$33</f>
        <v>1124.3197440452925</v>
      </c>
      <c r="DP24" s="146">
        <f>conversões!DO24*INPUTs!DK$33</f>
        <v>0</v>
      </c>
      <c r="DQ24" s="146">
        <f>conversões!DP24*INPUTs!DL$33</f>
        <v>471.3494311574496</v>
      </c>
      <c r="DR24" s="146">
        <f>conversões!DQ24*INPUTs!DM$33</f>
        <v>30758.023886459145</v>
      </c>
      <c r="DS24" s="144">
        <f t="shared" si="3"/>
        <v>4126948.3118696101</v>
      </c>
      <c r="DT24" s="146">
        <f>conversões!DS24*INPUTs!DO$33</f>
        <v>0</v>
      </c>
      <c r="DU24" s="146">
        <f>conversões!DT24*INPUTs!DP$33</f>
        <v>0</v>
      </c>
      <c r="DV24" s="146">
        <f>conversões!DU24*INPUTs!DQ$33</f>
        <v>1825.7872650270417</v>
      </c>
      <c r="DW24" s="146">
        <f>conversões!DV24*INPUTs!DR$33</f>
        <v>0</v>
      </c>
      <c r="DX24" s="146">
        <f>conversões!DW24*INPUTs!DS$33</f>
        <v>0</v>
      </c>
      <c r="DY24" s="146">
        <f>conversões!DX24*INPUTs!DT$33</f>
        <v>0</v>
      </c>
      <c r="DZ24" s="146">
        <f>conversões!DY24*INPUTs!DU$33</f>
        <v>0</v>
      </c>
      <c r="EA24" s="146">
        <f>conversões!DZ24*INPUTs!DV$33</f>
        <v>0</v>
      </c>
      <c r="EB24" s="146">
        <f>conversões!EA24*INPUTs!DW$33</f>
        <v>0</v>
      </c>
      <c r="EC24" s="146">
        <f>conversões!EB24*INPUTs!DX$33</f>
        <v>0</v>
      </c>
      <c r="ED24" s="146">
        <f>conversões!EC24*INPUTs!DY$33</f>
        <v>0</v>
      </c>
      <c r="EE24" s="146">
        <f>conversões!ED24*INPUTs!DZ$33</f>
        <v>5808.9016113662565</v>
      </c>
      <c r="EF24" s="146">
        <f>conversões!EE24*INPUTs!EA$33</f>
        <v>0</v>
      </c>
      <c r="EG24" s="146">
        <f>conversões!EF24*INPUTs!EB$33</f>
        <v>0</v>
      </c>
      <c r="EH24" s="146">
        <f>conversões!EG24*INPUTs!EC$33</f>
        <v>0</v>
      </c>
      <c r="EI24" s="146">
        <f>conversões!EH24*INPUTs!ED$33</f>
        <v>88504.079011220456</v>
      </c>
      <c r="EJ24" s="146">
        <f>conversões!EI24*INPUTs!EE$33</f>
        <v>91128.808862404316</v>
      </c>
      <c r="EK24" s="146">
        <f>conversões!EJ24*INPUTs!EF$33</f>
        <v>0</v>
      </c>
      <c r="EL24" s="146">
        <f>conversões!EK24*INPUTs!EG$33</f>
        <v>158919.30567069547</v>
      </c>
      <c r="EM24" s="146">
        <f>conversões!EL24*INPUTs!EH$33</f>
        <v>1561617.6289965021</v>
      </c>
      <c r="EN24" s="146">
        <f>conversões!EM24*INPUTs!EI$33</f>
        <v>0</v>
      </c>
      <c r="EO24" s="146">
        <f>conversões!EN24*INPUTs!EJ$33</f>
        <v>0</v>
      </c>
      <c r="EP24" s="146">
        <f>conversões!EO24*INPUTs!EK$33</f>
        <v>49146.358626805704</v>
      </c>
      <c r="EQ24" s="146">
        <f>conversões!EP24*INPUTs!EL$33</f>
        <v>26328.575087063015</v>
      </c>
      <c r="ER24" s="146">
        <f>conversões!EQ24*INPUTs!EM$33</f>
        <v>0</v>
      </c>
      <c r="ES24" s="146">
        <f>conversões!ER24*INPUTs!EN$33</f>
        <v>1815.1304049981611</v>
      </c>
      <c r="ET24" s="146">
        <f>conversões!ES24*INPUTs!EO$33</f>
        <v>6195.7340990687871</v>
      </c>
      <c r="EU24" s="144">
        <f t="shared" si="4"/>
        <v>1991290.3096351512</v>
      </c>
      <c r="EV24" s="146">
        <f>conversões!EU24*INPUTs!EQ$33</f>
        <v>0</v>
      </c>
      <c r="EW24" s="146">
        <f>conversões!EV24*INPUTs!ER$33</f>
        <v>0</v>
      </c>
      <c r="EX24" s="146">
        <f>conversões!EW24*INPUTs!ES$33</f>
        <v>0</v>
      </c>
      <c r="EY24" s="146">
        <f>conversões!EX24*INPUTs!ET$33</f>
        <v>0</v>
      </c>
      <c r="EZ24" s="146">
        <f>conversões!EY24*INPUTs!EU$33</f>
        <v>1588.0929362420177</v>
      </c>
      <c r="FA24" s="146">
        <f>conversões!EZ24*INPUTs!EV$33</f>
        <v>0</v>
      </c>
      <c r="FB24" s="146">
        <f>conversões!FA24*INPUTs!EW$33</f>
        <v>0</v>
      </c>
      <c r="FC24" s="146">
        <f>conversões!FB24*INPUTs!EX$33</f>
        <v>0</v>
      </c>
      <c r="FD24" s="146">
        <f>conversões!FC24*INPUTs!EY$33</f>
        <v>0</v>
      </c>
      <c r="FE24" s="146">
        <f>conversões!FD24*INPUTs!EZ$33</f>
        <v>0</v>
      </c>
      <c r="FF24" s="146">
        <f>conversões!FE24*INPUTs!FA$33</f>
        <v>0</v>
      </c>
      <c r="FG24" s="146">
        <f>conversões!FF24*INPUTs!FB$33</f>
        <v>0</v>
      </c>
      <c r="FH24" s="146">
        <f>conversões!FG24*INPUTs!FC$33</f>
        <v>0</v>
      </c>
      <c r="FI24" s="146">
        <f>conversões!FH24*INPUTs!FD$33</f>
        <v>0</v>
      </c>
      <c r="FJ24" s="146">
        <f>conversões!FI24*INPUTs!FE$33</f>
        <v>0</v>
      </c>
      <c r="FK24" s="146">
        <f>conversões!FJ24*INPUTs!FF$33</f>
        <v>96383.703076793288</v>
      </c>
      <c r="FL24" s="146">
        <f>conversões!FK24*INPUTs!FG$33</f>
        <v>75873.529173429197</v>
      </c>
      <c r="FM24" s="146">
        <f>conversões!FL24*INPUTs!FH$33</f>
        <v>0</v>
      </c>
      <c r="FN24" s="146">
        <f>conversões!FM24*INPUTs!FI$33</f>
        <v>327931.45941669191</v>
      </c>
      <c r="FO24" s="146">
        <f>conversões!FN24*INPUTs!FJ$33</f>
        <v>1279863.244061301</v>
      </c>
      <c r="FP24" s="146">
        <f>conversões!FO24*INPUTs!FK$33</f>
        <v>0</v>
      </c>
      <c r="FQ24" s="146">
        <f>conversões!FP24*INPUTs!FL$33</f>
        <v>0</v>
      </c>
      <c r="FR24" s="146">
        <f>conversões!FQ24*INPUTs!FM$33</f>
        <v>32309.003687431832</v>
      </c>
      <c r="FS24" s="146">
        <f>conversões!FR24*INPUTs!FN$33</f>
        <v>25913.525725099204</v>
      </c>
      <c r="FT24" s="146">
        <f>conversões!FS24*INPUTs!FO$33</f>
        <v>4640.8522505428355</v>
      </c>
      <c r="FU24" s="146">
        <f>conversões!FT24*INPUTs!FP$33</f>
        <v>5231.2685229673189</v>
      </c>
      <c r="FV24" s="146">
        <f>conversões!FU24*INPUTs!FQ$33</f>
        <v>34051.014056153821</v>
      </c>
      <c r="FW24" s="144">
        <f t="shared" si="5"/>
        <v>1883785.6929066523</v>
      </c>
      <c r="FX24" s="146">
        <f>conversões!FW24*INPUTs!FS$33</f>
        <v>0</v>
      </c>
      <c r="FY24" s="146">
        <f>conversões!FX24*INPUTs!FT$33</f>
        <v>0</v>
      </c>
      <c r="FZ24" s="146">
        <f>conversões!FY24*INPUTs!FU$33</f>
        <v>0</v>
      </c>
      <c r="GA24" s="146">
        <f>conversões!FZ24*INPUTs!FV$33</f>
        <v>0</v>
      </c>
      <c r="GB24" s="146">
        <f>conversões!GA24*INPUTs!FW$33</f>
        <v>21206.731964067749</v>
      </c>
      <c r="GC24" s="146">
        <f>conversões!GB24*INPUTs!FX$33</f>
        <v>0</v>
      </c>
      <c r="GD24" s="146">
        <f>conversões!GC24*INPUTs!FY$33</f>
        <v>0</v>
      </c>
      <c r="GE24" s="146">
        <f>conversões!GD24*INPUTs!FZ$33</f>
        <v>0</v>
      </c>
      <c r="GF24" s="146">
        <f>conversões!GE24*INPUTs!GA$33</f>
        <v>0</v>
      </c>
      <c r="GG24" s="146">
        <f>conversões!GF24*INPUTs!GB$33</f>
        <v>0</v>
      </c>
      <c r="GH24" s="146">
        <f>conversões!GG24*INPUTs!GC$33</f>
        <v>0</v>
      </c>
      <c r="GI24" s="146">
        <f>conversões!GH24*INPUTs!GD$33</f>
        <v>0</v>
      </c>
      <c r="GJ24" s="146">
        <f>conversões!GI24*INPUTs!GE$33</f>
        <v>0</v>
      </c>
      <c r="GK24" s="146">
        <f>conversões!GJ24*INPUTs!GF$33</f>
        <v>0</v>
      </c>
      <c r="GL24" s="146">
        <f>conversões!GK24*INPUTs!GG$33</f>
        <v>0</v>
      </c>
      <c r="GM24" s="146">
        <f>conversões!GL24*INPUTs!GH$33</f>
        <v>46369.144556982719</v>
      </c>
      <c r="GN24" s="146">
        <f>conversões!GM24*INPUTs!GI$33</f>
        <v>71069.545805527698</v>
      </c>
      <c r="GO24" s="146">
        <f>conversões!GN24*INPUTs!GJ$33</f>
        <v>0</v>
      </c>
      <c r="GP24" s="146">
        <f>conversões!GO24*INPUTs!GK$33</f>
        <v>76776.668240840183</v>
      </c>
      <c r="GQ24" s="146">
        <f>conversões!GP24*INPUTs!GL$33</f>
        <v>1192394.1893441163</v>
      </c>
      <c r="GR24" s="146">
        <f>conversões!GQ24*INPUTs!GM$33</f>
        <v>0</v>
      </c>
      <c r="GS24" s="146">
        <f>conversões!GR24*INPUTs!GN$33</f>
        <v>0</v>
      </c>
      <c r="GT24" s="146">
        <f>conversões!GS24*INPUTs!GO$33</f>
        <v>33891.726849518891</v>
      </c>
      <c r="GU24" s="146">
        <f>conversões!GT24*INPUTs!GP$33</f>
        <v>1357.8694819924956</v>
      </c>
      <c r="GV24" s="146">
        <f>conversões!GU24*INPUTs!GQ$33</f>
        <v>0</v>
      </c>
      <c r="GW24" s="146">
        <f>conversões!GV24*INPUTs!GR$33</f>
        <v>0</v>
      </c>
      <c r="GX24" s="146">
        <f>conversões!GW24*INPUTs!GS$33</f>
        <v>0</v>
      </c>
      <c r="GY24" s="144">
        <f t="shared" si="6"/>
        <v>1443065.876243046</v>
      </c>
      <c r="GZ24" s="146">
        <f>conversões!GY24*INPUTs!GU$33</f>
        <v>0</v>
      </c>
      <c r="HA24" s="146">
        <f>conversões!GZ24*INPUTs!GV$33</f>
        <v>0</v>
      </c>
      <c r="HB24" s="146">
        <f>conversões!HA24*INPUTs!GW$33</f>
        <v>0</v>
      </c>
      <c r="HC24" s="146">
        <f>conversões!HB24*INPUTs!GX$33</f>
        <v>0</v>
      </c>
      <c r="HD24" s="146">
        <f>conversões!HC24*INPUTs!GY$33</f>
        <v>20080.136207275831</v>
      </c>
      <c r="HE24" s="146">
        <f>conversões!HD24*INPUTs!GZ$33</f>
        <v>0</v>
      </c>
      <c r="HF24" s="146">
        <f>conversões!HE24*INPUTs!HA$33</f>
        <v>0</v>
      </c>
      <c r="HG24" s="146">
        <f>conversões!HF24*INPUTs!HB$33</f>
        <v>0</v>
      </c>
      <c r="HH24" s="146">
        <f>conversões!HG24*INPUTs!HC$33</f>
        <v>0</v>
      </c>
      <c r="HI24" s="146">
        <f>conversões!HH24*INPUTs!HD$33</f>
        <v>0</v>
      </c>
      <c r="HJ24" s="146">
        <f>conversões!HI24*INPUTs!HE$33</f>
        <v>0</v>
      </c>
      <c r="HK24" s="146">
        <f>conversões!HJ24*INPUTs!HF$33</f>
        <v>0</v>
      </c>
      <c r="HL24" s="146">
        <f>conversões!HK24*INPUTs!HG$33</f>
        <v>0</v>
      </c>
      <c r="HM24" s="146">
        <f>conversões!HL24*INPUTs!HH$33</f>
        <v>0</v>
      </c>
      <c r="HN24" s="146">
        <f>conversões!HM24*INPUTs!HI$33</f>
        <v>0</v>
      </c>
      <c r="HO24" s="146">
        <f>conversões!HN24*INPUTs!HJ$33</f>
        <v>43216.635050382341</v>
      </c>
      <c r="HP24" s="146">
        <f>conversões!HO24*INPUTs!HK$33</f>
        <v>57371.368864320088</v>
      </c>
      <c r="HQ24" s="146">
        <f>conversões!HP24*INPUTs!HL$33</f>
        <v>0</v>
      </c>
      <c r="HR24" s="146">
        <f>conversões!HQ24*INPUTs!HM$33</f>
        <v>71669.4791822197</v>
      </c>
      <c r="HS24" s="146">
        <f>conversões!HR24*INPUTs!HN$33</f>
        <v>871565.3561503808</v>
      </c>
      <c r="HT24" s="146">
        <f>conversões!HS24*INPUTs!HO$33</f>
        <v>0</v>
      </c>
      <c r="HU24" s="146">
        <f>conversões!HT24*INPUTs!HP$33</f>
        <v>0</v>
      </c>
      <c r="HV24" s="146">
        <f>conversões!HU24*INPUTs!HQ$33</f>
        <v>43540.663617272483</v>
      </c>
      <c r="HW24" s="146">
        <f>conversões!HV24*INPUTs!HR$33</f>
        <v>1021.7946285672707</v>
      </c>
      <c r="HX24" s="146">
        <f>conversões!HW24*INPUTs!HS$33</f>
        <v>0</v>
      </c>
      <c r="HY24" s="146">
        <f>conversões!HX24*INPUTs!HT$33</f>
        <v>0</v>
      </c>
      <c r="HZ24" s="146">
        <f>conversões!HY24*INPUTs!HU$33</f>
        <v>0</v>
      </c>
      <c r="IA24" s="144">
        <f t="shared" si="7"/>
        <v>1108465.4337004183</v>
      </c>
    </row>
    <row r="25" spans="1:235" s="27" customFormat="1" ht="36" x14ac:dyDescent="0.25">
      <c r="A25" s="98" t="s">
        <v>28</v>
      </c>
      <c r="B25" s="99">
        <v>7722</v>
      </c>
      <c r="C25" s="99"/>
      <c r="D25" s="99">
        <v>5</v>
      </c>
      <c r="E25" s="99"/>
      <c r="F25" s="99"/>
      <c r="G25" s="99" t="s">
        <v>816</v>
      </c>
      <c r="H25" s="99" t="s">
        <v>23</v>
      </c>
      <c r="I25" s="98" t="s">
        <v>846</v>
      </c>
      <c r="J25" s="98" t="s">
        <v>882</v>
      </c>
      <c r="K25" s="98" t="s">
        <v>845</v>
      </c>
      <c r="L25" s="146">
        <f>conversões!K25*INPUTs!G$34</f>
        <v>1706.5325231759552</v>
      </c>
      <c r="M25" s="146">
        <f>conversões!L25*INPUTs!H$34</f>
        <v>898.81994516803502</v>
      </c>
      <c r="N25" s="146">
        <f>conversões!M25*INPUTs!I$34</f>
        <v>540.01732370345451</v>
      </c>
      <c r="O25" s="146">
        <f>conversões!N25*INPUTs!J$34</f>
        <v>1530.0201940109166</v>
      </c>
      <c r="P25" s="146">
        <f>conversões!O25*INPUTs!K$34</f>
        <v>6098.7000901525435</v>
      </c>
      <c r="Q25" s="146">
        <f>conversões!P25*INPUTs!L$34</f>
        <v>1022.4928014701298</v>
      </c>
      <c r="R25" s="146">
        <f>conversões!Q25*INPUTs!M$34</f>
        <v>824.92313012073373</v>
      </c>
      <c r="S25" s="146">
        <f>conversões!R25*INPUTs!N$34</f>
        <v>3657.6651153205721</v>
      </c>
      <c r="T25" s="146">
        <f>conversões!S25*INPUTs!O$34</f>
        <v>1389.6812475063682</v>
      </c>
      <c r="U25" s="146">
        <f>conversões!T25*INPUTs!P$34</f>
        <v>16094.041850859299</v>
      </c>
      <c r="V25" s="146">
        <f>conversões!U25*INPUTs!Q$34</f>
        <v>2395.5435154707047</v>
      </c>
      <c r="W25" s="146">
        <f>conversões!V25*INPUTs!R$34</f>
        <v>2368.581539421868</v>
      </c>
      <c r="X25" s="146">
        <f>conversões!W25*INPUTs!S$34</f>
        <v>7357.0504579108629</v>
      </c>
      <c r="Y25" s="146">
        <f>conversões!X25*INPUTs!T$34</f>
        <v>1339.8207590979946</v>
      </c>
      <c r="Z25" s="146">
        <f>conversões!Y25*INPUTs!U$34</f>
        <v>646.77408178338203</v>
      </c>
      <c r="AA25" s="146">
        <f>conversões!Z25*INPUTs!V$34</f>
        <v>6297.1820129894095</v>
      </c>
      <c r="AB25" s="146">
        <f>conversões!AA25*INPUTs!W$34</f>
        <v>50502.128992296952</v>
      </c>
      <c r="AC25" s="146">
        <f>conversões!AB25*INPUTs!X$34</f>
        <v>6543.1776822845613</v>
      </c>
      <c r="AD25" s="146">
        <f>conversões!AC25*INPUTs!Y$34</f>
        <v>164533.04598196113</v>
      </c>
      <c r="AE25" s="146">
        <f>conversões!AD25*INPUTs!Z$34</f>
        <v>222842.35542784983</v>
      </c>
      <c r="AF25" s="146">
        <f>conversões!AE25*INPUTs!AA$34</f>
        <v>34696.847515953057</v>
      </c>
      <c r="AG25" s="146">
        <f>conversões!AF25*INPUTs!AB$34</f>
        <v>43671.442086743991</v>
      </c>
      <c r="AH25" s="146">
        <f>conversões!AG25*INPUTs!AC$34</f>
        <v>41391.144490573904</v>
      </c>
      <c r="AI25" s="146">
        <f>conversões!AH25*INPUTs!AD$34</f>
        <v>3031.800593202594</v>
      </c>
      <c r="AJ25" s="146">
        <f>conversões!AI25*INPUTs!AE$34</f>
        <v>4738.0675523036134</v>
      </c>
      <c r="AK25" s="146">
        <f>conversões!AJ25*INPUTs!AF$34</f>
        <v>13203.119110337824</v>
      </c>
      <c r="AL25" s="146">
        <f>conversões!AK25*INPUTs!AG$34</f>
        <v>10925.772719953167</v>
      </c>
      <c r="AM25" s="144">
        <f t="shared" si="0"/>
        <v>650246.7487416229</v>
      </c>
      <c r="AN25" s="146">
        <f>conversões!AM25*INPUTs!AI$34</f>
        <v>3154.8655187386244</v>
      </c>
      <c r="AO25" s="146">
        <f>conversões!AN25*INPUTs!AJ$34</f>
        <v>800.15611342802981</v>
      </c>
      <c r="AP25" s="146">
        <f>conversões!AO25*INPUTs!AK$34</f>
        <v>1035.167928911027</v>
      </c>
      <c r="AQ25" s="146">
        <f>conversões!AP25*INPUTs!AL$34</f>
        <v>2145.2742798555473</v>
      </c>
      <c r="AR25" s="146">
        <f>conversões!AQ25*INPUTs!AM$34</f>
        <v>6744.076496073224</v>
      </c>
      <c r="AS25" s="146">
        <f>conversões!AR25*INPUTs!AN$34</f>
        <v>1131.8425763420946</v>
      </c>
      <c r="AT25" s="146">
        <f>conversões!AS25*INPUTs!AO$34</f>
        <v>2253.1119915693935</v>
      </c>
      <c r="AU25" s="146">
        <f>conversões!AT25*INPUTs!AP$34</f>
        <v>5832.1227630974226</v>
      </c>
      <c r="AV25" s="146">
        <f>conversões!AU25*INPUTs!AQ$34</f>
        <v>2107.7301121348378</v>
      </c>
      <c r="AW25" s="146">
        <f>conversões!AV25*INPUTs!AR$34</f>
        <v>19178.021337644223</v>
      </c>
      <c r="AX25" s="146">
        <f>conversões!AW25*INPUTs!AS$34</f>
        <v>2835.6352756051128</v>
      </c>
      <c r="AY25" s="146">
        <f>conversões!AX25*INPUTs!AT$34</f>
        <v>2916.0449276377926</v>
      </c>
      <c r="AZ25" s="146">
        <f>conversões!AY25*INPUTs!AU$34</f>
        <v>9089.5729302172404</v>
      </c>
      <c r="BA25" s="146">
        <f>conversões!AZ25*INPUTs!AV$34</f>
        <v>2066.4649229862748</v>
      </c>
      <c r="BB25" s="146">
        <f>conversões!BA25*INPUTs!AW$34</f>
        <v>1034.0929400806449</v>
      </c>
      <c r="BC25" s="146">
        <f>conversões!BB25*INPUTs!AX$34</f>
        <v>8498.6240251111703</v>
      </c>
      <c r="BD25" s="146">
        <f>conversões!BC25*INPUTs!AY$34</f>
        <v>62769.247428631606</v>
      </c>
      <c r="BE25" s="146">
        <f>conversões!BD25*INPUTs!AZ$34</f>
        <v>7903.199656303731</v>
      </c>
      <c r="BF25" s="146">
        <f>conversões!BE25*INPUTs!BA$34</f>
        <v>180496.20431890059</v>
      </c>
      <c r="BG25" s="146">
        <f>conversões!BF25*INPUTs!BB$34</f>
        <v>251769.12041977484</v>
      </c>
      <c r="BH25" s="146">
        <f>conversões!BG25*INPUTs!BC$34</f>
        <v>40135.124813344955</v>
      </c>
      <c r="BI25" s="146">
        <f>conversões!BH25*INPUTs!BD$34</f>
        <v>55313.349162065097</v>
      </c>
      <c r="BJ25" s="146">
        <f>conversões!BI25*INPUTs!BE$34</f>
        <v>44828.349319443922</v>
      </c>
      <c r="BK25" s="146">
        <f>conversões!BJ25*INPUTs!BF$34</f>
        <v>3199.6676892766559</v>
      </c>
      <c r="BL25" s="146">
        <f>conversões!BK25*INPUTs!BG$34</f>
        <v>6754.3620184530973</v>
      </c>
      <c r="BM25" s="146">
        <f>conversões!BL25*INPUTs!BH$34</f>
        <v>16162.773954373686</v>
      </c>
      <c r="BN25" s="146">
        <f>conversões!BM25*INPUTs!BI$34</f>
        <v>12128.738205559381</v>
      </c>
      <c r="BO25" s="144">
        <f t="shared" si="1"/>
        <v>752282.94112556009</v>
      </c>
      <c r="BP25" s="146">
        <f>conversões!BO25*INPUTs!BK$34</f>
        <v>2596.2662372200889</v>
      </c>
      <c r="BQ25" s="146">
        <f>conversões!BP25*INPUTs!BL$34</f>
        <v>923.04023558668359</v>
      </c>
      <c r="BR25" s="146">
        <f>conversões!BQ25*INPUTs!BM$34</f>
        <v>838.30038114140063</v>
      </c>
      <c r="BS25" s="146">
        <f>conversões!BR25*INPUTs!BN$34</f>
        <v>2318.4180326619867</v>
      </c>
      <c r="BT25" s="146">
        <f>conversões!BS25*INPUTs!BO$34</f>
        <v>14109.738699513575</v>
      </c>
      <c r="BU25" s="146">
        <f>conversões!BT25*INPUTs!BP$34</f>
        <v>2237.2177558497688</v>
      </c>
      <c r="BV25" s="146">
        <f>conversões!BU25*INPUTs!BQ$34</f>
        <v>1340.0019490366619</v>
      </c>
      <c r="BW25" s="146">
        <f>conversões!BV25*INPUTs!BR$34</f>
        <v>8181.4299825402422</v>
      </c>
      <c r="BX25" s="146">
        <f>conversões!BW25*INPUTs!BS$34</f>
        <v>2076.3045425819314</v>
      </c>
      <c r="BY25" s="146">
        <f>conversões!BX25*INPUTs!BT$34</f>
        <v>24405.474172631741</v>
      </c>
      <c r="BZ25" s="146">
        <f>conversões!BY25*INPUTs!BU$34</f>
        <v>3402.4100274243838</v>
      </c>
      <c r="CA25" s="146">
        <f>conversões!BZ25*INPUTs!BV$34</f>
        <v>2075.4698243116777</v>
      </c>
      <c r="CB25" s="146">
        <f>conversões!CA25*INPUTs!BW$34</f>
        <v>13560.293373240342</v>
      </c>
      <c r="CC25" s="146">
        <f>conversões!CB25*INPUTs!BX$34</f>
        <v>7219.7627602539051</v>
      </c>
      <c r="CD25" s="146">
        <f>conversões!CC25*INPUTs!BY$34</f>
        <v>1445.6150769110543</v>
      </c>
      <c r="CE25" s="146">
        <f>conversões!CD25*INPUTs!BZ$34</f>
        <v>13576.325812370311</v>
      </c>
      <c r="CF25" s="146">
        <f>conversões!CE25*INPUTs!CA$34</f>
        <v>79351.007664446108</v>
      </c>
      <c r="CG25" s="146">
        <f>conversões!CF25*INPUTs!CB$34</f>
        <v>11098.213414614691</v>
      </c>
      <c r="CH25" s="146">
        <f>conversões!CG25*INPUTs!CC$34</f>
        <v>181005.57452641352</v>
      </c>
      <c r="CI25" s="146">
        <f>conversões!CH25*INPUTs!CD$34</f>
        <v>298351.80013913295</v>
      </c>
      <c r="CJ25" s="146">
        <f>conversões!CI25*INPUTs!CE$34</f>
        <v>50873.723274357275</v>
      </c>
      <c r="CK25" s="146">
        <f>conversões!CJ25*INPUTs!CF$34</f>
        <v>62153.660704713548</v>
      </c>
      <c r="CL25" s="146">
        <f>conversões!CK25*INPUTs!CG$34</f>
        <v>52368.657175172491</v>
      </c>
      <c r="CM25" s="146">
        <f>conversões!CL25*INPUTs!CH$34</f>
        <v>4689.2837535730669</v>
      </c>
      <c r="CN25" s="146">
        <f>conversões!CM25*INPUTs!CI$34</f>
        <v>6882.5924042435145</v>
      </c>
      <c r="CO25" s="146">
        <f>conversões!CN25*INPUTs!CJ$34</f>
        <v>18054.938902927901</v>
      </c>
      <c r="CP25" s="146">
        <f>conversões!CO25*INPUTs!CK$34</f>
        <v>16220.52454999958</v>
      </c>
      <c r="CQ25" s="144">
        <f t="shared" si="2"/>
        <v>881356.0453728704</v>
      </c>
      <c r="CR25" s="146">
        <f>conversões!CQ25*INPUTs!CM$34</f>
        <v>3508.0734544723605</v>
      </c>
      <c r="CS25" s="146">
        <f>conversões!CR25*INPUTs!CN$34</f>
        <v>926.68958310305777</v>
      </c>
      <c r="CT25" s="146">
        <f>conversões!CS25*INPUTs!CO$34</f>
        <v>997.54318658988507</v>
      </c>
      <c r="CU25" s="146">
        <f>conversões!CT25*INPUTs!CP$34</f>
        <v>2964.1421952847568</v>
      </c>
      <c r="CV25" s="146">
        <f>conversões!CU25*INPUTs!CQ$34</f>
        <v>13529.00920000422</v>
      </c>
      <c r="CW25" s="146">
        <f>conversões!CV25*INPUTs!CR$34</f>
        <v>2307.9560688800093</v>
      </c>
      <c r="CX25" s="146">
        <f>conversões!CW25*INPUTs!CS$34</f>
        <v>1563.4717631633348</v>
      </c>
      <c r="CY25" s="146">
        <f>conversões!CX25*INPUTs!CT$34</f>
        <v>7202.5018741973799</v>
      </c>
      <c r="CZ25" s="146">
        <f>conversões!CY25*INPUTs!CU$34</f>
        <v>3749.2128313478502</v>
      </c>
      <c r="DA25" s="146">
        <f>conversões!CZ25*INPUTs!CV$34</f>
        <v>29097.374484751796</v>
      </c>
      <c r="DB25" s="146">
        <f>conversões!DA25*INPUTs!CW$34</f>
        <v>3612.6570624838287</v>
      </c>
      <c r="DC25" s="146">
        <f>conversões!DB25*INPUTs!CX$34</f>
        <v>1942.5128728866825</v>
      </c>
      <c r="DD25" s="146">
        <f>conversões!DC25*INPUTs!CY$34</f>
        <v>16666.695431215601</v>
      </c>
      <c r="DE25" s="146">
        <f>conversões!DD25*INPUTs!CZ$34</f>
        <v>2201.061521613693</v>
      </c>
      <c r="DF25" s="146">
        <f>conversões!DE25*INPUTs!DA$34</f>
        <v>2600.8084116989248</v>
      </c>
      <c r="DG25" s="146">
        <f>conversões!DF25*INPUTs!DB$34</f>
        <v>19194.417263115138</v>
      </c>
      <c r="DH25" s="146">
        <f>conversões!DG25*INPUTs!DC$34</f>
        <v>86026.136209406424</v>
      </c>
      <c r="DI25" s="146">
        <f>conversões!DH25*INPUTs!DD$34</f>
        <v>14514.422529754418</v>
      </c>
      <c r="DJ25" s="146">
        <f>conversões!DI25*INPUTs!DE$34</f>
        <v>182392.24575838691</v>
      </c>
      <c r="DK25" s="146">
        <f>conversões!DJ25*INPUTs!DF$34</f>
        <v>337155.43576105975</v>
      </c>
      <c r="DL25" s="146">
        <f>conversões!DK25*INPUTs!DG$34</f>
        <v>57101.963017847498</v>
      </c>
      <c r="DM25" s="146">
        <f>conversões!DL25*INPUTs!DH$34</f>
        <v>72642.467583634396</v>
      </c>
      <c r="DN25" s="146">
        <f>conversões!DM25*INPUTs!DI$34</f>
        <v>70672.651500369975</v>
      </c>
      <c r="DO25" s="146">
        <f>conversões!DN25*INPUTs!DJ$34</f>
        <v>6111.1722114412896</v>
      </c>
      <c r="DP25" s="146">
        <f>conversões!DO25*INPUTs!DK$34</f>
        <v>7101.5119164718244</v>
      </c>
      <c r="DQ25" s="146">
        <f>conversões!DP25*INPUTs!DL$34</f>
        <v>19397.331262861149</v>
      </c>
      <c r="DR25" s="146">
        <f>conversões!DQ25*INPUTs!DM$34</f>
        <v>20081.819407890722</v>
      </c>
      <c r="DS25" s="144">
        <f t="shared" si="3"/>
        <v>985261.28436393291</v>
      </c>
      <c r="DT25" s="146">
        <f>conversões!DS25*INPUTs!DO$34</f>
        <v>3431.7510619530713</v>
      </c>
      <c r="DU25" s="146">
        <f>conversões!DT25*INPUTs!DP$34</f>
        <v>1057.4643755318639</v>
      </c>
      <c r="DV25" s="146">
        <f>conversões!DU25*INPUTs!DQ$34</f>
        <v>900.27877813395855</v>
      </c>
      <c r="DW25" s="146">
        <f>conversões!DV25*INPUTs!DR$34</f>
        <v>4877.3497359051016</v>
      </c>
      <c r="DX25" s="146">
        <f>conversões!DW25*INPUTs!DS$34</f>
        <v>15718.22517670956</v>
      </c>
      <c r="DY25" s="146">
        <f>conversões!DX25*INPUTs!DT$34</f>
        <v>1988.537267992305</v>
      </c>
      <c r="DZ25" s="146">
        <f>conversões!DY25*INPUTs!DU$34</f>
        <v>3165.0899907197927</v>
      </c>
      <c r="EA25" s="146">
        <f>conversões!DZ25*INPUTs!DV$34</f>
        <v>6410.6576046471364</v>
      </c>
      <c r="EB25" s="146">
        <f>conversões!EA25*INPUTs!DW$34</f>
        <v>5519.5014844821271</v>
      </c>
      <c r="EC25" s="146">
        <f>conversões!EB25*INPUTs!DX$34</f>
        <v>39519.935779023552</v>
      </c>
      <c r="ED25" s="146">
        <f>conversões!EC25*INPUTs!DY$34</f>
        <v>5387.8339240718715</v>
      </c>
      <c r="EE25" s="146">
        <f>conversões!ED25*INPUTs!DZ$34</f>
        <v>3606.795528117264</v>
      </c>
      <c r="EF25" s="146">
        <f>conversões!EE25*INPUTs!EA$34</f>
        <v>21148.49851432638</v>
      </c>
      <c r="EG25" s="146">
        <f>conversões!EF25*INPUTs!EB$34</f>
        <v>1805.3774112525116</v>
      </c>
      <c r="EH25" s="146">
        <f>conversões!EG25*INPUTs!EC$34</f>
        <v>2601.8682875615991</v>
      </c>
      <c r="EI25" s="146">
        <f>conversões!EH25*INPUTs!ED$34</f>
        <v>23170.313177536507</v>
      </c>
      <c r="EJ25" s="146">
        <f>conversões!EI25*INPUTs!EE$34</f>
        <v>119602.23784421895</v>
      </c>
      <c r="EK25" s="146">
        <f>conversões!EJ25*INPUTs!EF$34</f>
        <v>19290.943578659397</v>
      </c>
      <c r="EL25" s="146">
        <f>conversões!EK25*INPUTs!EG$34</f>
        <v>207892.98374316545</v>
      </c>
      <c r="EM25" s="146">
        <f>conversões!EL25*INPUTs!EH$34</f>
        <v>359045.88675979275</v>
      </c>
      <c r="EN25" s="146">
        <f>conversões!EM25*INPUTs!EI$34</f>
        <v>66712.222928588599</v>
      </c>
      <c r="EO25" s="146">
        <f>conversões!EN25*INPUTs!EJ$34</f>
        <v>93385.973118161768</v>
      </c>
      <c r="EP25" s="146">
        <f>conversões!EO25*INPUTs!EK$34</f>
        <v>83139.213684849965</v>
      </c>
      <c r="EQ25" s="146">
        <f>conversões!EP25*INPUTs!EL$34</f>
        <v>6994.4075246184702</v>
      </c>
      <c r="ER25" s="146">
        <f>conversões!EQ25*INPUTs!EM$34</f>
        <v>6725.3991446465907</v>
      </c>
      <c r="ES25" s="146">
        <f>conversões!ER25*INPUTs!EN$34</f>
        <v>24254.907575707941</v>
      </c>
      <c r="ET25" s="146">
        <f>conversões!ES25*INPUTs!EO$34</f>
        <v>21898.46007787191</v>
      </c>
      <c r="EU25" s="144">
        <f t="shared" si="4"/>
        <v>1149252.1140782463</v>
      </c>
      <c r="EV25" s="146">
        <f>conversões!EU25*INPUTs!EQ$34</f>
        <v>4008.4913365791781</v>
      </c>
      <c r="EW25" s="146">
        <f>conversões!EV25*INPUTs!ER$34</f>
        <v>831.69480594110973</v>
      </c>
      <c r="EX25" s="146">
        <f>conversões!EW25*INPUTs!ES$34</f>
        <v>588.33035129475502</v>
      </c>
      <c r="EY25" s="146">
        <f>conversões!EX25*INPUTs!ET$34</f>
        <v>3276.3890794708377</v>
      </c>
      <c r="EZ25" s="146">
        <f>conversões!EY25*INPUTs!EU$34</f>
        <v>13753.037412472266</v>
      </c>
      <c r="FA25" s="146">
        <f>conversões!EZ25*INPUTs!EV$34</f>
        <v>1231.7480399133731</v>
      </c>
      <c r="FB25" s="146">
        <f>conversões!FA25*INPUTs!EW$34</f>
        <v>2265.6567613635352</v>
      </c>
      <c r="FC25" s="146">
        <f>conversões!FB25*INPUTs!EX$34</f>
        <v>3731.7137585748187</v>
      </c>
      <c r="FD25" s="146">
        <f>conversões!FC25*INPUTs!EY$34</f>
        <v>4134.9831767438873</v>
      </c>
      <c r="FE25" s="146">
        <f>conversões!FD25*INPUTs!EZ$34</f>
        <v>39366.135300355578</v>
      </c>
      <c r="FF25" s="146">
        <f>conversões!FE25*INPUTs!FA$34</f>
        <v>6174.7657252804856</v>
      </c>
      <c r="FG25" s="146">
        <f>conversões!FF25*INPUTs!FB$34</f>
        <v>2964.9356918110948</v>
      </c>
      <c r="FH25" s="146">
        <f>conversões!FG25*INPUTs!FC$34</f>
        <v>18657.462516751544</v>
      </c>
      <c r="FI25" s="146">
        <f>conversões!FH25*INPUTs!FD$34</f>
        <v>699.77260005842504</v>
      </c>
      <c r="FJ25" s="146">
        <f>conversões!FI25*INPUTs!FE$34</f>
        <v>3276.4444747405119</v>
      </c>
      <c r="FK25" s="146">
        <f>conversões!FJ25*INPUTs!FF$34</f>
        <v>22702.706985605375</v>
      </c>
      <c r="FL25" s="146">
        <f>conversões!FK25*INPUTs!FG$34</f>
        <v>107749.57889470772</v>
      </c>
      <c r="FM25" s="146">
        <f>conversões!FL25*INPUTs!FH$34</f>
        <v>19655.387122613654</v>
      </c>
      <c r="FN25" s="146">
        <f>conversões!FM25*INPUTs!FI$34</f>
        <v>177113.27111601725</v>
      </c>
      <c r="FO25" s="146">
        <f>conversões!FN25*INPUTs!FJ$34</f>
        <v>331978.12044959067</v>
      </c>
      <c r="FP25" s="146">
        <f>conversões!FO25*INPUTs!FK$34</f>
        <v>63578.462775095191</v>
      </c>
      <c r="FQ25" s="146">
        <f>conversões!FP25*INPUTs!FL$34</f>
        <v>87996.707502060133</v>
      </c>
      <c r="FR25" s="146">
        <f>conversões!FQ25*INPUTs!FM$34</f>
        <v>78914.103944730625</v>
      </c>
      <c r="FS25" s="146">
        <f>conversões!FR25*INPUTs!FN$34</f>
        <v>6364.7161056076147</v>
      </c>
      <c r="FT25" s="146">
        <f>conversões!FS25*INPUTs!FO$34</f>
        <v>6996.2238112078358</v>
      </c>
      <c r="FU25" s="146">
        <f>conversões!FT25*INPUTs!FP$34</f>
        <v>21805.46328270129</v>
      </c>
      <c r="FV25" s="146">
        <f>conversões!FU25*INPUTs!FQ$34</f>
        <v>24305.138990833017</v>
      </c>
      <c r="FW25" s="144">
        <f t="shared" si="5"/>
        <v>1054121.4420121217</v>
      </c>
      <c r="FX25" s="146">
        <f>conversões!FW25*INPUTs!FS$34</f>
        <v>3423.1322120016666</v>
      </c>
      <c r="FY25" s="146">
        <f>conversões!FX25*INPUTs!FT$34</f>
        <v>1114.429969134588</v>
      </c>
      <c r="FZ25" s="146">
        <f>conversões!FY25*INPUTs!FU$34</f>
        <v>701.05948602424394</v>
      </c>
      <c r="GA25" s="146">
        <f>conversões!FZ25*INPUTs!FV$34</f>
        <v>2731.048728898952</v>
      </c>
      <c r="GB25" s="146">
        <f>conversões!GA25*INPUTs!FW$34</f>
        <v>16743.011320676123</v>
      </c>
      <c r="GC25" s="146">
        <f>conversões!GB25*INPUTs!FX$34</f>
        <v>1455.4727380072479</v>
      </c>
      <c r="GD25" s="146">
        <f>conversões!GC25*INPUTs!FY$34</f>
        <v>2549.9765735910287</v>
      </c>
      <c r="GE25" s="146">
        <f>conversões!GD25*INPUTs!FZ$34</f>
        <v>7564.5678806683836</v>
      </c>
      <c r="GF25" s="146">
        <f>conversões!GE25*INPUTs!GA$34</f>
        <v>4880.8511306506971</v>
      </c>
      <c r="GG25" s="146">
        <f>conversões!GF25*INPUTs!GB$34</f>
        <v>34008.561340297172</v>
      </c>
      <c r="GH25" s="146">
        <f>conversões!GG25*INPUTs!GC$34</f>
        <v>8187.5098079446971</v>
      </c>
      <c r="GI25" s="146">
        <f>conversões!GH25*INPUTs!GD$34</f>
        <v>3343.9107461517697</v>
      </c>
      <c r="GJ25" s="146">
        <f>conversões!GI25*INPUTs!GE$34</f>
        <v>16242.875134560421</v>
      </c>
      <c r="GK25" s="146">
        <f>conversões!GJ25*INPUTs!GF$34</f>
        <v>1590.6220091228392</v>
      </c>
      <c r="GL25" s="146">
        <f>conversões!GK25*INPUTs!GG$34</f>
        <v>3580.9229142291788</v>
      </c>
      <c r="GM25" s="146">
        <f>conversões!GL25*INPUTs!GH$34</f>
        <v>31127.309744552123</v>
      </c>
      <c r="GN25" s="146">
        <f>conversões!GM25*INPUTs!GI$34</f>
        <v>111684.90429041216</v>
      </c>
      <c r="GO25" s="146">
        <f>conversões!GN25*INPUTs!GJ$34</f>
        <v>27062.774372145468</v>
      </c>
      <c r="GP25" s="146">
        <f>conversões!GO25*INPUTs!GK$34</f>
        <v>81036.475724472504</v>
      </c>
      <c r="GQ25" s="146">
        <f>conversões!GP25*INPUTs!GL$34</f>
        <v>260578.21817468491</v>
      </c>
      <c r="GR25" s="146">
        <f>conversões!GQ25*INPUTs!GM$34</f>
        <v>75398.155978105424</v>
      </c>
      <c r="GS25" s="146">
        <f>conversões!GR25*INPUTs!GN$34</f>
        <v>91788.782015242265</v>
      </c>
      <c r="GT25" s="146">
        <f>conversões!GS25*INPUTs!GO$34</f>
        <v>89823.136779326436</v>
      </c>
      <c r="GU25" s="146">
        <f>conversões!GT25*INPUTs!GP$34</f>
        <v>8173.061355601958</v>
      </c>
      <c r="GV25" s="146">
        <f>conversões!GU25*INPUTs!GQ$34</f>
        <v>8539.6439657010596</v>
      </c>
      <c r="GW25" s="146">
        <f>conversões!GV25*INPUTs!GR$34</f>
        <v>24753.498376611202</v>
      </c>
      <c r="GX25" s="146">
        <f>conversões!GW25*INPUTs!GS$34</f>
        <v>17502.903997795685</v>
      </c>
      <c r="GY25" s="144">
        <f t="shared" si="6"/>
        <v>935586.81676661014</v>
      </c>
      <c r="GZ25" s="146">
        <f>conversões!GY25*INPUTs!GU$34</f>
        <v>4148.1235834850595</v>
      </c>
      <c r="HA25" s="146">
        <f>conversões!GZ25*INPUTs!GV$34</f>
        <v>2511.6026361590002</v>
      </c>
      <c r="HB25" s="146">
        <f>conversões!HA25*INPUTs!GW$34</f>
        <v>4913.538527590712</v>
      </c>
      <c r="HC25" s="146">
        <f>conversões!HB25*INPUTs!GX$34</f>
        <v>3548.1836696018881</v>
      </c>
      <c r="HD25" s="146">
        <f>conversões!HC25*INPUTs!GY$34</f>
        <v>19433.308407299122</v>
      </c>
      <c r="HE25" s="146">
        <f>conversões!HD25*INPUTs!GZ$34</f>
        <v>2414.0420484276779</v>
      </c>
      <c r="HF25" s="146">
        <f>conversões!HE25*INPUTs!HA$34</f>
        <v>3233.2326601821219</v>
      </c>
      <c r="HG25" s="146">
        <f>conversões!HF25*INPUTs!HB$34</f>
        <v>9623.0701463427959</v>
      </c>
      <c r="HH25" s="146">
        <f>conversões!HG25*INPUTs!HC$34</f>
        <v>5964.8412562037829</v>
      </c>
      <c r="HI25" s="146">
        <f>conversões!HH25*INPUTs!HD$34</f>
        <v>33442.703659404287</v>
      </c>
      <c r="HJ25" s="146">
        <f>conversões!HI25*INPUTs!HE$34</f>
        <v>8598.4600999642225</v>
      </c>
      <c r="HK25" s="146">
        <f>conversões!HJ25*INPUTs!HF$34</f>
        <v>4934.0640816992855</v>
      </c>
      <c r="HL25" s="146">
        <f>conversões!HK25*INPUTs!HG$34</f>
        <v>18919.345018012282</v>
      </c>
      <c r="HM25" s="146">
        <f>conversões!HL25*INPUTs!HH$34</f>
        <v>1913.5111710898154</v>
      </c>
      <c r="HN25" s="146">
        <f>conversões!HM25*INPUTs!HI$34</f>
        <v>4587.2602779062327</v>
      </c>
      <c r="HO25" s="146">
        <f>conversões!HN25*INPUTs!HJ$34</f>
        <v>33702.694574649009</v>
      </c>
      <c r="HP25" s="146">
        <f>conversões!HO25*INPUTs!HK$34</f>
        <v>110923.60543960556</v>
      </c>
      <c r="HQ25" s="146">
        <f>conversões!HP25*INPUTs!HL$34</f>
        <v>37170.115899763223</v>
      </c>
      <c r="HR25" s="146">
        <f>conversões!HQ25*INPUTs!HM$34</f>
        <v>109132.71367193505</v>
      </c>
      <c r="HS25" s="146">
        <f>conversões!HR25*INPUTs!HN$34</f>
        <v>396498.43100587383</v>
      </c>
      <c r="HT25" s="146">
        <f>conversões!HS25*INPUTs!HO$34</f>
        <v>75568.735549928548</v>
      </c>
      <c r="HU25" s="146">
        <f>conversões!HT25*INPUTs!HP$34</f>
        <v>86823.850829240517</v>
      </c>
      <c r="HV25" s="146">
        <f>conversões!HU25*INPUTs!HQ$34</f>
        <v>78800.249862357232</v>
      </c>
      <c r="HW25" s="146">
        <f>conversões!HV25*INPUTs!HR$34</f>
        <v>8919.9127830918897</v>
      </c>
      <c r="HX25" s="146">
        <f>conversões!HW25*INPUTs!HS$34</f>
        <v>11908.518280375672</v>
      </c>
      <c r="HY25" s="146">
        <f>conversões!HX25*INPUTs!HT$34</f>
        <v>27220.154170174283</v>
      </c>
      <c r="HZ25" s="146">
        <f>conversões!HY25*INPUTs!HU$34</f>
        <v>29694.331631530829</v>
      </c>
      <c r="IA25" s="144">
        <f t="shared" si="7"/>
        <v>1134548.6009418941</v>
      </c>
    </row>
    <row r="26" spans="1:235" s="116" customFormat="1" ht="48" x14ac:dyDescent="0.25">
      <c r="A26" s="114" t="s">
        <v>28</v>
      </c>
      <c r="B26" s="115">
        <v>6319</v>
      </c>
      <c r="C26" s="115"/>
      <c r="D26" s="115">
        <v>6</v>
      </c>
      <c r="E26" s="115"/>
      <c r="F26" s="115"/>
      <c r="G26" s="115" t="s">
        <v>817</v>
      </c>
      <c r="H26" s="115" t="s">
        <v>787</v>
      </c>
      <c r="I26" s="114" t="s">
        <v>838</v>
      </c>
      <c r="J26" s="114" t="s">
        <v>883</v>
      </c>
      <c r="K26" s="114" t="s">
        <v>845</v>
      </c>
      <c r="L26" s="146">
        <f>conversões!K26*INPUTs!G$35</f>
        <v>1223.4928980719385</v>
      </c>
      <c r="M26" s="146">
        <f>conversões!L26*INPUTs!H$35</f>
        <v>49.783521724344823</v>
      </c>
      <c r="N26" s="146">
        <f>conversões!M26*INPUTs!I$35</f>
        <v>2535.4722722449696</v>
      </c>
      <c r="O26" s="146">
        <f>conversões!N26*INPUTs!J$35</f>
        <v>0</v>
      </c>
      <c r="P26" s="146">
        <f>conversões!O26*INPUTs!K$35</f>
        <v>4947.3600632785019</v>
      </c>
      <c r="Q26" s="146">
        <f>conversões!P26*INPUTs!L$35</f>
        <v>455.39476497344424</v>
      </c>
      <c r="R26" s="146">
        <f>conversões!Q26*INPUTs!M$35</f>
        <v>1415.2135962905475</v>
      </c>
      <c r="S26" s="146">
        <f>conversões!R26*INPUTs!N$35</f>
        <v>1761.7106412560918</v>
      </c>
      <c r="T26" s="146">
        <f>conversões!S26*INPUTs!O$35</f>
        <v>8096.3538782561436</v>
      </c>
      <c r="U26" s="146">
        <f>conversões!T26*INPUTs!P$35</f>
        <v>12648.91879067463</v>
      </c>
      <c r="V26" s="146">
        <f>conversões!U26*INPUTs!Q$35</f>
        <v>10639.661454526144</v>
      </c>
      <c r="W26" s="146">
        <f>conversões!V26*INPUTs!R$35</f>
        <v>16563.428840855955</v>
      </c>
      <c r="X26" s="146">
        <f>conversões!W26*INPUTs!S$35</f>
        <v>13204.649132213821</v>
      </c>
      <c r="Y26" s="146">
        <f>conversões!X26*INPUTs!T$35</f>
        <v>5743.4216005299595</v>
      </c>
      <c r="Z26" s="146">
        <f>conversões!Y26*INPUTs!U$35</f>
        <v>11992.269783073179</v>
      </c>
      <c r="AA26" s="146">
        <f>conversões!Z26*INPUTs!V$35</f>
        <v>20578.583747729004</v>
      </c>
      <c r="AB26" s="146">
        <f>conversões!AA26*INPUTs!W$35</f>
        <v>61081.002099232122</v>
      </c>
      <c r="AC26" s="146">
        <f>conversões!AB26*INPUTs!X$35</f>
        <v>7739.0438523722942</v>
      </c>
      <c r="AD26" s="146">
        <f>conversões!AC26*INPUTs!Y$35</f>
        <v>234920.71883754747</v>
      </c>
      <c r="AE26" s="146">
        <f>conversões!AD26*INPUTs!Z$35</f>
        <v>3225517.6263108696</v>
      </c>
      <c r="AF26" s="146">
        <f>conversões!AE26*INPUTs!AA$35</f>
        <v>90410.168009076995</v>
      </c>
      <c r="AG26" s="146">
        <f>conversões!AF26*INPUTs!AB$35</f>
        <v>52651.103603776726</v>
      </c>
      <c r="AH26" s="146">
        <f>conversões!AG26*INPUTs!AC$35</f>
        <v>136309.88429256208</v>
      </c>
      <c r="AI26" s="146">
        <f>conversões!AH26*INPUTs!AD$35</f>
        <v>4868.1905732689484</v>
      </c>
      <c r="AJ26" s="146">
        <f>conversões!AI26*INPUTs!AE$35</f>
        <v>8197.7069055468801</v>
      </c>
      <c r="AK26" s="146">
        <f>conversões!AJ26*INPUTs!AF$35</f>
        <v>21995.05064417953</v>
      </c>
      <c r="AL26" s="146">
        <f>conversões!AK26*INPUTs!AG$35</f>
        <v>18570.780090416174</v>
      </c>
      <c r="AM26" s="144">
        <f t="shared" si="0"/>
        <v>3974116.9902045475</v>
      </c>
      <c r="AN26" s="146">
        <f>conversões!AM26*INPUTs!AI$35</f>
        <v>1051.9048108424834</v>
      </c>
      <c r="AO26" s="146">
        <f>conversões!AN26*INPUTs!AJ$35</f>
        <v>0</v>
      </c>
      <c r="AP26" s="146">
        <f>conversões!AO26*INPUTs!AK$35</f>
        <v>3131.307489938139</v>
      </c>
      <c r="AQ26" s="146">
        <f>conversões!AP26*INPUTs!AL$35</f>
        <v>114.25697884403729</v>
      </c>
      <c r="AR26" s="146">
        <f>conversões!AQ26*INPUTs!AM$35</f>
        <v>5132.7463000542803</v>
      </c>
      <c r="AS26" s="146">
        <f>conversões!AR26*INPUTs!AN$35</f>
        <v>0</v>
      </c>
      <c r="AT26" s="146">
        <f>conversões!AS26*INPUTs!AO$35</f>
        <v>452.76048604582968</v>
      </c>
      <c r="AU26" s="146">
        <f>conversões!AT26*INPUTs!AP$35</f>
        <v>1162.2281834569856</v>
      </c>
      <c r="AV26" s="146">
        <f>conversões!AU26*INPUTs!AQ$35</f>
        <v>7722.3841670305465</v>
      </c>
      <c r="AW26" s="146">
        <f>conversões!AV26*INPUTs!AR$35</f>
        <v>7414.7796013596544</v>
      </c>
      <c r="AX26" s="146">
        <f>conversões!AW26*INPUTs!AS$35</f>
        <v>8710.8350569104841</v>
      </c>
      <c r="AY26" s="146">
        <f>conversões!AX26*INPUTs!AT$35</f>
        <v>8105.4527140455093</v>
      </c>
      <c r="AZ26" s="146">
        <f>conversões!AY26*INPUTs!AU$35</f>
        <v>32820.880886594976</v>
      </c>
      <c r="BA26" s="146">
        <f>conversões!AZ26*INPUTs!AV$35</f>
        <v>8608.9336625690667</v>
      </c>
      <c r="BB26" s="146">
        <f>conversões!BA26*INPUTs!AW$35</f>
        <v>12086.853463730338</v>
      </c>
      <c r="BC26" s="146">
        <f>conversões!BB26*INPUTs!AX$35</f>
        <v>17463.446182079704</v>
      </c>
      <c r="BD26" s="146">
        <f>conversões!BC26*INPUTs!AY$35</f>
        <v>52226.968962160296</v>
      </c>
      <c r="BE26" s="146">
        <f>conversões!BD26*INPUTs!AZ$35</f>
        <v>10435.693512586617</v>
      </c>
      <c r="BF26" s="146">
        <f>conversões!BE26*INPUTs!BA$35</f>
        <v>244923.32886500985</v>
      </c>
      <c r="BG26" s="146">
        <f>conversões!BF26*INPUTs!BB$35</f>
        <v>2440380.4507524655</v>
      </c>
      <c r="BH26" s="146">
        <f>conversões!BG26*INPUTs!BC$35</f>
        <v>131360.76470556721</v>
      </c>
      <c r="BI26" s="146">
        <f>conversões!BH26*INPUTs!BD$35</f>
        <v>48578.228094678852</v>
      </c>
      <c r="BJ26" s="146">
        <f>conversões!BI26*INPUTs!BE$35</f>
        <v>38945.558784618363</v>
      </c>
      <c r="BK26" s="146">
        <f>conversões!BJ26*INPUTs!BF$35</f>
        <v>5896.4798677606268</v>
      </c>
      <c r="BL26" s="146">
        <f>conversões!BK26*INPUTs!BG$35</f>
        <v>8597.7915422453752</v>
      </c>
      <c r="BM26" s="146">
        <f>conversões!BL26*INPUTs!BH$35</f>
        <v>16612.470528074835</v>
      </c>
      <c r="BN26" s="146">
        <f>conversões!BM26*INPUTs!BI$35</f>
        <v>8388.3399160574718</v>
      </c>
      <c r="BO26" s="144">
        <f t="shared" si="1"/>
        <v>3120324.8455147273</v>
      </c>
      <c r="BP26" s="146">
        <f>conversões!BO26*INPUTs!BK$35</f>
        <v>989.65825911497188</v>
      </c>
      <c r="BQ26" s="146">
        <f>conversões!BP26*INPUTs!BL$35</f>
        <v>421.20653797583788</v>
      </c>
      <c r="BR26" s="146">
        <f>conversões!BQ26*INPUTs!BM$35</f>
        <v>2896.710823868601</v>
      </c>
      <c r="BS26" s="146">
        <f>conversões!BR26*INPUTs!BN$35</f>
        <v>211.26224095584604</v>
      </c>
      <c r="BT26" s="146">
        <f>conversões!BS26*INPUTs!BO$35</f>
        <v>4790.4102296136534</v>
      </c>
      <c r="BU26" s="146">
        <f>conversões!BT26*INPUTs!BP$35</f>
        <v>0</v>
      </c>
      <c r="BV26" s="146">
        <f>conversões!BU26*INPUTs!BQ$35</f>
        <v>0</v>
      </c>
      <c r="BW26" s="146">
        <f>conversões!BV26*INPUTs!BR$35</f>
        <v>422.6954658165123</v>
      </c>
      <c r="BX26" s="146">
        <f>conversões!BW26*INPUTs!BS$35</f>
        <v>5151.7703491955399</v>
      </c>
      <c r="BY26" s="146">
        <f>conversões!BX26*INPUTs!BT$35</f>
        <v>3669.4787358256044</v>
      </c>
      <c r="BZ26" s="146">
        <f>conversões!BY26*INPUTs!BU$35</f>
        <v>5985.0501489029357</v>
      </c>
      <c r="CA26" s="146">
        <f>conversões!BZ26*INPUTs!BV$35</f>
        <v>7638.2162371072118</v>
      </c>
      <c r="CB26" s="146">
        <f>conversões!CA26*INPUTs!BW$35</f>
        <v>10753.627785714914</v>
      </c>
      <c r="CC26" s="146">
        <f>conversões!CB26*INPUTs!BX$35</f>
        <v>3446.318750856803</v>
      </c>
      <c r="CD26" s="146">
        <f>conversões!CC26*INPUTs!BY$35</f>
        <v>14267.807312536916</v>
      </c>
      <c r="CE26" s="146">
        <f>conversões!CD26*INPUTs!BZ$35</f>
        <v>13538.298328427445</v>
      </c>
      <c r="CF26" s="146">
        <f>conversões!CE26*INPUTs!CA$35</f>
        <v>41745.024729198427</v>
      </c>
      <c r="CG26" s="146">
        <f>conversões!CF26*INPUTs!CB$35</f>
        <v>4563.5262152037603</v>
      </c>
      <c r="CH26" s="146">
        <f>conversões!CG26*INPUTs!CC$35</f>
        <v>219862.69852507138</v>
      </c>
      <c r="CI26" s="146">
        <f>conversões!CH26*INPUTs!CD$35</f>
        <v>1603828.6579296337</v>
      </c>
      <c r="CJ26" s="146">
        <f>conversões!CI26*INPUTs!CE$35</f>
        <v>92659.089380335339</v>
      </c>
      <c r="CK26" s="146">
        <f>conversões!CJ26*INPUTs!CF$35</f>
        <v>33412.993423956221</v>
      </c>
      <c r="CL26" s="146">
        <f>conversões!CK26*INPUTs!CG$35</f>
        <v>22218.24221112844</v>
      </c>
      <c r="CM26" s="146">
        <f>conversões!CL26*INPUTs!CH$35</f>
        <v>7105.3312199181546</v>
      </c>
      <c r="CN26" s="146">
        <f>conversões!CM26*INPUTs!CI$35</f>
        <v>28942.018744467998</v>
      </c>
      <c r="CO26" s="146">
        <f>conversões!CN26*INPUTs!CJ$35</f>
        <v>11852.247247832032</v>
      </c>
      <c r="CP26" s="146">
        <f>conversões!CO26*INPUTs!CK$35</f>
        <v>5288.5820945045352</v>
      </c>
      <c r="CQ26" s="144">
        <f t="shared" si="2"/>
        <v>2145660.9229271626</v>
      </c>
      <c r="CR26" s="146">
        <f>conversões!CQ26*INPUTs!CM$35</f>
        <v>549.68228675811338</v>
      </c>
      <c r="CS26" s="146">
        <f>conversões!CR26*INPUTs!CN$35</f>
        <v>320.73126254131353</v>
      </c>
      <c r="CT26" s="146">
        <f>conversões!CS26*INPUTs!CO$35</f>
        <v>533.96211897424314</v>
      </c>
      <c r="CU26" s="146">
        <f>conversões!CT26*INPUTs!CP$35</f>
        <v>402.00356942032636</v>
      </c>
      <c r="CV26" s="146">
        <f>conversões!CU26*INPUTs!CQ$35</f>
        <v>5331.9603046108023</v>
      </c>
      <c r="CW26" s="146">
        <f>conversões!CV26*INPUTs!CR$35</f>
        <v>0</v>
      </c>
      <c r="CX26" s="146">
        <f>conversões!CW26*INPUTs!CS$35</f>
        <v>0</v>
      </c>
      <c r="CY26" s="146">
        <f>conversões!CX26*INPUTs!CT$35</f>
        <v>455.39749801168347</v>
      </c>
      <c r="CZ26" s="146">
        <f>conversões!CY26*INPUTs!CU$35</f>
        <v>4561.7838864615051</v>
      </c>
      <c r="DA26" s="146">
        <f>conversões!CZ26*INPUTs!CV$35</f>
        <v>3310.2983845175017</v>
      </c>
      <c r="DB26" s="146">
        <f>conversões!DA26*INPUTs!CW$35</f>
        <v>2859.3029429058874</v>
      </c>
      <c r="DC26" s="146">
        <f>conversões!DB26*INPUTs!CX$35</f>
        <v>7018.9139803679991</v>
      </c>
      <c r="DD26" s="146">
        <f>conversões!DC26*INPUTs!CY$35</f>
        <v>7575.6414469992033</v>
      </c>
      <c r="DE26" s="146">
        <f>conversões!DD26*INPUTs!CZ$35</f>
        <v>3818.2693956737735</v>
      </c>
      <c r="DF26" s="146">
        <f>conversões!DE26*INPUTs!DA$35</f>
        <v>9933.8374688393178</v>
      </c>
      <c r="DG26" s="146">
        <f>conversões!DF26*INPUTs!DB$35</f>
        <v>10955.651524173185</v>
      </c>
      <c r="DH26" s="146">
        <f>conversões!DG26*INPUTs!DC$35</f>
        <v>50078.028233913865</v>
      </c>
      <c r="DI26" s="146">
        <f>conversões!DH26*INPUTs!DD$35</f>
        <v>2960.5935441803554</v>
      </c>
      <c r="DJ26" s="146">
        <f>conversões!DI26*INPUTs!DE$35</f>
        <v>156713.49600315059</v>
      </c>
      <c r="DK26" s="146">
        <f>conversões!DJ26*INPUTs!DF$35</f>
        <v>1566824.0918633402</v>
      </c>
      <c r="DL26" s="146">
        <f>conversões!DK26*INPUTs!DG$35</f>
        <v>66103.836989958028</v>
      </c>
      <c r="DM26" s="146">
        <f>conversões!DL26*INPUTs!DH$35</f>
        <v>27117.988591058969</v>
      </c>
      <c r="DN26" s="146">
        <f>conversões!DM26*INPUTs!DI$35</f>
        <v>26632.015264351729</v>
      </c>
      <c r="DO26" s="146">
        <f>conversões!DN26*INPUTs!DJ$35</f>
        <v>3233.1793324246737</v>
      </c>
      <c r="DP26" s="146">
        <f>conversões!DO26*INPUTs!DK$35</f>
        <v>11987.987683195981</v>
      </c>
      <c r="DQ26" s="146">
        <f>conversões!DP26*INPUTs!DL$35</f>
        <v>6157.8068711779442</v>
      </c>
      <c r="DR26" s="146">
        <f>conversões!DQ26*INPUTs!DM$35</f>
        <v>2864.0789890733513</v>
      </c>
      <c r="DS26" s="144">
        <f t="shared" si="3"/>
        <v>1978300.5394360805</v>
      </c>
      <c r="DT26" s="146">
        <f>conversões!DS26*INPUTs!DO$35</f>
        <v>357.26753653127213</v>
      </c>
      <c r="DU26" s="146">
        <f>conversões!DT26*INPUTs!DP$35</f>
        <v>0</v>
      </c>
      <c r="DV26" s="146">
        <f>conversões!DU26*INPUTs!DQ$35</f>
        <v>0</v>
      </c>
      <c r="DW26" s="146">
        <f>conversões!DV26*INPUTs!DR$35</f>
        <v>381.0129090590741</v>
      </c>
      <c r="DX26" s="146">
        <f>conversões!DW26*INPUTs!DS$35</f>
        <v>5101.6360891458398</v>
      </c>
      <c r="DY26" s="146">
        <f>conversões!DX26*INPUTs!DT$35</f>
        <v>0</v>
      </c>
      <c r="DZ26" s="146">
        <f>conversões!DY26*INPUTs!DU$35</f>
        <v>658.8512300869719</v>
      </c>
      <c r="EA26" s="146">
        <f>conversões!DZ26*INPUTs!DV$35</f>
        <v>93.1479325295374</v>
      </c>
      <c r="EB26" s="146">
        <f>conversões!EA26*INPUTs!DW$35</f>
        <v>2099.7717889387318</v>
      </c>
      <c r="EC26" s="146">
        <f>conversões!EB26*INPUTs!DX$35</f>
        <v>2523.425157594791</v>
      </c>
      <c r="ED26" s="146">
        <f>conversões!EC26*INPUTs!DY$35</f>
        <v>1688.2111690937425</v>
      </c>
      <c r="EE26" s="146">
        <f>conversões!ED26*INPUTs!DZ$35</f>
        <v>6126.0539757202187</v>
      </c>
      <c r="EF26" s="146">
        <f>conversões!EE26*INPUTs!EA$35</f>
        <v>6139.2203090247313</v>
      </c>
      <c r="EG26" s="146">
        <f>conversões!EF26*INPUTs!EB$35</f>
        <v>2994.6182730880892</v>
      </c>
      <c r="EH26" s="146">
        <f>conversões!EG26*INPUTs!EC$35</f>
        <v>8889.3036538911492</v>
      </c>
      <c r="EI26" s="146">
        <f>conversões!EH26*INPUTs!ED$35</f>
        <v>8047.8708938078171</v>
      </c>
      <c r="EJ26" s="146">
        <f>conversões!EI26*INPUTs!EE$35</f>
        <v>34248.458098870222</v>
      </c>
      <c r="EK26" s="146">
        <f>conversões!EJ26*INPUTs!EF$35</f>
        <v>793.61593044425092</v>
      </c>
      <c r="EL26" s="146">
        <f>conversões!EK26*INPUTs!EG$35</f>
        <v>88262.260656988554</v>
      </c>
      <c r="EM26" s="146">
        <f>conversões!EL26*INPUTs!EH$35</f>
        <v>1232091.5567446568</v>
      </c>
      <c r="EN26" s="146">
        <f>conversões!EM26*INPUTs!EI$35</f>
        <v>66044.64875487762</v>
      </c>
      <c r="EO26" s="146">
        <f>conversões!EN26*INPUTs!EJ$35</f>
        <v>16476.220131781516</v>
      </c>
      <c r="EP26" s="146">
        <f>conversões!EO26*INPUTs!EK$35</f>
        <v>19861.374587490405</v>
      </c>
      <c r="EQ26" s="146">
        <f>conversões!EP26*INPUTs!EL$35</f>
        <v>2289.4371947039713</v>
      </c>
      <c r="ER26" s="146">
        <f>conversões!EQ26*INPUTs!EM$35</f>
        <v>8311.2937815662954</v>
      </c>
      <c r="ES26" s="146">
        <f>conversões!ER26*INPUTs!EN$35</f>
        <v>2827.7137495063994</v>
      </c>
      <c r="ET26" s="146">
        <f>conversões!ES26*INPUTs!EO$35</f>
        <v>1999.7056957579539</v>
      </c>
      <c r="EU26" s="144">
        <f t="shared" si="4"/>
        <v>1518306.676245156</v>
      </c>
      <c r="EV26" s="146">
        <f>conversões!EU26*INPUTs!EQ$35</f>
        <v>140.81427661872547</v>
      </c>
      <c r="EW26" s="146">
        <f>conversões!EV26*INPUTs!ER$35</f>
        <v>0</v>
      </c>
      <c r="EX26" s="146">
        <f>conversões!EW26*INPUTs!ES$35</f>
        <v>196.61186478339164</v>
      </c>
      <c r="EY26" s="146">
        <f>conversões!EX26*INPUTs!ET$35</f>
        <v>207.96915749004691</v>
      </c>
      <c r="EZ26" s="146">
        <f>conversões!EY26*INPUTs!EU$35</f>
        <v>3862.8544904105506</v>
      </c>
      <c r="FA26" s="146">
        <f>conversões!EZ26*INPUTs!EV$35</f>
        <v>0</v>
      </c>
      <c r="FB26" s="146">
        <f>conversões!FA26*INPUTs!EW$35</f>
        <v>149.71021519536376</v>
      </c>
      <c r="FC26" s="146">
        <f>conversões!FB26*INPUTs!EX$35</f>
        <v>352.65620099144724</v>
      </c>
      <c r="FD26" s="146">
        <f>conversões!FC26*INPUTs!EY$35</f>
        <v>704.56779064937166</v>
      </c>
      <c r="FE26" s="146">
        <f>conversões!FD26*INPUTs!EZ$35</f>
        <v>1014.5615049884215</v>
      </c>
      <c r="FF26" s="146">
        <f>conversões!FE26*INPUTs!FA$35</f>
        <v>1366.5449949470174</v>
      </c>
      <c r="FG26" s="146">
        <f>conversões!FF26*INPUTs!FB$35</f>
        <v>2552.8251016997924</v>
      </c>
      <c r="FH26" s="146">
        <f>conversões!FG26*INPUTs!FC$35</f>
        <v>3299.6141278415421</v>
      </c>
      <c r="FI26" s="146">
        <f>conversões!FH26*INPUTs!FD$35</f>
        <v>1314.9668710052472</v>
      </c>
      <c r="FJ26" s="146">
        <f>conversões!FI26*INPUTs!FE$35</f>
        <v>8314.5448655108776</v>
      </c>
      <c r="FK26" s="146">
        <f>conversões!FJ26*INPUTs!FF$35</f>
        <v>3670.2680575320514</v>
      </c>
      <c r="FL26" s="146">
        <f>conversões!FK26*INPUTs!FG$35</f>
        <v>22352.183274379051</v>
      </c>
      <c r="FM26" s="146">
        <f>conversões!FL26*INPUTs!FH$35</f>
        <v>1028.2422608375143</v>
      </c>
      <c r="FN26" s="146">
        <f>conversões!FM26*INPUTs!FI$35</f>
        <v>42594.298574205655</v>
      </c>
      <c r="FO26" s="146">
        <f>conversões!FN26*INPUTs!FJ$35</f>
        <v>889032.57929006312</v>
      </c>
      <c r="FP26" s="146">
        <f>conversões!FO26*INPUTs!FK$35</f>
        <v>46938.439888529829</v>
      </c>
      <c r="FQ26" s="146">
        <f>conversões!FP26*INPUTs!FL$35</f>
        <v>8425.7854650159825</v>
      </c>
      <c r="FR26" s="146">
        <f>conversões!FQ26*INPUTs!FM$35</f>
        <v>12287.340825335828</v>
      </c>
      <c r="FS26" s="146">
        <f>conversões!FR26*INPUTs!FN$35</f>
        <v>387.91295666995154</v>
      </c>
      <c r="FT26" s="146">
        <f>conversões!FS26*INPUTs!FO$35</f>
        <v>9234.8982627804926</v>
      </c>
      <c r="FU26" s="146">
        <f>conversões!FT26*INPUTs!FP$35</f>
        <v>2644.1690166174517</v>
      </c>
      <c r="FV26" s="146">
        <f>conversões!FU26*INPUTs!FQ$35</f>
        <v>1019.559068356124</v>
      </c>
      <c r="FW26" s="144">
        <f t="shared" si="5"/>
        <v>1063093.9184024548</v>
      </c>
      <c r="FX26" s="146">
        <f>conversões!FW26*INPUTs!FS$35</f>
        <v>239.67187323219295</v>
      </c>
      <c r="FY26" s="146">
        <f>conversões!FX26*INPUTs!FT$35</f>
        <v>0</v>
      </c>
      <c r="FZ26" s="146">
        <f>conversões!FY26*INPUTs!FU$35</f>
        <v>783.13650544811651</v>
      </c>
      <c r="GA26" s="146">
        <f>conversões!FZ26*INPUTs!FV$35</f>
        <v>236.76161411463249</v>
      </c>
      <c r="GB26" s="146">
        <f>conversões!GA26*INPUTs!FW$35</f>
        <v>3307.9164856810344</v>
      </c>
      <c r="GC26" s="146">
        <f>conversões!GB26*INPUTs!FX$35</f>
        <v>0</v>
      </c>
      <c r="GD26" s="146">
        <f>conversões!GC26*INPUTs!FY$35</f>
        <v>533.86187121049875</v>
      </c>
      <c r="GE26" s="146">
        <f>conversões!GD26*INPUTs!FZ$35</f>
        <v>0</v>
      </c>
      <c r="GF26" s="146">
        <f>conversões!GE26*INPUTs!GA$35</f>
        <v>428.11443333737668</v>
      </c>
      <c r="GG26" s="146">
        <f>conversões!GF26*INPUTs!GB$35</f>
        <v>7627.2563288475067</v>
      </c>
      <c r="GH26" s="146">
        <f>conversões!GG26*INPUTs!GC$35</f>
        <v>531.94285072484672</v>
      </c>
      <c r="GI26" s="146">
        <f>conversões!GH26*INPUTs!GD$35</f>
        <v>739.25942588112491</v>
      </c>
      <c r="GJ26" s="146">
        <f>conversões!GI26*INPUTs!GE$35</f>
        <v>2362.1982452255347</v>
      </c>
      <c r="GK26" s="146">
        <f>conversões!GJ26*INPUTs!GF$35</f>
        <v>1431.2216706909346</v>
      </c>
      <c r="GL26" s="146">
        <f>conversões!GK26*INPUTs!GG$35</f>
        <v>8623.105423727473</v>
      </c>
      <c r="GM26" s="146">
        <f>conversões!GL26*INPUTs!GH$35</f>
        <v>2764.005467856427</v>
      </c>
      <c r="GN26" s="146">
        <f>conversões!GM26*INPUTs!GI$35</f>
        <v>15848.553435862434</v>
      </c>
      <c r="GO26" s="146">
        <f>conversões!GN26*INPUTs!GJ$35</f>
        <v>1077.2455413307491</v>
      </c>
      <c r="GP26" s="146">
        <f>conversões!GO26*INPUTs!GK$35</f>
        <v>27499.015425517951</v>
      </c>
      <c r="GQ26" s="146">
        <f>conversões!GP26*INPUTs!GL$35</f>
        <v>206882.07894048124</v>
      </c>
      <c r="GR26" s="146">
        <f>conversões!GQ26*INPUTs!GM$35</f>
        <v>30877.538517271383</v>
      </c>
      <c r="GS26" s="146">
        <f>conversões!GR26*INPUTs!GN$35</f>
        <v>10018.856943820281</v>
      </c>
      <c r="GT26" s="146">
        <f>conversões!GS26*INPUTs!GO$35</f>
        <v>9131.5834897546065</v>
      </c>
      <c r="GU26" s="146">
        <f>conversões!GT26*INPUTs!GP$35</f>
        <v>344.5265398874007</v>
      </c>
      <c r="GV26" s="146">
        <f>conversões!GU26*INPUTs!GQ$35</f>
        <v>8008.638127620251</v>
      </c>
      <c r="GW26" s="146">
        <f>conversões!GV26*INPUTs!GR$35</f>
        <v>5689.5237522395337</v>
      </c>
      <c r="GX26" s="146">
        <f>conversões!GW26*INPUTs!GS$35</f>
        <v>1163.3170017720508</v>
      </c>
      <c r="GY26" s="144">
        <f t="shared" si="6"/>
        <v>346149.32991153561</v>
      </c>
      <c r="GZ26" s="146">
        <f>conversões!GY26*INPUTs!GU$35</f>
        <v>0</v>
      </c>
      <c r="HA26" s="146">
        <f>conversões!GZ26*INPUTs!GV$35</f>
        <v>0</v>
      </c>
      <c r="HB26" s="146">
        <f>conversões!HA26*INPUTs!GW$35</f>
        <v>252.7094728409113</v>
      </c>
      <c r="HC26" s="146">
        <f>conversões!HB26*INPUTs!GX$35</f>
        <v>419.33594701366491</v>
      </c>
      <c r="HD26" s="146">
        <f>conversões!HC26*INPUTs!GY$35</f>
        <v>3930.3012149897399</v>
      </c>
      <c r="HE26" s="146">
        <f>conversões!HD26*INPUTs!GZ$35</f>
        <v>0</v>
      </c>
      <c r="HF26" s="146">
        <f>conversões!HE26*INPUTs!HA$35</f>
        <v>0</v>
      </c>
      <c r="HG26" s="146">
        <f>conversões!HF26*INPUTs!HB$35</f>
        <v>164.63701101502414</v>
      </c>
      <c r="HH26" s="146">
        <f>conversões!HG26*INPUTs!HC$35</f>
        <v>56.586526940764443</v>
      </c>
      <c r="HI26" s="146">
        <f>conversões!HH26*INPUTs!HD$35</f>
        <v>814.46834733553248</v>
      </c>
      <c r="HJ26" s="146">
        <f>conversões!HI26*INPUTs!HE$35</f>
        <v>819.6111691630723</v>
      </c>
      <c r="HK26" s="146">
        <f>conversões!HJ26*INPUTs!HF$35</f>
        <v>398.40250593152513</v>
      </c>
      <c r="HL26" s="146">
        <f>conversões!HK26*INPUTs!HG$35</f>
        <v>2588.2129426866404</v>
      </c>
      <c r="HM26" s="146">
        <f>conversões!HL26*INPUTs!HH$35</f>
        <v>226.34610776305777</v>
      </c>
      <c r="HN26" s="146">
        <f>conversões!HM26*INPUTs!HI$35</f>
        <v>8091.1144974207527</v>
      </c>
      <c r="HO26" s="146">
        <f>conversões!HN26*INPUTs!HJ$35</f>
        <v>1298.47137733711</v>
      </c>
      <c r="HP26" s="146">
        <f>conversões!HO26*INPUTs!HK$35</f>
        <v>14521.228587061498</v>
      </c>
      <c r="HQ26" s="146">
        <f>conversões!HP26*INPUTs!HL$35</f>
        <v>0</v>
      </c>
      <c r="HR26" s="146">
        <f>conversões!HQ26*INPUTs!HM$35</f>
        <v>18091.892045313012</v>
      </c>
      <c r="HS26" s="146">
        <f>conversões!HR26*INPUTs!HN$35</f>
        <v>10465.990277063989</v>
      </c>
      <c r="HT26" s="146">
        <f>conversões!HS26*INPUTs!HO$35</f>
        <v>10969.641340514232</v>
      </c>
      <c r="HU26" s="146">
        <f>conversões!HT26*INPUTs!HP$35</f>
        <v>3661.4353952356919</v>
      </c>
      <c r="HV26" s="146">
        <f>conversões!HU26*INPUTs!HQ$35</f>
        <v>2243.45446429511</v>
      </c>
      <c r="HW26" s="146">
        <f>conversões!HV26*INPUTs!HR$35</f>
        <v>4146.4414958831849</v>
      </c>
      <c r="HX26" s="146">
        <f>conversões!HW26*INPUTs!HS$35</f>
        <v>4603.8524321087698</v>
      </c>
      <c r="HY26" s="146">
        <f>conversões!HX26*INPUTs!HT$35</f>
        <v>2593.2342523932825</v>
      </c>
      <c r="HZ26" s="146">
        <f>conversões!HY26*INPUTs!HU$35</f>
        <v>2617.3293912120025</v>
      </c>
      <c r="IA26" s="144">
        <f t="shared" si="7"/>
        <v>92974.696801518585</v>
      </c>
    </row>
    <row r="27" spans="1:235" s="27" customFormat="1" ht="24" x14ac:dyDescent="0.25">
      <c r="A27" s="98" t="s">
        <v>28</v>
      </c>
      <c r="B27" s="99">
        <v>5811</v>
      </c>
      <c r="C27" s="99"/>
      <c r="D27" s="99">
        <v>7</v>
      </c>
      <c r="E27" s="99"/>
      <c r="F27" s="99"/>
      <c r="G27" s="99" t="s">
        <v>75</v>
      </c>
      <c r="H27" s="99" t="s">
        <v>788</v>
      </c>
      <c r="I27" s="98" t="s">
        <v>9</v>
      </c>
      <c r="J27" s="98" t="s">
        <v>884</v>
      </c>
      <c r="K27" s="98" t="s">
        <v>845</v>
      </c>
      <c r="L27" s="146">
        <f>conversões!K27*INPUTs!G$36</f>
        <v>910.53602612038719</v>
      </c>
      <c r="M27" s="146">
        <f>conversões!L27*INPUTs!H$36</f>
        <v>0</v>
      </c>
      <c r="N27" s="146">
        <f>conversões!M27*INPUTs!I$36</f>
        <v>1131.0961536747836</v>
      </c>
      <c r="O27" s="146">
        <f>conversões!N27*INPUTs!J$36</f>
        <v>0</v>
      </c>
      <c r="P27" s="146">
        <f>conversões!O27*INPUTs!K$36</f>
        <v>3006.0916771451871</v>
      </c>
      <c r="Q27" s="146">
        <f>conversões!P27*INPUTs!L$36</f>
        <v>0</v>
      </c>
      <c r="R27" s="146">
        <f>conversões!Q27*INPUTs!M$36</f>
        <v>342.12990681080407</v>
      </c>
      <c r="S27" s="146">
        <f>conversões!R27*INPUTs!N$36</f>
        <v>3507.4839860065626</v>
      </c>
      <c r="T27" s="146">
        <f>conversões!S27*INPUTs!O$36</f>
        <v>2153.5134311383081</v>
      </c>
      <c r="U27" s="146">
        <f>conversões!T27*INPUTs!P$36</f>
        <v>16386.397253524192</v>
      </c>
      <c r="V27" s="146">
        <f>conversões!U27*INPUTs!Q$36</f>
        <v>1129.0073650155277</v>
      </c>
      <c r="W27" s="146">
        <f>conversões!V27*INPUTs!R$36</f>
        <v>1215.742563948874</v>
      </c>
      <c r="X27" s="146">
        <f>conversões!W27*INPUTs!S$36</f>
        <v>45891.069442135187</v>
      </c>
      <c r="Y27" s="146">
        <f>conversões!X27*INPUTs!T$36</f>
        <v>3853.9485770005463</v>
      </c>
      <c r="Z27" s="146">
        <f>conversões!Y27*INPUTs!U$36</f>
        <v>2514.5230243798328</v>
      </c>
      <c r="AA27" s="146">
        <f>conversões!Z27*INPUTs!V$36</f>
        <v>8643.1624516283373</v>
      </c>
      <c r="AB27" s="146">
        <f>conversões!AA27*INPUTs!W$36</f>
        <v>115230.71919937013</v>
      </c>
      <c r="AC27" s="146">
        <f>conversões!AB27*INPUTs!X$36</f>
        <v>5332.1825205080077</v>
      </c>
      <c r="AD27" s="146">
        <f>conversões!AC27*INPUTs!Y$36</f>
        <v>402604.87262505875</v>
      </c>
      <c r="AE27" s="146">
        <f>conversões!AD27*INPUTs!Z$36</f>
        <v>2778050.5823113197</v>
      </c>
      <c r="AF27" s="146">
        <f>conversões!AE27*INPUTs!AA$36</f>
        <v>584200.7064053918</v>
      </c>
      <c r="AG27" s="146">
        <f>conversões!AF27*INPUTs!AB$36</f>
        <v>31825.942374745558</v>
      </c>
      <c r="AH27" s="146">
        <f>conversões!AG27*INPUTs!AC$36</f>
        <v>84218.284303176624</v>
      </c>
      <c r="AI27" s="146">
        <f>conversões!AH27*INPUTs!AD$36</f>
        <v>3405.1024087315941</v>
      </c>
      <c r="AJ27" s="146">
        <f>conversões!AI27*INPUTs!AE$36</f>
        <v>4199.132706356223</v>
      </c>
      <c r="AK27" s="146">
        <f>conversões!AJ27*INPUTs!AF$36</f>
        <v>16653.47892117743</v>
      </c>
      <c r="AL27" s="146">
        <f>conversões!AK27*INPUTs!AG$36</f>
        <v>36091.851196188225</v>
      </c>
      <c r="AM27" s="144">
        <f t="shared" si="0"/>
        <v>4152497.5568305524</v>
      </c>
      <c r="AN27" s="146">
        <f>conversões!AM27*INPUTs!AI$36</f>
        <v>3164.7316395331936</v>
      </c>
      <c r="AO27" s="146">
        <f>conversões!AN27*INPUTs!AJ$36</f>
        <v>0</v>
      </c>
      <c r="AP27" s="146">
        <f>conversões!AO27*INPUTs!AK$36</f>
        <v>2093.7240708842382</v>
      </c>
      <c r="AQ27" s="146">
        <f>conversões!AP27*INPUTs!AL$36</f>
        <v>0</v>
      </c>
      <c r="AR27" s="146">
        <f>conversões!AQ27*INPUTs!AM$36</f>
        <v>7194.6775643125202</v>
      </c>
      <c r="AS27" s="146">
        <f>conversões!AR27*INPUTs!AN$36</f>
        <v>0</v>
      </c>
      <c r="AT27" s="146">
        <f>conversões!AS27*INPUTs!AO$36</f>
        <v>2487.707002018034</v>
      </c>
      <c r="AU27" s="146">
        <f>conversões!AT27*INPUTs!AP$36</f>
        <v>4229.415097484045</v>
      </c>
      <c r="AV27" s="146">
        <f>conversões!AU27*INPUTs!AQ$36</f>
        <v>2123.5988381241768</v>
      </c>
      <c r="AW27" s="146">
        <f>conversões!AV27*INPUTs!AR$36</f>
        <v>15115.068871820176</v>
      </c>
      <c r="AX27" s="146">
        <f>conversões!AW27*INPUTs!AS$36</f>
        <v>1566.2103137893462</v>
      </c>
      <c r="AY27" s="146">
        <f>conversões!AX27*INPUTs!AT$36</f>
        <v>2186.3083531947505</v>
      </c>
      <c r="AZ27" s="146">
        <f>conversões!AY27*INPUTs!AU$36</f>
        <v>38080.562302627288</v>
      </c>
      <c r="BA27" s="146">
        <f>conversões!AZ27*INPUTs!AV$36</f>
        <v>3482.1190717467171</v>
      </c>
      <c r="BB27" s="146">
        <f>conversões!BA27*INPUTs!AW$36</f>
        <v>1943.4371884748375</v>
      </c>
      <c r="BC27" s="146">
        <f>conversões!BB27*INPUTs!AX$36</f>
        <v>8110.1844599096657</v>
      </c>
      <c r="BD27" s="146">
        <f>conversões!BC27*INPUTs!AY$36</f>
        <v>128412.09163501275</v>
      </c>
      <c r="BE27" s="146">
        <f>conversões!BD27*INPUTs!AZ$36</f>
        <v>5976.2313635244618</v>
      </c>
      <c r="BF27" s="146">
        <f>conversões!BE27*INPUTs!BA$36</f>
        <v>372141.17936388223</v>
      </c>
      <c r="BG27" s="146">
        <f>conversões!BF27*INPUTs!BB$36</f>
        <v>2573935.2981916512</v>
      </c>
      <c r="BH27" s="146">
        <f>conversões!BG27*INPUTs!BC$36</f>
        <v>615148.03270154598</v>
      </c>
      <c r="BI27" s="146">
        <f>conversões!BH27*INPUTs!BD$36</f>
        <v>32319.084470445538</v>
      </c>
      <c r="BJ27" s="146">
        <f>conversões!BI27*INPUTs!BE$36</f>
        <v>70631.953312288024</v>
      </c>
      <c r="BK27" s="146">
        <f>conversões!BJ27*INPUTs!BF$36</f>
        <v>4215.1494051248619</v>
      </c>
      <c r="BL27" s="146">
        <f>conversões!BK27*INPUTs!BG$36</f>
        <v>4608.6644655425653</v>
      </c>
      <c r="BM27" s="146">
        <f>conversões!BL27*INPUTs!BH$36</f>
        <v>13650.329765257306</v>
      </c>
      <c r="BN27" s="146">
        <f>conversões!BM27*INPUTs!BI$36</f>
        <v>24215.719051635504</v>
      </c>
      <c r="BO27" s="144">
        <f t="shared" si="1"/>
        <v>3937031.4784998293</v>
      </c>
      <c r="BP27" s="146">
        <f>conversões!BO27*INPUTs!BK$36</f>
        <v>1101.1870821474317</v>
      </c>
      <c r="BQ27" s="146">
        <f>conversões!BP27*INPUTs!BL$36</f>
        <v>0</v>
      </c>
      <c r="BR27" s="146">
        <f>conversões!BQ27*INPUTs!BM$36</f>
        <v>1697.29177863221</v>
      </c>
      <c r="BS27" s="146">
        <f>conversões!BR27*INPUTs!BN$36</f>
        <v>0</v>
      </c>
      <c r="BT27" s="146">
        <f>conversões!BS27*INPUTs!BO$36</f>
        <v>5585.9123323926387</v>
      </c>
      <c r="BU27" s="146">
        <f>conversões!BT27*INPUTs!BP$36</f>
        <v>0</v>
      </c>
      <c r="BV27" s="146">
        <f>conversões!BU27*INPUTs!BQ$36</f>
        <v>2324.4698300805599</v>
      </c>
      <c r="BW27" s="146">
        <f>conversões!BV27*INPUTs!BR$36</f>
        <v>3150.9772868871137</v>
      </c>
      <c r="BX27" s="146">
        <f>conversões!BW27*INPUTs!BS$36</f>
        <v>1177.2724032126846</v>
      </c>
      <c r="BY27" s="146">
        <f>conversões!BX27*INPUTs!BT$36</f>
        <v>12801.932545335392</v>
      </c>
      <c r="BZ27" s="146">
        <f>conversões!BY27*INPUTs!BU$36</f>
        <v>1385.6579896745209</v>
      </c>
      <c r="CA27" s="146">
        <f>conversões!BZ27*INPUTs!BV$36</f>
        <v>1068.007506883132</v>
      </c>
      <c r="CB27" s="146">
        <f>conversões!CA27*INPUTs!BW$36</f>
        <v>24118.102186950247</v>
      </c>
      <c r="CC27" s="146">
        <f>conversões!CB27*INPUTs!BX$36</f>
        <v>1224.1074954883125</v>
      </c>
      <c r="CD27" s="146">
        <f>conversões!CC27*INPUTs!BY$36</f>
        <v>1121.8218130224107</v>
      </c>
      <c r="CE27" s="146">
        <f>conversões!CD27*INPUTs!BZ$36</f>
        <v>7569.8708853261314</v>
      </c>
      <c r="CF27" s="146">
        <f>conversões!CE27*INPUTs!CA$36</f>
        <v>95828.631944074747</v>
      </c>
      <c r="CG27" s="146">
        <f>conversões!CF27*INPUTs!CB$36</f>
        <v>4380.548499014697</v>
      </c>
      <c r="CH27" s="146">
        <f>conversões!CG27*INPUTs!CC$36</f>
        <v>413690.58887884044</v>
      </c>
      <c r="CI27" s="146">
        <f>conversões!CH27*INPUTs!CD$36</f>
        <v>2773898.0393556235</v>
      </c>
      <c r="CJ27" s="146">
        <f>conversões!CI27*INPUTs!CE$36</f>
        <v>549418.50511402462</v>
      </c>
      <c r="CK27" s="146">
        <f>conversões!CJ27*INPUTs!CF$36</f>
        <v>36933.637405059824</v>
      </c>
      <c r="CL27" s="146">
        <f>conversões!CK27*INPUTs!CG$36</f>
        <v>78340.594198011211</v>
      </c>
      <c r="CM27" s="146">
        <f>conversões!CL27*INPUTs!CH$36</f>
        <v>1601.83338284857</v>
      </c>
      <c r="CN27" s="146">
        <f>conversões!CM27*INPUTs!CI$36</f>
        <v>5599.3319376330874</v>
      </c>
      <c r="CO27" s="146">
        <f>conversões!CN27*INPUTs!CJ$36</f>
        <v>10618.215227619239</v>
      </c>
      <c r="CP27" s="146">
        <f>conversões!CO27*INPUTs!CK$36</f>
        <v>57249.664687284938</v>
      </c>
      <c r="CQ27" s="144">
        <f t="shared" si="2"/>
        <v>4091886.2017660677</v>
      </c>
      <c r="CR27" s="146">
        <f>conversões!CQ27*INPUTs!CM$36</f>
        <v>1036.2402353084431</v>
      </c>
      <c r="CS27" s="146">
        <f>conversões!CR27*INPUTs!CN$36</f>
        <v>0</v>
      </c>
      <c r="CT27" s="146">
        <f>conversões!CS27*INPUTs!CO$36</f>
        <v>4784.4976532844066</v>
      </c>
      <c r="CU27" s="146">
        <f>conversões!CT27*INPUTs!CP$36</f>
        <v>0</v>
      </c>
      <c r="CV27" s="146">
        <f>conversões!CU27*INPUTs!CQ$36</f>
        <v>10157.761404222405</v>
      </c>
      <c r="CW27" s="146">
        <f>conversões!CV27*INPUTs!CR$36</f>
        <v>0</v>
      </c>
      <c r="CX27" s="146">
        <f>conversões!CW27*INPUTs!CS$36</f>
        <v>2643.339258086773</v>
      </c>
      <c r="CY27" s="146">
        <f>conversões!CX27*INPUTs!CT$36</f>
        <v>3850.5686887179245</v>
      </c>
      <c r="CZ27" s="146">
        <f>conversões!CY27*INPUTs!CU$36</f>
        <v>1267.63426176231</v>
      </c>
      <c r="DA27" s="146">
        <f>conversões!CZ27*INPUTs!CV$36</f>
        <v>14241.988226798763</v>
      </c>
      <c r="DB27" s="146">
        <f>conversões!DA27*INPUTs!CW$36</f>
        <v>115.55742394935652</v>
      </c>
      <c r="DC27" s="146">
        <f>conversões!DB27*INPUTs!CX$36</f>
        <v>303.42618422514556</v>
      </c>
      <c r="DD27" s="146">
        <f>conversões!DC27*INPUTs!CY$36</f>
        <v>46778.288450271561</v>
      </c>
      <c r="DE27" s="146">
        <f>conversões!DD27*INPUTs!CZ$36</f>
        <v>1182.9807789788993</v>
      </c>
      <c r="DF27" s="146">
        <f>conversões!DE27*INPUTs!DA$36</f>
        <v>900.42753794166742</v>
      </c>
      <c r="DG27" s="146">
        <f>conversões!DF27*INPUTs!DB$36</f>
        <v>5279.8902844908707</v>
      </c>
      <c r="DH27" s="146">
        <f>conversões!DG27*INPUTs!DC$36</f>
        <v>85222.535602664982</v>
      </c>
      <c r="DI27" s="146">
        <f>conversões!DH27*INPUTs!DD$36</f>
        <v>3834.5532478645982</v>
      </c>
      <c r="DJ27" s="146">
        <f>conversões!DI27*INPUTs!DE$36</f>
        <v>467834.65013812185</v>
      </c>
      <c r="DK27" s="146">
        <f>conversões!DJ27*INPUTs!DF$36</f>
        <v>2857466.7832233626</v>
      </c>
      <c r="DL27" s="146">
        <f>conversões!DK27*INPUTs!DG$36</f>
        <v>501902.10668155144</v>
      </c>
      <c r="DM27" s="146">
        <f>conversões!DL27*INPUTs!DH$36</f>
        <v>36287.179670076628</v>
      </c>
      <c r="DN27" s="146">
        <f>conversões!DM27*INPUTs!DI$36</f>
        <v>82227.313762335383</v>
      </c>
      <c r="DO27" s="146">
        <f>conversões!DN27*INPUTs!DJ$36</f>
        <v>1505.6600571923555</v>
      </c>
      <c r="DP27" s="146">
        <f>conversões!DO27*INPUTs!DK$36</f>
        <v>4081.2765290527404</v>
      </c>
      <c r="DQ27" s="146">
        <f>conversões!DP27*INPUTs!DL$36</f>
        <v>9706.3981968039971</v>
      </c>
      <c r="DR27" s="146">
        <f>conversões!DQ27*INPUTs!DM$36</f>
        <v>53177.376928882717</v>
      </c>
      <c r="DS27" s="144">
        <f t="shared" si="3"/>
        <v>4195788.4344259482</v>
      </c>
      <c r="DT27" s="146">
        <f>conversões!DS27*INPUTs!DO$36</f>
        <v>1365.2514328268742</v>
      </c>
      <c r="DU27" s="146">
        <f>conversões!DT27*INPUTs!DP$36</f>
        <v>0</v>
      </c>
      <c r="DV27" s="146">
        <f>conversões!DU27*INPUTs!DQ$36</f>
        <v>4474.785256923471</v>
      </c>
      <c r="DW27" s="146">
        <f>conversões!DV27*INPUTs!DR$36</f>
        <v>0</v>
      </c>
      <c r="DX27" s="146">
        <f>conversões!DW27*INPUTs!DS$36</f>
        <v>12131.75694884782</v>
      </c>
      <c r="DY27" s="146">
        <f>conversões!DX27*INPUTs!DT$36</f>
        <v>0</v>
      </c>
      <c r="DZ27" s="146">
        <f>conversões!DY27*INPUTs!DU$36</f>
        <v>3869.0844766942673</v>
      </c>
      <c r="EA27" s="146">
        <f>conversões!DZ27*INPUTs!DV$36</f>
        <v>1999.5128575692022</v>
      </c>
      <c r="EB27" s="146">
        <f>conversões!EA27*INPUTs!DW$36</f>
        <v>1585.2484872546922</v>
      </c>
      <c r="EC27" s="146">
        <f>conversões!EB27*INPUTs!DX$36</f>
        <v>15901.434271976676</v>
      </c>
      <c r="ED27" s="146">
        <f>conversões!EC27*INPUTs!DY$36</f>
        <v>887.93275774894096</v>
      </c>
      <c r="EE27" s="146">
        <f>conversões!ED27*INPUTs!DZ$36</f>
        <v>494.17831851170121</v>
      </c>
      <c r="EF27" s="146">
        <f>conversões!EE27*INPUTs!EA$36</f>
        <v>42599.264180103477</v>
      </c>
      <c r="EG27" s="146">
        <f>conversões!EF27*INPUTs!EB$36</f>
        <v>2174.6620371612262</v>
      </c>
      <c r="EH27" s="146">
        <f>conversões!EG27*INPUTs!EC$36</f>
        <v>908.24419073098079</v>
      </c>
      <c r="EI27" s="146">
        <f>conversões!EH27*INPUTs!ED$36</f>
        <v>10383.578455435336</v>
      </c>
      <c r="EJ27" s="146">
        <f>conversões!EI27*INPUTs!EE$36</f>
        <v>89539.395492434836</v>
      </c>
      <c r="EK27" s="146">
        <f>conversões!EJ27*INPUTs!EF$36</f>
        <v>4058.0350441860332</v>
      </c>
      <c r="EL27" s="146">
        <f>conversões!EK27*INPUTs!EG$36</f>
        <v>473288.05008173222</v>
      </c>
      <c r="EM27" s="146">
        <f>conversões!EL27*INPUTs!EH$36</f>
        <v>3276598.5513459598</v>
      </c>
      <c r="EN27" s="146">
        <f>conversões!EM27*INPUTs!EI$36</f>
        <v>523149.38091798866</v>
      </c>
      <c r="EO27" s="146">
        <f>conversões!EN27*INPUTs!EJ$36</f>
        <v>35372.523260498114</v>
      </c>
      <c r="EP27" s="146">
        <f>conversões!EO27*INPUTs!EK$36</f>
        <v>99129.296625682618</v>
      </c>
      <c r="EQ27" s="146">
        <f>conversões!EP27*INPUTs!EL$36</f>
        <v>5067.0170181566891</v>
      </c>
      <c r="ER27" s="146">
        <f>conversões!EQ27*INPUTs!EM$36</f>
        <v>4731.4559884703876</v>
      </c>
      <c r="ES27" s="146">
        <f>conversões!ER27*INPUTs!EN$36</f>
        <v>16521.022994507221</v>
      </c>
      <c r="ET27" s="146">
        <f>conversões!ES27*INPUTs!EO$36</f>
        <v>48258.819939102134</v>
      </c>
      <c r="EU27" s="144">
        <f t="shared" si="4"/>
        <v>4674488.4823805038</v>
      </c>
      <c r="EV27" s="146">
        <f>conversões!EU27*INPUTs!EQ$36</f>
        <v>121.01634248792793</v>
      </c>
      <c r="EW27" s="146">
        <f>conversões!EV27*INPUTs!ER$36</f>
        <v>175.33165864682888</v>
      </c>
      <c r="EX27" s="146">
        <f>conversões!EW27*INPUTs!ES$36</f>
        <v>3108.1735137275227</v>
      </c>
      <c r="EY27" s="146">
        <f>conversões!EX27*INPUTs!ET$36</f>
        <v>0</v>
      </c>
      <c r="EZ27" s="146">
        <f>conversões!EY27*INPUTs!EU$36</f>
        <v>7251.7378551002594</v>
      </c>
      <c r="FA27" s="146">
        <f>conversões!EZ27*INPUTs!EV$36</f>
        <v>0</v>
      </c>
      <c r="FB27" s="146">
        <f>conversões!FA27*INPUTs!EW$36</f>
        <v>4387.8912234885292</v>
      </c>
      <c r="FC27" s="146">
        <f>conversões!FB27*INPUTs!EX$36</f>
        <v>0</v>
      </c>
      <c r="FD27" s="146">
        <f>conversões!FC27*INPUTs!EY$36</f>
        <v>651.41904042371891</v>
      </c>
      <c r="FE27" s="146">
        <f>conversões!FD27*INPUTs!EZ$36</f>
        <v>13387.020977640073</v>
      </c>
      <c r="FF27" s="146">
        <f>conversões!FE27*INPUTs!FA$36</f>
        <v>3231.2033863447809</v>
      </c>
      <c r="FG27" s="146">
        <f>conversões!FF27*INPUTs!FB$36</f>
        <v>428.6137501074781</v>
      </c>
      <c r="FH27" s="146">
        <f>conversões!FG27*INPUTs!FC$36</f>
        <v>28860.06712451117</v>
      </c>
      <c r="FI27" s="146">
        <f>conversões!FH27*INPUTs!FD$36</f>
        <v>1790.5418951997412</v>
      </c>
      <c r="FJ27" s="146">
        <f>conversões!FI27*INPUTs!FE$36</f>
        <v>167.90818667054273</v>
      </c>
      <c r="FK27" s="146">
        <f>conversões!FJ27*INPUTs!FF$36</f>
        <v>10538.30650220719</v>
      </c>
      <c r="FL27" s="146">
        <f>conversões!FK27*INPUTs!FG$36</f>
        <v>72104.945765363693</v>
      </c>
      <c r="FM27" s="146">
        <f>conversões!FL27*INPUTs!FH$36</f>
        <v>3538.493991969473</v>
      </c>
      <c r="FN27" s="146">
        <f>conversões!FM27*INPUTs!FI$36</f>
        <v>378666.18759815342</v>
      </c>
      <c r="FO27" s="146">
        <f>conversões!FN27*INPUTs!FJ$36</f>
        <v>2794495.9791655666</v>
      </c>
      <c r="FP27" s="146">
        <f>conversões!FO27*INPUTs!FK$36</f>
        <v>401463.48481982027</v>
      </c>
      <c r="FQ27" s="146">
        <f>conversões!FP27*INPUTs!FL$36</f>
        <v>28913.141597045345</v>
      </c>
      <c r="FR27" s="146">
        <f>conversões!FQ27*INPUTs!FM$36</f>
        <v>72262.562449557532</v>
      </c>
      <c r="FS27" s="146">
        <f>conversões!FR27*INPUTs!FN$36</f>
        <v>3609.1993524859645</v>
      </c>
      <c r="FT27" s="146">
        <f>conversões!FS27*INPUTs!FO$36</f>
        <v>4759.5238889919974</v>
      </c>
      <c r="FU27" s="146">
        <f>conversões!FT27*INPUTs!FP$36</f>
        <v>15605.770962533607</v>
      </c>
      <c r="FV27" s="146">
        <f>conversões!FU27*INPUTs!FQ$36</f>
        <v>50215.412014028516</v>
      </c>
      <c r="FW27" s="144">
        <f t="shared" si="5"/>
        <v>3899733.9330620724</v>
      </c>
      <c r="FX27" s="146">
        <f>conversões!FW27*INPUTs!FS$36</f>
        <v>65.874207352942179</v>
      </c>
      <c r="FY27" s="146">
        <f>conversões!FX27*INPUTs!FT$36</f>
        <v>0</v>
      </c>
      <c r="FZ27" s="146">
        <f>conversões!FY27*INPUTs!FU$36</f>
        <v>3151.5105104683407</v>
      </c>
      <c r="GA27" s="146">
        <f>conversões!FZ27*INPUTs!FV$36</f>
        <v>0</v>
      </c>
      <c r="GB27" s="146">
        <f>conversões!GA27*INPUTs!FW$36</f>
        <v>5051.2586966037052</v>
      </c>
      <c r="GC27" s="146">
        <f>conversões!GB27*INPUTs!FX$36</f>
        <v>0</v>
      </c>
      <c r="GD27" s="146">
        <f>conversões!GC27*INPUTs!FY$36</f>
        <v>6083.9121665323692</v>
      </c>
      <c r="GE27" s="146">
        <f>conversões!GD27*INPUTs!FZ$36</f>
        <v>241.67249367728934</v>
      </c>
      <c r="GF27" s="146">
        <f>conversões!GE27*INPUTs!GA$36</f>
        <v>440.50347820454692</v>
      </c>
      <c r="GG27" s="146">
        <f>conversões!GF27*INPUTs!GB$36</f>
        <v>8695.3703699841317</v>
      </c>
      <c r="GH27" s="146">
        <f>conversões!GG27*INPUTs!GC$36</f>
        <v>4014.2729793616422</v>
      </c>
      <c r="GI27" s="146">
        <f>conversões!GH27*INPUTs!GD$36</f>
        <v>49.405953140923671</v>
      </c>
      <c r="GJ27" s="146">
        <f>conversões!GI27*INPUTs!GE$36</f>
        <v>16103.477559667543</v>
      </c>
      <c r="GK27" s="146">
        <f>conversões!GJ27*INPUTs!GF$36</f>
        <v>1456.6351212017862</v>
      </c>
      <c r="GL27" s="146">
        <f>conversões!GK27*INPUTs!GG$36</f>
        <v>51.239330679154101</v>
      </c>
      <c r="GM27" s="146">
        <f>conversões!GL27*INPUTs!GH$36</f>
        <v>7395.6568894925522</v>
      </c>
      <c r="GN27" s="146">
        <f>conversões!GM27*INPUTs!GI$36</f>
        <v>59286.280653060872</v>
      </c>
      <c r="GO27" s="146">
        <f>conversões!GN27*INPUTs!GJ$36</f>
        <v>2461.3141071089194</v>
      </c>
      <c r="GP27" s="146">
        <f>conversões!GO27*INPUTs!GK$36</f>
        <v>376686.47045307793</v>
      </c>
      <c r="GQ27" s="146">
        <f>conversões!GP27*INPUTs!GL$36</f>
        <v>2885307.0669870023</v>
      </c>
      <c r="GR27" s="146">
        <f>conversões!GQ27*INPUTs!GM$36</f>
        <v>345262.4651639674</v>
      </c>
      <c r="GS27" s="146">
        <f>conversões!GR27*INPUTs!GN$36</f>
        <v>42004.356822510716</v>
      </c>
      <c r="GT27" s="146">
        <f>conversões!GS27*INPUTs!GO$36</f>
        <v>44232.872459429753</v>
      </c>
      <c r="GU27" s="146">
        <f>conversões!GT27*INPUTs!GP$36</f>
        <v>2923.2657215005665</v>
      </c>
      <c r="GV27" s="146">
        <f>conversões!GU27*INPUTs!GQ$36</f>
        <v>4017.5706779207098</v>
      </c>
      <c r="GW27" s="146">
        <f>conversões!GV27*INPUTs!GR$36</f>
        <v>12142.338004274323</v>
      </c>
      <c r="GX27" s="146">
        <f>conversões!GW27*INPUTs!GS$36</f>
        <v>25154.417217137878</v>
      </c>
      <c r="GY27" s="144">
        <f t="shared" si="6"/>
        <v>3852279.2080233581</v>
      </c>
      <c r="GZ27" s="146">
        <f>conversões!GY27*INPUTs!GU$36</f>
        <v>205.63797078783728</v>
      </c>
      <c r="HA27" s="146">
        <f>conversões!GZ27*INPUTs!GV$36</f>
        <v>0</v>
      </c>
      <c r="HB27" s="146">
        <f>conversões!HA27*INPUTs!GW$36</f>
        <v>2944.6982117825823</v>
      </c>
      <c r="HC27" s="146">
        <f>conversões!HB27*INPUTs!GX$36</f>
        <v>0</v>
      </c>
      <c r="HD27" s="146">
        <f>conversões!HC27*INPUTs!GY$36</f>
        <v>7396.9621643185847</v>
      </c>
      <c r="HE27" s="146">
        <f>conversões!HD27*INPUTs!GZ$36</f>
        <v>0</v>
      </c>
      <c r="HF27" s="146">
        <f>conversões!HE27*INPUTs!HA$36</f>
        <v>5490.9712374934143</v>
      </c>
      <c r="HG27" s="146">
        <f>conversões!HF27*INPUTs!HB$36</f>
        <v>98.354221396322416</v>
      </c>
      <c r="HH27" s="146">
        <f>conversões!HG27*INPUTs!HC$36</f>
        <v>0</v>
      </c>
      <c r="HI27" s="146">
        <f>conversões!HH27*INPUTs!HD$36</f>
        <v>9802.6468894862537</v>
      </c>
      <c r="HJ27" s="146">
        <f>conversões!HI27*INPUTs!HE$36</f>
        <v>1245.9240998243661</v>
      </c>
      <c r="HK27" s="146">
        <f>conversões!HJ27*INPUTs!HF$36</f>
        <v>0</v>
      </c>
      <c r="HL27" s="146">
        <f>conversões!HK27*INPUTs!HG$36</f>
        <v>14284.727700720192</v>
      </c>
      <c r="HM27" s="146">
        <f>conversões!HL27*INPUTs!HH$36</f>
        <v>1317.1920863019031</v>
      </c>
      <c r="HN27" s="146">
        <f>conversões!HM27*INPUTs!HI$36</f>
        <v>172.11859330907089</v>
      </c>
      <c r="HO27" s="146">
        <f>conversões!HN27*INPUTs!HJ$36</f>
        <v>7258.3668308916094</v>
      </c>
      <c r="HP27" s="146">
        <f>conversões!HO27*INPUTs!HK$36</f>
        <v>54586.26545893219</v>
      </c>
      <c r="HQ27" s="146">
        <f>conversões!HP27*INPUTs!HL$36</f>
        <v>4041.1691897905998</v>
      </c>
      <c r="HR27" s="146">
        <f>conversões!HQ27*INPUTs!HM$36</f>
        <v>199676.13389194419</v>
      </c>
      <c r="HS27" s="146">
        <f>conversões!HR27*INPUTs!HN$36</f>
        <v>2654452.3368782317</v>
      </c>
      <c r="HT27" s="146">
        <f>conversões!HS27*INPUTs!HO$36</f>
        <v>165391.03385797224</v>
      </c>
      <c r="HU27" s="146">
        <f>conversões!HT27*INPUTs!HP$36</f>
        <v>32557.756608963464</v>
      </c>
      <c r="HV27" s="146">
        <f>conversões!HU27*INPUTs!HQ$36</f>
        <v>29240.748845161026</v>
      </c>
      <c r="HW27" s="146">
        <f>conversões!HV27*INPUTs!HR$36</f>
        <v>2335.4805172423235</v>
      </c>
      <c r="HX27" s="146">
        <f>conversões!HW27*INPUTs!HS$36</f>
        <v>2952.1770150114544</v>
      </c>
      <c r="HY27" s="146">
        <f>conversões!HX27*INPUTs!HT$36</f>
        <v>9817.2434324222286</v>
      </c>
      <c r="HZ27" s="146">
        <f>conversões!HY27*INPUTs!HU$36</f>
        <v>35807.865384333389</v>
      </c>
      <c r="IA27" s="144">
        <f t="shared" si="7"/>
        <v>3241075.8110863171</v>
      </c>
    </row>
    <row r="28" spans="1:235" s="27" customFormat="1" ht="24" x14ac:dyDescent="0.25">
      <c r="A28" s="98" t="s">
        <v>28</v>
      </c>
      <c r="B28" s="99">
        <v>5812</v>
      </c>
      <c r="C28" s="99"/>
      <c r="D28" s="99">
        <v>7</v>
      </c>
      <c r="E28" s="99"/>
      <c r="F28" s="99"/>
      <c r="G28" s="99" t="s">
        <v>789</v>
      </c>
      <c r="H28" s="99" t="s">
        <v>788</v>
      </c>
      <c r="I28" s="98" t="s">
        <v>9</v>
      </c>
      <c r="J28" s="98" t="s">
        <v>884</v>
      </c>
      <c r="K28" s="98" t="s">
        <v>845</v>
      </c>
      <c r="L28" s="146">
        <f>conversões!K28*INPUTs!G$36</f>
        <v>2338.5169380186362</v>
      </c>
      <c r="M28" s="146">
        <f>conversões!L28*INPUTs!H$36</f>
        <v>3083.7944524753493</v>
      </c>
      <c r="N28" s="146">
        <f>conversões!M28*INPUTs!I$36</f>
        <v>1918.1771181789247</v>
      </c>
      <c r="O28" s="146">
        <f>conversões!N28*INPUTs!J$36</f>
        <v>0</v>
      </c>
      <c r="P28" s="146">
        <f>conversões!O28*INPUTs!K$36</f>
        <v>85518.184048255236</v>
      </c>
      <c r="Q28" s="146">
        <f>conversões!P28*INPUTs!L$36</f>
        <v>0</v>
      </c>
      <c r="R28" s="146">
        <f>conversões!Q28*INPUTs!M$36</f>
        <v>960.30471273616899</v>
      </c>
      <c r="S28" s="146">
        <f>conversões!R28*INPUTs!N$36</f>
        <v>58.935424376983249</v>
      </c>
      <c r="T28" s="146">
        <f>conversões!S28*INPUTs!O$36</f>
        <v>1516.9587502541149</v>
      </c>
      <c r="U28" s="146">
        <f>conversões!T28*INPUTs!P$36</f>
        <v>105718.46111643362</v>
      </c>
      <c r="V28" s="146">
        <f>conversões!U28*INPUTs!Q$36</f>
        <v>12869.968758635821</v>
      </c>
      <c r="W28" s="146">
        <f>conversões!V28*INPUTs!R$36</f>
        <v>78.960444261980328</v>
      </c>
      <c r="X28" s="146">
        <f>conversões!W28*INPUTs!S$36</f>
        <v>2638.5242969040228</v>
      </c>
      <c r="Y28" s="146">
        <f>conversões!X28*INPUTs!T$36</f>
        <v>1555.643669765981</v>
      </c>
      <c r="Z28" s="146">
        <f>conversões!Y28*INPUTs!U$36</f>
        <v>9247.9001436012059</v>
      </c>
      <c r="AA28" s="146">
        <f>conversões!Z28*INPUTs!V$36</f>
        <v>10864.37184633096</v>
      </c>
      <c r="AB28" s="146">
        <f>conversões!AA28*INPUTs!W$36</f>
        <v>31477.953928578921</v>
      </c>
      <c r="AC28" s="146">
        <f>conversões!AB28*INPUTs!X$36</f>
        <v>13284.47690195239</v>
      </c>
      <c r="AD28" s="146">
        <f>conversões!AC28*INPUTs!Y$36</f>
        <v>1111723.3136844551</v>
      </c>
      <c r="AE28" s="146">
        <f>conversões!AD28*INPUTs!Z$36</f>
        <v>1068528.9518043122</v>
      </c>
      <c r="AF28" s="146">
        <f>conversões!AE28*INPUTs!AA$36</f>
        <v>36317.15057845199</v>
      </c>
      <c r="AG28" s="146">
        <f>conversões!AF28*INPUTs!AB$36</f>
        <v>53908.041381704345</v>
      </c>
      <c r="AH28" s="146">
        <f>conversões!AG28*INPUTs!AC$36</f>
        <v>175819.38154120525</v>
      </c>
      <c r="AI28" s="146">
        <f>conversões!AH28*INPUTs!AD$36</f>
        <v>9562.4386663065306</v>
      </c>
      <c r="AJ28" s="146">
        <f>conversões!AI28*INPUTs!AE$36</f>
        <v>8838.7401458381501</v>
      </c>
      <c r="AK28" s="146">
        <f>conversões!AJ28*INPUTs!AF$36</f>
        <v>4388.3439094884125</v>
      </c>
      <c r="AL28" s="146">
        <f>conversões!AK28*INPUTs!AG$36</f>
        <v>136951.1044812942</v>
      </c>
      <c r="AM28" s="144">
        <f t="shared" si="0"/>
        <v>2889168.5987438164</v>
      </c>
      <c r="AN28" s="146">
        <f>conversões!AM28*INPUTs!AI$36</f>
        <v>3927.6323756854972</v>
      </c>
      <c r="AO28" s="146">
        <f>conversões!AN28*INPUTs!AJ$36</f>
        <v>59.182153947927524</v>
      </c>
      <c r="AP28" s="146">
        <f>conversões!AO28*INPUTs!AK$36</f>
        <v>1473.0970582444672</v>
      </c>
      <c r="AQ28" s="146">
        <f>conversões!AP28*INPUTs!AL$36</f>
        <v>0</v>
      </c>
      <c r="AR28" s="146">
        <f>conversões!AQ28*INPUTs!AM$36</f>
        <v>88120.73719990137</v>
      </c>
      <c r="AS28" s="146">
        <f>conversões!AR28*INPUTs!AN$36</f>
        <v>0</v>
      </c>
      <c r="AT28" s="146">
        <f>conversões!AS28*INPUTs!AO$36</f>
        <v>1633.4091182073003</v>
      </c>
      <c r="AU28" s="146">
        <f>conversões!AT28*INPUTs!AP$36</f>
        <v>0</v>
      </c>
      <c r="AV28" s="146">
        <f>conversões!AU28*INPUTs!AQ$36</f>
        <v>1667.1123946984774</v>
      </c>
      <c r="AW28" s="146">
        <f>conversões!AV28*INPUTs!AR$36</f>
        <v>141482.46946152204</v>
      </c>
      <c r="AX28" s="146">
        <f>conversões!AW28*INPUTs!AS$36</f>
        <v>12551.078866620435</v>
      </c>
      <c r="AY28" s="146">
        <f>conversões!AX28*INPUTs!AT$36</f>
        <v>1024.1655048245334</v>
      </c>
      <c r="AZ28" s="146">
        <f>conversões!AY28*INPUTs!AU$36</f>
        <v>2169.7452061275435</v>
      </c>
      <c r="BA28" s="146">
        <f>conversões!AZ28*INPUTs!AV$36</f>
        <v>2835.4615131943324</v>
      </c>
      <c r="BB28" s="146">
        <f>conversões!BA28*INPUTs!AW$36</f>
        <v>9327.6015197021261</v>
      </c>
      <c r="BC28" s="146">
        <f>conversões!BB28*INPUTs!AX$36</f>
        <v>7527.2594471720804</v>
      </c>
      <c r="BD28" s="146">
        <f>conversões!BC28*INPUTs!AY$36</f>
        <v>49087.657333126248</v>
      </c>
      <c r="BE28" s="146">
        <f>conversões!BD28*INPUTs!AZ$36</f>
        <v>6088.8267207499703</v>
      </c>
      <c r="BF28" s="146">
        <f>conversões!BE28*INPUTs!BA$36</f>
        <v>1195566.6044055503</v>
      </c>
      <c r="BG28" s="146">
        <f>conversões!BF28*INPUTs!BB$36</f>
        <v>1164963.5029972526</v>
      </c>
      <c r="BH28" s="146">
        <f>conversões!BG28*INPUTs!BC$36</f>
        <v>40809.446183807733</v>
      </c>
      <c r="BI28" s="146">
        <f>conversões!BH28*INPUTs!BD$36</f>
        <v>52977.434952615382</v>
      </c>
      <c r="BJ28" s="146">
        <f>conversões!BI28*INPUTs!BE$36</f>
        <v>186064.82684152274</v>
      </c>
      <c r="BK28" s="146">
        <f>conversões!BJ28*INPUTs!BF$36</f>
        <v>18853.207497444742</v>
      </c>
      <c r="BL28" s="146">
        <f>conversões!BK28*INPUTs!BG$36</f>
        <v>11041.178888394577</v>
      </c>
      <c r="BM28" s="146">
        <f>conversões!BL28*INPUTs!BH$36</f>
        <v>5958.0594744254349</v>
      </c>
      <c r="BN28" s="146">
        <f>conversões!BM28*INPUTs!BI$36</f>
        <v>131495.04977359888</v>
      </c>
      <c r="BO28" s="144">
        <f t="shared" si="1"/>
        <v>3136704.7468883367</v>
      </c>
      <c r="BP28" s="146">
        <f>conversões!BO28*INPUTs!BK$36</f>
        <v>3875.9275567789568</v>
      </c>
      <c r="BQ28" s="146">
        <f>conversões!BP28*INPUTs!BL$36</f>
        <v>58.694848878923523</v>
      </c>
      <c r="BR28" s="146">
        <f>conversões!BQ28*INPUTs!BM$36</f>
        <v>1920.9351948614253</v>
      </c>
      <c r="BS28" s="146">
        <f>conversões!BR28*INPUTs!BN$36</f>
        <v>0</v>
      </c>
      <c r="BT28" s="146">
        <f>conversões!BS28*INPUTs!BO$36</f>
        <v>104283.79289425878</v>
      </c>
      <c r="BU28" s="146">
        <f>conversões!BT28*INPUTs!BP$36</f>
        <v>0</v>
      </c>
      <c r="BV28" s="146">
        <f>conversões!BU28*INPUTs!BQ$36</f>
        <v>2442.179424201503</v>
      </c>
      <c r="BW28" s="146">
        <f>conversões!BV28*INPUTs!BR$36</f>
        <v>717.10856258997546</v>
      </c>
      <c r="BX28" s="146">
        <f>conversões!BW28*INPUTs!BS$36</f>
        <v>1119.1088276437304</v>
      </c>
      <c r="BY28" s="146">
        <f>conversões!BX28*INPUTs!BT$36</f>
        <v>118469.09414143438</v>
      </c>
      <c r="BZ28" s="146">
        <f>conversões!BY28*INPUTs!BU$36</f>
        <v>13113.143580396911</v>
      </c>
      <c r="CA28" s="146">
        <f>conversões!BZ28*INPUTs!BV$36</f>
        <v>598.93280680792213</v>
      </c>
      <c r="CB28" s="146">
        <f>conversões!CA28*INPUTs!BW$36</f>
        <v>2246.9388416764164</v>
      </c>
      <c r="CC28" s="146">
        <f>conversões!CB28*INPUTs!BX$36</f>
        <v>2726.1822827730812</v>
      </c>
      <c r="CD28" s="146">
        <f>conversões!CC28*INPUTs!BY$36</f>
        <v>1743.6399490107258</v>
      </c>
      <c r="CE28" s="146">
        <f>conversões!CD28*INPUTs!BZ$36</f>
        <v>7515.8989901234145</v>
      </c>
      <c r="CF28" s="146">
        <f>conversões!CE28*INPUTs!CA$36</f>
        <v>27255.994863313947</v>
      </c>
      <c r="CG28" s="146">
        <f>conversões!CF28*INPUTs!CB$36</f>
        <v>6438.5408842444058</v>
      </c>
      <c r="CH28" s="146">
        <f>conversões!CG28*INPUTs!CC$36</f>
        <v>1314792.5751511257</v>
      </c>
      <c r="CI28" s="146">
        <f>conversões!CH28*INPUTs!CD$36</f>
        <v>1841080.1027622053</v>
      </c>
      <c r="CJ28" s="146">
        <f>conversões!CI28*INPUTs!CE$36</f>
        <v>40151.741971204981</v>
      </c>
      <c r="CK28" s="146">
        <f>conversões!CJ28*INPUTs!CF$36</f>
        <v>46169.553082990409</v>
      </c>
      <c r="CL28" s="146">
        <f>conversões!CK28*INPUTs!CG$36</f>
        <v>207452.32421005899</v>
      </c>
      <c r="CM28" s="146">
        <f>conversões!CL28*INPUTs!CH$36</f>
        <v>17578.675992518525</v>
      </c>
      <c r="CN28" s="146">
        <f>conversões!CM28*INPUTs!CI$36</f>
        <v>9084.2329013450308</v>
      </c>
      <c r="CO28" s="146">
        <f>conversões!CN28*INPUTs!CJ$36</f>
        <v>6717.8613659648554</v>
      </c>
      <c r="CP28" s="146">
        <f>conversões!CO28*INPUTs!CK$36</f>
        <v>149573.83008892179</v>
      </c>
      <c r="CQ28" s="144">
        <f t="shared" si="2"/>
        <v>3927127.0111753298</v>
      </c>
      <c r="CR28" s="146">
        <f>conversões!CQ28*INPUTs!CM$36</f>
        <v>5176.5563816790818</v>
      </c>
      <c r="CS28" s="146">
        <f>conversões!CR28*INPUTs!CN$36</f>
        <v>55.733447833981685</v>
      </c>
      <c r="CT28" s="146">
        <f>conversões!CS28*INPUTs!CO$36</f>
        <v>1082.4560464636627</v>
      </c>
      <c r="CU28" s="146">
        <f>conversões!CT28*INPUTs!CP$36</f>
        <v>0</v>
      </c>
      <c r="CV28" s="146">
        <f>conversões!CU28*INPUTs!CQ$36</f>
        <v>97227.910911556959</v>
      </c>
      <c r="CW28" s="146">
        <f>conversões!CV28*INPUTs!CR$36</f>
        <v>0</v>
      </c>
      <c r="CX28" s="146">
        <f>conversões!CW28*INPUTs!CS$36</f>
        <v>1319.1953707492912</v>
      </c>
      <c r="CY28" s="146">
        <f>conversões!CX28*INPUTs!CT$36</f>
        <v>575.74185560608601</v>
      </c>
      <c r="CZ28" s="146">
        <f>conversões!CY28*INPUTs!CU$36</f>
        <v>1115.4543381096305</v>
      </c>
      <c r="DA28" s="146">
        <f>conversões!CZ28*INPUTs!CV$36</f>
        <v>113425.78421346698</v>
      </c>
      <c r="DB28" s="146">
        <f>conversões!DA28*INPUTs!CW$36</f>
        <v>13875.802089783183</v>
      </c>
      <c r="DC28" s="146">
        <f>conversões!DB28*INPUTs!CX$36</f>
        <v>277.64460709956012</v>
      </c>
      <c r="DD28" s="146">
        <f>conversões!DC28*INPUTs!CY$36</f>
        <v>2174.2620179468672</v>
      </c>
      <c r="DE28" s="146">
        <f>conversões!DD28*INPUTs!CZ$36</f>
        <v>3323.8467014042799</v>
      </c>
      <c r="DF28" s="146">
        <f>conversões!DE28*INPUTs!DA$36</f>
        <v>8515.1995465082491</v>
      </c>
      <c r="DG28" s="146">
        <f>conversões!DF28*INPUTs!DB$36</f>
        <v>5285.5853224907823</v>
      </c>
      <c r="DH28" s="146">
        <f>conversões!DG28*INPUTs!DC$36</f>
        <v>21595.786576276816</v>
      </c>
      <c r="DI28" s="146">
        <f>conversões!DH28*INPUTs!DD$36</f>
        <v>5857.4370857012536</v>
      </c>
      <c r="DJ28" s="146">
        <f>conversões!DI28*INPUTs!DE$36</f>
        <v>1374626.8915776731</v>
      </c>
      <c r="DK28" s="146">
        <f>conversões!DJ28*INPUTs!DF$36</f>
        <v>2004616.8648860967</v>
      </c>
      <c r="DL28" s="146">
        <f>conversões!DK28*INPUTs!DG$36</f>
        <v>27539.485745007776</v>
      </c>
      <c r="DM28" s="146">
        <f>conversões!DL28*INPUTs!DH$36</f>
        <v>47434.35498710566</v>
      </c>
      <c r="DN28" s="146">
        <f>conversões!DM28*INPUTs!DI$36</f>
        <v>204959.20423342095</v>
      </c>
      <c r="DO28" s="146">
        <f>conversões!DN28*INPUTs!DJ$36</f>
        <v>15971.974900207882</v>
      </c>
      <c r="DP28" s="146">
        <f>conversões!DO28*INPUTs!DK$36</f>
        <v>8250.6395167486025</v>
      </c>
      <c r="DQ28" s="146">
        <f>conversões!DP28*INPUTs!DL$36</f>
        <v>8659.3937363230998</v>
      </c>
      <c r="DR28" s="146">
        <f>conversões!DQ28*INPUTs!DM$36</f>
        <v>149188.8107479864</v>
      </c>
      <c r="DS28" s="144">
        <f t="shared" si="3"/>
        <v>4122132.0168432468</v>
      </c>
      <c r="DT28" s="146">
        <f>conversões!DS28*INPUTs!DO$36</f>
        <v>7810.2295321859647</v>
      </c>
      <c r="DU28" s="146">
        <f>conversões!DT28*INPUTs!DP$36</f>
        <v>1458.5951620249723</v>
      </c>
      <c r="DV28" s="146">
        <f>conversões!DU28*INPUTs!DQ$36</f>
        <v>476.85705160106892</v>
      </c>
      <c r="DW28" s="146">
        <f>conversões!DV28*INPUTs!DR$36</f>
        <v>0</v>
      </c>
      <c r="DX28" s="146">
        <f>conversões!DW28*INPUTs!DS$36</f>
        <v>104431.42771308185</v>
      </c>
      <c r="DY28" s="146">
        <f>conversões!DX28*INPUTs!DT$36</f>
        <v>0</v>
      </c>
      <c r="DZ28" s="146">
        <f>conversões!DY28*INPUTs!DU$36</f>
        <v>1810.4088002714709</v>
      </c>
      <c r="EA28" s="146">
        <f>conversões!DZ28*INPUTs!DV$36</f>
        <v>176.57097990068621</v>
      </c>
      <c r="EB28" s="146">
        <f>conversões!EA28*INPUTs!DW$36</f>
        <v>1171.3695725437681</v>
      </c>
      <c r="EC28" s="146">
        <f>conversões!EB28*INPUTs!DX$36</f>
        <v>113789.18301603862</v>
      </c>
      <c r="ED28" s="146">
        <f>conversões!EC28*INPUTs!DY$36</f>
        <v>17303.605196425062</v>
      </c>
      <c r="EE28" s="146">
        <f>conversões!ED28*INPUTs!DZ$36</f>
        <v>547.48544356134335</v>
      </c>
      <c r="EF28" s="146">
        <f>conversões!EE28*INPUTs!EA$36</f>
        <v>510.46439477549484</v>
      </c>
      <c r="EG28" s="146">
        <f>conversões!EF28*INPUTs!EB$36</f>
        <v>2717.8890041485524</v>
      </c>
      <c r="EH28" s="146">
        <f>conversões!EG28*INPUTs!EC$36</f>
        <v>10088.314847162972</v>
      </c>
      <c r="EI28" s="146">
        <f>conversões!EH28*INPUTs!ED$36</f>
        <v>4266.7627154851725</v>
      </c>
      <c r="EJ28" s="146">
        <f>conversões!EI28*INPUTs!EE$36</f>
        <v>22107.200239684273</v>
      </c>
      <c r="EK28" s="146">
        <f>conversões!EJ28*INPUTs!EF$36</f>
        <v>4829.3871009699415</v>
      </c>
      <c r="EL28" s="146">
        <f>conversões!EK28*INPUTs!EG$36</f>
        <v>1525925.8508913703</v>
      </c>
      <c r="EM28" s="146">
        <f>conversões!EL28*INPUTs!EH$36</f>
        <v>2167360.1450935653</v>
      </c>
      <c r="EN28" s="146">
        <f>conversões!EM28*INPUTs!EI$36</f>
        <v>27095.352348992765</v>
      </c>
      <c r="EO28" s="146">
        <f>conversões!EN28*INPUTs!EJ$36</f>
        <v>33902.849135026794</v>
      </c>
      <c r="EP28" s="146">
        <f>conversões!EO28*INPUTs!EK$36</f>
        <v>223262.61467918707</v>
      </c>
      <c r="EQ28" s="146">
        <f>conversões!EP28*INPUTs!EL$36</f>
        <v>25087.019020840864</v>
      </c>
      <c r="ER28" s="146">
        <f>conversões!EQ28*INPUTs!EM$36</f>
        <v>7181.199455496012</v>
      </c>
      <c r="ES28" s="146">
        <f>conversões!ER28*INPUTs!EN$36</f>
        <v>10419.962463821974</v>
      </c>
      <c r="ET28" s="146">
        <f>conversões!ES28*INPUTs!EO$36</f>
        <v>145201.1441835571</v>
      </c>
      <c r="EU28" s="144">
        <f t="shared" si="4"/>
        <v>4458931.8880417198</v>
      </c>
      <c r="EV28" s="146">
        <f>conversões!EU28*INPUTs!EQ$36</f>
        <v>7048.4917601187071</v>
      </c>
      <c r="EW28" s="146">
        <f>conversões!EV28*INPUTs!ER$36</f>
        <v>52.838121367968533</v>
      </c>
      <c r="EX28" s="146">
        <f>conversões!EW28*INPUTs!ES$36</f>
        <v>842.30328761181408</v>
      </c>
      <c r="EY28" s="146">
        <f>conversões!EX28*INPUTs!ET$36</f>
        <v>0</v>
      </c>
      <c r="EZ28" s="146">
        <f>conversões!EY28*INPUTs!EU$36</f>
        <v>86677.856448556166</v>
      </c>
      <c r="FA28" s="146">
        <f>conversões!EZ28*INPUTs!EV$36</f>
        <v>0</v>
      </c>
      <c r="FB28" s="146">
        <f>conversões!FA28*INPUTs!EW$36</f>
        <v>960.29819860024827</v>
      </c>
      <c r="FC28" s="146">
        <f>conversões!FB28*INPUTs!EX$36</f>
        <v>415.88714883175231</v>
      </c>
      <c r="FD28" s="146">
        <f>conversões!FC28*INPUTs!EY$36</f>
        <v>6250.3611419698727</v>
      </c>
      <c r="FE28" s="146">
        <f>conversões!FD28*INPUTs!EZ$36</f>
        <v>109832.84616210138</v>
      </c>
      <c r="FF28" s="146">
        <f>conversões!FE28*INPUTs!FA$36</f>
        <v>13275.562085450727</v>
      </c>
      <c r="FG28" s="146">
        <f>conversões!FF28*INPUTs!FB$36</f>
        <v>105.67624273593707</v>
      </c>
      <c r="FH28" s="146">
        <f>conversões!FG28*INPUTs!FC$36</f>
        <v>367.4431138149572</v>
      </c>
      <c r="FI28" s="146">
        <f>conversões!FH28*INPUTs!FD$36</f>
        <v>678.1039961702653</v>
      </c>
      <c r="FJ28" s="146">
        <f>conversões!FI28*INPUTs!FE$36</f>
        <v>9769.6186488515195</v>
      </c>
      <c r="FK28" s="146">
        <f>conversões!FJ28*INPUTs!FF$36</f>
        <v>18632.470365716636</v>
      </c>
      <c r="FL28" s="146">
        <f>conversões!FK28*INPUTs!FG$36</f>
        <v>11733.010515449336</v>
      </c>
      <c r="FM28" s="146">
        <f>conversões!FL28*INPUTs!FH$36</f>
        <v>3435.515334182709</v>
      </c>
      <c r="FN28" s="146">
        <f>conversões!FM28*INPUTs!FI$36</f>
        <v>1352068.107350305</v>
      </c>
      <c r="FO28" s="146">
        <f>conversões!FN28*INPUTs!FJ$36</f>
        <v>1525766.4442161291</v>
      </c>
      <c r="FP28" s="146">
        <f>conversões!FO28*INPUTs!FK$36</f>
        <v>28404.474116001591</v>
      </c>
      <c r="FQ28" s="146">
        <f>conversões!FP28*INPUTs!FL$36</f>
        <v>28324.09994742752</v>
      </c>
      <c r="FR28" s="146">
        <f>conversões!FQ28*INPUTs!FM$36</f>
        <v>191061.67305431247</v>
      </c>
      <c r="FS28" s="146">
        <f>conversões!FR28*INPUTs!FN$36</f>
        <v>25122.381369110106</v>
      </c>
      <c r="FT28" s="146">
        <f>conversões!FS28*INPUTs!FO$36</f>
        <v>4132.1388078165692</v>
      </c>
      <c r="FU28" s="146">
        <f>conversões!FT28*INPUTs!FP$36</f>
        <v>8426.1497571268137</v>
      </c>
      <c r="FV28" s="146">
        <f>conversões!FU28*INPUTs!FQ$36</f>
        <v>138447.89098663433</v>
      </c>
      <c r="FW28" s="144">
        <f t="shared" si="5"/>
        <v>3571831.6421763934</v>
      </c>
      <c r="FX28" s="146">
        <f>conversões!FW28*INPUTs!FS$36</f>
        <v>4441.7630485594073</v>
      </c>
      <c r="FY28" s="146">
        <f>conversões!FX28*INPUTs!FT$36</f>
        <v>1188.8119970013006</v>
      </c>
      <c r="FZ28" s="146">
        <f>conversões!FY28*INPUTs!FU$36</f>
        <v>1390.9859192736199</v>
      </c>
      <c r="GA28" s="146">
        <f>conversões!FZ28*INPUTs!FV$36</f>
        <v>0</v>
      </c>
      <c r="GB28" s="146">
        <f>conversões!GA28*INPUTs!FW$36</f>
        <v>91823.653262957334</v>
      </c>
      <c r="GC28" s="146">
        <f>conversões!GB28*INPUTs!FX$36</f>
        <v>445.84408316327512</v>
      </c>
      <c r="GD28" s="146">
        <f>conversões!GC28*INPUTs!FY$36</f>
        <v>1695.874222873392</v>
      </c>
      <c r="GE28" s="146">
        <f>conversões!GD28*INPUTs!FZ$36</f>
        <v>359.53247827852891</v>
      </c>
      <c r="GF28" s="146">
        <f>conversões!GE28*INPUTs!GA$36</f>
        <v>6727.6776884832461</v>
      </c>
      <c r="GG28" s="146">
        <f>conversões!GF28*INPUTs!GB$36</f>
        <v>101861.24885273918</v>
      </c>
      <c r="GH28" s="146">
        <f>conversões!GG28*INPUTs!GC$36</f>
        <v>1354.8576672263505</v>
      </c>
      <c r="GI28" s="146">
        <f>conversões!GH28*INPUTs!GD$36</f>
        <v>314.55044132730194</v>
      </c>
      <c r="GJ28" s="146">
        <f>conversões!GI28*INPUTs!GE$36</f>
        <v>668.5470718442574</v>
      </c>
      <c r="GK28" s="146">
        <f>conversões!GJ28*INPUTs!GF$36</f>
        <v>2755.0557133766142</v>
      </c>
      <c r="GL28" s="146">
        <f>conversões!GK28*INPUTs!GG$36</f>
        <v>9731.2679657529025</v>
      </c>
      <c r="GM28" s="146">
        <f>conversões!GL28*INPUTs!GH$36</f>
        <v>15407.364346983435</v>
      </c>
      <c r="GN28" s="146">
        <f>conversões!GM28*INPUTs!GI$36</f>
        <v>15966.658784615462</v>
      </c>
      <c r="GO28" s="146">
        <f>conversões!GN28*INPUTs!GJ$36</f>
        <v>2097.5481934237273</v>
      </c>
      <c r="GP28" s="146">
        <f>conversões!GO28*INPUTs!GK$36</f>
        <v>292858.8337930725</v>
      </c>
      <c r="GQ28" s="146">
        <f>conversões!GP28*INPUTs!GL$36</f>
        <v>1417637.145199626</v>
      </c>
      <c r="GR28" s="146">
        <f>conversões!GQ28*INPUTs!GM$36</f>
        <v>28510.299321910803</v>
      </c>
      <c r="GS28" s="146">
        <f>conversões!GR28*INPUTs!GN$36</f>
        <v>22407.954568091958</v>
      </c>
      <c r="GT28" s="146">
        <f>conversões!GS28*INPUTs!GO$36</f>
        <v>216529.58983299215</v>
      </c>
      <c r="GU28" s="146">
        <f>conversões!GT28*INPUTs!GP$36</f>
        <v>12151.298934619057</v>
      </c>
      <c r="GV28" s="146">
        <f>conversões!GU28*INPUTs!GQ$36</f>
        <v>2567.2202320598217</v>
      </c>
      <c r="GW28" s="146">
        <f>conversões!GV28*INPUTs!GR$36</f>
        <v>8617.3482506832679</v>
      </c>
      <c r="GX28" s="146">
        <f>conversões!GW28*INPUTs!GS$36</f>
        <v>107213.78624209479</v>
      </c>
      <c r="GY28" s="144">
        <f t="shared" si="6"/>
        <v>2366724.7181130298</v>
      </c>
      <c r="GZ28" s="146">
        <f>conversões!GY28*INPUTs!GU$36</f>
        <v>4858.155000491638</v>
      </c>
      <c r="HA28" s="146">
        <f>conversões!GZ28*INPUTs!GV$36</f>
        <v>1313.4843909821732</v>
      </c>
      <c r="HB28" s="146">
        <f>conversões!HA28*INPUTs!GW$36</f>
        <v>973.55149568452055</v>
      </c>
      <c r="HC28" s="146">
        <f>conversões!HB28*INPUTs!GX$36</f>
        <v>0</v>
      </c>
      <c r="HD28" s="146">
        <f>conversões!HC28*INPUTs!GY$36</f>
        <v>89264.856144150152</v>
      </c>
      <c r="HE28" s="146">
        <f>conversões!HD28*INPUTs!GZ$36</f>
        <v>520.24206580686337</v>
      </c>
      <c r="HF28" s="146">
        <f>conversões!HE28*INPUTs!HA$36</f>
        <v>2705.819102430763</v>
      </c>
      <c r="HG28" s="146">
        <f>conversões!HF28*INPUTs!HB$36</f>
        <v>393.41688558528966</v>
      </c>
      <c r="HH28" s="146">
        <f>conversões!HG28*INPUTs!HC$36</f>
        <v>6332.5921923854157</v>
      </c>
      <c r="HI28" s="146">
        <f>conversões!HH28*INPUTs!HD$36</f>
        <v>103757.94338049331</v>
      </c>
      <c r="HJ28" s="146">
        <f>conversões!HI28*INPUTs!HE$36</f>
        <v>424.15905044407612</v>
      </c>
      <c r="HK28" s="146">
        <f>conversões!HJ28*INPUTs!HF$36</f>
        <v>307.69988750395049</v>
      </c>
      <c r="HL28" s="146">
        <f>conversões!HK28*INPUTs!HG$36</f>
        <v>534.04659843362492</v>
      </c>
      <c r="HM28" s="146">
        <f>conversões!HL28*INPUTs!HH$36</f>
        <v>38284.090792393959</v>
      </c>
      <c r="HN28" s="146">
        <f>conversões!HM28*INPUTs!HI$36</f>
        <v>51.765379682274961</v>
      </c>
      <c r="HO28" s="146">
        <f>conversões!HN28*INPUTs!HJ$36</f>
        <v>11431.809507115653</v>
      </c>
      <c r="HP28" s="146">
        <f>conversões!HO28*INPUTs!HK$36</f>
        <v>9546.0057842322876</v>
      </c>
      <c r="HQ28" s="146">
        <f>conversões!HP28*INPUTs!HL$36</f>
        <v>27624.34898189293</v>
      </c>
      <c r="HR28" s="146">
        <f>conversões!HQ28*INPUTs!HM$36</f>
        <v>310563.63630906894</v>
      </c>
      <c r="HS28" s="146">
        <f>conversões!HR28*INPUTs!HN$36</f>
        <v>554472.84842792177</v>
      </c>
      <c r="HT28" s="146">
        <f>conversões!HS28*INPUTs!HO$36</f>
        <v>13243.910976542782</v>
      </c>
      <c r="HU28" s="146">
        <f>conversões!HT28*INPUTs!HP$36</f>
        <v>13534.886764005703</v>
      </c>
      <c r="HV28" s="146">
        <f>conversões!HU28*INPUTs!HQ$36</f>
        <v>196113.64305047385</v>
      </c>
      <c r="HW28" s="146">
        <f>conversões!HV28*INPUTs!HR$36</f>
        <v>2198.523558082501</v>
      </c>
      <c r="HX28" s="146">
        <f>conversões!HW28*INPUTs!HS$36</f>
        <v>1391.6229374780751</v>
      </c>
      <c r="HY28" s="146">
        <f>conversões!HX28*INPUTs!HT$36</f>
        <v>2264.3173556588408</v>
      </c>
      <c r="HZ28" s="146">
        <f>conversões!HY28*INPUTs!HU$36</f>
        <v>5452.0190834175637</v>
      </c>
      <c r="IA28" s="144">
        <f t="shared" si="7"/>
        <v>1397559.3951023591</v>
      </c>
    </row>
    <row r="29" spans="1:235" s="27" customFormat="1" ht="24" x14ac:dyDescent="0.25">
      <c r="A29" s="98" t="s">
        <v>28</v>
      </c>
      <c r="B29" s="99">
        <v>5813</v>
      </c>
      <c r="C29" s="99"/>
      <c r="D29" s="99">
        <v>7</v>
      </c>
      <c r="E29" s="99"/>
      <c r="F29" s="99"/>
      <c r="G29" s="99" t="s">
        <v>790</v>
      </c>
      <c r="H29" s="99" t="s">
        <v>788</v>
      </c>
      <c r="I29" s="98" t="s">
        <v>9</v>
      </c>
      <c r="J29" s="98" t="s">
        <v>884</v>
      </c>
      <c r="K29" s="98" t="s">
        <v>845</v>
      </c>
      <c r="L29" s="146">
        <f>conversões!K29*INPUTs!G$36</f>
        <v>356.9126044168587</v>
      </c>
      <c r="M29" s="146">
        <f>conversões!L29*INPUTs!H$36</f>
        <v>0</v>
      </c>
      <c r="N29" s="146">
        <f>conversões!M29*INPUTs!I$36</f>
        <v>307.77478733005222</v>
      </c>
      <c r="O29" s="146">
        <f>conversões!N29*INPUTs!J$36</f>
        <v>0</v>
      </c>
      <c r="P29" s="146">
        <f>conversões!O29*INPUTs!K$36</f>
        <v>1545.3397388023106</v>
      </c>
      <c r="Q29" s="146">
        <f>conversões!P29*INPUTs!L$36</f>
        <v>0</v>
      </c>
      <c r="R29" s="146">
        <f>conversões!Q29*INPUTs!M$36</f>
        <v>0</v>
      </c>
      <c r="S29" s="146">
        <f>conversões!R29*INPUTs!N$36</f>
        <v>731.18266814316451</v>
      </c>
      <c r="T29" s="146">
        <f>conversões!S29*INPUTs!O$36</f>
        <v>4419.0709186587774</v>
      </c>
      <c r="U29" s="146">
        <f>conversões!T29*INPUTs!P$36</f>
        <v>541.13383308171092</v>
      </c>
      <c r="V29" s="146">
        <f>conversões!U29*INPUTs!Q$36</f>
        <v>782.38403910848524</v>
      </c>
      <c r="W29" s="146">
        <f>conversões!V29*INPUTs!R$36</f>
        <v>1352.0649218790531</v>
      </c>
      <c r="X29" s="146">
        <f>conversões!W29*INPUTs!S$36</f>
        <v>8265.2024116774028</v>
      </c>
      <c r="Y29" s="146">
        <f>conversões!X29*INPUTs!T$36</f>
        <v>451.71560709370721</v>
      </c>
      <c r="Z29" s="146">
        <f>conversões!Y29*INPUTs!U$36</f>
        <v>2352.7517966664718</v>
      </c>
      <c r="AA29" s="146">
        <f>conversões!Z29*INPUTs!V$36</f>
        <v>1693.1683429143529</v>
      </c>
      <c r="AB29" s="146">
        <f>conversões!AA29*INPUTs!W$36</f>
        <v>53593.818700775671</v>
      </c>
      <c r="AC29" s="146">
        <f>conversões!AB29*INPUTs!X$36</f>
        <v>4892.7521817108018</v>
      </c>
      <c r="AD29" s="146">
        <f>conversões!AC29*INPUTs!Y$36</f>
        <v>41870.617708939608</v>
      </c>
      <c r="AE29" s="146">
        <f>conversões!AD29*INPUTs!Z$36</f>
        <v>870807.1779010786</v>
      </c>
      <c r="AF29" s="146">
        <f>conversões!AE29*INPUTs!AA$36</f>
        <v>97316.435721323549</v>
      </c>
      <c r="AG29" s="146">
        <f>conversões!AF29*INPUTs!AB$36</f>
        <v>32793.09385342506</v>
      </c>
      <c r="AH29" s="146">
        <f>conversões!AG29*INPUTs!AC$36</f>
        <v>16907.094169971657</v>
      </c>
      <c r="AI29" s="146">
        <f>conversões!AH29*INPUTs!AD$36</f>
        <v>5560.0045668583734</v>
      </c>
      <c r="AJ29" s="146">
        <f>conversões!AI29*INPUTs!AE$36</f>
        <v>933.65515578523298</v>
      </c>
      <c r="AK29" s="146">
        <f>conversões!AJ29*INPUTs!AF$36</f>
        <v>3859.7346681120407</v>
      </c>
      <c r="AL29" s="146">
        <f>conversões!AK29*INPUTs!AG$36</f>
        <v>5118.3698478243241</v>
      </c>
      <c r="AM29" s="144">
        <f t="shared" si="0"/>
        <v>1156451.4561455771</v>
      </c>
      <c r="AN29" s="146">
        <f>conversões!AM29*INPUTs!AI$36</f>
        <v>190.95148158095216</v>
      </c>
      <c r="AO29" s="146">
        <f>conversões!AN29*INPUTs!AJ$36</f>
        <v>0</v>
      </c>
      <c r="AP29" s="146">
        <f>conversões!AO29*INPUTs!AK$36</f>
        <v>263.38502607579801</v>
      </c>
      <c r="AQ29" s="146">
        <f>conversões!AP29*INPUTs!AL$36</f>
        <v>0</v>
      </c>
      <c r="AR29" s="146">
        <f>conversões!AQ29*INPUTs!AM$36</f>
        <v>1640.5921557416984</v>
      </c>
      <c r="AS29" s="146">
        <f>conversões!AR29*INPUTs!AN$36</f>
        <v>0</v>
      </c>
      <c r="AT29" s="146">
        <f>conversões!AS29*INPUTs!AO$36</f>
        <v>0</v>
      </c>
      <c r="AU29" s="146">
        <f>conversões!AT29*INPUTs!AP$36</f>
        <v>836.55982259591735</v>
      </c>
      <c r="AV29" s="146">
        <f>conversões!AU29*INPUTs!AQ$36</f>
        <v>3813.0380932011194</v>
      </c>
      <c r="AW29" s="146">
        <f>conversões!AV29*INPUTs!AR$36</f>
        <v>615.24999098317733</v>
      </c>
      <c r="AX29" s="146">
        <f>conversões!AW29*INPUTs!AS$36</f>
        <v>504.70680549692776</v>
      </c>
      <c r="AY29" s="146">
        <f>conversões!AX29*INPUTs!AT$36</f>
        <v>1033.5752927236897</v>
      </c>
      <c r="AZ29" s="146">
        <f>conversões!AY29*INPUTs!AU$36</f>
        <v>8570.8878500289411</v>
      </c>
      <c r="BA29" s="146">
        <f>conversões!AZ29*INPUTs!AV$36</f>
        <v>603.98355940489307</v>
      </c>
      <c r="BB29" s="146">
        <f>conversões!BA29*INPUTs!AW$36</f>
        <v>3174.8633100475795</v>
      </c>
      <c r="BC29" s="146">
        <f>conversões!BB29*INPUTs!AX$36</f>
        <v>1593.5536909636651</v>
      </c>
      <c r="BD29" s="146">
        <f>conversões!BC29*INPUTs!AY$36</f>
        <v>50546.277458874109</v>
      </c>
      <c r="BE29" s="146">
        <f>conversões!BD29*INPUTs!AZ$36</f>
        <v>6876.9505766728998</v>
      </c>
      <c r="BF29" s="146">
        <f>conversões!BE29*INPUTs!BA$36</f>
        <v>44405.85577122878</v>
      </c>
      <c r="BG29" s="146">
        <f>conversões!BF29*INPUTs!BB$36</f>
        <v>870160.91909034154</v>
      </c>
      <c r="BH29" s="146">
        <f>conversões!BG29*INPUTs!BC$36</f>
        <v>51322.85381163421</v>
      </c>
      <c r="BI29" s="146">
        <f>conversões!BH29*INPUTs!BD$36</f>
        <v>33649.202507530521</v>
      </c>
      <c r="BJ29" s="146">
        <f>conversões!BI29*INPUTs!BE$36</f>
        <v>16198.213146494521</v>
      </c>
      <c r="BK29" s="146">
        <f>conversões!BJ29*INPUTs!BF$36</f>
        <v>3485.2318086351324</v>
      </c>
      <c r="BL29" s="146">
        <f>conversões!BK29*INPUTs!BG$36</f>
        <v>173.42989786115669</v>
      </c>
      <c r="BM29" s="146">
        <f>conversões!BL29*INPUTs!BH$36</f>
        <v>3941.5445463288816</v>
      </c>
      <c r="BN29" s="146">
        <f>conversões!BM29*INPUTs!BI$36</f>
        <v>6074.3297117119737</v>
      </c>
      <c r="BO29" s="144">
        <f t="shared" si="1"/>
        <v>1109676.1554061582</v>
      </c>
      <c r="BP29" s="146">
        <f>conversões!BO29*INPUTs!BK$36</f>
        <v>293.47330074755024</v>
      </c>
      <c r="BQ29" s="146">
        <f>conversões!BP29*INPUTs!BL$36</f>
        <v>0</v>
      </c>
      <c r="BR29" s="146">
        <f>conversões!BQ29*INPUTs!BM$36</f>
        <v>0</v>
      </c>
      <c r="BS29" s="146">
        <f>conversões!BR29*INPUTs!BN$36</f>
        <v>0</v>
      </c>
      <c r="BT29" s="146">
        <f>conversões!BS29*INPUTs!BO$36</f>
        <v>418.27062814686917</v>
      </c>
      <c r="BU29" s="146">
        <f>conversões!BT29*INPUTs!BP$36</f>
        <v>0</v>
      </c>
      <c r="BV29" s="146">
        <f>conversões!BU29*INPUTs!BQ$36</f>
        <v>0</v>
      </c>
      <c r="BW29" s="146">
        <f>conversões!BV29*INPUTs!BR$36</f>
        <v>1511.3951895731295</v>
      </c>
      <c r="BX29" s="146">
        <f>conversões!BW29*INPUTs!BS$36</f>
        <v>3022.1855013632207</v>
      </c>
      <c r="BY29" s="146">
        <f>conversões!BX29*INPUTs!BT$36</f>
        <v>628.18586653857528</v>
      </c>
      <c r="BZ29" s="146">
        <f>conversões!BY29*INPUTs!BU$36</f>
        <v>445.87324912043988</v>
      </c>
      <c r="CA29" s="146">
        <f>conversões!BZ29*INPUTs!BV$36</f>
        <v>1214.7616147279978</v>
      </c>
      <c r="CB29" s="146">
        <f>conversões!CA29*INPUTs!BW$36</f>
        <v>7286.4540315967351</v>
      </c>
      <c r="CC29" s="146">
        <f>conversões!CB29*INPUTs!BX$36</f>
        <v>479.87851558672412</v>
      </c>
      <c r="CD29" s="146">
        <f>conversões!CC29*INPUTs!BY$36</f>
        <v>3399.1555274065636</v>
      </c>
      <c r="CE29" s="146">
        <f>conversões!CD29*INPUTs!BZ$36</f>
        <v>2081.7902211436108</v>
      </c>
      <c r="CF29" s="146">
        <f>conversões!CE29*INPUTs!CA$36</f>
        <v>49106.380043355588</v>
      </c>
      <c r="CG29" s="146">
        <f>conversões!CF29*INPUTs!CB$36</f>
        <v>3448.5422414084601</v>
      </c>
      <c r="CH29" s="146">
        <f>conversões!CG29*INPUTs!CC$36</f>
        <v>31897.537273953512</v>
      </c>
      <c r="CI29" s="146">
        <f>conversões!CH29*INPUTs!CD$36</f>
        <v>691654.63735989551</v>
      </c>
      <c r="CJ29" s="146">
        <f>conversões!CI29*INPUTs!CE$36</f>
        <v>51196.387543344375</v>
      </c>
      <c r="CK29" s="146">
        <f>conversões!CJ29*INPUTs!CF$36</f>
        <v>31439.858056111105</v>
      </c>
      <c r="CL29" s="146">
        <f>conversões!CK29*INPUTs!CG$36</f>
        <v>14944.407767066576</v>
      </c>
      <c r="CM29" s="146">
        <f>conversões!CL29*INPUTs!CH$36</f>
        <v>1483.8454128368953</v>
      </c>
      <c r="CN29" s="146">
        <f>conversões!CM29*INPUTs!CI$36</f>
        <v>473.12577702433373</v>
      </c>
      <c r="CO29" s="146">
        <f>conversões!CN29*INPUTs!CJ$36</f>
        <v>2980.2432192394585</v>
      </c>
      <c r="CP29" s="146">
        <f>conversões!CO29*INPUTs!CK$36</f>
        <v>4177.5945451927209</v>
      </c>
      <c r="CQ29" s="144">
        <f t="shared" si="2"/>
        <v>903583.98288537993</v>
      </c>
      <c r="CR29" s="146">
        <f>conversões!CQ29*INPUTs!CM$36</f>
        <v>152.7812313100342</v>
      </c>
      <c r="CS29" s="146">
        <f>conversões!CR29*INPUTs!CN$36</f>
        <v>460.18443165672949</v>
      </c>
      <c r="CT29" s="146">
        <f>conversões!CS29*INPUTs!CO$36</f>
        <v>0</v>
      </c>
      <c r="CU29" s="146">
        <f>conversões!CT29*INPUTs!CP$36</f>
        <v>0</v>
      </c>
      <c r="CV29" s="146">
        <f>conversões!CU29*INPUTs!CQ$36</f>
        <v>2733.5251803706351</v>
      </c>
      <c r="CW29" s="146">
        <f>conversões!CV29*INPUTs!CR$36</f>
        <v>0</v>
      </c>
      <c r="CX29" s="146">
        <f>conversões!CW29*INPUTs!CS$36</f>
        <v>0</v>
      </c>
      <c r="CY29" s="146">
        <f>conversões!CX29*INPUTs!CT$36</f>
        <v>1486.1073320073676</v>
      </c>
      <c r="CZ29" s="146">
        <f>conversões!CY29*INPUTs!CU$36</f>
        <v>3296.6866162470615</v>
      </c>
      <c r="DA29" s="146">
        <f>conversões!CZ29*INPUTs!CV$36</f>
        <v>269.25902412270415</v>
      </c>
      <c r="DB29" s="146">
        <f>conversões!DA29*INPUTs!CW$36</f>
        <v>1329.9125548466129</v>
      </c>
      <c r="DC29" s="146">
        <f>conversões!DB29*INPUTs!CX$36</f>
        <v>1630.4896861237335</v>
      </c>
      <c r="DD29" s="146">
        <f>conversões!DC29*INPUTs!CY$36</f>
        <v>4097.9689523369843</v>
      </c>
      <c r="DE29" s="146">
        <f>conversões!DD29*INPUTs!CZ$36</f>
        <v>481.00419797693496</v>
      </c>
      <c r="DF29" s="146">
        <f>conversões!DE29*INPUTs!DA$36</f>
        <v>3343.4812371546809</v>
      </c>
      <c r="DG29" s="146">
        <f>conversões!DF29*INPUTs!DB$36</f>
        <v>407.00756399861854</v>
      </c>
      <c r="DH29" s="146">
        <f>conversões!DG29*INPUTs!DC$36</f>
        <v>40830.26763841122</v>
      </c>
      <c r="DI29" s="146">
        <f>conversões!DH29*INPUTs!DD$36</f>
        <v>2835.0019833437032</v>
      </c>
      <c r="DJ29" s="146">
        <f>conversões!DI29*INPUTs!DE$36</f>
        <v>29927.747840525291</v>
      </c>
      <c r="DK29" s="146">
        <f>conversões!DJ29*INPUTs!DF$36</f>
        <v>624346.11293061962</v>
      </c>
      <c r="DL29" s="146">
        <f>conversões!DK29*INPUTs!DG$36</f>
        <v>47045.35188334118</v>
      </c>
      <c r="DM29" s="146">
        <f>conversões!DL29*INPUTs!DH$36</f>
        <v>23968.858495018318</v>
      </c>
      <c r="DN29" s="146">
        <f>conversões!DM29*INPUTs!DI$36</f>
        <v>12988.883521491942</v>
      </c>
      <c r="DO29" s="146">
        <f>conversões!DN29*INPUTs!DJ$36</f>
        <v>2223.316655729353</v>
      </c>
      <c r="DP29" s="146">
        <f>conversões!DO29*INPUTs!DK$36</f>
        <v>220.88852719523015</v>
      </c>
      <c r="DQ29" s="146">
        <f>conversões!DP29*INPUTs!DL$36</f>
        <v>2482.7062577409624</v>
      </c>
      <c r="DR29" s="146">
        <f>conversões!DQ29*INPUTs!DM$36</f>
        <v>3157.0329128245685</v>
      </c>
      <c r="DS29" s="144">
        <f t="shared" si="3"/>
        <v>809714.57665439334</v>
      </c>
      <c r="DT29" s="146">
        <f>conversões!DS29*INPUTs!DO$36</f>
        <v>66.704592406925897</v>
      </c>
      <c r="DU29" s="146">
        <f>conversões!DT29*INPUTs!DP$36</f>
        <v>0</v>
      </c>
      <c r="DV29" s="146">
        <f>conversões!DU29*INPUTs!DQ$36</f>
        <v>115.40586921613478</v>
      </c>
      <c r="DW29" s="146">
        <f>conversões!DV29*INPUTs!DR$36</f>
        <v>0</v>
      </c>
      <c r="DX29" s="146">
        <f>conversões!DW29*INPUTs!DS$36</f>
        <v>5592.411470230858</v>
      </c>
      <c r="DY29" s="146">
        <f>conversões!DX29*INPUTs!DT$36</f>
        <v>0</v>
      </c>
      <c r="DZ29" s="146">
        <f>conversões!DY29*INPUTs!DU$36</f>
        <v>0</v>
      </c>
      <c r="EA29" s="146">
        <f>conversões!DZ29*INPUTs!DV$36</f>
        <v>2577.4516018993913</v>
      </c>
      <c r="EB29" s="146">
        <f>conversões!EA29*INPUTs!DW$36</f>
        <v>1675.5270365668828</v>
      </c>
      <c r="EC29" s="146">
        <f>conversões!EB29*INPUTs!DX$36</f>
        <v>871.80824970219987</v>
      </c>
      <c r="ED29" s="146">
        <f>conversões!EC29*INPUTs!DY$36</f>
        <v>1232.0707516340128</v>
      </c>
      <c r="EE29" s="146">
        <f>conversões!ED29*INPUTs!DZ$36</f>
        <v>2704.2884224613726</v>
      </c>
      <c r="EF29" s="146">
        <f>conversões!EE29*INPUTs!EA$36</f>
        <v>3098.739913147715</v>
      </c>
      <c r="EG29" s="146">
        <f>conversões!EF29*INPUTs!EB$36</f>
        <v>0</v>
      </c>
      <c r="EH29" s="146">
        <f>conversões!EG29*INPUTs!EC$36</f>
        <v>81.76505833963148</v>
      </c>
      <c r="EI29" s="146">
        <f>conversões!EH29*INPUTs!ED$36</f>
        <v>512.77482027725841</v>
      </c>
      <c r="EJ29" s="146">
        <f>conversões!EI29*INPUTs!EE$36</f>
        <v>38288.123291671393</v>
      </c>
      <c r="EK29" s="146">
        <f>conversões!EJ29*INPUTs!EF$36</f>
        <v>1368.4735646954928</v>
      </c>
      <c r="EL29" s="146">
        <f>conversões!EK29*INPUTs!EG$36</f>
        <v>26480.174438784699</v>
      </c>
      <c r="EM29" s="146">
        <f>conversões!EL29*INPUTs!EH$36</f>
        <v>597238.58716551121</v>
      </c>
      <c r="EN29" s="146">
        <f>conversões!EM29*INPUTs!EI$36</f>
        <v>24367.886965818056</v>
      </c>
      <c r="EO29" s="146">
        <f>conversões!EN29*INPUTs!EJ$36</f>
        <v>15998.741038722721</v>
      </c>
      <c r="EP29" s="146">
        <f>conversões!EO29*INPUTs!EK$36</f>
        <v>13372.021517197967</v>
      </c>
      <c r="EQ29" s="146">
        <f>conversões!EP29*INPUTs!EL$36</f>
        <v>834.93492042876335</v>
      </c>
      <c r="ER29" s="146">
        <f>conversões!EQ29*INPUTs!EM$36</f>
        <v>474.31812247831391</v>
      </c>
      <c r="ES29" s="146">
        <f>conversões!ER29*INPUTs!EN$36</f>
        <v>2715.1423444609081</v>
      </c>
      <c r="ET29" s="146">
        <f>conversões!ES29*INPUTs!EO$36</f>
        <v>1927.9150563074777</v>
      </c>
      <c r="EU29" s="144">
        <f t="shared" si="4"/>
        <v>741595.2662119593</v>
      </c>
      <c r="EV29" s="146">
        <f>conversões!EU29*INPUTs!EQ$36</f>
        <v>105.67624273593707</v>
      </c>
      <c r="EW29" s="146">
        <f>conversões!EV29*INPUTs!ER$36</f>
        <v>0</v>
      </c>
      <c r="EX29" s="146">
        <f>conversões!EW29*INPUTs!ES$36</f>
        <v>0</v>
      </c>
      <c r="EY29" s="146">
        <f>conversões!EX29*INPUTs!ET$36</f>
        <v>0</v>
      </c>
      <c r="EZ29" s="146">
        <f>conversões!EY29*INPUTs!EU$36</f>
        <v>906.12946561707668</v>
      </c>
      <c r="FA29" s="146">
        <f>conversões!EZ29*INPUTs!EV$36</f>
        <v>0</v>
      </c>
      <c r="FB29" s="146">
        <f>conversões!FA29*INPUTs!EW$36</f>
        <v>0</v>
      </c>
      <c r="FC29" s="146">
        <f>conversões!FB29*INPUTs!EX$36</f>
        <v>922.43201459040802</v>
      </c>
      <c r="FD29" s="146">
        <f>conversões!FC29*INPUTs!EY$36</f>
        <v>1307.5821487339156</v>
      </c>
      <c r="FE29" s="146">
        <f>conversões!FD29*INPUTs!EZ$36</f>
        <v>0</v>
      </c>
      <c r="FF29" s="146">
        <f>conversões!FE29*INPUTs!FA$36</f>
        <v>809.45047546146372</v>
      </c>
      <c r="FG29" s="146">
        <f>conversões!FF29*INPUTs!FB$36</f>
        <v>2722.4313653631771</v>
      </c>
      <c r="FH29" s="146">
        <f>conversões!FG29*INPUTs!FC$36</f>
        <v>1499.6311071995742</v>
      </c>
      <c r="FI29" s="146">
        <f>conversões!FH29*INPUTs!FD$36</f>
        <v>0</v>
      </c>
      <c r="FJ29" s="146">
        <f>conversões!FI29*INPUTs!FE$36</f>
        <v>73.859739546622677</v>
      </c>
      <c r="FK29" s="146">
        <f>conversões!FJ29*INPUTs!FF$36</f>
        <v>1179.0798375670274</v>
      </c>
      <c r="FL29" s="146">
        <f>conversões!FK29*INPUTs!FG$36</f>
        <v>27709.388061257527</v>
      </c>
      <c r="FM29" s="146">
        <f>conversões!FL29*INPUTs!FH$36</f>
        <v>533.49230765636275</v>
      </c>
      <c r="FN29" s="146">
        <f>conversões!FM29*INPUTs!FI$36</f>
        <v>13113.649037022853</v>
      </c>
      <c r="FO29" s="146">
        <f>conversões!FN29*INPUTs!FJ$36</f>
        <v>411509.46843318548</v>
      </c>
      <c r="FP29" s="146">
        <f>conversões!FO29*INPUTs!FK$36</f>
        <v>15585.682249679132</v>
      </c>
      <c r="FQ29" s="146">
        <f>conversões!FP29*INPUTs!FL$36</f>
        <v>9113.9214250515233</v>
      </c>
      <c r="FR29" s="146">
        <f>conversões!FQ29*INPUTs!FM$36</f>
        <v>11810.018952507104</v>
      </c>
      <c r="FS29" s="146">
        <f>conversões!FR29*INPUTs!FN$36</f>
        <v>2347.5886419494727</v>
      </c>
      <c r="FT29" s="146">
        <f>conversões!FS29*INPUTs!FO$36</f>
        <v>0</v>
      </c>
      <c r="FU29" s="146">
        <f>conversões!FT29*INPUTs!FP$36</f>
        <v>2001.5125826334122</v>
      </c>
      <c r="FV29" s="146">
        <f>conversões!FU29*INPUTs!FQ$36</f>
        <v>3715.0267236125846</v>
      </c>
      <c r="FW29" s="144">
        <f t="shared" si="5"/>
        <v>506966.02081137063</v>
      </c>
      <c r="FX29" s="146">
        <f>conversões!FW29*INPUTs!FS$36</f>
        <v>0</v>
      </c>
      <c r="FY29" s="146">
        <f>conversões!FX29*INPUTs!FT$36</f>
        <v>0</v>
      </c>
      <c r="FZ29" s="146">
        <f>conversões!FY29*INPUTs!FU$36</f>
        <v>0</v>
      </c>
      <c r="GA29" s="146">
        <f>conversões!FZ29*INPUTs!FV$36</f>
        <v>0</v>
      </c>
      <c r="GB29" s="146">
        <f>conversões!GA29*INPUTs!FW$36</f>
        <v>741.80360005083242</v>
      </c>
      <c r="GC29" s="146">
        <f>conversões!GB29*INPUTs!FX$36</f>
        <v>0</v>
      </c>
      <c r="GD29" s="146">
        <f>conversões!GC29*INPUTs!FY$36</f>
        <v>0</v>
      </c>
      <c r="GE29" s="146">
        <f>conversões!GD29*INPUTs!FZ$36</f>
        <v>49.405953140923671</v>
      </c>
      <c r="GF29" s="146">
        <f>conversões!GE29*INPUTs!GA$36</f>
        <v>820.0197716498368</v>
      </c>
      <c r="GG29" s="146">
        <f>conversões!GF29*INPUTs!GB$36</f>
        <v>271.73274227508023</v>
      </c>
      <c r="GH29" s="146">
        <f>conversões!GG29*INPUTs!GC$36</f>
        <v>0</v>
      </c>
      <c r="GI29" s="146">
        <f>conversões!GH29*INPUTs!GD$36</f>
        <v>0</v>
      </c>
      <c r="GJ29" s="146">
        <f>conversões!GI29*INPUTs!GE$36</f>
        <v>0</v>
      </c>
      <c r="GK29" s="146">
        <f>conversões!GJ29*INPUTs!GF$36</f>
        <v>0</v>
      </c>
      <c r="GL29" s="146">
        <f>conversões!GK29*INPUTs!GG$36</f>
        <v>225.6006775953021</v>
      </c>
      <c r="GM29" s="146">
        <f>conversões!GL29*INPUTs!GH$36</f>
        <v>289.49864682265201</v>
      </c>
      <c r="GN29" s="146">
        <f>conversões!GM29*INPUTs!GI$36</f>
        <v>7039.0768633541138</v>
      </c>
      <c r="GO29" s="146">
        <f>conversões!GN29*INPUTs!GJ$36</f>
        <v>1138.9869861374038</v>
      </c>
      <c r="GP29" s="146">
        <f>conversões!GO29*INPUTs!GK$36</f>
        <v>14947.972318113945</v>
      </c>
      <c r="GQ29" s="146">
        <f>conversões!GP29*INPUTs!GL$36</f>
        <v>2254014.3005311694</v>
      </c>
      <c r="GR29" s="146">
        <f>conversões!GQ29*INPUTs!GM$36</f>
        <v>9526.6201743084785</v>
      </c>
      <c r="GS29" s="146">
        <f>conversões!GR29*INPUTs!GN$36</f>
        <v>5752.0291644400595</v>
      </c>
      <c r="GT29" s="146">
        <f>conversões!GS29*INPUTs!GO$36</f>
        <v>6648.976981392183</v>
      </c>
      <c r="GU29" s="146">
        <f>conversões!GT29*INPUTs!GP$36</f>
        <v>2046.0850478246421</v>
      </c>
      <c r="GV29" s="146">
        <f>conversões!GU29*INPUTs!GQ$36</f>
        <v>0</v>
      </c>
      <c r="GW29" s="146">
        <f>conversões!GV29*INPUTs!GR$36</f>
        <v>98.811906281847342</v>
      </c>
      <c r="GX29" s="146">
        <f>conversões!GW29*INPUTs!GS$36</f>
        <v>3517.091944117743</v>
      </c>
      <c r="GY29" s="144">
        <f t="shared" si="6"/>
        <v>2307128.0133086741</v>
      </c>
      <c r="GZ29" s="146">
        <f>conversões!GY29*INPUTs!GU$36</f>
        <v>0</v>
      </c>
      <c r="HA29" s="146">
        <f>conversões!GZ29*INPUTs!GV$36</f>
        <v>0</v>
      </c>
      <c r="HB29" s="146">
        <f>conversões!HA29*INPUTs!GW$36</f>
        <v>0</v>
      </c>
      <c r="HC29" s="146">
        <f>conversões!HB29*INPUTs!GX$36</f>
        <v>0</v>
      </c>
      <c r="HD29" s="146">
        <f>conversões!HC29*INPUTs!GY$36</f>
        <v>777.2739996778613</v>
      </c>
      <c r="HE29" s="146">
        <f>conversões!HD29*INPUTs!GZ$36</f>
        <v>0</v>
      </c>
      <c r="HF29" s="146">
        <f>conversões!HE29*INPUTs!HA$36</f>
        <v>155.29613904682486</v>
      </c>
      <c r="HG29" s="146">
        <f>conversões!HF29*INPUTs!HB$36</f>
        <v>139.71864216592206</v>
      </c>
      <c r="HH29" s="146">
        <f>conversões!HG29*INPUTs!HC$36</f>
        <v>0</v>
      </c>
      <c r="HI29" s="146">
        <f>conversões!HH29*INPUTs!HD$36</f>
        <v>0</v>
      </c>
      <c r="HJ29" s="146">
        <f>conversões!HI29*INPUTs!HE$36</f>
        <v>0</v>
      </c>
      <c r="HK29" s="146">
        <f>conversões!HJ29*INPUTs!HF$36</f>
        <v>183.21191417509885</v>
      </c>
      <c r="HL29" s="146">
        <f>conversões!HK29*INPUTs!HG$36</f>
        <v>0</v>
      </c>
      <c r="HM29" s="146">
        <f>conversões!HL29*INPUTs!HH$36</f>
        <v>0</v>
      </c>
      <c r="HN29" s="146">
        <f>conversões!HM29*INPUTs!HI$36</f>
        <v>238.12074653846477</v>
      </c>
      <c r="HO29" s="146">
        <f>conversões!HN29*INPUTs!HJ$36</f>
        <v>808.52346525746418</v>
      </c>
      <c r="HP29" s="146">
        <f>conversões!HO29*INPUTs!HK$36</f>
        <v>11488.392949513485</v>
      </c>
      <c r="HQ29" s="146">
        <f>conversões!HP29*INPUTs!HL$36</f>
        <v>550.05504210027152</v>
      </c>
      <c r="HR29" s="146">
        <f>conversões!HQ29*INPUTs!HM$36</f>
        <v>101079.53534074825</v>
      </c>
      <c r="HS29" s="146">
        <f>conversões!HR29*INPUTs!HN$36</f>
        <v>2091456.6823373698</v>
      </c>
      <c r="HT29" s="146">
        <f>conversões!HS29*INPUTs!HO$36</f>
        <v>10739.02307775253</v>
      </c>
      <c r="HU29" s="146">
        <f>conversões!HT29*INPUTs!HP$36</f>
        <v>2820.6631855247447</v>
      </c>
      <c r="HV29" s="146">
        <f>conversões!HU29*INPUTs!HQ$36</f>
        <v>9987.2008211306002</v>
      </c>
      <c r="HW29" s="146">
        <f>conversões!HV29*INPUTs!HR$36</f>
        <v>1796.8591533792167</v>
      </c>
      <c r="HX29" s="146">
        <f>conversões!HW29*INPUTs!HS$36</f>
        <v>0</v>
      </c>
      <c r="HY29" s="146">
        <f>conversões!HX29*INPUTs!HT$36</f>
        <v>1799.105770857466</v>
      </c>
      <c r="HZ29" s="146">
        <f>conversões!HY29*INPUTs!HU$36</f>
        <v>22299.586025485016</v>
      </c>
      <c r="IA29" s="144">
        <f t="shared" si="7"/>
        <v>2256319.2486107228</v>
      </c>
    </row>
    <row r="30" spans="1:235" s="27" customFormat="1" ht="24" x14ac:dyDescent="0.25">
      <c r="A30" s="98" t="s">
        <v>28</v>
      </c>
      <c r="B30" s="99">
        <v>5821</v>
      </c>
      <c r="C30" s="99"/>
      <c r="D30" s="99">
        <v>7</v>
      </c>
      <c r="E30" s="99"/>
      <c r="F30" s="99"/>
      <c r="G30" s="99" t="s">
        <v>820</v>
      </c>
      <c r="H30" s="99" t="s">
        <v>788</v>
      </c>
      <c r="I30" s="98" t="s">
        <v>9</v>
      </c>
      <c r="J30" s="98" t="s">
        <v>884</v>
      </c>
      <c r="K30" s="98" t="s">
        <v>845</v>
      </c>
      <c r="L30" s="146">
        <f>conversões!K30*INPUTs!G$36</f>
        <v>12640.521103963531</v>
      </c>
      <c r="M30" s="146">
        <f>conversões!L30*INPUTs!H$36</f>
        <v>0</v>
      </c>
      <c r="N30" s="146">
        <f>conversões!M30*INPUTs!I$36</f>
        <v>3347.829223809722</v>
      </c>
      <c r="O30" s="146">
        <f>conversões!N30*INPUTs!J$36</f>
        <v>0</v>
      </c>
      <c r="P30" s="146">
        <f>conversões!O30*INPUTs!K$36</f>
        <v>3575.0423793127247</v>
      </c>
      <c r="Q30" s="146">
        <f>conversões!P30*INPUTs!L$36</f>
        <v>0</v>
      </c>
      <c r="R30" s="146">
        <f>conversões!Q30*INPUTs!M$36</f>
        <v>0</v>
      </c>
      <c r="S30" s="146">
        <f>conversões!R30*INPUTs!N$36</f>
        <v>0</v>
      </c>
      <c r="T30" s="146">
        <f>conversões!S30*INPUTs!O$36</f>
        <v>244.20755957313503</v>
      </c>
      <c r="U30" s="146">
        <f>conversões!T30*INPUTs!P$36</f>
        <v>23913.909679620971</v>
      </c>
      <c r="V30" s="146">
        <f>conversões!U30*INPUTs!Q$36</f>
        <v>1148.267201213602</v>
      </c>
      <c r="W30" s="146">
        <f>conversões!V30*INPUTs!R$36</f>
        <v>1717.4116413785478</v>
      </c>
      <c r="X30" s="146">
        <f>conversões!W30*INPUTs!S$36</f>
        <v>85167.416520061553</v>
      </c>
      <c r="Y30" s="146">
        <f>conversões!X30*INPUTs!T$36</f>
        <v>0</v>
      </c>
      <c r="Z30" s="146">
        <f>conversões!Y30*INPUTs!U$36</f>
        <v>0</v>
      </c>
      <c r="AA30" s="146">
        <f>conversões!Z30*INPUTs!V$36</f>
        <v>12790.234990432667</v>
      </c>
      <c r="AB30" s="146">
        <f>conversões!AA30*INPUTs!W$36</f>
        <v>52007.194860002135</v>
      </c>
      <c r="AC30" s="146">
        <f>conversões!AB30*INPUTs!X$36</f>
        <v>946.97912023567324</v>
      </c>
      <c r="AD30" s="146">
        <f>conversões!AC30*INPUTs!Y$36</f>
        <v>594727.83331011294</v>
      </c>
      <c r="AE30" s="146">
        <f>conversões!AD30*INPUTs!Z$36</f>
        <v>2379393.477923498</v>
      </c>
      <c r="AF30" s="146">
        <f>conversões!AE30*INPUTs!AA$36</f>
        <v>389345.84622094629</v>
      </c>
      <c r="AG30" s="146">
        <f>conversões!AF30*INPUTs!AB$36</f>
        <v>24131.11358128244</v>
      </c>
      <c r="AH30" s="146">
        <f>conversões!AG30*INPUTs!AC$36</f>
        <v>77298.957779795106</v>
      </c>
      <c r="AI30" s="146">
        <f>conversões!AH30*INPUTs!AD$36</f>
        <v>3176.2099192442365</v>
      </c>
      <c r="AJ30" s="146">
        <f>conversões!AI30*INPUTs!AE$36</f>
        <v>1294.2552943517103</v>
      </c>
      <c r="AK30" s="146">
        <f>conversões!AJ30*INPUTs!AF$36</f>
        <v>12687.553037860662</v>
      </c>
      <c r="AL30" s="146">
        <f>conversões!AK30*INPUTs!AG$36</f>
        <v>66253.547543325141</v>
      </c>
      <c r="AM30" s="144">
        <f t="shared" si="0"/>
        <v>3745807.8088900205</v>
      </c>
      <c r="AN30" s="146">
        <f>conversões!AM30*INPUTs!AI$36</f>
        <v>0</v>
      </c>
      <c r="AO30" s="146">
        <f>conversões!AN30*INPUTs!AJ$36</f>
        <v>0</v>
      </c>
      <c r="AP30" s="146">
        <f>conversões!AO30*INPUTs!AK$36</f>
        <v>2943.0866169602973</v>
      </c>
      <c r="AQ30" s="146">
        <f>conversões!AP30*INPUTs!AL$36</f>
        <v>0</v>
      </c>
      <c r="AR30" s="146">
        <f>conversões!AQ30*INPUTs!AM$36</f>
        <v>4518.6988626110924</v>
      </c>
      <c r="AS30" s="146">
        <f>conversões!AR30*INPUTs!AN$36</f>
        <v>0</v>
      </c>
      <c r="AT30" s="146">
        <f>conversões!AS30*INPUTs!AO$36</f>
        <v>0</v>
      </c>
      <c r="AU30" s="146">
        <f>conversões!AT30*INPUTs!AP$36</f>
        <v>1126.9722385343077</v>
      </c>
      <c r="AV30" s="146">
        <f>conversões!AU30*INPUTs!AQ$36</f>
        <v>486.98882082380533</v>
      </c>
      <c r="AW30" s="146">
        <f>conversões!AV30*INPUTs!AR$36</f>
        <v>26843.003410300629</v>
      </c>
      <c r="AX30" s="146">
        <f>conversões!AW30*INPUTs!AS$36</f>
        <v>963.64520571432331</v>
      </c>
      <c r="AY30" s="146">
        <f>conversões!AX30*INPUTs!AT$36</f>
        <v>950.78312550171245</v>
      </c>
      <c r="AZ30" s="146">
        <f>conversões!AY30*INPUTs!AU$36</f>
        <v>77803.476513539063</v>
      </c>
      <c r="BA30" s="146">
        <f>conversões!AZ30*INPUTs!AV$36</f>
        <v>118.36430789585505</v>
      </c>
      <c r="BB30" s="146">
        <f>conversões!BA30*INPUTs!AW$36</f>
        <v>434.19013430694048</v>
      </c>
      <c r="BC30" s="146">
        <f>conversões!BB30*INPUTs!AX$36</f>
        <v>14955.47520290266</v>
      </c>
      <c r="BD30" s="146">
        <f>conversões!BC30*INPUTs!AY$36</f>
        <v>58450.329079958727</v>
      </c>
      <c r="BE30" s="146">
        <f>conversões!BD30*INPUTs!AZ$36</f>
        <v>2938.1556436908336</v>
      </c>
      <c r="BF30" s="146">
        <f>conversões!BE30*INPUTs!BA$36</f>
        <v>634485.4654401812</v>
      </c>
      <c r="BG30" s="146">
        <f>conversões!BF30*INPUTs!BB$36</f>
        <v>2571238.1893660286</v>
      </c>
      <c r="BH30" s="146">
        <f>conversões!BG30*INPUTs!BC$36</f>
        <v>458350.65421594121</v>
      </c>
      <c r="BI30" s="146">
        <f>conversões!BH30*INPUTs!BD$36</f>
        <v>18470.731043500196</v>
      </c>
      <c r="BJ30" s="146">
        <f>conversões!BI30*INPUTs!BE$36</f>
        <v>80170.200528282207</v>
      </c>
      <c r="BK30" s="146">
        <f>conversões!BJ30*INPUTs!BF$36</f>
        <v>5323.1737525710096</v>
      </c>
      <c r="BL30" s="146">
        <f>conversões!BK30*INPUTs!BG$36</f>
        <v>1173.3429400708583</v>
      </c>
      <c r="BM30" s="146">
        <f>conversões!BL30*INPUTs!BH$36</f>
        <v>11502.976886492221</v>
      </c>
      <c r="BN30" s="146">
        <f>conversões!BM30*INPUTs!BI$36</f>
        <v>80121.854469601371</v>
      </c>
      <c r="BO30" s="144">
        <f t="shared" si="1"/>
        <v>4053369.7578054094</v>
      </c>
      <c r="BP30" s="146">
        <f>conversões!BO30*INPUTs!BK$36</f>
        <v>0</v>
      </c>
      <c r="BQ30" s="146">
        <f>conversões!BP30*INPUTs!BL$36</f>
        <v>0</v>
      </c>
      <c r="BR30" s="146">
        <f>conversões!BQ30*INPUTs!BM$36</f>
        <v>4300.4507905326973</v>
      </c>
      <c r="BS30" s="146">
        <f>conversões!BR30*INPUTs!BN$36</f>
        <v>0</v>
      </c>
      <c r="BT30" s="146">
        <f>conversões!BS30*INPUTs!BO$36</f>
        <v>7409.9812100157151</v>
      </c>
      <c r="BU30" s="146">
        <f>conversões!BT30*INPUTs!BP$36</f>
        <v>0</v>
      </c>
      <c r="BV30" s="146">
        <f>conversões!BU30*INPUTs!BQ$36</f>
        <v>0</v>
      </c>
      <c r="BW30" s="146">
        <f>conversões!BV30*INPUTs!BR$36</f>
        <v>4419.4050551616083</v>
      </c>
      <c r="BX30" s="146">
        <f>conversões!BW30*INPUTs!BS$36</f>
        <v>198.59902251147815</v>
      </c>
      <c r="BY30" s="146">
        <f>conversões!BX30*INPUTs!BT$36</f>
        <v>26575.529060799177</v>
      </c>
      <c r="BZ30" s="146">
        <f>conversões!BY30*INPUTs!BU$36</f>
        <v>1017.7658486193732</v>
      </c>
      <c r="CA30" s="146">
        <f>conversões!BZ30*INPUTs!BV$36</f>
        <v>1324.0123563511065</v>
      </c>
      <c r="CB30" s="146">
        <f>conversões!CA30*INPUTs!BW$36</f>
        <v>67080.714048847454</v>
      </c>
      <c r="CC30" s="146">
        <f>conversões!CB30*INPUTs!BX$36</f>
        <v>117.38969775784705</v>
      </c>
      <c r="CD30" s="146">
        <f>conversões!CC30*INPUTs!BY$36</f>
        <v>312.86619205477638</v>
      </c>
      <c r="CE30" s="146">
        <f>conversões!CD30*INPUTs!BZ$36</f>
        <v>15713.516002446619</v>
      </c>
      <c r="CF30" s="146">
        <f>conversões!CE30*INPUTs!CA$36</f>
        <v>62789.784657431774</v>
      </c>
      <c r="CG30" s="146">
        <f>conversões!CF30*INPUTs!CB$36</f>
        <v>2455.1687263684162</v>
      </c>
      <c r="CH30" s="146">
        <f>conversões!CG30*INPUTs!CC$36</f>
        <v>652538.26686102978</v>
      </c>
      <c r="CI30" s="146">
        <f>conversões!CH30*INPUTs!CD$36</f>
        <v>2809557.1530322102</v>
      </c>
      <c r="CJ30" s="146">
        <f>conversões!CI30*INPUTs!CE$36</f>
        <v>429249.25899964257</v>
      </c>
      <c r="CK30" s="146">
        <f>conversões!CJ30*INPUTs!CF$36</f>
        <v>27018.009898639459</v>
      </c>
      <c r="CL30" s="146">
        <f>conversões!CK30*INPUTs!CG$36</f>
        <v>93505.908804749823</v>
      </c>
      <c r="CM30" s="146">
        <f>conversões!CL30*INPUTs!CH$36</f>
        <v>6417.326754057417</v>
      </c>
      <c r="CN30" s="146">
        <f>conversões!CM30*INPUTs!CI$36</f>
        <v>1494.0141538582568</v>
      </c>
      <c r="CO30" s="146">
        <f>conversões!CN30*INPUTs!CJ$36</f>
        <v>9352.6070768446516</v>
      </c>
      <c r="CP30" s="146">
        <f>conversões!CO30*INPUTs!CK$36</f>
        <v>32120.771147344592</v>
      </c>
      <c r="CQ30" s="144">
        <f t="shared" si="2"/>
        <v>4254968.4993972741</v>
      </c>
      <c r="CR30" s="146">
        <f>conversões!CQ30*INPUTs!CM$36</f>
        <v>289.5071391156003</v>
      </c>
      <c r="CS30" s="146">
        <f>conversões!CR30*INPUTs!CN$36</f>
        <v>0</v>
      </c>
      <c r="CT30" s="146">
        <f>conversões!CS30*INPUTs!CO$36</f>
        <v>4584.5649024739751</v>
      </c>
      <c r="CU30" s="146">
        <f>conversões!CT30*INPUTs!CP$36</f>
        <v>0</v>
      </c>
      <c r="CV30" s="146">
        <f>conversões!CU30*INPUTs!CQ$36</f>
        <v>15970.896023372539</v>
      </c>
      <c r="CW30" s="146">
        <f>conversões!CV30*INPUTs!CR$36</f>
        <v>0</v>
      </c>
      <c r="CX30" s="146">
        <f>conversões!CW30*INPUTs!CS$36</f>
        <v>0</v>
      </c>
      <c r="CY30" s="146">
        <f>conversões!CX30*INPUTs!CT$36</f>
        <v>4032.8109273426526</v>
      </c>
      <c r="CZ30" s="146">
        <f>conversões!CY30*INPUTs!CU$36</f>
        <v>128.03353520760564</v>
      </c>
      <c r="DA30" s="146">
        <f>conversões!CZ30*INPUTs!CV$36</f>
        <v>26375.184363426877</v>
      </c>
      <c r="DB30" s="146">
        <f>conversões!DA30*INPUTs!CW$36</f>
        <v>995.69900951151362</v>
      </c>
      <c r="DC30" s="146">
        <f>conversões!DB30*INPUTs!CX$36</f>
        <v>1352.8430337599916</v>
      </c>
      <c r="DD30" s="146">
        <f>conversões!DC30*INPUTs!CY$36</f>
        <v>58316.750408481348</v>
      </c>
      <c r="DE30" s="146">
        <f>conversões!DD30*INPUTs!CZ$36</f>
        <v>0</v>
      </c>
      <c r="DF30" s="146">
        <f>conversões!DE30*INPUTs!DA$36</f>
        <v>291.64853067095146</v>
      </c>
      <c r="DG30" s="146">
        <f>conversões!DF30*INPUTs!DB$36</f>
        <v>18838.404412336648</v>
      </c>
      <c r="DH30" s="146">
        <f>conversões!DG30*INPUTs!DC$36</f>
        <v>62770.522714425126</v>
      </c>
      <c r="DI30" s="146">
        <f>conversões!DH30*INPUTs!DD$36</f>
        <v>1371.1542836116071</v>
      </c>
      <c r="DJ30" s="146">
        <f>conversões!DI30*INPUTs!DE$36</f>
        <v>678132.8589254882</v>
      </c>
      <c r="DK30" s="146">
        <f>conversões!DJ30*INPUTs!DF$36</f>
        <v>2817157.6591143524</v>
      </c>
      <c r="DL30" s="146">
        <f>conversões!DK30*INPUTs!DG$36</f>
        <v>178189.82486319984</v>
      </c>
      <c r="DM30" s="146">
        <f>conversões!DL30*INPUTs!DH$36</f>
        <v>32155.441361514724</v>
      </c>
      <c r="DN30" s="146">
        <f>conversões!DM30*INPUTs!DI$36</f>
        <v>98832.359272010828</v>
      </c>
      <c r="DO30" s="146">
        <f>conversões!DN30*INPUTs!DJ$36</f>
        <v>4615.7296148195574</v>
      </c>
      <c r="DP30" s="146">
        <f>conversões!DO30*INPUTs!DK$36</f>
        <v>3397.1683982160189</v>
      </c>
      <c r="DQ30" s="146">
        <f>conversões!DP30*INPUTs!DL$36</f>
        <v>9382.0929335994952</v>
      </c>
      <c r="DR30" s="146">
        <f>conversões!DQ30*INPUTs!DM$36</f>
        <v>33632.434996508928</v>
      </c>
      <c r="DS30" s="144">
        <f t="shared" si="3"/>
        <v>4050813.5887634456</v>
      </c>
      <c r="DT30" s="146">
        <f>conversões!DS30*INPUTs!DO$36</f>
        <v>75.013814990487617</v>
      </c>
      <c r="DU30" s="146">
        <f>conversões!DT30*INPUTs!DP$36</f>
        <v>0</v>
      </c>
      <c r="DV30" s="146">
        <f>conversões!DU30*INPUTs!DQ$36</f>
        <v>147.71951259665249</v>
      </c>
      <c r="DW30" s="146">
        <f>conversões!DV30*INPUTs!DR$36</f>
        <v>0</v>
      </c>
      <c r="DX30" s="146">
        <f>conversões!DW30*INPUTs!DS$36</f>
        <v>1966.2182643003819</v>
      </c>
      <c r="DY30" s="146">
        <f>conversões!DX30*INPUTs!DT$36</f>
        <v>0</v>
      </c>
      <c r="DZ30" s="146">
        <f>conversões!DY30*INPUTs!DU$36</f>
        <v>0</v>
      </c>
      <c r="EA30" s="146">
        <f>conversões!DZ30*INPUTs!DV$36</f>
        <v>4961.2556174298516</v>
      </c>
      <c r="EB30" s="146">
        <f>conversões!EA30*INPUTs!DW$36</f>
        <v>238.77474340818284</v>
      </c>
      <c r="EC30" s="146">
        <f>conversões!EB30*INPUTs!DX$36</f>
        <v>15522.56949798745</v>
      </c>
      <c r="ED30" s="146">
        <f>conversões!EC30*INPUTs!DY$36</f>
        <v>770.68039462534819</v>
      </c>
      <c r="EE30" s="146">
        <f>conversões!ED30*INPUTs!DZ$36</f>
        <v>1581.8163167042851</v>
      </c>
      <c r="EF30" s="146">
        <f>conversões!EE30*INPUTs!EA$36</f>
        <v>53567.519928574016</v>
      </c>
      <c r="EG30" s="146">
        <f>conversões!EF30*INPUTs!EB$36</f>
        <v>0</v>
      </c>
      <c r="EH30" s="146">
        <f>conversões!EG30*INPUTs!EC$36</f>
        <v>192.15077224486438</v>
      </c>
      <c r="EI30" s="146">
        <f>conversões!EH30*INPUTs!ED$36</f>
        <v>11445.648283302997</v>
      </c>
      <c r="EJ30" s="146">
        <f>conversões!EI30*INPUTs!EE$36</f>
        <v>46855.419942147528</v>
      </c>
      <c r="EK30" s="146">
        <f>conversões!EJ30*INPUTs!EF$36</f>
        <v>1129.5245584244922</v>
      </c>
      <c r="EL30" s="146">
        <f>conversões!EK30*INPUTs!EG$36</f>
        <v>648720.0986915963</v>
      </c>
      <c r="EM30" s="146">
        <f>conversões!EL30*INPUTs!EH$36</f>
        <v>2113695.8296462474</v>
      </c>
      <c r="EN30" s="146">
        <f>conversões!EM30*INPUTs!EI$36</f>
        <v>415729.80096597137</v>
      </c>
      <c r="EO30" s="146">
        <f>conversões!EN30*INPUTs!EJ$36</f>
        <v>31595.127592837467</v>
      </c>
      <c r="EP30" s="146">
        <f>conversões!EO30*INPUTs!EK$36</f>
        <v>87360.035282334531</v>
      </c>
      <c r="EQ30" s="146">
        <f>conversões!EP30*INPUTs!EL$36</f>
        <v>2031.5587593328385</v>
      </c>
      <c r="ER30" s="146">
        <f>conversões!EQ30*INPUTs!EM$36</f>
        <v>1613.4675303956867</v>
      </c>
      <c r="ES30" s="146">
        <f>conversões!ER30*INPUTs!EN$36</f>
        <v>6859.8437342527004</v>
      </c>
      <c r="ET30" s="146">
        <f>conversões!ES30*INPUTs!EO$36</f>
        <v>38147.483929150454</v>
      </c>
      <c r="EU30" s="144">
        <f t="shared" si="4"/>
        <v>3484207.5577788549</v>
      </c>
      <c r="EV30" s="146">
        <f>conversões!EU30*INPUTs!EQ$36</f>
        <v>1210.1259268578679</v>
      </c>
      <c r="EW30" s="146">
        <f>conversões!EV30*INPUTs!ER$36</f>
        <v>0</v>
      </c>
      <c r="EX30" s="146">
        <f>conversões!EW30*INPUTs!ES$36</f>
        <v>10775.207639744513</v>
      </c>
      <c r="EY30" s="146">
        <f>conversões!EX30*INPUTs!ET$36</f>
        <v>0</v>
      </c>
      <c r="EZ30" s="146">
        <f>conversões!EY30*INPUTs!EU$36</f>
        <v>7457.6326739697552</v>
      </c>
      <c r="FA30" s="146">
        <f>conversões!EZ30*INPUTs!EV$36</f>
        <v>0</v>
      </c>
      <c r="FB30" s="146">
        <f>conversões!FA30*INPUTs!EW$36</f>
        <v>0</v>
      </c>
      <c r="FC30" s="146">
        <f>conversões!FB30*INPUTs!EX$36</f>
        <v>4450.0436261655104</v>
      </c>
      <c r="FD30" s="146">
        <f>conversões!FC30*INPUTs!EY$36</f>
        <v>2394.6827481881078</v>
      </c>
      <c r="FE30" s="146">
        <f>conversões!FD30*INPUTs!EZ$36</f>
        <v>15569.092215873732</v>
      </c>
      <c r="FF30" s="146">
        <f>conversões!FE30*INPUTs!FA$36</f>
        <v>733.48402888222995</v>
      </c>
      <c r="FG30" s="146">
        <f>conversões!FF30*INPUTs!FB$36</f>
        <v>1121.0601713940882</v>
      </c>
      <c r="FH30" s="146">
        <f>conversões!FG30*INPUTs!FC$36</f>
        <v>59337.462555649312</v>
      </c>
      <c r="FI30" s="146">
        <f>conversões!FH30*INPUTs!FD$36</f>
        <v>663.59907962684633</v>
      </c>
      <c r="FJ30" s="146">
        <f>conversões!FI30*INPUTs!FE$36</f>
        <v>336.34702716212672</v>
      </c>
      <c r="FK30" s="146">
        <f>conversões!FJ30*INPUTs!FF$36</f>
        <v>15941.49302266712</v>
      </c>
      <c r="FL30" s="146">
        <f>conversões!FK30*INPUTs!FG$36</f>
        <v>53262.942136375736</v>
      </c>
      <c r="FM30" s="146">
        <f>conversões!FL30*INPUTs!FH$36</f>
        <v>2447.9424382233346</v>
      </c>
      <c r="FN30" s="146">
        <f>conversões!FM30*INPUTs!FI$36</f>
        <v>648911.23750744562</v>
      </c>
      <c r="FO30" s="146">
        <f>conversões!FN30*INPUTs!FJ$36</f>
        <v>1981870.5905297268</v>
      </c>
      <c r="FP30" s="146">
        <f>conversões!FO30*INPUTs!FK$36</f>
        <v>396849.63279066258</v>
      </c>
      <c r="FQ30" s="146">
        <f>conversões!FP30*INPUTs!FL$36</f>
        <v>28975.44512811293</v>
      </c>
      <c r="FR30" s="146">
        <f>conversões!FQ30*INPUTs!FM$36</f>
        <v>86572.419965900335</v>
      </c>
      <c r="FS30" s="146">
        <f>conversões!FR30*INPUTs!FN$36</f>
        <v>704.6594132964043</v>
      </c>
      <c r="FT30" s="146">
        <f>conversões!FS30*INPUTs!FO$36</f>
        <v>10221.290273341017</v>
      </c>
      <c r="FU30" s="146">
        <f>conversões!FT30*INPUTs!FP$36</f>
        <v>6779.2696005596208</v>
      </c>
      <c r="FV30" s="146">
        <f>conversões!FU30*INPUTs!FQ$36</f>
        <v>33186.265012015989</v>
      </c>
      <c r="FW30" s="144">
        <f t="shared" si="5"/>
        <v>3369771.9255118417</v>
      </c>
      <c r="FX30" s="146">
        <f>conversões!FW30*INPUTs!FS$36</f>
        <v>0</v>
      </c>
      <c r="FY30" s="146">
        <f>conversões!FX30*INPUTs!FT$36</f>
        <v>0</v>
      </c>
      <c r="FZ30" s="146">
        <f>conversões!FY30*INPUTs!FU$36</f>
        <v>5168.5734299609912</v>
      </c>
      <c r="GA30" s="146">
        <f>conversões!FZ30*INPUTs!FV$36</f>
        <v>0</v>
      </c>
      <c r="GB30" s="146">
        <f>conversões!GA30*INPUTs!FW$36</f>
        <v>4188.4628935724277</v>
      </c>
      <c r="GC30" s="146">
        <f>conversões!GB30*INPUTs!FX$36</f>
        <v>0</v>
      </c>
      <c r="GD30" s="146">
        <f>conversões!GC30*INPUTs!FY$36</f>
        <v>0</v>
      </c>
      <c r="GE30" s="146">
        <f>conversões!GD30*INPUTs!FZ$36</f>
        <v>3965.0420304400868</v>
      </c>
      <c r="GF30" s="146">
        <f>conversões!GE30*INPUTs!GA$36</f>
        <v>2054.8054961799889</v>
      </c>
      <c r="GG30" s="146">
        <f>conversões!GF30*INPUTs!GB$36</f>
        <v>11118.26926514256</v>
      </c>
      <c r="GH30" s="146">
        <f>conversões!GG30*INPUTs!GC$36</f>
        <v>765.01963600746046</v>
      </c>
      <c r="GI30" s="146">
        <f>conversões!GH30*INPUTs!GD$36</f>
        <v>684.69269922969056</v>
      </c>
      <c r="GJ30" s="146">
        <f>conversões!GI30*INPUTs!GE$36</f>
        <v>60030.079539311977</v>
      </c>
      <c r="GK30" s="146">
        <f>conversões!GJ30*INPUTs!GF$36</f>
        <v>856.45993597982203</v>
      </c>
      <c r="GL30" s="146">
        <f>conversões!GK30*INPUTs!GG$36</f>
        <v>98.811906281847342</v>
      </c>
      <c r="GM30" s="146">
        <f>conversões!GL30*INPUTs!GH$36</f>
        <v>11204.953498059358</v>
      </c>
      <c r="GN30" s="146">
        <f>conversões!GM30*INPUTs!GI$36</f>
        <v>47537.4926139323</v>
      </c>
      <c r="GO30" s="146">
        <f>conversões!GN30*INPUTs!GJ$36</f>
        <v>3329.0743155511523</v>
      </c>
      <c r="GP30" s="146">
        <f>conversões!GO30*INPUTs!GK$36</f>
        <v>650119.75492070557</v>
      </c>
      <c r="GQ30" s="146">
        <f>conversões!GP30*INPUTs!GL$36</f>
        <v>2170910.2848898848</v>
      </c>
      <c r="GR30" s="146">
        <f>conversões!GQ30*INPUTs!GM$36</f>
        <v>405219.5191330128</v>
      </c>
      <c r="GS30" s="146">
        <f>conversões!GR30*INPUTs!GN$36</f>
        <v>18732.061176034145</v>
      </c>
      <c r="GT30" s="146">
        <f>conversões!GS30*INPUTs!GO$36</f>
        <v>95581.121240928798</v>
      </c>
      <c r="GU30" s="146">
        <f>conversões!GT30*INPUTs!GP$36</f>
        <v>1414.991259975598</v>
      </c>
      <c r="GV30" s="146">
        <f>conversões!GU30*INPUTs!GQ$36</f>
        <v>1007.7933467125338</v>
      </c>
      <c r="GW30" s="146">
        <f>conversões!GV30*INPUTs!GR$36</f>
        <v>4443.6071406412384</v>
      </c>
      <c r="GX30" s="146">
        <f>conversões!GW30*INPUTs!GS$36</f>
        <v>58159.955876979708</v>
      </c>
      <c r="GY30" s="144">
        <f t="shared" si="6"/>
        <v>3556590.8262445247</v>
      </c>
      <c r="GZ30" s="146">
        <f>conversões!GY30*INPUTs!GU$36</f>
        <v>0</v>
      </c>
      <c r="HA30" s="146">
        <f>conversões!GZ30*INPUTs!GV$36</f>
        <v>0</v>
      </c>
      <c r="HB30" s="146">
        <f>conversões!HA30*INPUTs!GW$36</f>
        <v>2682.9608048969671</v>
      </c>
      <c r="HC30" s="146">
        <f>conversões!HB30*INPUTs!GX$36</f>
        <v>0</v>
      </c>
      <c r="HD30" s="146">
        <f>conversões!HC30*INPUTs!GY$36</f>
        <v>3761.3113117485364</v>
      </c>
      <c r="HE30" s="146">
        <f>conversões!HD30*INPUTs!GZ$36</f>
        <v>0</v>
      </c>
      <c r="HF30" s="146">
        <f>conversões!HE30*INPUTs!HA$36</f>
        <v>0</v>
      </c>
      <c r="HG30" s="146">
        <f>conversões!HF30*INPUTs!HB$36</f>
        <v>2014.386337745593</v>
      </c>
      <c r="HH30" s="146">
        <f>conversões!HG30*INPUTs!HC$36</f>
        <v>761.37296917382389</v>
      </c>
      <c r="HI30" s="146">
        <f>conversões!HH30*INPUTs!HD$36</f>
        <v>19165.07451948294</v>
      </c>
      <c r="HJ30" s="146">
        <f>conversões!HI30*INPUTs!HE$36</f>
        <v>224.5090399510494</v>
      </c>
      <c r="HK30" s="146">
        <f>conversões!HJ30*INPUTs!HF$36</f>
        <v>783.36160832850214</v>
      </c>
      <c r="HL30" s="146">
        <f>conversões!HK30*INPUTs!HG$36</f>
        <v>48694.779008164915</v>
      </c>
      <c r="HM30" s="146">
        <f>conversões!HL30*INPUTs!HH$36</f>
        <v>1124.5420492763305</v>
      </c>
      <c r="HN30" s="146">
        <f>conversões!HM30*INPUTs!HI$36</f>
        <v>1131.1421351858207</v>
      </c>
      <c r="HO30" s="146">
        <f>conversões!HN30*INPUTs!HJ$36</f>
        <v>12378.986541851989</v>
      </c>
      <c r="HP30" s="146">
        <f>conversões!HO30*INPUTs!HK$36</f>
        <v>56280.127036356724</v>
      </c>
      <c r="HQ30" s="146">
        <f>conversões!HP30*INPUTs!HL$36</f>
        <v>5018.346850321499</v>
      </c>
      <c r="HR30" s="146">
        <f>conversões!HQ30*INPUTs!HM$36</f>
        <v>719715.73235754331</v>
      </c>
      <c r="HS30" s="146">
        <f>conversões!HR30*INPUTs!HN$36</f>
        <v>2037962.8566274906</v>
      </c>
      <c r="HT30" s="146">
        <f>conversões!HS30*INPUTs!HO$36</f>
        <v>221680.19136482608</v>
      </c>
      <c r="HU30" s="146">
        <f>conversões!HT30*INPUTs!HP$36</f>
        <v>14935.934882989752</v>
      </c>
      <c r="HV30" s="146">
        <f>conversões!HU30*INPUTs!HQ$36</f>
        <v>65662.904931240075</v>
      </c>
      <c r="HW30" s="146">
        <f>conversões!HV30*INPUTs!HR$36</f>
        <v>584.72102273913345</v>
      </c>
      <c r="HX30" s="146">
        <f>conversões!HW30*INPUTs!HS$36</f>
        <v>327.41602649038913</v>
      </c>
      <c r="HY30" s="146">
        <f>conversões!HX30*INPUTs!HT$36</f>
        <v>3908.7844077911495</v>
      </c>
      <c r="HZ30" s="146">
        <f>conversões!HY30*INPUTs!HU$36</f>
        <v>22473.490524389377</v>
      </c>
      <c r="IA30" s="144">
        <f t="shared" si="7"/>
        <v>3241272.9323579846</v>
      </c>
    </row>
    <row r="31" spans="1:235" s="27" customFormat="1" ht="24" x14ac:dyDescent="0.25">
      <c r="A31" s="98" t="s">
        <v>28</v>
      </c>
      <c r="B31" s="99">
        <v>5822</v>
      </c>
      <c r="C31" s="99"/>
      <c r="D31" s="99">
        <v>7</v>
      </c>
      <c r="E31" s="99"/>
      <c r="F31" s="99"/>
      <c r="G31" s="99" t="s">
        <v>821</v>
      </c>
      <c r="H31" s="99" t="s">
        <v>788</v>
      </c>
      <c r="I31" s="98" t="s">
        <v>9</v>
      </c>
      <c r="J31" s="98" t="s">
        <v>884</v>
      </c>
      <c r="K31" s="98" t="s">
        <v>845</v>
      </c>
      <c r="L31" s="146">
        <f>conversões!K31*INPUTs!G$36</f>
        <v>19482.332891838258</v>
      </c>
      <c r="M31" s="146">
        <f>conversões!L31*INPUTs!H$36</f>
        <v>7507.6127660914226</v>
      </c>
      <c r="N31" s="146">
        <f>conversões!M31*INPUTs!I$36</f>
        <v>91642.26900452064</v>
      </c>
      <c r="O31" s="146">
        <f>conversões!N31*INPUTs!J$36</f>
        <v>10199.091844239281</v>
      </c>
      <c r="P31" s="146">
        <f>conversões!O31*INPUTs!K$36</f>
        <v>91345.544609255609</v>
      </c>
      <c r="Q31" s="146">
        <f>conversões!P31*INPUTs!L$36</f>
        <v>1713.9447080578241</v>
      </c>
      <c r="R31" s="146">
        <f>conversões!Q31*INPUTs!M$36</f>
        <v>20358.175163992713</v>
      </c>
      <c r="S31" s="146">
        <f>conversões!R31*INPUTs!N$36</f>
        <v>29264.279151114566</v>
      </c>
      <c r="T31" s="146">
        <f>conversões!S31*INPUTs!O$36</f>
        <v>23532.491660626802</v>
      </c>
      <c r="U31" s="146">
        <f>conversões!T31*INPUTs!P$36</f>
        <v>130369.99403157058</v>
      </c>
      <c r="V31" s="146">
        <f>conversões!U31*INPUTs!Q$36</f>
        <v>43343.301628642126</v>
      </c>
      <c r="W31" s="146">
        <f>conversões!V31*INPUTs!R$36</f>
        <v>71711.413112419774</v>
      </c>
      <c r="X31" s="146">
        <f>conversões!W31*INPUTs!S$36</f>
        <v>408970.85900751216</v>
      </c>
      <c r="Y31" s="146">
        <f>conversões!X31*INPUTs!T$36</f>
        <v>37174.349231483102</v>
      </c>
      <c r="Z31" s="146">
        <f>conversões!Y31*INPUTs!U$36</f>
        <v>47299.960649098612</v>
      </c>
      <c r="AA31" s="146">
        <f>conversões!Z31*INPUTs!V$36</f>
        <v>211148.33483348801</v>
      </c>
      <c r="AB31" s="146">
        <f>conversões!AA31*INPUTs!W$36</f>
        <v>916644.83507981419</v>
      </c>
      <c r="AC31" s="146">
        <f>conversões!AB31*INPUTs!X$36</f>
        <v>328377.31902019761</v>
      </c>
      <c r="AD31" s="146">
        <f>conversões!AC31*INPUTs!Y$36</f>
        <v>335667.79870482703</v>
      </c>
      <c r="AE31" s="146">
        <f>conversões!AD31*INPUTs!Z$36</f>
        <v>2721059.146163512</v>
      </c>
      <c r="AF31" s="146">
        <f>conversões!AE31*INPUTs!AA$36</f>
        <v>495716.70213460567</v>
      </c>
      <c r="AG31" s="146">
        <f>conversões!AF31*INPUTs!AB$36</f>
        <v>311443.04047872208</v>
      </c>
      <c r="AH31" s="146">
        <f>conversões!AG31*INPUTs!AC$36</f>
        <v>949798.04635486379</v>
      </c>
      <c r="AI31" s="146">
        <f>conversões!AH31*INPUTs!AD$36</f>
        <v>62686.782172234402</v>
      </c>
      <c r="AJ31" s="146">
        <f>conversões!AI31*INPUTs!AE$36</f>
        <v>11736.859520643791</v>
      </c>
      <c r="AK31" s="146">
        <f>conversões!AJ31*INPUTs!AF$36</f>
        <v>164601.41912729054</v>
      </c>
      <c r="AL31" s="146">
        <f>conversões!AK31*INPUTs!AG$36</f>
        <v>403379.23851596285</v>
      </c>
      <c r="AM31" s="144">
        <f t="shared" si="0"/>
        <v>7946175.1415666258</v>
      </c>
      <c r="AN31" s="146">
        <f>conversões!AM31*INPUTs!AI$36</f>
        <v>20837.800723921591</v>
      </c>
      <c r="AO31" s="146">
        <f>conversões!AN31*INPUTs!AJ$36</f>
        <v>5079.1154531999036</v>
      </c>
      <c r="AP31" s="146">
        <f>conversões!AO31*INPUTs!AK$36</f>
        <v>88663.506510157327</v>
      </c>
      <c r="AQ31" s="146">
        <f>conversões!AP31*INPUTs!AL$36</f>
        <v>12673.694164041328</v>
      </c>
      <c r="AR31" s="146">
        <f>conversões!AQ31*INPUTs!AM$36</f>
        <v>71645.398816632456</v>
      </c>
      <c r="AS31" s="146">
        <f>conversões!AR31*INPUTs!AN$36</f>
        <v>2149.3264901223479</v>
      </c>
      <c r="AT31" s="146">
        <f>conversões!AS31*INPUTs!AO$36</f>
        <v>20038.614693411964</v>
      </c>
      <c r="AU31" s="146">
        <f>conversões!AT31*INPUTs!AP$36</f>
        <v>32961.584439040431</v>
      </c>
      <c r="AV31" s="146">
        <f>conversões!AU31*INPUTs!AQ$36</f>
        <v>24557.935055926151</v>
      </c>
      <c r="AW31" s="146">
        <f>conversões!AV31*INPUTs!AR$36</f>
        <v>116826.56437269502</v>
      </c>
      <c r="AX31" s="146">
        <f>conversões!AW31*INPUTs!AS$36</f>
        <v>48481.699289471573</v>
      </c>
      <c r="AY31" s="146">
        <f>conversões!AX31*INPUTs!AT$36</f>
        <v>71493.813942140376</v>
      </c>
      <c r="AZ31" s="146">
        <f>conversões!AY31*INPUTs!AU$36</f>
        <v>424441.7703678587</v>
      </c>
      <c r="BA31" s="146">
        <f>conversões!AZ31*INPUTs!AV$36</f>
        <v>815.7465588977343</v>
      </c>
      <c r="BB31" s="146">
        <f>conversões!BA31*INPUTs!AW$36</f>
        <v>56000.724735786185</v>
      </c>
      <c r="BC31" s="146">
        <f>conversões!BB31*INPUTs!AX$36</f>
        <v>188908.97014975286</v>
      </c>
      <c r="BD31" s="146">
        <f>conversões!BC31*INPUTs!AY$36</f>
        <v>1042239.6045791548</v>
      </c>
      <c r="BE31" s="146">
        <f>conversões!BD31*INPUTs!AZ$36</f>
        <v>341419.66563856241</v>
      </c>
      <c r="BF31" s="146">
        <f>conversões!BE31*INPUTs!BA$36</f>
        <v>331238.50121106353</v>
      </c>
      <c r="BG31" s="146">
        <f>conversões!BF31*INPUTs!BB$36</f>
        <v>2391965.2016568785</v>
      </c>
      <c r="BH31" s="146">
        <f>conversões!BG31*INPUTs!BC$36</f>
        <v>551144.0825921708</v>
      </c>
      <c r="BI31" s="146">
        <f>conversões!BH31*INPUTs!BD$36</f>
        <v>365056.65742050787</v>
      </c>
      <c r="BJ31" s="146">
        <f>conversões!BI31*INPUTs!BE$36</f>
        <v>931801.94227006438</v>
      </c>
      <c r="BK31" s="146">
        <f>conversões!BJ31*INPUTs!BF$36</f>
        <v>66614.653863117797</v>
      </c>
      <c r="BL31" s="146">
        <f>conversões!BK31*INPUTs!BG$36</f>
        <v>15879.766022024118</v>
      </c>
      <c r="BM31" s="146">
        <f>conversões!BL31*INPUTs!BH$36</f>
        <v>164399.66833434164</v>
      </c>
      <c r="BN31" s="146">
        <f>conversões!BM31*INPUTs!BI$36</f>
        <v>451271.48921768676</v>
      </c>
      <c r="BO31" s="144">
        <f t="shared" si="1"/>
        <v>7838607.498568628</v>
      </c>
      <c r="BP31" s="146">
        <f>conversões!BO31*INPUTs!BK$36</f>
        <v>21030.621025325974</v>
      </c>
      <c r="BQ31" s="146">
        <f>conversões!BP31*INPUTs!BL$36</f>
        <v>6396.3447610538615</v>
      </c>
      <c r="BR31" s="146">
        <f>conversões!BQ31*INPUTs!BM$36</f>
        <v>118478.84295950423</v>
      </c>
      <c r="BS31" s="146">
        <f>conversões!BR31*INPUTs!BN$36</f>
        <v>8160.274066105233</v>
      </c>
      <c r="BT31" s="146">
        <f>conversões!BS31*INPUTs!BO$36</f>
        <v>69203.52366526096</v>
      </c>
      <c r="BU31" s="146">
        <f>conversões!BT31*INPUTs!BP$36</f>
        <v>0</v>
      </c>
      <c r="BV31" s="146">
        <f>conversões!BU31*INPUTs!BQ$36</f>
        <v>16210.102733374672</v>
      </c>
      <c r="BW31" s="146">
        <f>conversões!BV31*INPUTs!BR$36</f>
        <v>34031.171466113112</v>
      </c>
      <c r="BX31" s="146">
        <f>conversões!BW31*INPUTs!BS$36</f>
        <v>23976.136144430486</v>
      </c>
      <c r="BY31" s="146">
        <f>conversões!BX31*INPUTs!BT$36</f>
        <v>130467.12146501704</v>
      </c>
      <c r="BZ31" s="146">
        <f>conversões!BY31*INPUTs!BU$36</f>
        <v>57603.770144386901</v>
      </c>
      <c r="CA31" s="146">
        <f>conversões!BZ31*INPUTs!BV$36</f>
        <v>77864.756379255326</v>
      </c>
      <c r="CB31" s="146">
        <f>conversões!CA31*INPUTs!BW$36</f>
        <v>255863.87897317059</v>
      </c>
      <c r="CC31" s="146">
        <f>conversões!CB31*INPUTs!BX$36</f>
        <v>41843.830479793316</v>
      </c>
      <c r="CD31" s="146">
        <f>conversões!CC31*INPUTs!BY$36</f>
        <v>50495.846592675225</v>
      </c>
      <c r="CE31" s="146">
        <f>conversões!CD31*INPUTs!BZ$36</f>
        <v>203669.78185640552</v>
      </c>
      <c r="CF31" s="146">
        <f>conversões!CE31*INPUTs!CA$36</f>
        <v>1067050.3137410872</v>
      </c>
      <c r="CG31" s="146">
        <f>conversões!CF31*INPUTs!CB$36</f>
        <v>345727.51478932961</v>
      </c>
      <c r="CH31" s="146">
        <f>conversões!CG31*INPUTs!CC$36</f>
        <v>349410.20323905273</v>
      </c>
      <c r="CI31" s="146">
        <f>conversões!CH31*INPUTs!CD$36</f>
        <v>1987427.6487520316</v>
      </c>
      <c r="CJ31" s="146">
        <f>conversões!CI31*INPUTs!CE$36</f>
        <v>553688.08920831245</v>
      </c>
      <c r="CK31" s="146">
        <f>conversões!CJ31*INPUTs!CF$36</f>
        <v>347561.613691837</v>
      </c>
      <c r="CL31" s="146">
        <f>conversões!CK31*INPUTs!CG$36</f>
        <v>957617.22269832389</v>
      </c>
      <c r="CM31" s="146">
        <f>conversões!CL31*INPUTs!CH$36</f>
        <v>67199.908943481525</v>
      </c>
      <c r="CN31" s="146">
        <f>conversões!CM31*INPUTs!CI$36</f>
        <v>17492.033147831393</v>
      </c>
      <c r="CO31" s="146">
        <f>conversões!CN31*INPUTs!CJ$36</f>
        <v>164563.19225962105</v>
      </c>
      <c r="CP31" s="146">
        <f>conversões!CO31*INPUTs!CK$36</f>
        <v>422892.71538546751</v>
      </c>
      <c r="CQ31" s="144">
        <f t="shared" si="2"/>
        <v>7395926.4585682489</v>
      </c>
      <c r="CR31" s="146">
        <f>conversões!CQ31*INPUTs!CM$36</f>
        <v>21278.549745942371</v>
      </c>
      <c r="CS31" s="146">
        <f>conversões!CR31*INPUTs!CN$36</f>
        <v>4928.6550283445185</v>
      </c>
      <c r="CT31" s="146">
        <f>conversões!CS31*INPUTs!CO$36</f>
        <v>124758.22569215856</v>
      </c>
      <c r="CU31" s="146">
        <f>conversões!CT31*INPUTs!CP$36</f>
        <v>8127.1812374241335</v>
      </c>
      <c r="CV31" s="146">
        <f>conversões!CU31*INPUTs!CQ$36</f>
        <v>72194.400394415352</v>
      </c>
      <c r="CW31" s="146">
        <f>conversões!CV31*INPUTs!CR$36</f>
        <v>661.93951281578097</v>
      </c>
      <c r="CX31" s="146">
        <f>conversões!CW31*INPUTs!CS$36</f>
        <v>20453.968783390919</v>
      </c>
      <c r="CY31" s="146">
        <f>conversões!CX31*INPUTs!CT$36</f>
        <v>32512.918763817484</v>
      </c>
      <c r="CZ31" s="146">
        <f>conversões!CY31*INPUTs!CU$36</f>
        <v>20082.023182557492</v>
      </c>
      <c r="DA31" s="146">
        <f>conversões!CZ31*INPUTs!CV$36</f>
        <v>130351.37579085908</v>
      </c>
      <c r="DB31" s="146">
        <f>conversões!DA31*INPUTs!CW$36</f>
        <v>76864.020674076732</v>
      </c>
      <c r="DC31" s="146">
        <f>conversões!DB31*INPUTs!CX$36</f>
        <v>92414.879778245828</v>
      </c>
      <c r="DD31" s="146">
        <f>conversões!DC31*INPUTs!CY$36</f>
        <v>456365.68011961418</v>
      </c>
      <c r="DE31" s="146">
        <f>conversões!DD31*INPUTs!CZ$36</f>
        <v>41531.377027418122</v>
      </c>
      <c r="DF31" s="146">
        <f>conversões!DE31*INPUTs!DA$36</f>
        <v>45427.316833199831</v>
      </c>
      <c r="DG31" s="146">
        <f>conversões!DF31*INPUTs!DB$36</f>
        <v>273099.5955603004</v>
      </c>
      <c r="DH31" s="146">
        <f>conversões!DG31*INPUTs!DC$36</f>
        <v>1066311.4471794427</v>
      </c>
      <c r="DI31" s="146">
        <f>conversões!DH31*INPUTs!DD$36</f>
        <v>348045.98577974609</v>
      </c>
      <c r="DJ31" s="146">
        <f>conversões!DI31*INPUTs!DE$36</f>
        <v>364540.42135943245</v>
      </c>
      <c r="DK31" s="146">
        <f>conversões!DJ31*INPUTs!DF$36</f>
        <v>2121866.6191281145</v>
      </c>
      <c r="DL31" s="146">
        <f>conversões!DK31*INPUTs!DG$36</f>
        <v>571042.96248340246</v>
      </c>
      <c r="DM31" s="146">
        <f>conversões!DL31*INPUTs!DH$36</f>
        <v>371412.25525942456</v>
      </c>
      <c r="DN31" s="146">
        <f>conversões!DM31*INPUTs!DI$36</f>
        <v>1088781.0922898413</v>
      </c>
      <c r="DO31" s="146">
        <f>conversões!DN31*INPUTs!DJ$36</f>
        <v>67771.845977688616</v>
      </c>
      <c r="DP31" s="146">
        <f>conversões!DO31*INPUTs!DK$36</f>
        <v>21811.333896170461</v>
      </c>
      <c r="DQ31" s="146">
        <f>conversões!DP31*INPUTs!DL$36</f>
        <v>191490.9701100011</v>
      </c>
      <c r="DR31" s="146">
        <f>conversões!DQ31*INPUTs!DM$36</f>
        <v>463140.45600981574</v>
      </c>
      <c r="DS31" s="144">
        <f t="shared" si="3"/>
        <v>8097267.497597659</v>
      </c>
      <c r="DT31" s="146">
        <f>conversões!DS31*INPUTs!DO$36</f>
        <v>24104.362279697787</v>
      </c>
      <c r="DU31" s="146">
        <f>conversões!DT31*INPUTs!DP$36</f>
        <v>4088.2540710393782</v>
      </c>
      <c r="DV31" s="146">
        <f>conversões!DU31*INPUTs!DQ$36</f>
        <v>122176.8850528503</v>
      </c>
      <c r="DW31" s="146">
        <f>conversões!DV31*INPUTs!DR$36</f>
        <v>9643.4067563955723</v>
      </c>
      <c r="DX31" s="146">
        <f>conversões!DW31*INPUTs!DS$36</f>
        <v>83914.913885210161</v>
      </c>
      <c r="DY31" s="146">
        <f>conversões!DX31*INPUTs!DT$36</f>
        <v>328.48087960852934</v>
      </c>
      <c r="DZ31" s="146">
        <f>conversões!DY31*INPUTs!DU$36</f>
        <v>20319.209029506583</v>
      </c>
      <c r="EA31" s="146">
        <f>conversões!DZ31*INPUTs!DV$36</f>
        <v>39292.439406345846</v>
      </c>
      <c r="EB31" s="146">
        <f>conversões!EA31*INPUTs!DW$36</f>
        <v>25247.562433625739</v>
      </c>
      <c r="EC31" s="146">
        <f>conversões!EB31*INPUTs!DX$36</f>
        <v>137403.94166588676</v>
      </c>
      <c r="ED31" s="146">
        <f>conversões!EC31*INPUTs!DY$36</f>
        <v>81096.695634595744</v>
      </c>
      <c r="EE31" s="146">
        <f>conversões!ED31*INPUTs!DZ$36</f>
        <v>93588.290391777657</v>
      </c>
      <c r="EF31" s="146">
        <f>conversões!EE31*INPUTs!EA$36</f>
        <v>246095.39585386653</v>
      </c>
      <c r="EG31" s="146">
        <f>conversões!EF31*INPUTs!EB$36</f>
        <v>46270.562615958028</v>
      </c>
      <c r="EH31" s="146">
        <f>conversões!EG31*INPUTs!EC$36</f>
        <v>42176.057008984753</v>
      </c>
      <c r="EI31" s="146">
        <f>conversões!EH31*INPUTs!ED$36</f>
        <v>322470.28227658645</v>
      </c>
      <c r="EJ31" s="146">
        <f>conversões!EI31*INPUTs!EE$36</f>
        <v>1205942.3019710134</v>
      </c>
      <c r="EK31" s="146">
        <f>conversões!EJ31*INPUTs!EF$36</f>
        <v>361432.30890909175</v>
      </c>
      <c r="EL31" s="146">
        <f>conversões!EK31*INPUTs!EG$36</f>
        <v>396605.99131909694</v>
      </c>
      <c r="EM31" s="146">
        <f>conversões!EL31*INPUTs!EH$36</f>
        <v>2360215.6352003869</v>
      </c>
      <c r="EN31" s="146">
        <f>conversões!EM31*INPUTs!EI$36</f>
        <v>724820.16450174246</v>
      </c>
      <c r="EO31" s="146">
        <f>conversões!EN31*INPUTs!EJ$36</f>
        <v>401584.59013055626</v>
      </c>
      <c r="EP31" s="146">
        <f>conversões!EO31*INPUTs!EK$36</f>
        <v>1189908.8029925872</v>
      </c>
      <c r="EQ31" s="146">
        <f>conversões!EP31*INPUTs!EL$36</f>
        <v>59519.023685220942</v>
      </c>
      <c r="ER31" s="146">
        <f>conversões!EQ31*INPUTs!EM$36</f>
        <v>20843.254386971665</v>
      </c>
      <c r="ES31" s="146">
        <f>conversões!ER31*INPUTs!EN$36</f>
        <v>226514.27083120812</v>
      </c>
      <c r="ET31" s="146">
        <f>conversões!ES31*INPUTs!EO$36</f>
        <v>478492.41162486403</v>
      </c>
      <c r="EU31" s="144">
        <f t="shared" si="4"/>
        <v>8724095.4947946742</v>
      </c>
      <c r="EV31" s="146">
        <f>conversões!EU31*INPUTs!EQ$36</f>
        <v>12955.596012216103</v>
      </c>
      <c r="EW31" s="146">
        <f>conversões!EV31*INPUTs!ER$36</f>
        <v>3532.026151392673</v>
      </c>
      <c r="EX31" s="146">
        <f>conversões!EW31*INPUTs!ES$36</f>
        <v>95902.958371394998</v>
      </c>
      <c r="EY31" s="146">
        <f>conversões!EX31*INPUTs!ET$36</f>
        <v>7962.8617000618424</v>
      </c>
      <c r="EZ31" s="146">
        <f>conversões!EY31*INPUTs!EU$36</f>
        <v>58782.057767723563</v>
      </c>
      <c r="FA31" s="146">
        <f>conversões!EZ31*INPUTs!EV$36</f>
        <v>1065.852856842032</v>
      </c>
      <c r="FB31" s="146">
        <f>conversões!FA31*INPUTs!EW$36</f>
        <v>21545.542809277569</v>
      </c>
      <c r="FC31" s="146">
        <f>conversões!FB31*INPUTs!EX$36</f>
        <v>35197.260048900636</v>
      </c>
      <c r="FD31" s="146">
        <f>conversões!FC31*INPUTs!EY$36</f>
        <v>6890.2137471810674</v>
      </c>
      <c r="FE31" s="146">
        <f>conversões!FD31*INPUTs!EZ$36</f>
        <v>143138.06626171933</v>
      </c>
      <c r="FF31" s="146">
        <f>conversões!FE31*INPUTs!FA$36</f>
        <v>76054.068092707981</v>
      </c>
      <c r="FG31" s="146">
        <f>conversões!FF31*INPUTs!FB$36</f>
        <v>82059.86713770534</v>
      </c>
      <c r="FH31" s="146">
        <f>conversões!FG31*INPUTs!FC$36</f>
        <v>248583.06778877217</v>
      </c>
      <c r="FI31" s="146">
        <f>conversões!FH31*INPUTs!FD$36</f>
        <v>40645.055579439701</v>
      </c>
      <c r="FJ31" s="146">
        <f>conversões!FI31*INPUTs!FE$36</f>
        <v>18997.580648065046</v>
      </c>
      <c r="FK31" s="146">
        <f>conversões!FJ31*INPUTs!FF$36</f>
        <v>290499.31993664854</v>
      </c>
      <c r="FL31" s="146">
        <f>conversões!FK31*INPUTs!FG$36</f>
        <v>1073299.1435237054</v>
      </c>
      <c r="FM31" s="146">
        <f>conversões!FL31*INPUTs!FH$36</f>
        <v>325016.89311834902</v>
      </c>
      <c r="FN31" s="146">
        <f>conversões!FM31*INPUTs!FI$36</f>
        <v>415652.24077088351</v>
      </c>
      <c r="FO31" s="146">
        <f>conversões!FN31*INPUTs!FJ$36</f>
        <v>2283651.8220543717</v>
      </c>
      <c r="FP31" s="146">
        <f>conversões!FO31*INPUTs!FK$36</f>
        <v>651699.43244860426</v>
      </c>
      <c r="FQ31" s="146">
        <f>conversões!FP31*INPUTs!FL$36</f>
        <v>342512.54050793819</v>
      </c>
      <c r="FR31" s="146">
        <f>conversões!FQ31*INPUTs!FM$36</f>
        <v>992928.35886144557</v>
      </c>
      <c r="FS31" s="146">
        <f>conversões!FR31*INPUTs!FN$36</f>
        <v>50146.241799793432</v>
      </c>
      <c r="FT31" s="146">
        <f>conversões!FS31*INPUTs!FO$36</f>
        <v>20443.186196545706</v>
      </c>
      <c r="FU31" s="146">
        <f>conversões!FT31*INPUTs!FP$36</f>
        <v>171014.80799343422</v>
      </c>
      <c r="FV31" s="146">
        <f>conversões!FU31*INPUTs!FQ$36</f>
        <v>456089.882293423</v>
      </c>
      <c r="FW31" s="144">
        <f t="shared" si="5"/>
        <v>7926265.9444785416</v>
      </c>
      <c r="FX31" s="146">
        <f>conversões!FW31*INPUTs!FS$36</f>
        <v>12988.494120387559</v>
      </c>
      <c r="FY31" s="146">
        <f>conversões!FX31*INPUTs!FT$36</f>
        <v>2775.858595911372</v>
      </c>
      <c r="FZ31" s="146">
        <f>conversões!FY31*INPUTs!FU$36</f>
        <v>81752.210428524588</v>
      </c>
      <c r="GA31" s="146">
        <f>conversões!FZ31*INPUTs!FV$36</f>
        <v>8004.9489612000398</v>
      </c>
      <c r="GB31" s="146">
        <f>conversões!GA31*INPUTs!FW$36</f>
        <v>56017.361359347022</v>
      </c>
      <c r="GC31" s="146">
        <f>conversões!GB31*INPUTs!FX$36</f>
        <v>931.50341203370863</v>
      </c>
      <c r="GD31" s="146">
        <f>conversões!GC31*INPUTs!FY$36</f>
        <v>20359.317077769811</v>
      </c>
      <c r="GE31" s="146">
        <f>conversões!GD31*INPUTs!FZ$36</f>
        <v>35712.243207417989</v>
      </c>
      <c r="GF31" s="146">
        <f>conversões!GE31*INPUTs!GA$36</f>
        <v>24896.024082209056</v>
      </c>
      <c r="GG31" s="146">
        <f>conversões!GF31*INPUTs!GB$36</f>
        <v>132998.63175484512</v>
      </c>
      <c r="GH31" s="146">
        <f>conversões!GG31*INPUTs!GC$36</f>
        <v>92846.91841129525</v>
      </c>
      <c r="GI31" s="146">
        <f>conversões!GH31*INPUTs!GD$36</f>
        <v>85320.470273026396</v>
      </c>
      <c r="GJ31" s="146">
        <f>conversões!GI31*INPUTs!GE$36</f>
        <v>411345.26445103774</v>
      </c>
      <c r="GK31" s="146">
        <f>conversões!GJ31*INPUTs!GF$36</f>
        <v>37912.621261147928</v>
      </c>
      <c r="GL31" s="146">
        <f>conversões!GK31*INPUTs!GG$36</f>
        <v>38344.90549355925</v>
      </c>
      <c r="GM31" s="146">
        <f>conversões!GL31*INPUTs!GH$36</f>
        <v>329802.78050786548</v>
      </c>
      <c r="GN31" s="146">
        <f>conversões!GM31*INPUTs!GI$36</f>
        <v>1106589.4645185617</v>
      </c>
      <c r="GO31" s="146">
        <f>conversões!GN31*INPUTs!GJ$36</f>
        <v>324800.00155158981</v>
      </c>
      <c r="GP31" s="146">
        <f>conversões!GO31*INPUTs!GK$36</f>
        <v>1371633.1812275439</v>
      </c>
      <c r="GQ31" s="146">
        <f>conversões!GP31*INPUTs!GL$36</f>
        <v>2191753.3017254821</v>
      </c>
      <c r="GR31" s="146">
        <f>conversões!GQ31*INPUTs!GM$36</f>
        <v>685949.64025034104</v>
      </c>
      <c r="GS31" s="146">
        <f>conversões!GR31*INPUTs!GN$36</f>
        <v>331128.26484781236</v>
      </c>
      <c r="GT31" s="146">
        <f>conversões!GS31*INPUTs!GO$36</f>
        <v>961497.19117163855</v>
      </c>
      <c r="GU31" s="146">
        <f>conversões!GT31*INPUTs!GP$36</f>
        <v>58944.452173076155</v>
      </c>
      <c r="GV31" s="146">
        <f>conversões!GU31*INPUTs!GQ$36</f>
        <v>23138.207889651505</v>
      </c>
      <c r="GW31" s="146">
        <f>conversões!GV31*INPUTs!GR$36</f>
        <v>192428.57539560052</v>
      </c>
      <c r="GX31" s="146">
        <f>conversões!GW31*INPUTs!GS$36</f>
        <v>524457.99411415809</v>
      </c>
      <c r="GY31" s="144">
        <f t="shared" si="6"/>
        <v>9144329.828263035</v>
      </c>
      <c r="GZ31" s="146">
        <f>conversões!GY31*INPUTs!GU$36</f>
        <v>10712.196963866489</v>
      </c>
      <c r="HA31" s="146">
        <f>conversões!GZ31*INPUTs!GV$36</f>
        <v>2726.6714915015596</v>
      </c>
      <c r="HB31" s="146">
        <f>conversões!HA31*INPUTs!GW$36</f>
        <v>96867.867814024808</v>
      </c>
      <c r="HC31" s="146">
        <f>conversões!HB31*INPUTs!GX$36</f>
        <v>6277.121705652331</v>
      </c>
      <c r="HD31" s="146">
        <f>conversões!HC31*INPUTs!GY$36</f>
        <v>46369.689096760107</v>
      </c>
      <c r="HE31" s="146">
        <f>conversões!HD31*INPUTs!GZ$36</f>
        <v>1089.6146534702514</v>
      </c>
      <c r="HF31" s="146">
        <f>conversões!HE31*INPUTs!HA$36</f>
        <v>21138.999742336215</v>
      </c>
      <c r="HG31" s="146">
        <f>conversões!HF31*INPUTs!HB$36</f>
        <v>26829.848757992953</v>
      </c>
      <c r="HH31" s="146">
        <f>conversões!HG31*INPUTs!HC$36</f>
        <v>20661.417525922665</v>
      </c>
      <c r="HI31" s="146">
        <f>conversões!HH31*INPUTs!HD$36</f>
        <v>116505.31954099552</v>
      </c>
      <c r="HJ31" s="146">
        <f>conversões!HI31*INPUTs!HE$36</f>
        <v>89973.049244639958</v>
      </c>
      <c r="HK31" s="146">
        <f>conversões!HJ31*INPUTs!HF$36</f>
        <v>83146.318973289061</v>
      </c>
      <c r="HL31" s="146">
        <f>conversões!HK31*INPUTs!HG$36</f>
        <v>383630.19925649383</v>
      </c>
      <c r="HM31" s="146">
        <f>conversões!HL31*INPUTs!HH$36</f>
        <v>2219.5040664679859</v>
      </c>
      <c r="HN31" s="146">
        <f>conversões!HM31*INPUTs!HI$36</f>
        <v>43617.920455050378</v>
      </c>
      <c r="HO31" s="146">
        <f>conversões!HN31*INPUTs!HJ$36</f>
        <v>293440.41354366235</v>
      </c>
      <c r="HP31" s="146">
        <f>conversões!HO31*INPUTs!HK$36</f>
        <v>1053791.2856487615</v>
      </c>
      <c r="HQ31" s="146">
        <f>conversões!HP31*INPUTs!HL$36</f>
        <v>289226.5537531107</v>
      </c>
      <c r="HR31" s="146">
        <f>conversões!HQ31*INPUTs!HM$36</f>
        <v>1370843.3421785287</v>
      </c>
      <c r="HS31" s="146">
        <f>conversões!HR31*INPUTs!HN$36</f>
        <v>3028277.7565115704</v>
      </c>
      <c r="HT31" s="146">
        <f>conversões!HS31*INPUTs!HO$36</f>
        <v>580735.88698455272</v>
      </c>
      <c r="HU31" s="146">
        <f>conversões!HT31*INPUTs!HP$36</f>
        <v>348795.48159788497</v>
      </c>
      <c r="HV31" s="146">
        <f>conversões!HU31*INPUTs!HQ$36</f>
        <v>1054175.0482910259</v>
      </c>
      <c r="HW31" s="146">
        <f>conversões!HV31*INPUTs!HR$36</f>
        <v>59820.145232367191</v>
      </c>
      <c r="HX31" s="146">
        <f>conversões!HW31*INPUTs!HS$36</f>
        <v>27350.996717942056</v>
      </c>
      <c r="HY31" s="146">
        <f>conversões!HX31*INPUTs!HT$36</f>
        <v>185631.46425709769</v>
      </c>
      <c r="HZ31" s="146">
        <f>conversões!HY31*INPUTs!HU$36</f>
        <v>601122.37728482031</v>
      </c>
      <c r="IA31" s="144">
        <f t="shared" si="7"/>
        <v>9844976.4912897889</v>
      </c>
    </row>
    <row r="32" spans="1:235" s="116" customFormat="1" ht="24" x14ac:dyDescent="0.25">
      <c r="A32" s="114" t="s">
        <v>28</v>
      </c>
      <c r="B32" s="115">
        <v>5823</v>
      </c>
      <c r="C32" s="115"/>
      <c r="D32" s="115">
        <v>7</v>
      </c>
      <c r="E32" s="115"/>
      <c r="F32" s="115"/>
      <c r="G32" s="115" t="s">
        <v>822</v>
      </c>
      <c r="H32" s="115" t="s">
        <v>788</v>
      </c>
      <c r="I32" s="114" t="s">
        <v>9</v>
      </c>
      <c r="J32" s="114" t="s">
        <v>884</v>
      </c>
      <c r="K32" s="114" t="s">
        <v>845</v>
      </c>
      <c r="L32" s="146">
        <f>conversões!K32*INPUTs!G$36</f>
        <v>5795.8895328010849</v>
      </c>
      <c r="M32" s="146">
        <f>conversões!L32*INPUTs!H$36</f>
        <v>721.2426064432359</v>
      </c>
      <c r="N32" s="146">
        <f>conversões!M32*INPUTs!I$36</f>
        <v>0</v>
      </c>
      <c r="O32" s="146">
        <f>conversões!N32*INPUTs!J$36</f>
        <v>0</v>
      </c>
      <c r="P32" s="146">
        <f>conversões!O32*INPUTs!K$36</f>
        <v>1947.0237291411379</v>
      </c>
      <c r="Q32" s="146">
        <f>conversões!P32*INPUTs!L$36</f>
        <v>0</v>
      </c>
      <c r="R32" s="146">
        <f>conversões!Q32*INPUTs!M$36</f>
        <v>0</v>
      </c>
      <c r="S32" s="146">
        <f>conversões!R32*INPUTs!N$36</f>
        <v>2011.9324704250441</v>
      </c>
      <c r="T32" s="146">
        <f>conversões!S32*INPUTs!O$36</f>
        <v>0</v>
      </c>
      <c r="U32" s="146">
        <f>conversões!T32*INPUTs!P$36</f>
        <v>351.71179742325205</v>
      </c>
      <c r="V32" s="146">
        <f>conversões!U32*INPUTs!Q$36</f>
        <v>312.96664004652251</v>
      </c>
      <c r="W32" s="146">
        <f>conversões!V32*INPUTs!R$36</f>
        <v>0</v>
      </c>
      <c r="X32" s="146">
        <f>conversões!W32*INPUTs!S$36</f>
        <v>1465.2404732874234</v>
      </c>
      <c r="Y32" s="146">
        <f>conversões!X32*INPUTs!T$36</f>
        <v>126.66232089859936</v>
      </c>
      <c r="Z32" s="146">
        <f>conversões!Y32*INPUTs!U$36</f>
        <v>0</v>
      </c>
      <c r="AA32" s="146">
        <f>conversões!Z32*INPUTs!V$36</f>
        <v>2473.121702779777</v>
      </c>
      <c r="AB32" s="146">
        <f>conversões!AA32*INPUTs!W$36</f>
        <v>18445.212691235778</v>
      </c>
      <c r="AC32" s="146">
        <f>conversões!AB32*INPUTs!X$36</f>
        <v>3247.1652397034172</v>
      </c>
      <c r="AD32" s="146">
        <f>conversões!AC32*INPUTs!Y$36</f>
        <v>27702.925908606892</v>
      </c>
      <c r="AE32" s="146">
        <f>conversões!AD32*INPUTs!Z$36</f>
        <v>1685682.2659989386</v>
      </c>
      <c r="AF32" s="146">
        <f>conversões!AE32*INPUTs!AA$36</f>
        <v>8859.6858282242847</v>
      </c>
      <c r="AG32" s="146">
        <f>conversões!AF32*INPUTs!AB$36</f>
        <v>27194.340059065322</v>
      </c>
      <c r="AH32" s="146">
        <f>conversões!AG32*INPUTs!AC$36</f>
        <v>13542.504167321524</v>
      </c>
      <c r="AI32" s="146">
        <f>conversões!AH32*INPUTs!AD$36</f>
        <v>2271.4998714704643</v>
      </c>
      <c r="AJ32" s="146">
        <f>conversões!AI32*INPUTs!AE$36</f>
        <v>840.68533785569969</v>
      </c>
      <c r="AK32" s="146">
        <f>conversões!AJ32*INPUTs!AF$36</f>
        <v>1394.5065676821575</v>
      </c>
      <c r="AL32" s="146">
        <f>conversões!AK32*INPUTs!AG$36</f>
        <v>0</v>
      </c>
      <c r="AM32" s="144">
        <f t="shared" si="0"/>
        <v>1804386.5829433503</v>
      </c>
      <c r="AN32" s="146">
        <f>conversões!AM32*INPUTs!AI$36</f>
        <v>5637.4414647523236</v>
      </c>
      <c r="AO32" s="146">
        <f>conversões!AN32*INPUTs!AJ$36</f>
        <v>0</v>
      </c>
      <c r="AP32" s="146">
        <f>conversões!AO32*INPUTs!AK$36</f>
        <v>5246.040551485502</v>
      </c>
      <c r="AQ32" s="146">
        <f>conversões!AP32*INPUTs!AL$36</f>
        <v>0</v>
      </c>
      <c r="AR32" s="146">
        <f>conversões!AQ32*INPUTs!AM$36</f>
        <v>1509.465277449413</v>
      </c>
      <c r="AS32" s="146">
        <f>conversões!AR32*INPUTs!AN$36</f>
        <v>0</v>
      </c>
      <c r="AT32" s="146">
        <f>conversões!AS32*INPUTs!AO$36</f>
        <v>0</v>
      </c>
      <c r="AU32" s="146">
        <f>conversões!AT32*INPUTs!AP$36</f>
        <v>2167.4451327401252</v>
      </c>
      <c r="AV32" s="146">
        <f>conversões!AU32*INPUTs!AQ$36</f>
        <v>118.7134651462853</v>
      </c>
      <c r="AW32" s="146">
        <f>conversões!AV32*INPUTs!AR$36</f>
        <v>236.7286157917101</v>
      </c>
      <c r="AX32" s="146">
        <f>conversões!AW32*INPUTs!AS$36</f>
        <v>146.47146655549025</v>
      </c>
      <c r="AY32" s="146">
        <f>conversões!AX32*INPUTs!AT$36</f>
        <v>134.16192769161103</v>
      </c>
      <c r="AZ32" s="146">
        <f>conversões!AY32*INPUTs!AU$36</f>
        <v>288.054731604957</v>
      </c>
      <c r="BA32" s="146">
        <f>conversões!AZ32*INPUTs!AV$36</f>
        <v>0</v>
      </c>
      <c r="BB32" s="146">
        <f>conversões!BA32*INPUTs!AW$36</f>
        <v>0</v>
      </c>
      <c r="BC32" s="146">
        <f>conversões!BB32*INPUTs!AX$36</f>
        <v>1270.2009071265491</v>
      </c>
      <c r="BD32" s="146">
        <f>conversões!BC32*INPUTs!AY$36</f>
        <v>12333.610637656635</v>
      </c>
      <c r="BE32" s="146">
        <f>conversões!BD32*INPUTs!AZ$36</f>
        <v>4140.7658173862919</v>
      </c>
      <c r="BF32" s="146">
        <f>conversões!BE32*INPUTs!BA$36</f>
        <v>25153.317999361214</v>
      </c>
      <c r="BG32" s="146">
        <f>conversões!BF32*INPUTs!BB$36</f>
        <v>2173838.9395902813</v>
      </c>
      <c r="BH32" s="146">
        <f>conversões!BG32*INPUTs!BC$36</f>
        <v>7467.9428676815924</v>
      </c>
      <c r="BI32" s="146">
        <f>conversões!BH32*INPUTs!BD$36</f>
        <v>11172.956072066147</v>
      </c>
      <c r="BJ32" s="146">
        <f>conversões!BI32*INPUTs!BE$36</f>
        <v>15820.444205178461</v>
      </c>
      <c r="BK32" s="146">
        <f>conversões!BJ32*INPUTs!BF$36</f>
        <v>1744.9796989028218</v>
      </c>
      <c r="BL32" s="146">
        <f>conversões!BK32*INPUTs!BG$36</f>
        <v>1218.4165224219555</v>
      </c>
      <c r="BM32" s="146">
        <f>conversões!BL32*INPUTs!BH$36</f>
        <v>1577.1686140941868</v>
      </c>
      <c r="BN32" s="146">
        <f>conversões!BM32*INPUTs!BI$36</f>
        <v>61.102518825293913</v>
      </c>
      <c r="BO32" s="144">
        <f t="shared" si="1"/>
        <v>2271284.3680841997</v>
      </c>
      <c r="BP32" s="146">
        <f>conversões!BO32*INPUTs!BK$36</f>
        <v>5134.9660365270174</v>
      </c>
      <c r="BQ32" s="146">
        <f>conversões!BP32*INPUTs!BL$36</f>
        <v>0</v>
      </c>
      <c r="BR32" s="146">
        <f>conversões!BQ32*INPUTs!BM$36</f>
        <v>3401.2815642954261</v>
      </c>
      <c r="BS32" s="146">
        <f>conversões!BR32*INPUTs!BN$36</f>
        <v>0</v>
      </c>
      <c r="BT32" s="146">
        <f>conversões!BS32*INPUTs!BO$36</f>
        <v>1334.669906563983</v>
      </c>
      <c r="BU32" s="146">
        <f>conversões!BT32*INPUTs!BP$36</f>
        <v>0</v>
      </c>
      <c r="BV32" s="146">
        <f>conversões!BU32*INPUTs!BQ$36</f>
        <v>0</v>
      </c>
      <c r="BW32" s="146">
        <f>conversões!BV32*INPUTs!BR$36</f>
        <v>2287.4307382265742</v>
      </c>
      <c r="BX32" s="146">
        <f>conversões!BW32*INPUTs!BS$36</f>
        <v>297.72065629100268</v>
      </c>
      <c r="BY32" s="146">
        <f>conversões!BX32*INPUTs!BT$36</f>
        <v>418.93212475559636</v>
      </c>
      <c r="BZ32" s="146">
        <f>conversões!BY32*INPUTs!BU$36</f>
        <v>245.98048645119923</v>
      </c>
      <c r="CA32" s="146">
        <f>conversões!BZ32*INPUTs!BV$36</f>
        <v>75.491767046846959</v>
      </c>
      <c r="CB32" s="146">
        <f>conversões!CA32*INPUTs!BW$36</f>
        <v>1058.1426202241057</v>
      </c>
      <c r="CC32" s="146">
        <f>conversões!CB32*INPUTs!BX$36</f>
        <v>0</v>
      </c>
      <c r="CD32" s="146">
        <f>conversões!CC32*INPUTs!BY$36</f>
        <v>117.38969775784705</v>
      </c>
      <c r="CE32" s="146">
        <f>conversões!CD32*INPUTs!BZ$36</f>
        <v>1082.1791988519728</v>
      </c>
      <c r="CF32" s="146">
        <f>conversões!CE32*INPUTs!CA$36</f>
        <v>12562.244297666817</v>
      </c>
      <c r="CG32" s="146">
        <f>conversões!CF32*INPUTs!CB$36</f>
        <v>3455.1609820842637</v>
      </c>
      <c r="CH32" s="146">
        <f>conversões!CG32*INPUTs!CC$36</f>
        <v>83465.589659406382</v>
      </c>
      <c r="CI32" s="146">
        <f>conversões!CH32*INPUTs!CD$36</f>
        <v>2487620.8120088778</v>
      </c>
      <c r="CJ32" s="146">
        <f>conversões!CI32*INPUTs!CE$36</f>
        <v>34162.801742078205</v>
      </c>
      <c r="CK32" s="146">
        <f>conversões!CJ32*INPUTs!CF$36</f>
        <v>24208.300693863774</v>
      </c>
      <c r="CL32" s="146">
        <f>conversões!CK32*INPUTs!CG$36</f>
        <v>16725.983272665628</v>
      </c>
      <c r="CM32" s="146">
        <f>conversões!CL32*INPUTs!CH$36</f>
        <v>771.54661945460157</v>
      </c>
      <c r="CN32" s="146">
        <f>conversões!CM32*INPUTs!CI$36</f>
        <v>1574.0127793974327</v>
      </c>
      <c r="CO32" s="146">
        <f>conversões!CN32*INPUTs!CJ$36</f>
        <v>803.06348854968053</v>
      </c>
      <c r="CP32" s="146">
        <f>conversões!CO32*INPUTs!CK$36</f>
        <v>126.16089744153179</v>
      </c>
      <c r="CQ32" s="144">
        <f t="shared" si="2"/>
        <v>2680929.8612384778</v>
      </c>
      <c r="CR32" s="146">
        <f>conversões!CQ32*INPUTs!CM$36</f>
        <v>4319.2511928795448</v>
      </c>
      <c r="CS32" s="146">
        <f>conversões!CR32*INPUTs!CN$36</f>
        <v>0</v>
      </c>
      <c r="CT32" s="146">
        <f>conversões!CS32*INPUTs!CO$36</f>
        <v>198.90193768274196</v>
      </c>
      <c r="CU32" s="146">
        <f>conversões!CT32*INPUTs!CP$36</f>
        <v>0</v>
      </c>
      <c r="CV32" s="146">
        <f>conversões!CU32*INPUTs!CQ$36</f>
        <v>1155.2674498724607</v>
      </c>
      <c r="CW32" s="146">
        <f>conversões!CV32*INPUTs!CR$36</f>
        <v>0</v>
      </c>
      <c r="CX32" s="146">
        <f>conversões!CW32*INPUTs!CS$36</f>
        <v>0</v>
      </c>
      <c r="CY32" s="146">
        <f>conversões!CX32*INPUTs!CT$36</f>
        <v>1652.8781700396537</v>
      </c>
      <c r="CZ32" s="146">
        <f>conversões!CY32*INPUTs!CU$36</f>
        <v>298.58811190036977</v>
      </c>
      <c r="DA32" s="146">
        <f>conversões!CZ32*INPUTs!CV$36</f>
        <v>111.46689566796337</v>
      </c>
      <c r="DB32" s="146">
        <f>conversões!DA32*INPUTs!CW$36</f>
        <v>318.3382050748038</v>
      </c>
      <c r="DC32" s="146">
        <f>conversões!DB32*INPUTs!CX$36</f>
        <v>0</v>
      </c>
      <c r="DD32" s="146">
        <f>conversões!DC32*INPUTs!CY$36</f>
        <v>0</v>
      </c>
      <c r="DE32" s="146">
        <f>conversões!DD32*INPUTs!CZ$36</f>
        <v>0</v>
      </c>
      <c r="DF32" s="146">
        <f>conversões!DE32*INPUTs!DA$36</f>
        <v>111.46689566796337</v>
      </c>
      <c r="DG32" s="146">
        <f>conversões!DF32*INPUTs!DB$36</f>
        <v>655.36092070722339</v>
      </c>
      <c r="DH32" s="146">
        <f>conversões!DG32*INPUTs!DC$36</f>
        <v>11942.422078640398</v>
      </c>
      <c r="DI32" s="146">
        <f>conversões!DH32*INPUTs!DD$36</f>
        <v>3371.2354715440661</v>
      </c>
      <c r="DJ32" s="146">
        <f>conversões!DI32*INPUTs!DE$36</f>
        <v>91225.182351824988</v>
      </c>
      <c r="DK32" s="146">
        <f>conversões!DJ32*INPUTs!DF$36</f>
        <v>2438506.2282436877</v>
      </c>
      <c r="DL32" s="146">
        <f>conversões!DK32*INPUTs!DG$36</f>
        <v>7411.7703389142853</v>
      </c>
      <c r="DM32" s="146">
        <f>conversões!DL32*INPUTs!DH$36</f>
        <v>30063.363169898781</v>
      </c>
      <c r="DN32" s="146">
        <f>conversões!DM32*INPUTs!DI$36</f>
        <v>12490.493555687104</v>
      </c>
      <c r="DO32" s="146">
        <f>conversões!DN32*INPUTs!DJ$36</f>
        <v>418.25651677244974</v>
      </c>
      <c r="DP32" s="146">
        <f>conversões!DO32*INPUTs!DK$36</f>
        <v>1422.112039677226</v>
      </c>
      <c r="DQ32" s="146">
        <f>conversões!DP32*INPUTs!DL$36</f>
        <v>1024.8031182336781</v>
      </c>
      <c r="DR32" s="146">
        <f>conversões!DQ32*INPUTs!DM$36</f>
        <v>90.28818549108847</v>
      </c>
      <c r="DS32" s="144">
        <f t="shared" si="3"/>
        <v>2606787.6748498641</v>
      </c>
      <c r="DT32" s="146">
        <f>conversões!DS32*INPUTs!DO$36</f>
        <v>5140.0331575501223</v>
      </c>
      <c r="DU32" s="146">
        <f>conversões!DT32*INPUTs!DP$36</f>
        <v>472.52240715346556</v>
      </c>
      <c r="DV32" s="146">
        <f>conversões!DU32*INPUTs!DQ$36</f>
        <v>8680.0227954107413</v>
      </c>
      <c r="DW32" s="146">
        <f>conversões!DV32*INPUTs!DR$36</f>
        <v>3091.0215686164784</v>
      </c>
      <c r="DX32" s="146">
        <f>conversões!DW32*INPUTs!DS$36</f>
        <v>14955.98207495126</v>
      </c>
      <c r="DY32" s="146">
        <f>conversões!DX32*INPUTs!DT$36</f>
        <v>567.65608138264747</v>
      </c>
      <c r="DZ32" s="146">
        <f>conversões!DY32*INPUTs!DU$36</f>
        <v>1748.7347497040914</v>
      </c>
      <c r="EA32" s="146">
        <f>conversões!DZ32*INPUTs!DV$36</f>
        <v>3135.5866990720342</v>
      </c>
      <c r="EB32" s="146">
        <f>conversões!EA32*INPUTs!DW$36</f>
        <v>2036.6216148154194</v>
      </c>
      <c r="EC32" s="146">
        <f>conversões!EB32*INPUTs!DX$36</f>
        <v>25515.941090602239</v>
      </c>
      <c r="ED32" s="146">
        <f>conversões!EC32*INPUTs!DY$36</f>
        <v>4644.0868211216784</v>
      </c>
      <c r="EE32" s="146">
        <f>conversões!ED32*INPUTs!DZ$36</f>
        <v>3343.141846739165</v>
      </c>
      <c r="EF32" s="146">
        <f>conversões!EE32*INPUTs!EA$36</f>
        <v>14267.622994955515</v>
      </c>
      <c r="EG32" s="146">
        <f>conversões!EF32*INPUTs!EB$36</f>
        <v>4296.3562425283471</v>
      </c>
      <c r="EH32" s="146">
        <f>conversões!EG32*INPUTs!EC$36</f>
        <v>6739.8550979707443</v>
      </c>
      <c r="EI32" s="146">
        <f>conversões!EH32*INPUTs!ED$36</f>
        <v>28557.81591575397</v>
      </c>
      <c r="EJ32" s="146">
        <f>conversões!EI32*INPUTs!EE$36</f>
        <v>25752.002642026193</v>
      </c>
      <c r="EK32" s="146">
        <f>conversões!EJ32*INPUTs!EF$36</f>
        <v>11478.708602657956</v>
      </c>
      <c r="EL32" s="146">
        <f>conversões!EK32*INPUTs!EG$36</f>
        <v>54463.891163475084</v>
      </c>
      <c r="EM32" s="146">
        <f>conversões!EL32*INPUTs!EH$36</f>
        <v>2911492.3323662821</v>
      </c>
      <c r="EN32" s="146">
        <f>conversões!EM32*INPUTs!EI$36</f>
        <v>152495.2440468469</v>
      </c>
      <c r="EO32" s="146">
        <f>conversões!EN32*INPUTs!EJ$36</f>
        <v>51771.070622239866</v>
      </c>
      <c r="EP32" s="146">
        <f>conversões!EO32*INPUTs!EK$36</f>
        <v>63993.053033702789</v>
      </c>
      <c r="EQ32" s="146">
        <f>conversões!EP32*INPUTs!EL$36</f>
        <v>5920.7469384435526</v>
      </c>
      <c r="ER32" s="146">
        <f>conversões!EQ32*INPUTs!EM$36</f>
        <v>6797.6399707449855</v>
      </c>
      <c r="ES32" s="146">
        <f>conversões!ER32*INPUTs!EN$36</f>
        <v>53875.960578992992</v>
      </c>
      <c r="ET32" s="146">
        <f>conversões!ES32*INPUTs!EO$36</f>
        <v>17907.552961499707</v>
      </c>
      <c r="EU32" s="144">
        <f t="shared" si="4"/>
        <v>3483141.2040852406</v>
      </c>
      <c r="EV32" s="146">
        <f>conversões!EU32*INPUTs!EQ$36</f>
        <v>4166.865384743588</v>
      </c>
      <c r="EW32" s="146">
        <f>conversões!EV32*INPUTs!ER$36</f>
        <v>0</v>
      </c>
      <c r="EX32" s="146">
        <f>conversões!EW32*INPUTs!ES$36</f>
        <v>10298.431657931074</v>
      </c>
      <c r="EY32" s="146">
        <f>conversões!EX32*INPUTs!ET$36</f>
        <v>2899.4492986790733</v>
      </c>
      <c r="EZ32" s="146">
        <f>conversões!EY32*INPUTs!EU$36</f>
        <v>16773.317317696641</v>
      </c>
      <c r="FA32" s="146">
        <f>conversões!EZ32*INPUTs!EV$36</f>
        <v>0</v>
      </c>
      <c r="FB32" s="146">
        <f>conversões!FA32*INPUTs!EW$36</f>
        <v>2347.9670310764955</v>
      </c>
      <c r="FC32" s="146">
        <f>conversões!FB32*INPUTs!EX$36</f>
        <v>2344.9001474294305</v>
      </c>
      <c r="FD32" s="146">
        <f>conversões!FC32*INPUTs!EY$36</f>
        <v>2373.9224798569549</v>
      </c>
      <c r="FE32" s="146">
        <f>conversões!FD32*INPUTs!EZ$36</f>
        <v>22840.052920419272</v>
      </c>
      <c r="FF32" s="146">
        <f>conversões!FE32*INPUTs!FA$36</f>
        <v>6095.195464827144</v>
      </c>
      <c r="FG32" s="146">
        <f>conversões!FF32*INPUTs!FB$36</f>
        <v>159.79611466088471</v>
      </c>
      <c r="FH32" s="146">
        <f>conversões!FG32*INPUTs!FC$36</f>
        <v>12672.229144381678</v>
      </c>
      <c r="FI32" s="146">
        <f>conversões!FH32*INPUTs!FD$36</f>
        <v>3829.7706697575099</v>
      </c>
      <c r="FJ32" s="146">
        <f>conversões!FI32*INPUTs!FE$36</f>
        <v>6094.3614179210172</v>
      </c>
      <c r="FK32" s="146">
        <f>conversões!FJ32*INPUTs!FF$36</f>
        <v>24672.838041424875</v>
      </c>
      <c r="FL32" s="146">
        <f>conversões!FK32*INPUTs!FG$36</f>
        <v>17833.464793732346</v>
      </c>
      <c r="FM32" s="146">
        <f>conversões!FL32*INPUTs!FH$36</f>
        <v>8077.2352112051685</v>
      </c>
      <c r="FN32" s="146">
        <f>conversões!FM32*INPUTs!FI$36</f>
        <v>52699.211651347221</v>
      </c>
      <c r="FO32" s="146">
        <f>conversões!FN32*INPUTs!FJ$36</f>
        <v>2808367.6473006578</v>
      </c>
      <c r="FP32" s="146">
        <f>conversões!FO32*INPUTs!FK$36</f>
        <v>164438.75380766563</v>
      </c>
      <c r="FQ32" s="146">
        <f>conversões!FP32*INPUTs!FL$36</f>
        <v>47483.614097387232</v>
      </c>
      <c r="FR32" s="146">
        <f>conversões!FQ32*INPUTs!FM$36</f>
        <v>86197.168173158861</v>
      </c>
      <c r="FS32" s="146">
        <f>conversões!FR32*INPUTs!FN$36</f>
        <v>7381.9855287271139</v>
      </c>
      <c r="FT32" s="146">
        <f>conversões!FS32*INPUTs!FO$36</f>
        <v>5566.7040296892765</v>
      </c>
      <c r="FU32" s="146">
        <f>conversões!FT32*INPUTs!FP$36</f>
        <v>45900.060145205876</v>
      </c>
      <c r="FV32" s="146">
        <f>conversões!FU32*INPUTs!FQ$36</f>
        <v>19170.205631337045</v>
      </c>
      <c r="FW32" s="144">
        <f t="shared" si="5"/>
        <v>3380685.1474609193</v>
      </c>
      <c r="FX32" s="146">
        <f>conversões!FW32*INPUTs!FS$36</f>
        <v>3999.1928538572301</v>
      </c>
      <c r="FY32" s="146">
        <f>conversões!FX32*INPUTs!FT$36</f>
        <v>0</v>
      </c>
      <c r="FZ32" s="146">
        <f>conversões!FY32*INPUTs!FU$36</f>
        <v>9809.1019852794579</v>
      </c>
      <c r="GA32" s="146">
        <f>conversões!FZ32*INPUTs!FV$36</f>
        <v>760.30642712854501</v>
      </c>
      <c r="GB32" s="146">
        <f>conversões!GA32*INPUTs!FW$36</f>
        <v>15019.565710982512</v>
      </c>
      <c r="GC32" s="146">
        <f>conversões!GB32*INPUTs!FX$36</f>
        <v>0</v>
      </c>
      <c r="GD32" s="146">
        <f>conversões!GC32*INPUTs!FY$36</f>
        <v>1356.7815231370732</v>
      </c>
      <c r="GE32" s="146">
        <f>conversões!GD32*INPUTs!FZ$36</f>
        <v>1650.4969382971153</v>
      </c>
      <c r="GF32" s="146">
        <f>conversões!GE32*INPUTs!GA$36</f>
        <v>1415.1079294552449</v>
      </c>
      <c r="GG32" s="146">
        <f>conversões!GF32*INPUTs!GB$36</f>
        <v>25579.996525976367</v>
      </c>
      <c r="GH32" s="146">
        <f>conversões!GG32*INPUTs!GC$36</f>
        <v>2720.0882036023741</v>
      </c>
      <c r="GI32" s="146">
        <f>conversões!GH32*INPUTs!GD$36</f>
        <v>0</v>
      </c>
      <c r="GJ32" s="146">
        <f>conversões!GI32*INPUTs!GE$36</f>
        <v>9372.4974106049704</v>
      </c>
      <c r="GK32" s="146">
        <f>conversões!GJ32*INPUTs!GF$36</f>
        <v>3636.3686295432017</v>
      </c>
      <c r="GL32" s="146">
        <f>conversões!GK32*INPUTs!GG$36</f>
        <v>4460.1944453428623</v>
      </c>
      <c r="GM32" s="146">
        <f>conversões!GL32*INPUTs!GH$36</f>
        <v>25560.85558827838</v>
      </c>
      <c r="GN32" s="146">
        <f>conversões!GM32*INPUTs!GI$36</f>
        <v>17599.527916933137</v>
      </c>
      <c r="GO32" s="146">
        <f>conversões!GN32*INPUTs!GJ$36</f>
        <v>7678.7541914950498</v>
      </c>
      <c r="GP32" s="146">
        <f>conversões!GO32*INPUTs!GK$36</f>
        <v>50796.490239847961</v>
      </c>
      <c r="GQ32" s="146">
        <f>conversões!GP32*INPUTs!GL$36</f>
        <v>951236.87830713333</v>
      </c>
      <c r="GR32" s="146">
        <f>conversões!GQ32*INPUTs!GM$36</f>
        <v>127429.7260533556</v>
      </c>
      <c r="GS32" s="146">
        <f>conversões!GR32*INPUTs!GN$36</f>
        <v>41570.738034113332</v>
      </c>
      <c r="GT32" s="146">
        <f>conversões!GS32*INPUTs!GO$36</f>
        <v>61591.155273942408</v>
      </c>
      <c r="GU32" s="146">
        <f>conversões!GT32*INPUTs!GP$36</f>
        <v>9136.2500477352241</v>
      </c>
      <c r="GV32" s="146">
        <f>conversões!GU32*INPUTs!GQ$36</f>
        <v>6108.0972734740699</v>
      </c>
      <c r="GW32" s="146">
        <f>conversões!GV32*INPUTs!GR$36</f>
        <v>32332.477193443516</v>
      </c>
      <c r="GX32" s="146">
        <f>conversões!GW32*INPUTs!GS$36</f>
        <v>15526.110067225336</v>
      </c>
      <c r="GY32" s="144">
        <f t="shared" si="6"/>
        <v>1426346.7587701841</v>
      </c>
      <c r="GZ32" s="146">
        <f>conversões!GY32*INPUTs!GU$36</f>
        <v>3357.466290426667</v>
      </c>
      <c r="HA32" s="146">
        <f>conversões!GZ32*INPUTs!GV$36</f>
        <v>0</v>
      </c>
      <c r="HB32" s="146">
        <f>conversões!HA32*INPUTs!GW$36</f>
        <v>10646.633522229115</v>
      </c>
      <c r="HC32" s="146">
        <f>conversões!HB32*INPUTs!GX$36</f>
        <v>1068.9654435151654</v>
      </c>
      <c r="HD32" s="146">
        <f>conversões!HC32*INPUTs!GY$36</f>
        <v>13922.687105894562</v>
      </c>
      <c r="HE32" s="146">
        <f>conversões!HD32*INPUTs!GZ$36</f>
        <v>0</v>
      </c>
      <c r="HF32" s="146">
        <f>conversões!HE32*INPUTs!HA$36</f>
        <v>1414.1874664812678</v>
      </c>
      <c r="HG32" s="146">
        <f>conversões!HF32*INPUTs!HB$36</f>
        <v>2387.6082545824779</v>
      </c>
      <c r="HH32" s="146">
        <f>conversões!HG32*INPUTs!HC$36</f>
        <v>4011.6888060621127</v>
      </c>
      <c r="HI32" s="146">
        <f>conversões!HH32*INPUTs!HD$36</f>
        <v>23932.984345304994</v>
      </c>
      <c r="HJ32" s="146">
        <f>conversões!HI32*INPUTs!HE$36</f>
        <v>3438.3341665664202</v>
      </c>
      <c r="HK32" s="146">
        <f>conversões!HJ32*INPUTs!HF$36</f>
        <v>0</v>
      </c>
      <c r="HL32" s="146">
        <f>conversões!HK32*INPUTs!HG$36</f>
        <v>9586.8227861124724</v>
      </c>
      <c r="HM32" s="146">
        <f>conversões!HL32*INPUTs!HH$36</f>
        <v>5760.3867443188374</v>
      </c>
      <c r="HN32" s="146">
        <f>conversões!HM32*INPUTs!HI$36</f>
        <v>5964.9337597311132</v>
      </c>
      <c r="HO32" s="146">
        <f>conversões!HN32*INPUTs!HJ$36</f>
        <v>31286.536062221916</v>
      </c>
      <c r="HP32" s="146">
        <f>conversões!HO32*INPUTs!HK$36</f>
        <v>14497.206466434205</v>
      </c>
      <c r="HQ32" s="146">
        <f>conversões!HP32*INPUTs!HL$36</f>
        <v>9311.6289687794597</v>
      </c>
      <c r="HR32" s="146">
        <f>conversões!HQ32*INPUTs!HM$36</f>
        <v>87352.320779199799</v>
      </c>
      <c r="HS32" s="146">
        <f>conversões!HR32*INPUTs!HN$36</f>
        <v>1115673.5034866272</v>
      </c>
      <c r="HT32" s="146">
        <f>conversões!HS32*INPUTs!HO$36</f>
        <v>78344.797886439061</v>
      </c>
      <c r="HU32" s="146">
        <f>conversões!HT32*INPUTs!HP$36</f>
        <v>26679.08208966432</v>
      </c>
      <c r="HV32" s="146">
        <f>conversões!HU32*INPUTs!HQ$36</f>
        <v>52797.484293050409</v>
      </c>
      <c r="HW32" s="146">
        <f>conversões!HV32*INPUTs!HR$36</f>
        <v>15184.474706323768</v>
      </c>
      <c r="HX32" s="146">
        <f>conversões!HW32*INPUTs!HS$36</f>
        <v>6030.4376711807145</v>
      </c>
      <c r="HY32" s="146">
        <f>conversões!HX32*INPUTs!HT$36</f>
        <v>38104.866106584603</v>
      </c>
      <c r="HZ32" s="146">
        <f>conversões!HY32*INPUTs!HU$36</f>
        <v>21634.984551221118</v>
      </c>
      <c r="IA32" s="144">
        <f t="shared" si="7"/>
        <v>1582390.0217589522</v>
      </c>
    </row>
    <row r="33" spans="1:235" s="27" customFormat="1" ht="24" x14ac:dyDescent="0.25">
      <c r="A33" s="98" t="s">
        <v>28</v>
      </c>
      <c r="B33" s="99">
        <v>6391</v>
      </c>
      <c r="C33" s="99"/>
      <c r="D33" s="99">
        <v>8</v>
      </c>
      <c r="E33" s="99"/>
      <c r="F33" s="99"/>
      <c r="G33" s="99" t="s">
        <v>823</v>
      </c>
      <c r="H33" s="99" t="s">
        <v>788</v>
      </c>
      <c r="I33" s="98" t="s">
        <v>839</v>
      </c>
      <c r="J33" s="98" t="s">
        <v>885</v>
      </c>
      <c r="K33" s="98" t="s">
        <v>845</v>
      </c>
      <c r="L33" s="146">
        <f>conversões!K33*INPUTs!G$37</f>
        <v>14016.547367005045</v>
      </c>
      <c r="M33" s="146">
        <f>conversões!L33*INPUTs!H$37</f>
        <v>0</v>
      </c>
      <c r="N33" s="146">
        <f>conversões!M33*INPUTs!I$37</f>
        <v>156.87273429058021</v>
      </c>
      <c r="O33" s="146">
        <f>conversões!N33*INPUTs!J$37</f>
        <v>0</v>
      </c>
      <c r="P33" s="146">
        <f>conversões!O33*INPUTs!K$37</f>
        <v>1787.1304667438217</v>
      </c>
      <c r="Q33" s="146">
        <f>conversões!P33*INPUTs!L$37</f>
        <v>0</v>
      </c>
      <c r="R33" s="146">
        <f>conversões!Q33*INPUTs!M$37</f>
        <v>0</v>
      </c>
      <c r="S33" s="146">
        <f>conversões!R33*INPUTs!N$37</f>
        <v>872.78836437140171</v>
      </c>
      <c r="T33" s="146">
        <f>conversões!S33*INPUTs!O$37</f>
        <v>393.2446591295132</v>
      </c>
      <c r="U33" s="146">
        <f>conversões!T33*INPUTs!P$37</f>
        <v>1548.5868394179174</v>
      </c>
      <c r="V33" s="146">
        <f>conversões!U33*INPUTs!Q$37</f>
        <v>638.11872834993903</v>
      </c>
      <c r="W33" s="146">
        <f>conversões!V33*INPUTs!R$37</f>
        <v>435.01184749731885</v>
      </c>
      <c r="X33" s="146">
        <f>conversões!W33*INPUTs!S$37</f>
        <v>1662.6362045840306</v>
      </c>
      <c r="Y33" s="146">
        <f>conversões!X33*INPUTs!T$37</f>
        <v>1230.4054116583504</v>
      </c>
      <c r="Z33" s="146">
        <f>conversões!Y33*INPUTs!U$37</f>
        <v>349.90493496844869</v>
      </c>
      <c r="AA33" s="146">
        <f>conversões!Z33*INPUTs!V$37</f>
        <v>1079.4255902946093</v>
      </c>
      <c r="AB33" s="146">
        <f>conversões!AA33*INPUTs!W$37</f>
        <v>14431.044508606568</v>
      </c>
      <c r="AC33" s="146">
        <f>conversões!AB33*INPUTs!X$37</f>
        <v>2511.2648216317225</v>
      </c>
      <c r="AD33" s="146">
        <f>conversões!AC33*INPUTs!Y$37</f>
        <v>24800.994295625806</v>
      </c>
      <c r="AE33" s="146">
        <f>conversões!AD33*INPUTs!Z$37</f>
        <v>66063.981455071989</v>
      </c>
      <c r="AF33" s="146">
        <f>conversões!AE33*INPUTs!AA$37</f>
        <v>5277.43322266411</v>
      </c>
      <c r="AG33" s="146">
        <f>conversões!AF33*INPUTs!AB$37</f>
        <v>3748.7592653887277</v>
      </c>
      <c r="AH33" s="146">
        <f>conversões!AG33*INPUTs!AC$37</f>
        <v>4238.6234287176658</v>
      </c>
      <c r="AI33" s="146">
        <f>conversões!AH33*INPUTs!AD$37</f>
        <v>1099.7020466095164</v>
      </c>
      <c r="AJ33" s="146">
        <f>conversões!AI33*INPUTs!AE$37</f>
        <v>2957.4606712309269</v>
      </c>
      <c r="AK33" s="146">
        <f>conversões!AJ33*INPUTs!AF$37</f>
        <v>1636.3499247681482</v>
      </c>
      <c r="AL33" s="146">
        <f>conversões!AK33*INPUTs!AG$37</f>
        <v>59499.782181367271</v>
      </c>
      <c r="AM33" s="144">
        <f t="shared" si="0"/>
        <v>210436.06896999344</v>
      </c>
      <c r="AN33" s="146">
        <f>conversões!AM33*INPUTs!AI$37</f>
        <v>128.71761768263784</v>
      </c>
      <c r="AO33" s="146">
        <f>conversões!AN33*INPUTs!AJ$37</f>
        <v>0</v>
      </c>
      <c r="AP33" s="146">
        <f>conversões!AO33*INPUTs!AK$37</f>
        <v>214.86502376560873</v>
      </c>
      <c r="AQ33" s="146">
        <f>conversões!AP33*INPUTs!AL$37</f>
        <v>0</v>
      </c>
      <c r="AR33" s="146">
        <f>conversões!AQ33*INPUTs!AM$37</f>
        <v>1200.0315762718108</v>
      </c>
      <c r="AS33" s="146">
        <f>conversões!AR33*INPUTs!AN$37</f>
        <v>0</v>
      </c>
      <c r="AT33" s="146">
        <f>conversões!AS33*INPUTs!AO$37</f>
        <v>0</v>
      </c>
      <c r="AU33" s="146">
        <f>conversões!AT33*INPUTs!AP$37</f>
        <v>689.9349956394351</v>
      </c>
      <c r="AV33" s="146">
        <f>conversões!AU33*INPUTs!AQ$37</f>
        <v>422.42626078387281</v>
      </c>
      <c r="AW33" s="146">
        <f>conversões!AV33*INPUTs!AR$37</f>
        <v>1029.6381631351762</v>
      </c>
      <c r="AX33" s="146">
        <f>conversões!AW33*INPUTs!AS$37</f>
        <v>527.38984966717317</v>
      </c>
      <c r="AY33" s="146">
        <f>conversões!AX33*INPUTs!AT$37</f>
        <v>343.88241156538186</v>
      </c>
      <c r="AZ33" s="146">
        <f>conversões!AY33*INPUTs!AU$37</f>
        <v>1155.163534957245</v>
      </c>
      <c r="BA33" s="146">
        <f>conversões!AZ33*INPUTs!AV$37</f>
        <v>811.31782993665456</v>
      </c>
      <c r="BB33" s="146">
        <f>conversões!BA33*INPUTs!AW$37</f>
        <v>97.884119910751224</v>
      </c>
      <c r="BC33" s="146">
        <f>conversões!BB33*INPUTs!AX$37</f>
        <v>706.87955249698541</v>
      </c>
      <c r="BD33" s="146">
        <f>conversões!BC33*INPUTs!AY$37</f>
        <v>7467.4726511603076</v>
      </c>
      <c r="BE33" s="146">
        <f>conversões!BD33*INPUTs!AZ$37</f>
        <v>1969.4525557836334</v>
      </c>
      <c r="BF33" s="146">
        <f>conversões!BE33*INPUTs!BA$37</f>
        <v>22277.301655709147</v>
      </c>
      <c r="BG33" s="146">
        <f>conversões!BF33*INPUTs!BB$37</f>
        <v>57041.074830441772</v>
      </c>
      <c r="BH33" s="146">
        <f>conversões!BG33*INPUTs!BC$37</f>
        <v>3816.4202652203785</v>
      </c>
      <c r="BI33" s="146">
        <f>conversões!BH33*INPUTs!BD$37</f>
        <v>3266.2013916868614</v>
      </c>
      <c r="BJ33" s="146">
        <f>conversões!BI33*INPUTs!BE$37</f>
        <v>3979.635917414123</v>
      </c>
      <c r="BK33" s="146">
        <f>conversões!BJ33*INPUTs!BF$37</f>
        <v>1273.7733937076314</v>
      </c>
      <c r="BL33" s="146">
        <f>conversões!BK33*INPUTs!BG$37</f>
        <v>2593.2158471109519</v>
      </c>
      <c r="BM33" s="146">
        <f>conversões!BL33*INPUTs!BH$37</f>
        <v>842.07098116023701</v>
      </c>
      <c r="BN33" s="146">
        <f>conversões!BM33*INPUTs!BI$37</f>
        <v>59011.970769141706</v>
      </c>
      <c r="BO33" s="144">
        <f t="shared" si="1"/>
        <v>170866.72119434949</v>
      </c>
      <c r="BP33" s="146">
        <f>conversões!BO33*INPUTs!BK$37</f>
        <v>153.22802369474991</v>
      </c>
      <c r="BQ33" s="146">
        <f>conversões!BP33*INPUTs!BL$37</f>
        <v>0</v>
      </c>
      <c r="BR33" s="146">
        <f>conversões!BQ33*INPUTs!BM$37</f>
        <v>88.400782900817262</v>
      </c>
      <c r="BS33" s="146">
        <f>conversões!BR33*INPUTs!BN$37</f>
        <v>0</v>
      </c>
      <c r="BT33" s="146">
        <f>conversões!BS33*INPUTs!BO$37</f>
        <v>356.7851588771228</v>
      </c>
      <c r="BU33" s="146">
        <f>conversões!BT33*INPUTs!BP$37</f>
        <v>0</v>
      </c>
      <c r="BV33" s="146">
        <f>conversões!BU33*INPUTs!BQ$37</f>
        <v>0</v>
      </c>
      <c r="BW33" s="146">
        <f>conversões!BV33*INPUTs!BR$37</f>
        <v>1043.7951507031732</v>
      </c>
      <c r="BX33" s="146">
        <f>conversões!BW33*INPUTs!BS$37</f>
        <v>207.47122517538745</v>
      </c>
      <c r="BY33" s="146">
        <f>conversões!BX33*INPUTs!BT$37</f>
        <v>558.96115711133018</v>
      </c>
      <c r="BZ33" s="146">
        <f>conversões!BY33*INPUTs!BU$37</f>
        <v>327.73317369385296</v>
      </c>
      <c r="CA33" s="146">
        <f>conversões!BZ33*INPUTs!BV$37</f>
        <v>129.17338889180644</v>
      </c>
      <c r="CB33" s="146">
        <f>conversões!CA33*INPUTs!BW$37</f>
        <v>681.86430453108107</v>
      </c>
      <c r="CC33" s="146">
        <f>conversões!CB33*INPUTs!BX$37</f>
        <v>547.26298729619089</v>
      </c>
      <c r="CD33" s="146">
        <f>conversões!CC33*INPUTs!BY$37</f>
        <v>24.936638079051399</v>
      </c>
      <c r="CE33" s="146">
        <f>conversões!CD33*INPUTs!BZ$37</f>
        <v>708.99632894639694</v>
      </c>
      <c r="CF33" s="146">
        <f>conversões!CE33*INPUTs!CA$37</f>
        <v>6203.6201563275317</v>
      </c>
      <c r="CG33" s="146">
        <f>conversões!CF33*INPUTs!CB$37</f>
        <v>1296.8787743919863</v>
      </c>
      <c r="CH33" s="146">
        <f>conversões!CG33*INPUTs!CC$37</f>
        <v>21850.227978543204</v>
      </c>
      <c r="CI33" s="146">
        <f>conversões!CH33*INPUTs!CD$37</f>
        <v>130610.26443801567</v>
      </c>
      <c r="CJ33" s="146">
        <f>conversões!CI33*INPUTs!CE$37</f>
        <v>3183.5054311583735</v>
      </c>
      <c r="CK33" s="146">
        <f>conversões!CJ33*INPUTs!CF$37</f>
        <v>1740.1363362796815</v>
      </c>
      <c r="CL33" s="146">
        <f>conversões!CK33*INPUTs!CG$37</f>
        <v>4221.5651551022947</v>
      </c>
      <c r="CM33" s="146">
        <f>conversões!CL33*INPUTs!CH$37</f>
        <v>1112.6098481262177</v>
      </c>
      <c r="CN33" s="146">
        <f>conversões!CM33*INPUTs!CI$37</f>
        <v>2068.83009172333</v>
      </c>
      <c r="CO33" s="146">
        <f>conversões!CN33*INPUTs!CJ$37</f>
        <v>495.25125410388591</v>
      </c>
      <c r="CP33" s="146">
        <f>conversões!CO33*INPUTs!CK$37</f>
        <v>30965.866943984951</v>
      </c>
      <c r="CQ33" s="144">
        <f t="shared" si="2"/>
        <v>208577.36472765807</v>
      </c>
      <c r="CR33" s="146">
        <f>conversões!CQ33*INPUTs!CM$37</f>
        <v>28.598003007345898</v>
      </c>
      <c r="CS33" s="146">
        <f>conversões!CR33*INPUTs!CN$37</f>
        <v>0</v>
      </c>
      <c r="CT33" s="146">
        <f>conversões!CS33*INPUTs!CO$37</f>
        <v>0</v>
      </c>
      <c r="CU33" s="146">
        <f>conversões!CT33*INPUTs!CP$37</f>
        <v>0</v>
      </c>
      <c r="CV33" s="146">
        <f>conversões!CU33*INPUTs!CQ$37</f>
        <v>1121.1458775870044</v>
      </c>
      <c r="CW33" s="146">
        <f>conversões!CV33*INPUTs!CR$37</f>
        <v>0</v>
      </c>
      <c r="CX33" s="146">
        <f>conversões!CW33*INPUTs!CS$37</f>
        <v>0</v>
      </c>
      <c r="CY33" s="146">
        <f>conversões!CX33*INPUTs!CT$37</f>
        <v>558.0065959822341</v>
      </c>
      <c r="CZ33" s="146">
        <f>conversões!CY33*INPUTs!CU$37</f>
        <v>72.9380260187354</v>
      </c>
      <c r="DA33" s="146">
        <f>conversões!CZ33*INPUTs!CV$37</f>
        <v>346.58103501495981</v>
      </c>
      <c r="DB33" s="146">
        <f>conversões!DA33*INPUTs!CW$37</f>
        <v>100.09301052571065</v>
      </c>
      <c r="DC33" s="146">
        <f>conversões!DB33*INPUTs!CX$37</f>
        <v>31.484040008087224</v>
      </c>
      <c r="DD33" s="146">
        <f>conversões!DC33*INPUTs!CY$37</f>
        <v>298.12027590056954</v>
      </c>
      <c r="DE33" s="146">
        <f>conversões!DD33*INPUTs!CZ$37</f>
        <v>167.32350482495451</v>
      </c>
      <c r="DF33" s="146">
        <f>conversões!DE33*INPUTs!DA$37</f>
        <v>0</v>
      </c>
      <c r="DG33" s="146">
        <f>conversões!DF33*INPUTs!DB$37</f>
        <v>644.52316372258076</v>
      </c>
      <c r="DH33" s="146">
        <f>conversões!DG33*INPUTs!DC$37</f>
        <v>4684.3311161423571</v>
      </c>
      <c r="DI33" s="146">
        <f>conversões!DH33*INPUTs!DD$37</f>
        <v>642.56511880115386</v>
      </c>
      <c r="DJ33" s="146">
        <f>conversões!DI33*INPUTs!DE$37</f>
        <v>18432.973234783705</v>
      </c>
      <c r="DK33" s="146">
        <f>conversões!DJ33*INPUTs!DF$37</f>
        <v>81696.392961393984</v>
      </c>
      <c r="DL33" s="146">
        <f>conversões!DK33*INPUTs!DG$37</f>
        <v>1273.0810331237481</v>
      </c>
      <c r="DM33" s="146">
        <f>conversões!DL33*INPUTs!DH$37</f>
        <v>1129.3545539179922</v>
      </c>
      <c r="DN33" s="146">
        <f>conversões!DM33*INPUTs!DI$37</f>
        <v>1162.0313143083861</v>
      </c>
      <c r="DO33" s="146">
        <f>conversões!DN33*INPUTs!DJ$37</f>
        <v>706.80725296952176</v>
      </c>
      <c r="DP33" s="146">
        <f>conversões!DO33*INPUTs!DK$37</f>
        <v>673.69627519406129</v>
      </c>
      <c r="DQ33" s="146">
        <f>conversões!DP33*INPUTs!DL$37</f>
        <v>228.29470960365623</v>
      </c>
      <c r="DR33" s="146">
        <f>conversões!DQ33*INPUTs!DM$37</f>
        <v>21152.706813595058</v>
      </c>
      <c r="DS33" s="144">
        <f t="shared" si="3"/>
        <v>135151.0479164258</v>
      </c>
      <c r="DT33" s="146">
        <f>conversões!DS33*INPUTs!DO$37</f>
        <v>0</v>
      </c>
      <c r="DU33" s="146">
        <f>conversões!DT33*INPUTs!DP$37</f>
        <v>0</v>
      </c>
      <c r="DV33" s="146">
        <f>conversões!DU33*INPUTs!DQ$37</f>
        <v>0</v>
      </c>
      <c r="DW33" s="146">
        <f>conversões!DV33*INPUTs!DR$37</f>
        <v>0</v>
      </c>
      <c r="DX33" s="146">
        <f>conversões!DW33*INPUTs!DS$37</f>
        <v>123.39724938010912</v>
      </c>
      <c r="DY33" s="146">
        <f>conversões!DX33*INPUTs!DT$37</f>
        <v>0</v>
      </c>
      <c r="DZ33" s="146">
        <f>conversões!DY33*INPUTs!DU$37</f>
        <v>0</v>
      </c>
      <c r="EA33" s="146">
        <f>conversões!DZ33*INPUTs!DV$37</f>
        <v>118.87440680586768</v>
      </c>
      <c r="EB33" s="146">
        <f>conversões!EA33*INPUTs!DW$37</f>
        <v>17.760536768790114</v>
      </c>
      <c r="EC33" s="146">
        <f>conversões!EB33*INPUTs!DX$37</f>
        <v>64.460301096138238</v>
      </c>
      <c r="ED33" s="146">
        <f>conversões!EC33*INPUTs!DY$37</f>
        <v>53.978101944362109</v>
      </c>
      <c r="EE33" s="146">
        <f>conversões!ED33*INPUTs!DZ$37</f>
        <v>212.65195629706636</v>
      </c>
      <c r="EF33" s="146">
        <f>conversões!EE33*INPUTs!EA$37</f>
        <v>894.07343059466325</v>
      </c>
      <c r="EG33" s="146">
        <f>conversões!EF33*INPUTs!EB$37</f>
        <v>86.988845495679328</v>
      </c>
      <c r="EH33" s="146">
        <f>conversões!EG33*INPUTs!EC$37</f>
        <v>0</v>
      </c>
      <c r="EI33" s="146">
        <f>conversões!EH33*INPUTs!ED$37</f>
        <v>473.31726015088833</v>
      </c>
      <c r="EJ33" s="146">
        <f>conversões!EI33*INPUTs!EE$37</f>
        <v>2358.501425820416</v>
      </c>
      <c r="EK33" s="146">
        <f>conversões!EJ33*INPUTs!EF$37</f>
        <v>272.45290245798395</v>
      </c>
      <c r="EL33" s="146">
        <f>conversões!EK33*INPUTs!EG$37</f>
        <v>9853.8637477575849</v>
      </c>
      <c r="EM33" s="146">
        <f>conversões!EL33*INPUTs!EH$37</f>
        <v>50383.814012271243</v>
      </c>
      <c r="EN33" s="146">
        <f>conversões!EM33*INPUTs!EI$37</f>
        <v>1130.0547225521125</v>
      </c>
      <c r="EO33" s="146">
        <f>conversões!EN33*INPUTs!EJ$37</f>
        <v>533.29685641694721</v>
      </c>
      <c r="EP33" s="146">
        <f>conversões!EO33*INPUTs!EK$37</f>
        <v>1292.1422565457242</v>
      </c>
      <c r="EQ33" s="146">
        <f>conversões!EP33*INPUTs!EL$37</f>
        <v>437.93670380117197</v>
      </c>
      <c r="ER33" s="146">
        <f>conversões!EQ33*INPUTs!EM$37</f>
        <v>366.84475757392119</v>
      </c>
      <c r="ES33" s="146">
        <f>conversões!ER33*INPUTs!EN$37</f>
        <v>96.680700761266408</v>
      </c>
      <c r="ET33" s="146">
        <f>conversões!ES33*INPUTs!EO$37</f>
        <v>12351.331100542366</v>
      </c>
      <c r="EU33" s="144">
        <f t="shared" si="4"/>
        <v>81122.421275034285</v>
      </c>
      <c r="EV33" s="146">
        <f>conversões!EU33*INPUTs!EQ$37</f>
        <v>7.4127048563579576</v>
      </c>
      <c r="EW33" s="146">
        <f>conversões!EV33*INPUTs!ER$37</f>
        <v>0</v>
      </c>
      <c r="EX33" s="146">
        <f>conversões!EW33*INPUTs!ES$37</f>
        <v>0</v>
      </c>
      <c r="EY33" s="146">
        <f>conversões!EX33*INPUTs!ET$37</f>
        <v>0</v>
      </c>
      <c r="EZ33" s="146">
        <f>conversões!EY33*INPUTs!EU$37</f>
        <v>118.70480929553527</v>
      </c>
      <c r="FA33" s="146">
        <f>conversões!EZ33*INPUTs!EV$37</f>
        <v>0</v>
      </c>
      <c r="FB33" s="146">
        <f>conversões!FA33*INPUTs!EW$37</f>
        <v>9.6589790552543082</v>
      </c>
      <c r="FC33" s="146">
        <f>conversões!FB33*INPUTs!EX$37</f>
        <v>2033.38221393143</v>
      </c>
      <c r="FD33" s="146">
        <f>conversões!FC33*INPUTs!EY$37</f>
        <v>20.89035004973606</v>
      </c>
      <c r="FE33" s="146">
        <f>conversões!FD33*INPUTs!EZ$37</f>
        <v>57.474669169094625</v>
      </c>
      <c r="FF33" s="146">
        <f>conversões!FE33*INPUTs!FA$37</f>
        <v>64.108665636501854</v>
      </c>
      <c r="FG33" s="146">
        <f>conversões!FF33*INPUTs!FB$37</f>
        <v>1537.3385308504264</v>
      </c>
      <c r="FH33" s="146">
        <f>conversões!FG33*INPUTs!FC$37</f>
        <v>544.55631720286613</v>
      </c>
      <c r="FI33" s="146">
        <f>conversões!FH33*INPUTs!FD$37</f>
        <v>77.97836055341736</v>
      </c>
      <c r="FJ33" s="146">
        <f>conversões!FI33*INPUTs!FE$37</f>
        <v>2398.8251190628021</v>
      </c>
      <c r="FK33" s="146">
        <f>conversões!FJ33*INPUTs!FF$37</f>
        <v>322.9973078689984</v>
      </c>
      <c r="FL33" s="146">
        <f>conversões!FK33*INPUTs!FG$37</f>
        <v>1821.3179061329054</v>
      </c>
      <c r="FM33" s="146">
        <f>conversões!FL33*INPUTs!FH$37</f>
        <v>203.42992928110624</v>
      </c>
      <c r="FN33" s="146">
        <f>conversões!FM33*INPUTs!FI$37</f>
        <v>7709.7907923366374</v>
      </c>
      <c r="FO33" s="146">
        <f>conversões!FN33*INPUTs!FJ$37</f>
        <v>40840.188836184105</v>
      </c>
      <c r="FP33" s="146">
        <f>conversões!FO33*INPUTs!FK$37</f>
        <v>858.39227062741702</v>
      </c>
      <c r="FQ33" s="146">
        <f>conversões!FP33*INPUTs!FL$37</f>
        <v>348.03323182859225</v>
      </c>
      <c r="FR33" s="146">
        <f>conversões!FQ33*INPUTs!FM$37</f>
        <v>472.05631991738682</v>
      </c>
      <c r="FS33" s="146">
        <f>conversões!FR33*INPUTs!FN$37</f>
        <v>272.40701986469776</v>
      </c>
      <c r="FT33" s="146">
        <f>conversões!FS33*INPUTs!FO$37</f>
        <v>276.88234682694014</v>
      </c>
      <c r="FU33" s="146">
        <f>conversões!FT33*INPUTs!FP$37</f>
        <v>48.294745524661579</v>
      </c>
      <c r="FV33" s="146">
        <f>conversões!FU33*INPUTs!FQ$37</f>
        <v>9513.6605390011773</v>
      </c>
      <c r="FW33" s="144">
        <f t="shared" si="5"/>
        <v>69557.78196505805</v>
      </c>
      <c r="FX33" s="146">
        <f>conversões!FW33*INPUTs!FS$37</f>
        <v>5.464457906011666</v>
      </c>
      <c r="FY33" s="146">
        <f>conversões!FX33*INPUTs!FT$37</f>
        <v>0</v>
      </c>
      <c r="FZ33" s="146">
        <f>conversões!FY33*INPUTs!FU$37</f>
        <v>12.143239791137036</v>
      </c>
      <c r="GA33" s="146">
        <f>conversões!FZ33*INPUTs!FV$37</f>
        <v>0</v>
      </c>
      <c r="GB33" s="146">
        <f>conversões!GA33*INPUTs!FW$37</f>
        <v>134.17162791146856</v>
      </c>
      <c r="GC33" s="146">
        <f>conversões!GB33*INPUTs!FX$37</f>
        <v>0</v>
      </c>
      <c r="GD33" s="146">
        <f>conversões!GC33*INPUTs!FY$37</f>
        <v>0</v>
      </c>
      <c r="GE33" s="146">
        <f>conversões!GD33*INPUTs!FZ$37</f>
        <v>86.40886570578202</v>
      </c>
      <c r="GF33" s="146">
        <f>conversões!GE33*INPUTs!GA$37</f>
        <v>10.077674702663495</v>
      </c>
      <c r="GG33" s="146">
        <f>conversões!GF33*INPUTs!GB$37</f>
        <v>54.522539500206634</v>
      </c>
      <c r="GH33" s="146">
        <f>conversões!GG33*INPUTs!GC$37</f>
        <v>7.2859438746822214</v>
      </c>
      <c r="GI33" s="146">
        <f>conversões!GH33*INPUTs!GD$37</f>
        <v>1108.7800390098746</v>
      </c>
      <c r="GJ33" s="146">
        <f>conversões!GI33*INPUTs!GE$37</f>
        <v>440.87209955986998</v>
      </c>
      <c r="GK33" s="146">
        <f>conversões!GJ33*INPUTs!GF$37</f>
        <v>0</v>
      </c>
      <c r="GL33" s="146">
        <f>conversões!GK33*INPUTs!GG$37</f>
        <v>0</v>
      </c>
      <c r="GM33" s="146">
        <f>conversões!GL33*INPUTs!GH$37</f>
        <v>277.30848832833561</v>
      </c>
      <c r="GN33" s="146">
        <f>conversões!GM33*INPUTs!GI$37</f>
        <v>1016.1744780386832</v>
      </c>
      <c r="GO33" s="146">
        <f>conversões!GN33*INPUTs!GJ$37</f>
        <v>61.420263998780769</v>
      </c>
      <c r="GP33" s="146">
        <f>conversões!GO33*INPUTs!GK$37</f>
        <v>4871.1065445013801</v>
      </c>
      <c r="GQ33" s="146">
        <f>conversões!GP33*INPUTs!GL$37</f>
        <v>29789.374120898214</v>
      </c>
      <c r="GR33" s="146">
        <f>conversões!GQ33*INPUTs!GM$37</f>
        <v>371.58678058068324</v>
      </c>
      <c r="GS33" s="146">
        <f>conversões!GR33*INPUTs!GN$37</f>
        <v>218.16083165645949</v>
      </c>
      <c r="GT33" s="146">
        <f>conversões!GS33*INPUTs!GO$37</f>
        <v>441.56487138972</v>
      </c>
      <c r="GU33" s="146">
        <f>conversões!GT33*INPUTs!GP$37</f>
        <v>246.22543743494882</v>
      </c>
      <c r="GV33" s="146">
        <f>conversões!GU33*INPUTs!GQ$37</f>
        <v>165.62371186207886</v>
      </c>
      <c r="GW33" s="146">
        <f>conversões!GV33*INPUTs!GR$37</f>
        <v>12.021807393225664</v>
      </c>
      <c r="GX33" s="146">
        <f>conversões!GW33*INPUTs!GS$37</f>
        <v>7127.9300883324004</v>
      </c>
      <c r="GY33" s="144">
        <f t="shared" si="6"/>
        <v>46458.223912376612</v>
      </c>
      <c r="GZ33" s="146">
        <f>conversões!GY33*INPUTs!GU$37</f>
        <v>14.361619443305999</v>
      </c>
      <c r="HA33" s="146">
        <f>conversões!GZ33*INPUTs!GV$37</f>
        <v>0</v>
      </c>
      <c r="HB33" s="146">
        <f>conversões!HA33*INPUTs!GW$37</f>
        <v>23.898076696980468</v>
      </c>
      <c r="HC33" s="146">
        <f>conversões!HB33*INPUTs!GX$37</f>
        <v>0</v>
      </c>
      <c r="HD33" s="146">
        <f>conversões!HC33*INPUTs!GY$37</f>
        <v>10.315290155707881</v>
      </c>
      <c r="HE33" s="146">
        <f>conversões!HD33*INPUTs!GZ$37</f>
        <v>0</v>
      </c>
      <c r="HF33" s="146">
        <f>conversões!HE33*INPUTs!HA$37</f>
        <v>69.528475082671903</v>
      </c>
      <c r="HG33" s="146">
        <f>conversões!HF33*INPUTs!HB$37</f>
        <v>31.686747660627521</v>
      </c>
      <c r="HH33" s="146">
        <f>conversões!HG33*INPUTs!HC$37</f>
        <v>15.999755908704065</v>
      </c>
      <c r="HI33" s="146">
        <f>conversões!HH33*INPUTs!HD$37</f>
        <v>86.160028265771317</v>
      </c>
      <c r="HJ33" s="146">
        <f>conversões!HI33*INPUTs!HE$37</f>
        <v>0</v>
      </c>
      <c r="HK33" s="146">
        <f>conversões!HJ33*INPUTs!HF$37</f>
        <v>930.31652837405159</v>
      </c>
      <c r="HL33" s="146">
        <f>conversões!HK33*INPUTs!HG$37</f>
        <v>357.6567554474517</v>
      </c>
      <c r="HM33" s="146">
        <f>conversões!HL33*INPUTs!HH$37</f>
        <v>0</v>
      </c>
      <c r="HN33" s="146">
        <f>conversões!HM33*INPUTs!HI$37</f>
        <v>0</v>
      </c>
      <c r="HO33" s="146">
        <f>conversões!HN33*INPUTs!HJ$37</f>
        <v>191.26189276615256</v>
      </c>
      <c r="HP33" s="146">
        <f>conversões!HO33*INPUTs!HK$37</f>
        <v>711.03853550719725</v>
      </c>
      <c r="HQ33" s="146">
        <f>conversões!HP33*INPUTs!HL$37</f>
        <v>45.973823460145312</v>
      </c>
      <c r="HR33" s="146">
        <f>conversões!HQ33*INPUTs!HM$37</f>
        <v>4124.1032699203024</v>
      </c>
      <c r="HS33" s="146">
        <f>conversões!HR33*INPUTs!HN$37</f>
        <v>26867.781825899139</v>
      </c>
      <c r="HT33" s="146">
        <f>conversões!HS33*INPUTs!HO$37</f>
        <v>526.98116053271895</v>
      </c>
      <c r="HU33" s="146">
        <f>conversões!HT33*INPUTs!HP$37</f>
        <v>206.39265671750093</v>
      </c>
      <c r="HV33" s="146">
        <f>conversões!HU33*INPUTs!HQ$37</f>
        <v>441.8515214716038</v>
      </c>
      <c r="HW33" s="146">
        <f>conversões!HV33*INPUTs!HR$37</f>
        <v>78.394951391202412</v>
      </c>
      <c r="HX33" s="146">
        <f>conversões!HW33*INPUTs!HS$37</f>
        <v>135.9099318095459</v>
      </c>
      <c r="HY33" s="146">
        <f>conversões!HX33*INPUTs!HT$37</f>
        <v>40.64247117569947</v>
      </c>
      <c r="HZ33" s="146">
        <f>conversões!HY33*INPUTs!HU$37</f>
        <v>6451.9139941225776</v>
      </c>
      <c r="IA33" s="144">
        <f t="shared" si="7"/>
        <v>41362.169311809055</v>
      </c>
    </row>
    <row r="34" spans="1:235" s="27" customFormat="1" ht="24" x14ac:dyDescent="0.25">
      <c r="A34" s="98" t="s">
        <v>28</v>
      </c>
      <c r="B34" s="99">
        <v>8592</v>
      </c>
      <c r="C34" s="99"/>
      <c r="D34" s="99">
        <v>9</v>
      </c>
      <c r="E34" s="99"/>
      <c r="F34" s="99"/>
      <c r="G34" s="99" t="s">
        <v>824</v>
      </c>
      <c r="H34" s="99" t="s">
        <v>791</v>
      </c>
      <c r="I34" s="98" t="s">
        <v>13</v>
      </c>
      <c r="J34" s="98" t="s">
        <v>886</v>
      </c>
      <c r="K34" s="98" t="s">
        <v>845</v>
      </c>
      <c r="L34" s="146">
        <f>conversões!K34*INPUTs!G$38</f>
        <v>229.33467000991061</v>
      </c>
      <c r="M34" s="146">
        <f>conversões!L34*INPUTs!H$38</f>
        <v>166.43951539342794</v>
      </c>
      <c r="N34" s="146">
        <f>conversões!M34*INPUTs!I$38</f>
        <v>381.26490405791998</v>
      </c>
      <c r="O34" s="146">
        <f>conversões!N34*INPUTs!J$38</f>
        <v>16.877627419527435</v>
      </c>
      <c r="P34" s="146">
        <f>conversões!O34*INPUTs!K$38</f>
        <v>4715.1886755870009</v>
      </c>
      <c r="Q34" s="146">
        <f>conversões!P34*INPUTs!L$38</f>
        <v>144.4821650418321</v>
      </c>
      <c r="R34" s="146">
        <f>conversões!Q34*INPUTs!M$38</f>
        <v>89.368785559388314</v>
      </c>
      <c r="S34" s="146">
        <f>conversões!R34*INPUTs!N$38</f>
        <v>1064.940641873495</v>
      </c>
      <c r="T34" s="146">
        <f>conversões!S34*INPUTs!O$38</f>
        <v>164.26547183936472</v>
      </c>
      <c r="U34" s="146">
        <f>conversões!T34*INPUTs!P$38</f>
        <v>1241.5826131069834</v>
      </c>
      <c r="V34" s="146">
        <f>conversões!U34*INPUTs!Q$38</f>
        <v>295.77843903779268</v>
      </c>
      <c r="W34" s="146">
        <f>conversões!V34*INPUTs!R$38</f>
        <v>404.0445725134756</v>
      </c>
      <c r="X34" s="146">
        <f>conversões!W34*INPUTs!S$38</f>
        <v>919.49092721006446</v>
      </c>
      <c r="Y34" s="146">
        <f>conversões!X34*INPUTs!T$38</f>
        <v>220.57159138655075</v>
      </c>
      <c r="Z34" s="146">
        <f>conversões!Y34*INPUTs!U$38</f>
        <v>539.8817323889981</v>
      </c>
      <c r="AA34" s="146">
        <f>conversões!Z34*INPUTs!V$38</f>
        <v>3570.211130795416</v>
      </c>
      <c r="AB34" s="146">
        <f>conversões!AA34*INPUTs!W$38</f>
        <v>8507.9717696046846</v>
      </c>
      <c r="AC34" s="146">
        <f>conversões!AB34*INPUTs!X$38</f>
        <v>1238.3161860987211</v>
      </c>
      <c r="AD34" s="146">
        <f>conversões!AC34*INPUTs!Y$38</f>
        <v>12265.343316755298</v>
      </c>
      <c r="AE34" s="146">
        <f>conversões!AD34*INPUTs!Z$38</f>
        <v>148267.62268602708</v>
      </c>
      <c r="AF34" s="146">
        <f>conversões!AE34*INPUTs!AA$38</f>
        <v>6226.4936082626728</v>
      </c>
      <c r="AG34" s="146">
        <f>conversões!AF34*INPUTs!AB$38</f>
        <v>2477.7620542758614</v>
      </c>
      <c r="AH34" s="146">
        <f>conversões!AG34*INPUTs!AC$38</f>
        <v>5663.83593728095</v>
      </c>
      <c r="AI34" s="146">
        <f>conversões!AH34*INPUTs!AD$38</f>
        <v>1149.8676275315347</v>
      </c>
      <c r="AJ34" s="146">
        <f>conversões!AI34*INPUTs!AE$38</f>
        <v>763.50248629831606</v>
      </c>
      <c r="AK34" s="146">
        <f>conversões!AJ34*INPUTs!AF$38</f>
        <v>1927.9348768786895</v>
      </c>
      <c r="AL34" s="146">
        <f>conversões!AK34*INPUTs!AG$38</f>
        <v>2864.8742170155256</v>
      </c>
      <c r="AM34" s="144">
        <f t="shared" si="0"/>
        <v>205517.24822925049</v>
      </c>
      <c r="AN34" s="146">
        <f>conversões!AM34*INPUTs!AI$38</f>
        <v>147.3455564011814</v>
      </c>
      <c r="AO34" s="146">
        <f>conversões!AN34*INPUTs!AJ$38</f>
        <v>25.445199355199133</v>
      </c>
      <c r="AP34" s="146">
        <f>conversões!AO34*INPUTs!AK$38</f>
        <v>256.64505393006868</v>
      </c>
      <c r="AQ34" s="146">
        <f>conversões!AP34*INPUTs!AL$38</f>
        <v>29.821821830690634</v>
      </c>
      <c r="AR34" s="146">
        <f>conversões!AQ34*INPUTs!AM$38</f>
        <v>4278.2032586588166</v>
      </c>
      <c r="AS34" s="146">
        <f>conversões!AR34*INPUTs!AN$38</f>
        <v>119.52555517241841</v>
      </c>
      <c r="AT34" s="146">
        <f>conversões!AS34*INPUTs!AO$38</f>
        <v>125.14378828509504</v>
      </c>
      <c r="AU34" s="146">
        <f>conversões!AT34*INPUTs!AP$38</f>
        <v>775.55281573946354</v>
      </c>
      <c r="AV34" s="146">
        <f>conversões!AU34*INPUTs!AQ$38</f>
        <v>124.54331160412688</v>
      </c>
      <c r="AW34" s="146">
        <f>conversões!AV34*INPUTs!AR$38</f>
        <v>1315.3424321271784</v>
      </c>
      <c r="AX34" s="146">
        <f>conversões!AW34*INPUTs!AS$38</f>
        <v>371.3386483104868</v>
      </c>
      <c r="AY34" s="146">
        <f>conversões!AX34*INPUTs!AT$38</f>
        <v>228.58933317085152</v>
      </c>
      <c r="AZ34" s="146">
        <f>conversões!AY34*INPUTs!AU$38</f>
        <v>1122.9830170338932</v>
      </c>
      <c r="BA34" s="146">
        <f>conversões!AZ34*INPUTs!AV$38</f>
        <v>218.56899439021123</v>
      </c>
      <c r="BB34" s="146">
        <f>conversões!BA34*INPUTs!AW$38</f>
        <v>398.69485543618924</v>
      </c>
      <c r="BC34" s="146">
        <f>conversões!BB34*INPUTs!AX$38</f>
        <v>3100.3032668370997</v>
      </c>
      <c r="BD34" s="146">
        <f>conversões!BC34*INPUTs!AY$38</f>
        <v>6340.3479054402878</v>
      </c>
      <c r="BE34" s="146">
        <f>conversões!BD34*INPUTs!AZ$38</f>
        <v>1292.17149186806</v>
      </c>
      <c r="BF34" s="146">
        <f>conversões!BE34*INPUTs!BA$38</f>
        <v>12095.925348118213</v>
      </c>
      <c r="BG34" s="146">
        <f>conversões!BF34*INPUTs!BB$38</f>
        <v>143551.48213827203</v>
      </c>
      <c r="BH34" s="146">
        <f>conversões!BG34*INPUTs!BC$38</f>
        <v>4814.6515651815143</v>
      </c>
      <c r="BI34" s="146">
        <f>conversões!BH34*INPUTs!BD$38</f>
        <v>2594.7822893676866</v>
      </c>
      <c r="BJ34" s="146">
        <f>conversões!BI34*INPUTs!BE$38</f>
        <v>4135.496222451764</v>
      </c>
      <c r="BK34" s="146">
        <f>conversões!BJ34*INPUTs!BF$38</f>
        <v>1040.9301489030449</v>
      </c>
      <c r="BL34" s="146">
        <f>conversões!BK34*INPUTs!BG$38</f>
        <v>490.07399285067783</v>
      </c>
      <c r="BM34" s="146">
        <f>conversões!BL34*INPUTs!BH$38</f>
        <v>1633.8401750085143</v>
      </c>
      <c r="BN34" s="146">
        <f>conversões!BM34*INPUTs!BI$38</f>
        <v>2941.4068742817826</v>
      </c>
      <c r="BO34" s="144">
        <f t="shared" si="1"/>
        <v>193569.15506002656</v>
      </c>
      <c r="BP34" s="146">
        <f>conversões!BO34*INPUTs!BK$38</f>
        <v>195.05061475737199</v>
      </c>
      <c r="BQ34" s="146">
        <f>conversões!BP34*INPUTs!BL$38</f>
        <v>38.123891296410214</v>
      </c>
      <c r="BR34" s="146">
        <f>conversões!BQ34*INPUTs!BM$38</f>
        <v>86.334008609164613</v>
      </c>
      <c r="BS34" s="146">
        <f>conversões!BR34*INPUTs!BN$38</f>
        <v>20.333798919301746</v>
      </c>
      <c r="BT34" s="146">
        <f>conversões!BS34*INPUTs!BO$38</f>
        <v>4576.0696419107662</v>
      </c>
      <c r="BU34" s="146">
        <f>conversões!BT34*INPUTs!BP$38</f>
        <v>78.525560827439051</v>
      </c>
      <c r="BV34" s="146">
        <f>conversões!BU34*INPUTs!BQ$38</f>
        <v>52.937120830287988</v>
      </c>
      <c r="BW34" s="146">
        <f>conversões!BV34*INPUTs!BR$38</f>
        <v>573.82623892240474</v>
      </c>
      <c r="BX34" s="146">
        <f>conversões!BW34*INPUTs!BS$38</f>
        <v>16.300893854605143</v>
      </c>
      <c r="BY34" s="146">
        <f>conversões!BX34*INPUTs!BT$38</f>
        <v>980.91057068086582</v>
      </c>
      <c r="BZ34" s="146">
        <f>conversões!BY34*INPUTs!BU$38</f>
        <v>349.27381899132803</v>
      </c>
      <c r="CA34" s="146">
        <f>conversões!BZ34*INPUTs!BV$38</f>
        <v>155.90379442780966</v>
      </c>
      <c r="CB34" s="146">
        <f>conversões!CA34*INPUTs!BW$38</f>
        <v>941.90374626304572</v>
      </c>
      <c r="CC34" s="146">
        <f>conversões!CB34*INPUTs!BX$38</f>
        <v>155.80074720862154</v>
      </c>
      <c r="CD34" s="146">
        <f>conversões!CC34*INPUTs!BY$38</f>
        <v>498.09586587795911</v>
      </c>
      <c r="CE34" s="146">
        <f>conversões!CD34*INPUTs!BZ$38</f>
        <v>2909.9836637640196</v>
      </c>
      <c r="CF34" s="146">
        <f>conversões!CE34*INPUTs!CA$38</f>
        <v>6814.7959210074296</v>
      </c>
      <c r="CG34" s="146">
        <f>conversões!CF34*INPUTs!CB$38</f>
        <v>1001.0454347700369</v>
      </c>
      <c r="CH34" s="146">
        <f>conversões!CG34*INPUTs!CC$38</f>
        <v>9954.1157736855293</v>
      </c>
      <c r="CI34" s="146">
        <f>conversões!CH34*INPUTs!CD$38</f>
        <v>137812.43072038691</v>
      </c>
      <c r="CJ34" s="146">
        <f>conversões!CI34*INPUTs!CE$38</f>
        <v>4250.2472476946932</v>
      </c>
      <c r="CK34" s="146">
        <f>conversões!CJ34*INPUTs!CF$38</f>
        <v>2226.8942593113889</v>
      </c>
      <c r="CL34" s="146">
        <f>conversões!CK34*INPUTs!CG$38</f>
        <v>3399.2234777485023</v>
      </c>
      <c r="CM34" s="146">
        <f>conversões!CL34*INPUTs!CH$38</f>
        <v>1025.2293130425696</v>
      </c>
      <c r="CN34" s="146">
        <f>conversões!CM34*INPUTs!CI$38</f>
        <v>412.69976595365841</v>
      </c>
      <c r="CO34" s="146">
        <f>conversões!CN34*INPUTs!CJ$38</f>
        <v>1114.3211771916583</v>
      </c>
      <c r="CP34" s="146">
        <f>conversões!CO34*INPUTs!CK$38</f>
        <v>2865.334300919877</v>
      </c>
      <c r="CQ34" s="144">
        <f t="shared" si="2"/>
        <v>182505.71136885366</v>
      </c>
      <c r="CR34" s="146">
        <f>conversões!CQ34*INPUTs!CM$38</f>
        <v>52.238266822862528</v>
      </c>
      <c r="CS34" s="146">
        <f>conversões!CR34*INPUTs!CN$38</f>
        <v>14.913754491172003</v>
      </c>
      <c r="CT34" s="146">
        <f>conversões!CS34*INPUTs!CO$38</f>
        <v>34.447141791130747</v>
      </c>
      <c r="CU34" s="146">
        <f>conversões!CT34*INPUTs!CP$38</f>
        <v>14.34014854920853</v>
      </c>
      <c r="CV34" s="146">
        <f>conversões!CU34*INPUTs!CQ$38</f>
        <v>440.12902332127885</v>
      </c>
      <c r="CW34" s="146">
        <f>conversões!CV34*INPUTs!CR$38</f>
        <v>138.96787993145847</v>
      </c>
      <c r="CX34" s="146">
        <f>conversões!CW34*INPUTs!CS$38</f>
        <v>65.056912454895581</v>
      </c>
      <c r="CY34" s="146">
        <f>conversões!CX34*INPUTs!CT$38</f>
        <v>218.02893415212512</v>
      </c>
      <c r="CZ34" s="146">
        <f>conversões!CY34*INPUTs!CU$38</f>
        <v>25.157093629161281</v>
      </c>
      <c r="DA34" s="146">
        <f>conversões!CZ34*INPUTs!CV$38</f>
        <v>852.88586052594701</v>
      </c>
      <c r="DB34" s="146">
        <f>conversões!DA34*INPUTs!CW$38</f>
        <v>198.07428854343812</v>
      </c>
      <c r="DC34" s="146">
        <f>conversões!DB34*INPUTs!CX$38</f>
        <v>177.20424152547338</v>
      </c>
      <c r="DD34" s="146">
        <f>conversões!DC34*INPUTs!CY$38</f>
        <v>723.35235116890544</v>
      </c>
      <c r="DE34" s="146">
        <f>conversões!DD34*INPUTs!CZ$38</f>
        <v>144.38279896024108</v>
      </c>
      <c r="DF34" s="146">
        <f>conversões!DE34*INPUTs!DA$38</f>
        <v>445.1625470230785</v>
      </c>
      <c r="DG34" s="146">
        <f>conversões!DF34*INPUTs!DB$38</f>
        <v>2705.2552099035183</v>
      </c>
      <c r="DH34" s="146">
        <f>conversões!DG34*INPUTs!DC$38</f>
        <v>5067.1134605491043</v>
      </c>
      <c r="DI34" s="146">
        <f>conversões!DH34*INPUTs!DD$38</f>
        <v>666.28027023599248</v>
      </c>
      <c r="DJ34" s="146">
        <f>conversões!DI34*INPUTs!DE$38</f>
        <v>7561.8742345338705</v>
      </c>
      <c r="DK34" s="146">
        <f>conversões!DJ34*INPUTs!DF$38</f>
        <v>129118.12235240141</v>
      </c>
      <c r="DL34" s="146">
        <f>conversões!DK34*INPUTs!DG$38</f>
        <v>3297.5549168963539</v>
      </c>
      <c r="DM34" s="146">
        <f>conversões!DL34*INPUTs!DH$38</f>
        <v>1930.1641290131713</v>
      </c>
      <c r="DN34" s="146">
        <f>conversões!DM34*INPUTs!DI$38</f>
        <v>1934.3330338499745</v>
      </c>
      <c r="DO34" s="146">
        <f>conversões!DN34*INPUTs!DJ$38</f>
        <v>1058.0506289414034</v>
      </c>
      <c r="DP34" s="146">
        <f>conversões!DO34*INPUTs!DK$38</f>
        <v>424.62587556866151</v>
      </c>
      <c r="DQ34" s="146">
        <f>conversões!DP34*INPUTs!DL$38</f>
        <v>794.60539184614822</v>
      </c>
      <c r="DR34" s="146">
        <f>conversões!DQ34*INPUTs!DM$38</f>
        <v>2099.5190468423552</v>
      </c>
      <c r="DS34" s="144">
        <f t="shared" si="3"/>
        <v>160201.83979347235</v>
      </c>
      <c r="DT34" s="146">
        <f>conversões!DS34*INPUTs!DO$38</f>
        <v>27.802198601549364</v>
      </c>
      <c r="DU34" s="146">
        <f>conversões!DT34*INPUTs!DP$38</f>
        <v>0</v>
      </c>
      <c r="DV34" s="146">
        <f>conversões!DU34*INPUTs!DQ$38</f>
        <v>19.093708514556038</v>
      </c>
      <c r="DW34" s="146">
        <f>conversões!DV34*INPUTs!DR$38</f>
        <v>21.136990664955306</v>
      </c>
      <c r="DX34" s="146">
        <f>conversões!DW34*INPUTs!DS$38</f>
        <v>429.26203120460372</v>
      </c>
      <c r="DY34" s="146">
        <f>conversões!DX34*INPUTs!DT$38</f>
        <v>164.7884924886967</v>
      </c>
      <c r="DZ34" s="146">
        <f>conversões!DY34*INPUTs!DU$38</f>
        <v>7.2346146674766558</v>
      </c>
      <c r="EA34" s="146">
        <f>conversões!DZ34*INPUTs!DV$38</f>
        <v>176.38146600015466</v>
      </c>
      <c r="EB34" s="146">
        <f>conversões!EA34*INPUTs!DW$38</f>
        <v>60.024604909732155</v>
      </c>
      <c r="EC34" s="146">
        <f>conversões!EB34*INPUTs!DX$38</f>
        <v>574.27505913769994</v>
      </c>
      <c r="ED34" s="146">
        <f>conversões!EC34*INPUTs!DY$38</f>
        <v>75.62697349884975</v>
      </c>
      <c r="EE34" s="146">
        <f>conversões!ED34*INPUTs!DZ$38</f>
        <v>93.599316739969325</v>
      </c>
      <c r="EF34" s="146">
        <f>conversões!EE34*INPUTs!EA$38</f>
        <v>607.91786145890921</v>
      </c>
      <c r="EG34" s="146">
        <f>conversões!EF34*INPUTs!EB$38</f>
        <v>64.198977572859945</v>
      </c>
      <c r="EH34" s="146">
        <f>conversões!EG34*INPUTs!EC$38</f>
        <v>336.66733291709772</v>
      </c>
      <c r="EI34" s="146">
        <f>conversões!EH34*INPUTs!ED$38</f>
        <v>3804.4678081723896</v>
      </c>
      <c r="EJ34" s="146">
        <f>conversões!EI34*INPUTs!EE$38</f>
        <v>4561.9367869335974</v>
      </c>
      <c r="EK34" s="146">
        <f>conversões!EJ34*INPUTs!EF$38</f>
        <v>470.05972557680906</v>
      </c>
      <c r="EL34" s="146">
        <f>conversões!EK34*INPUTs!EG$38</f>
        <v>5510.161843618419</v>
      </c>
      <c r="EM34" s="146">
        <f>conversões!EL34*INPUTs!EH$38</f>
        <v>81723.351913340419</v>
      </c>
      <c r="EN34" s="146">
        <f>conversões!EM34*INPUTs!EI$38</f>
        <v>2191.3453486178087</v>
      </c>
      <c r="EO34" s="146">
        <f>conversões!EN34*INPUTs!EJ$38</f>
        <v>1027.2290348263898</v>
      </c>
      <c r="EP34" s="146">
        <f>conversões!EO34*INPUTs!EK$38</f>
        <v>1706.9982520590279</v>
      </c>
      <c r="EQ34" s="146">
        <f>conversões!EP34*INPUTs!EL$38</f>
        <v>925.75491094851191</v>
      </c>
      <c r="ER34" s="146">
        <f>conversões!EQ34*INPUTs!EM$38</f>
        <v>345.55626280519556</v>
      </c>
      <c r="ES34" s="146">
        <f>conversões!ER34*INPUTs!EN$38</f>
        <v>783.25498955357352</v>
      </c>
      <c r="ET34" s="146">
        <f>conversões!ES34*INPUTs!EO$38</f>
        <v>1740.7185073137719</v>
      </c>
      <c r="EU34" s="144">
        <f t="shared" si="4"/>
        <v>107448.84501214302</v>
      </c>
      <c r="EV34" s="146">
        <f>conversões!EU34*INPUTs!EQ$38</f>
        <v>39.651319651890354</v>
      </c>
      <c r="EW34" s="146">
        <f>conversões!EV34*INPUTs!ER$38</f>
        <v>0</v>
      </c>
      <c r="EX34" s="146">
        <f>conversões!EW34*INPUTs!ES$38</f>
        <v>0</v>
      </c>
      <c r="EY34" s="146">
        <f>conversões!EX34*INPUTs!ET$38</f>
        <v>0</v>
      </c>
      <c r="EZ34" s="146">
        <f>conversões!EY34*INPUTs!EU$38</f>
        <v>272.58622582871806</v>
      </c>
      <c r="FA34" s="146">
        <f>conversões!EZ34*INPUTs!EV$38</f>
        <v>106.66186103573484</v>
      </c>
      <c r="FB34" s="146">
        <f>conversões!FA34*INPUTs!EW$38</f>
        <v>6.9829131495093897</v>
      </c>
      <c r="FC34" s="146">
        <f>conversões!FB34*INPUTs!EX$38</f>
        <v>136.85156754631041</v>
      </c>
      <c r="FD34" s="146">
        <f>conversões!FC34*INPUTs!EY$38</f>
        <v>393.35694653835736</v>
      </c>
      <c r="FE34" s="146">
        <f>conversões!FD34*INPUTs!EZ$38</f>
        <v>366.52733486998403</v>
      </c>
      <c r="FF34" s="146">
        <f>conversões!FE34*INPUTs!FA$38</f>
        <v>36.154733501835693</v>
      </c>
      <c r="FG34" s="146">
        <f>conversões!FF34*INPUTs!FB$38</f>
        <v>71.530068925768646</v>
      </c>
      <c r="FH34" s="146">
        <f>conversões!FG34*INPUTs!FC$38</f>
        <v>428.09606594255649</v>
      </c>
      <c r="FI34" s="146">
        <f>conversões!FH34*INPUTs!FD$38</f>
        <v>49.361085290742153</v>
      </c>
      <c r="FJ34" s="146">
        <f>conversões!FI34*INPUTs!FE$38</f>
        <v>229.20592796345736</v>
      </c>
      <c r="FK34" s="146">
        <f>conversões!FJ34*INPUTs!FF$38</f>
        <v>2799.8627009373831</v>
      </c>
      <c r="FL34" s="146">
        <f>conversões!FK34*INPUTs!FG$38</f>
        <v>3911.254623389651</v>
      </c>
      <c r="FM34" s="146">
        <f>conversões!FL34*INPUTs!FH$38</f>
        <v>192.86534028431555</v>
      </c>
      <c r="FN34" s="146">
        <f>conversões!FM34*INPUTs!FI$38</f>
        <v>2681.2626083353539</v>
      </c>
      <c r="FO34" s="146">
        <f>conversões!FN34*INPUTs!FJ$38</f>
        <v>59914.043379539085</v>
      </c>
      <c r="FP34" s="146">
        <f>conversões!FO34*INPUTs!FK$38</f>
        <v>2373.3624533029265</v>
      </c>
      <c r="FQ34" s="146">
        <f>conversões!FP34*INPUTs!FL$38</f>
        <v>766.24034558860899</v>
      </c>
      <c r="FR34" s="146">
        <f>conversões!FQ34*INPUTs!FM$38</f>
        <v>1704.8940430582297</v>
      </c>
      <c r="FS34" s="146">
        <f>conversões!FR34*INPUTs!FN$38</f>
        <v>609.07476778006378</v>
      </c>
      <c r="FT34" s="146">
        <f>conversões!FS34*INPUTs!FO$38</f>
        <v>278.79747243405149</v>
      </c>
      <c r="FU34" s="146">
        <f>conversões!FT34*INPUTs!FP$38</f>
        <v>467.27843833420098</v>
      </c>
      <c r="FV34" s="146">
        <f>conversões!FU34*INPUTs!FQ$38</f>
        <v>1004.027829993074</v>
      </c>
      <c r="FW34" s="144">
        <f t="shared" si="5"/>
        <v>78839.930053221819</v>
      </c>
      <c r="FX34" s="146">
        <f>conversões!FW34*INPUTs!FS$38</f>
        <v>32.39674277000065</v>
      </c>
      <c r="FY34" s="146">
        <f>conversões!FX34*INPUTs!FT$38</f>
        <v>41.693199390957453</v>
      </c>
      <c r="FZ34" s="146">
        <f>conversões!FY34*INPUTs!FU$38</f>
        <v>8.1372272297998425</v>
      </c>
      <c r="GA34" s="146">
        <f>conversões!FZ34*INPUTs!FV$38</f>
        <v>0</v>
      </c>
      <c r="GB34" s="146">
        <f>conversões!GA34*INPUTs!FW$38</f>
        <v>491.77137469844769</v>
      </c>
      <c r="GC34" s="146">
        <f>conversões!GB34*INPUTs!FX$38</f>
        <v>209.37085662274995</v>
      </c>
      <c r="GD34" s="146">
        <f>conversões!GC34*INPUTs!FY$38</f>
        <v>13.507634456926789</v>
      </c>
      <c r="GE34" s="146">
        <f>conversões!GD34*INPUTs!FZ$38</f>
        <v>208.8796935871446</v>
      </c>
      <c r="GF34" s="146">
        <f>conversões!GE34*INPUTs!GA$38</f>
        <v>236.87208074677943</v>
      </c>
      <c r="GG34" s="146">
        <f>conversões!GF34*INPUTs!GB$38</f>
        <v>3550.2502698482485</v>
      </c>
      <c r="GH34" s="146">
        <f>conversões!GG34*INPUTs!GC$38</f>
        <v>14.149010707182036</v>
      </c>
      <c r="GI34" s="146">
        <f>conversões!GH34*INPUTs!GD$38</f>
        <v>21.271362956875823</v>
      </c>
      <c r="GJ34" s="146">
        <f>conversões!GI34*INPUTs!GE$38</f>
        <v>265.72310812365879</v>
      </c>
      <c r="GK34" s="146">
        <f>conversões!GJ34*INPUTs!GF$38</f>
        <v>28.398923032001452</v>
      </c>
      <c r="GL34" s="146">
        <f>conversões!GK34*INPUTs!GG$38</f>
        <v>64.162036706971762</v>
      </c>
      <c r="GM34" s="146">
        <f>conversões!GL34*INPUTs!GH$38</f>
        <v>1807.2853284987023</v>
      </c>
      <c r="GN34" s="146">
        <f>conversões!GM34*INPUTs!GI$38</f>
        <v>3584.3704773456361</v>
      </c>
      <c r="GO34" s="146">
        <f>conversões!GN34*INPUTs!GJ$38</f>
        <v>171.10098872736262</v>
      </c>
      <c r="GP34" s="146">
        <f>conversões!GO34*INPUTs!GK$38</f>
        <v>3586.8170160842064</v>
      </c>
      <c r="GQ34" s="146">
        <f>conversões!GP34*INPUTs!GL$38</f>
        <v>54473.946080584145</v>
      </c>
      <c r="GR34" s="146">
        <f>conversões!GQ34*INPUTs!GM$38</f>
        <v>1487.3972555533342</v>
      </c>
      <c r="GS34" s="146">
        <f>conversões!GR34*INPUTs!GN$38</f>
        <v>455.80059898452237</v>
      </c>
      <c r="GT34" s="146">
        <f>conversões!GS34*INPUTs!GO$38</f>
        <v>868.84348651196603</v>
      </c>
      <c r="GU34" s="146">
        <f>conversões!GT34*INPUTs!GP$38</f>
        <v>743.87178797207253</v>
      </c>
      <c r="GV34" s="146">
        <f>conversões!GU34*INPUTs!GQ$38</f>
        <v>220.95615251891491</v>
      </c>
      <c r="GW34" s="146">
        <f>conversões!GV34*INPUTs!GR$38</f>
        <v>406.49583724282621</v>
      </c>
      <c r="GX34" s="146">
        <f>conversões!GW34*INPUTs!GS$38</f>
        <v>704.66662717890335</v>
      </c>
      <c r="GY34" s="144">
        <f t="shared" si="6"/>
        <v>73698.135158080346</v>
      </c>
      <c r="GZ34" s="146">
        <f>conversões!GY34*INPUTs!GU$38</f>
        <v>13.212013808976787</v>
      </c>
      <c r="HA34" s="146">
        <f>conversões!GZ34*INPUTs!GV$38</f>
        <v>0</v>
      </c>
      <c r="HB34" s="146">
        <f>conversões!HA34*INPUTs!GW$38</f>
        <v>4.4040046029922619</v>
      </c>
      <c r="HC34" s="146">
        <f>conversões!HB34*INPUTs!GX$38</f>
        <v>0</v>
      </c>
      <c r="HD34" s="146">
        <f>conversões!HC34*INPUTs!GY$38</f>
        <v>383.24575214098058</v>
      </c>
      <c r="HE34" s="146">
        <f>conversões!HD34*INPUTs!GZ$38</f>
        <v>13.212013808976787</v>
      </c>
      <c r="HF34" s="146">
        <f>conversões!HE34*INPUTs!HA$38</f>
        <v>0</v>
      </c>
      <c r="HG34" s="146">
        <f>conversões!HF34*INPUTs!HB$38</f>
        <v>153.03649437224541</v>
      </c>
      <c r="HH34" s="146">
        <f>conversões!HG34*INPUTs!HC$38</f>
        <v>45.21788547151116</v>
      </c>
      <c r="HI34" s="146">
        <f>conversões!HH34*INPUTs!HD$38</f>
        <v>200.79456334079674</v>
      </c>
      <c r="HJ34" s="146">
        <f>conversões!HI34*INPUTs!HE$38</f>
        <v>9.7429330252557236</v>
      </c>
      <c r="HK34" s="146">
        <f>conversões!HJ34*INPUTs!HF$38</f>
        <v>0</v>
      </c>
      <c r="HL34" s="146">
        <f>conversões!HK34*INPUTs!HG$38</f>
        <v>162.21131080373107</v>
      </c>
      <c r="HM34" s="146">
        <f>conversões!HL34*INPUTs!HH$38</f>
        <v>13.212013808976787</v>
      </c>
      <c r="HN34" s="146">
        <f>conversões!HM34*INPUTs!HI$38</f>
        <v>41.006266332750585</v>
      </c>
      <c r="HO34" s="146">
        <f>conversões!HN34*INPUTs!HJ$38</f>
        <v>1815.8435320999085</v>
      </c>
      <c r="HP34" s="146">
        <f>conversões!HO34*INPUTs!HK$38</f>
        <v>1950.396535048244</v>
      </c>
      <c r="HQ34" s="146">
        <f>conversões!HP34*INPUTs!HL$38</f>
        <v>86.475527751200204</v>
      </c>
      <c r="HR34" s="146">
        <f>conversões!HQ34*INPUTs!HM$38</f>
        <v>1087.2160368664181</v>
      </c>
      <c r="HS34" s="146">
        <f>conversões!HR34*INPUTs!HN$38</f>
        <v>26063.413234203897</v>
      </c>
      <c r="HT34" s="146">
        <f>conversões!HS34*INPUTs!HO$38</f>
        <v>862.99240082743108</v>
      </c>
      <c r="HU34" s="146">
        <f>conversões!HT34*INPUTs!HP$38</f>
        <v>161.89062973168947</v>
      </c>
      <c r="HV34" s="146">
        <f>conversões!HU34*INPUTs!HQ$38</f>
        <v>309.13817594820006</v>
      </c>
      <c r="HW34" s="146">
        <f>conversões!HV34*INPUTs!HR$38</f>
        <v>464.05054449154864</v>
      </c>
      <c r="HX34" s="146">
        <f>conversões!HW34*INPUTs!HS$38</f>
        <v>80.859610618386668</v>
      </c>
      <c r="HY34" s="146">
        <f>conversões!HX34*INPUTs!HT$38</f>
        <v>220.97151042943011</v>
      </c>
      <c r="HZ34" s="146">
        <f>conversões!HY34*INPUTs!HU$38</f>
        <v>749.66646827574095</v>
      </c>
      <c r="IA34" s="144">
        <f t="shared" si="7"/>
        <v>34892.20945780928</v>
      </c>
    </row>
    <row r="35" spans="1:235" s="116" customFormat="1" ht="24" x14ac:dyDescent="0.25">
      <c r="A35" s="114" t="s">
        <v>28</v>
      </c>
      <c r="B35" s="115">
        <v>8593</v>
      </c>
      <c r="C35" s="115"/>
      <c r="D35" s="115">
        <v>9</v>
      </c>
      <c r="E35" s="115"/>
      <c r="F35" s="115"/>
      <c r="G35" s="115" t="s">
        <v>62</v>
      </c>
      <c r="H35" s="115" t="s">
        <v>791</v>
      </c>
      <c r="I35" s="114" t="s">
        <v>13</v>
      </c>
      <c r="J35" s="114" t="s">
        <v>886</v>
      </c>
      <c r="K35" s="114" t="s">
        <v>845</v>
      </c>
      <c r="L35" s="146">
        <f>conversões!K35*INPUTs!G$38</f>
        <v>3689.2154216005656</v>
      </c>
      <c r="M35" s="146">
        <f>conversões!L35*INPUTs!H$38</f>
        <v>886.84612234626081</v>
      </c>
      <c r="N35" s="146">
        <f>conversões!M35*INPUTs!I$38</f>
        <v>12434.260509814987</v>
      </c>
      <c r="O35" s="146">
        <f>conversões!N35*INPUTs!J$38</f>
        <v>1313.5855089454078</v>
      </c>
      <c r="P35" s="146">
        <f>conversões!O35*INPUTs!K$38</f>
        <v>17429.384567607201</v>
      </c>
      <c r="Q35" s="146">
        <f>conversões!P35*INPUTs!L$38</f>
        <v>1830.551899133608</v>
      </c>
      <c r="R35" s="146">
        <f>conversões!Q35*INPUTs!M$38</f>
        <v>2290.9988682677704</v>
      </c>
      <c r="S35" s="146">
        <f>conversões!R35*INPUTs!N$38</f>
        <v>9691.8546933207235</v>
      </c>
      <c r="T35" s="146">
        <f>conversões!S35*INPUTs!O$38</f>
        <v>3505.8025845047996</v>
      </c>
      <c r="U35" s="146">
        <f>conversões!T35*INPUTs!P$38</f>
        <v>16393.421226821556</v>
      </c>
      <c r="V35" s="146">
        <f>conversões!U35*INPUTs!Q$38</f>
        <v>6711.1110182998009</v>
      </c>
      <c r="W35" s="146">
        <f>conversões!V35*INPUTs!R$38</f>
        <v>9774.7285062783048</v>
      </c>
      <c r="X35" s="146">
        <f>conversões!W35*INPUTs!S$38</f>
        <v>28890.993703377295</v>
      </c>
      <c r="Y35" s="146">
        <f>conversões!X35*INPUTs!T$38</f>
        <v>4804.6348557916417</v>
      </c>
      <c r="Z35" s="146">
        <f>conversões!Y35*INPUTs!U$38</f>
        <v>5949.5352390547068</v>
      </c>
      <c r="AA35" s="146">
        <f>conversões!Z35*INPUTs!V$38</f>
        <v>28372.672673784789</v>
      </c>
      <c r="AB35" s="146">
        <f>conversões!AA35*INPUTs!W$38</f>
        <v>97468.734741674329</v>
      </c>
      <c r="AC35" s="146">
        <f>conversões!AB35*INPUTs!X$38</f>
        <v>19224.297747941495</v>
      </c>
      <c r="AD35" s="146">
        <f>conversões!AC35*INPUTs!Y$38</f>
        <v>244069.27339264075</v>
      </c>
      <c r="AE35" s="146">
        <f>conversões!AD35*INPUTs!Z$38</f>
        <v>428841.0506577937</v>
      </c>
      <c r="AF35" s="146">
        <f>conversões!AE35*INPUTs!AA$38</f>
        <v>60961.642196546563</v>
      </c>
      <c r="AG35" s="146">
        <f>conversões!AF35*INPUTs!AB$38</f>
        <v>43115.005730179102</v>
      </c>
      <c r="AH35" s="146">
        <f>conversões!AG35*INPUTs!AC$38</f>
        <v>52706.263819611711</v>
      </c>
      <c r="AI35" s="146">
        <f>conversões!AH35*INPUTs!AD$38</f>
        <v>9512.5624217258901</v>
      </c>
      <c r="AJ35" s="146">
        <f>conversões!AI35*INPUTs!AE$38</f>
        <v>9038.2193839384818</v>
      </c>
      <c r="AK35" s="146">
        <f>conversões!AJ35*INPUTs!AF$38</f>
        <v>16716.909279959618</v>
      </c>
      <c r="AL35" s="146">
        <f>conversões!AK35*INPUTs!AG$38</f>
        <v>58612.321917445566</v>
      </c>
      <c r="AM35" s="144">
        <f t="shared" si="0"/>
        <v>1194235.8786884064</v>
      </c>
      <c r="AN35" s="146">
        <f>conversões!AM35*INPUTs!AI$38</f>
        <v>3388.6124615815047</v>
      </c>
      <c r="AO35" s="146">
        <f>conversões!AN35*INPUTs!AJ$38</f>
        <v>838.07467015856321</v>
      </c>
      <c r="AP35" s="146">
        <f>conversões!AO35*INPUTs!AK$38</f>
        <v>11711.058599582195</v>
      </c>
      <c r="AQ35" s="146">
        <f>conversões!AP35*INPUTs!AL$38</f>
        <v>1189.1760728275674</v>
      </c>
      <c r="AR35" s="146">
        <f>conversões!AQ35*INPUTs!AM$38</f>
        <v>12861.64651653323</v>
      </c>
      <c r="AS35" s="146">
        <f>conversões!AR35*INPUTs!AN$38</f>
        <v>1370.6874087155463</v>
      </c>
      <c r="AT35" s="146">
        <f>conversões!AS35*INPUTs!AO$38</f>
        <v>1818.4426221440222</v>
      </c>
      <c r="AU35" s="146">
        <f>conversões!AT35*INPUTs!AP$38</f>
        <v>7869.0460499400151</v>
      </c>
      <c r="AV35" s="146">
        <f>conversões!AU35*INPUTs!AQ$38</f>
        <v>3097.0680597192236</v>
      </c>
      <c r="AW35" s="146">
        <f>conversões!AV35*INPUTs!AR$38</f>
        <v>15317.763751519473</v>
      </c>
      <c r="AX35" s="146">
        <f>conversões!AW35*INPUTs!AS$38</f>
        <v>7126.1322229597163</v>
      </c>
      <c r="AY35" s="146">
        <f>conversões!AX35*INPUTs!AT$38</f>
        <v>7608.1527161582908</v>
      </c>
      <c r="AZ35" s="146">
        <f>conversões!AY35*INPUTs!AU$38</f>
        <v>22433.796753634717</v>
      </c>
      <c r="BA35" s="146">
        <f>conversões!AZ35*INPUTs!AV$38</f>
        <v>3774.8301668165218</v>
      </c>
      <c r="BB35" s="146">
        <f>conversões!BA35*INPUTs!AW$38</f>
        <v>5559.141295951491</v>
      </c>
      <c r="BC35" s="146">
        <f>conversões!BB35*INPUTs!AX$38</f>
        <v>24419.016445608577</v>
      </c>
      <c r="BD35" s="146">
        <f>conversões!BC35*INPUTs!AY$38</f>
        <v>91853.401055571812</v>
      </c>
      <c r="BE35" s="146">
        <f>conversões!BD35*INPUTs!AZ$38</f>
        <v>15891.714514086738</v>
      </c>
      <c r="BF35" s="146">
        <f>conversões!BE35*INPUTs!BA$38</f>
        <v>219474.86431397541</v>
      </c>
      <c r="BG35" s="146">
        <f>conversões!BF35*INPUTs!BB$38</f>
        <v>392956.6879947664</v>
      </c>
      <c r="BH35" s="146">
        <f>conversões!BG35*INPUTs!BC$38</f>
        <v>51857.266825319595</v>
      </c>
      <c r="BI35" s="146">
        <f>conversões!BH35*INPUTs!BD$38</f>
        <v>35944.640455987712</v>
      </c>
      <c r="BJ35" s="146">
        <f>conversões!BI35*INPUTs!BE$38</f>
        <v>47766.139389292257</v>
      </c>
      <c r="BK35" s="146">
        <f>conversões!BJ35*INPUTs!BF$38</f>
        <v>7130.0718086841907</v>
      </c>
      <c r="BL35" s="146">
        <f>conversões!BK35*INPUTs!BG$38</f>
        <v>7499.523079093361</v>
      </c>
      <c r="BM35" s="146">
        <f>conversões!BL35*INPUTs!BH$38</f>
        <v>14340.400962923568</v>
      </c>
      <c r="BN35" s="146">
        <f>conversões!BM35*INPUTs!BI$38</f>
        <v>53862.581057057003</v>
      </c>
      <c r="BO35" s="144">
        <f t="shared" si="1"/>
        <v>1068959.9372706085</v>
      </c>
      <c r="BP35" s="146">
        <f>conversões!BO35*INPUTs!BK$38</f>
        <v>2289.5642283493758</v>
      </c>
      <c r="BQ35" s="146">
        <f>conversões!BP35*INPUTs!BL$38</f>
        <v>774.22150126168549</v>
      </c>
      <c r="BR35" s="146">
        <f>conversões!BQ35*INPUTs!BM$38</f>
        <v>13215.54913810743</v>
      </c>
      <c r="BS35" s="146">
        <f>conversões!BR35*INPUTs!BN$38</f>
        <v>888.57923948484699</v>
      </c>
      <c r="BT35" s="146">
        <f>conversões!BS35*INPUTs!BO$38</f>
        <v>13262.843209111012</v>
      </c>
      <c r="BU35" s="146">
        <f>conversões!BT35*INPUTs!BP$38</f>
        <v>1141.3502326550706</v>
      </c>
      <c r="BV35" s="146">
        <f>conversões!BU35*INPUTs!BQ$38</f>
        <v>1359.8585368451324</v>
      </c>
      <c r="BW35" s="146">
        <f>conversões!BV35*INPUTs!BR$38</f>
        <v>7198.311078004358</v>
      </c>
      <c r="BX35" s="146">
        <f>conversões!BW35*INPUTs!BS$38</f>
        <v>2846.1739106579962</v>
      </c>
      <c r="BY35" s="146">
        <f>conversões!BX35*INPUTs!BT$38</f>
        <v>14021.617216255174</v>
      </c>
      <c r="BZ35" s="146">
        <f>conversões!BY35*INPUTs!BU$38</f>
        <v>6996.4130650268644</v>
      </c>
      <c r="CA35" s="146">
        <f>conversões!BZ35*INPUTs!BV$38</f>
        <v>6166.554759212383</v>
      </c>
      <c r="CB35" s="146">
        <f>conversões!CA35*INPUTs!BW$38</f>
        <v>21583.498956037838</v>
      </c>
      <c r="CC35" s="146">
        <f>conversões!CB35*INPUTs!BX$38</f>
        <v>2984.954223379656</v>
      </c>
      <c r="CD35" s="146">
        <f>conversões!CC35*INPUTs!BY$38</f>
        <v>5073.0185641117268</v>
      </c>
      <c r="CE35" s="146">
        <f>conversões!CD35*INPUTs!BZ$38</f>
        <v>23412.106507965644</v>
      </c>
      <c r="CF35" s="146">
        <f>conversões!CE35*INPUTs!CA$38</f>
        <v>83416.038274512801</v>
      </c>
      <c r="CG35" s="146">
        <f>conversões!CF35*INPUTs!CB$38</f>
        <v>13155.08752467398</v>
      </c>
      <c r="CH35" s="146">
        <f>conversões!CG35*INPUTs!CC$38</f>
        <v>211073.77462176254</v>
      </c>
      <c r="CI35" s="146">
        <f>conversões!CH35*INPUTs!CD$38</f>
        <v>373846.02393334609</v>
      </c>
      <c r="CJ35" s="146">
        <f>conversões!CI35*INPUTs!CE$38</f>
        <v>54478.200175699705</v>
      </c>
      <c r="CK35" s="146">
        <f>conversões!CJ35*INPUTs!CF$38</f>
        <v>33723.178999579774</v>
      </c>
      <c r="CL35" s="146">
        <f>conversões!CK35*INPUTs!CG$38</f>
        <v>44951.73061735466</v>
      </c>
      <c r="CM35" s="146">
        <f>conversões!CL35*INPUTs!CH$38</f>
        <v>6649.6585331994593</v>
      </c>
      <c r="CN35" s="146">
        <f>conversões!CM35*INPUTs!CI$38</f>
        <v>6510.5474721452865</v>
      </c>
      <c r="CO35" s="146">
        <f>conversões!CN35*INPUTs!CJ$38</f>
        <v>14172.509284886242</v>
      </c>
      <c r="CP35" s="146">
        <f>conversões!CO35*INPUTs!CK$38</f>
        <v>54184.102261477528</v>
      </c>
      <c r="CQ35" s="144">
        <f t="shared" si="2"/>
        <v>1019375.4660651042</v>
      </c>
      <c r="CR35" s="146">
        <f>conversões!CQ35*INPUTs!CM$38</f>
        <v>2975.3171757251239</v>
      </c>
      <c r="CS35" s="146">
        <f>conversões!CR35*INPUTs!CN$38</f>
        <v>840.93064970983755</v>
      </c>
      <c r="CT35" s="146">
        <f>conversões!CS35*INPUTs!CO$38</f>
        <v>10474.481677530746</v>
      </c>
      <c r="CU35" s="146">
        <f>conversões!CT35*INPUTs!CP$38</f>
        <v>861.3003702604791</v>
      </c>
      <c r="CV35" s="146">
        <f>conversões!CU35*INPUTs!CQ$38</f>
        <v>10804.47401848222</v>
      </c>
      <c r="CW35" s="146">
        <f>conversões!CV35*INPUTs!CR$38</f>
        <v>893.35889061067849</v>
      </c>
      <c r="CX35" s="146">
        <f>conversões!CW35*INPUTs!CS$38</f>
        <v>1212.2745850754172</v>
      </c>
      <c r="CY35" s="146">
        <f>conversões!CX35*INPUTs!CT$38</f>
        <v>4924.7168379432587</v>
      </c>
      <c r="CZ35" s="146">
        <f>conversões!CY35*INPUTs!CU$38</f>
        <v>2442.4290988547777</v>
      </c>
      <c r="DA35" s="146">
        <f>conversões!CZ35*INPUTs!CV$38</f>
        <v>10747.431933455544</v>
      </c>
      <c r="DB35" s="146">
        <f>conversões!DA35*INPUTs!CW$38</f>
        <v>5478.5495569162367</v>
      </c>
      <c r="DC35" s="146">
        <f>conversões!DB35*INPUTs!CX$38</f>
        <v>4707.1861252825911</v>
      </c>
      <c r="DD35" s="146">
        <f>conversões!DC35*INPUTs!CY$38</f>
        <v>13681.150180093686</v>
      </c>
      <c r="DE35" s="146">
        <f>conversões!DD35*INPUTs!CZ$38</f>
        <v>2230.1875329106706</v>
      </c>
      <c r="DF35" s="146">
        <f>conversões!DE35*INPUTs!DA$38</f>
        <v>4196.9065424296241</v>
      </c>
      <c r="DG35" s="146">
        <f>conversões!DF35*INPUTs!DB$38</f>
        <v>20103.266513594208</v>
      </c>
      <c r="DH35" s="146">
        <f>conversões!DG35*INPUTs!DC$38</f>
        <v>69567.327534858559</v>
      </c>
      <c r="DI35" s="146">
        <f>conversões!DH35*INPUTs!DD$38</f>
        <v>10586.553622150788</v>
      </c>
      <c r="DJ35" s="146">
        <f>conversões!DI35*INPUTs!DE$38</f>
        <v>188505.23950376347</v>
      </c>
      <c r="DK35" s="146">
        <f>conversões!DJ35*INPUTs!DF$38</f>
        <v>332448.40595187905</v>
      </c>
      <c r="DL35" s="146">
        <f>conversões!DK35*INPUTs!DG$38</f>
        <v>44184.782300149811</v>
      </c>
      <c r="DM35" s="146">
        <f>conversões!DL35*INPUTs!DH$38</f>
        <v>31158.811010340094</v>
      </c>
      <c r="DN35" s="146">
        <f>conversões!DM35*INPUTs!DI$38</f>
        <v>36404.784275986014</v>
      </c>
      <c r="DO35" s="146">
        <f>conversões!DN35*INPUTs!DJ$38</f>
        <v>5346.1124963803468</v>
      </c>
      <c r="DP35" s="146">
        <f>conversões!DO35*INPUTs!DK$38</f>
        <v>6248.6569757229327</v>
      </c>
      <c r="DQ35" s="146">
        <f>conversões!DP35*INPUTs!DL$38</f>
        <v>12868.025341542861</v>
      </c>
      <c r="DR35" s="146">
        <f>conversões!DQ35*INPUTs!DM$38</f>
        <v>52329.339790684513</v>
      </c>
      <c r="DS35" s="144">
        <f t="shared" si="3"/>
        <v>886222.00049233367</v>
      </c>
      <c r="DT35" s="146">
        <f>conversões!DS35*INPUTs!DO$38</f>
        <v>1855.3759432333013</v>
      </c>
      <c r="DU35" s="146">
        <f>conversões!DT35*INPUTs!DP$38</f>
        <v>739.1641269559168</v>
      </c>
      <c r="DV35" s="146">
        <f>conversões!DU35*INPUTs!DQ$38</f>
        <v>9166.3549474838128</v>
      </c>
      <c r="DW35" s="146">
        <f>conversões!DV35*INPUTs!DR$38</f>
        <v>886.92503176592834</v>
      </c>
      <c r="DX35" s="146">
        <f>conversões!DW35*INPUTs!DS$38</f>
        <v>9388.4130752458823</v>
      </c>
      <c r="DY35" s="146">
        <f>conversões!DX35*INPUTs!DT$38</f>
        <v>359.08712006121175</v>
      </c>
      <c r="DZ35" s="146">
        <f>conversões!DY35*INPUTs!DU$38</f>
        <v>751.95804650209936</v>
      </c>
      <c r="EA35" s="146">
        <f>conversões!DZ35*INPUTs!DV$38</f>
        <v>3680.2159965071646</v>
      </c>
      <c r="EB35" s="146">
        <f>conversões!EA35*INPUTs!DW$38</f>
        <v>2211.6536212652359</v>
      </c>
      <c r="EC35" s="146">
        <f>conversões!EB35*INPUTs!DX$38</f>
        <v>7957.3631700415299</v>
      </c>
      <c r="ED35" s="146">
        <f>conversões!EC35*INPUTs!DY$38</f>
        <v>5194.822438451356</v>
      </c>
      <c r="EE35" s="146">
        <f>conversões!ED35*INPUTs!DZ$38</f>
        <v>3468.5845088880428</v>
      </c>
      <c r="EF35" s="146">
        <f>conversões!EE35*INPUTs!EA$38</f>
        <v>13363.83610470782</v>
      </c>
      <c r="EG35" s="146">
        <f>conversões!EF35*INPUTs!EB$38</f>
        <v>1531.2505950458656</v>
      </c>
      <c r="EH35" s="146">
        <f>conversões!EG35*INPUTs!EC$38</f>
        <v>3467.7339451714374</v>
      </c>
      <c r="EI35" s="146">
        <f>conversões!EH35*INPUTs!ED$38</f>
        <v>16880.066509099019</v>
      </c>
      <c r="EJ35" s="146">
        <f>conversões!EI35*INPUTs!EE$38</f>
        <v>57824.906843838049</v>
      </c>
      <c r="EK35" s="146">
        <f>conversões!EJ35*INPUTs!EF$38</f>
        <v>8282.8008205875994</v>
      </c>
      <c r="EL35" s="146">
        <f>conversões!EK35*INPUTs!EG$38</f>
        <v>172936.60294164027</v>
      </c>
      <c r="EM35" s="146">
        <f>conversões!EL35*INPUTs!EH$38</f>
        <v>289963.01981751894</v>
      </c>
      <c r="EN35" s="146">
        <f>conversões!EM35*INPUTs!EI$38</f>
        <v>35720.235824805626</v>
      </c>
      <c r="EO35" s="146">
        <f>conversões!EN35*INPUTs!EJ$38</f>
        <v>24315.073051960208</v>
      </c>
      <c r="EP35" s="146">
        <f>conversões!EO35*INPUTs!EK$38</f>
        <v>29496.589331775769</v>
      </c>
      <c r="EQ35" s="146">
        <f>conversões!EP35*INPUTs!EL$38</f>
        <v>3538.0949703234241</v>
      </c>
      <c r="ER35" s="146">
        <f>conversões!EQ35*INPUTs!EM$38</f>
        <v>4705.9912993509615</v>
      </c>
      <c r="ES35" s="146">
        <f>conversões!ER35*INPUTs!EN$38</f>
        <v>9403.9995560541374</v>
      </c>
      <c r="ET35" s="146">
        <f>conversões!ES35*INPUTs!EO$38</f>
        <v>45197.245835387977</v>
      </c>
      <c r="EU35" s="144">
        <f t="shared" si="4"/>
        <v>762287.36547366856</v>
      </c>
      <c r="EV35" s="146">
        <f>conversões!EU35*INPUTs!EQ$38</f>
        <v>1091.0141270364472</v>
      </c>
      <c r="EW35" s="146">
        <f>conversões!EV35*INPUTs!ER$38</f>
        <v>609.03224434435549</v>
      </c>
      <c r="EX35" s="146">
        <f>conversões!EW35*INPUTs!ES$38</f>
        <v>7562.6468952955865</v>
      </c>
      <c r="EY35" s="146">
        <f>conversões!EX35*INPUTs!ET$38</f>
        <v>973.78712509627348</v>
      </c>
      <c r="EZ35" s="146">
        <f>conversões!EY35*INPUTs!EU$38</f>
        <v>9109.166267609231</v>
      </c>
      <c r="FA35" s="146">
        <f>conversões!EZ35*INPUTs!EV$38</f>
        <v>248.80016216783713</v>
      </c>
      <c r="FB35" s="146">
        <f>conversões!FA35*INPUTs!EW$38</f>
        <v>427.53136661021881</v>
      </c>
      <c r="FC35" s="146">
        <f>conversões!FB35*INPUTs!EX$38</f>
        <v>3403.596465711968</v>
      </c>
      <c r="FD35" s="146">
        <f>conversões!FC35*INPUTs!EY$38</f>
        <v>2398.584351995908</v>
      </c>
      <c r="FE35" s="146">
        <f>conversões!FD35*INPUTs!EZ$38</f>
        <v>7088.5334837369064</v>
      </c>
      <c r="FF35" s="146">
        <f>conversões!FE35*INPUTs!FA$38</f>
        <v>4145.9786362188133</v>
      </c>
      <c r="FG35" s="146">
        <f>conversões!FF35*INPUTs!FB$38</f>
        <v>4086.8541106030043</v>
      </c>
      <c r="FH35" s="146">
        <f>conversões!FG35*INPUTs!FC$38</f>
        <v>11060.842988569981</v>
      </c>
      <c r="FI35" s="146">
        <f>conversões!FH35*INPUTs!FD$38</f>
        <v>1181.1250045086783</v>
      </c>
      <c r="FJ35" s="146">
        <f>conversões!FI35*INPUTs!FE$38</f>
        <v>2925.128267754199</v>
      </c>
      <c r="FK35" s="146">
        <f>conversões!FJ35*INPUTs!FF$38</f>
        <v>16292.117241814749</v>
      </c>
      <c r="FL35" s="146">
        <f>conversões!FK35*INPUTs!FG$38</f>
        <v>50581.627438640884</v>
      </c>
      <c r="FM35" s="146">
        <f>conversões!FL35*INPUTs!FH$38</f>
        <v>7347.1678595009625</v>
      </c>
      <c r="FN35" s="146">
        <f>conversões!FM35*INPUTs!FI$38</f>
        <v>157179.4579932171</v>
      </c>
      <c r="FO35" s="146">
        <f>conversões!FN35*INPUTs!FJ$38</f>
        <v>247040.75070120214</v>
      </c>
      <c r="FP35" s="146">
        <f>conversões!FO35*INPUTs!FK$38</f>
        <v>27849.325442199308</v>
      </c>
      <c r="FQ35" s="146">
        <f>conversões!FP35*INPUTs!FL$38</f>
        <v>19853.639651945308</v>
      </c>
      <c r="FR35" s="146">
        <f>conversões!FQ35*INPUTs!FM$38</f>
        <v>23355.919184519753</v>
      </c>
      <c r="FS35" s="146">
        <f>conversões!FR35*INPUTs!FN$38</f>
        <v>2878.9614953796477</v>
      </c>
      <c r="FT35" s="146">
        <f>conversões!FS35*INPUTs!FO$38</f>
        <v>4342.2534342148901</v>
      </c>
      <c r="FU35" s="146">
        <f>conversões!FT35*INPUTs!FP$38</f>
        <v>6632.738900676356</v>
      </c>
      <c r="FV35" s="146">
        <f>conversões!FU35*INPUTs!FQ$38</f>
        <v>39732.991708928203</v>
      </c>
      <c r="FW35" s="144">
        <f t="shared" si="5"/>
        <v>659399.57254949887</v>
      </c>
      <c r="FX35" s="146">
        <f>conversões!FW35*INPUTs!FS$38</f>
        <v>826.87671354151985</v>
      </c>
      <c r="FY35" s="146">
        <f>conversões!FX35*INPUTs!FT$38</f>
        <v>531.54093357227737</v>
      </c>
      <c r="FZ35" s="146">
        <f>conversões!FY35*INPUTs!FU$38</f>
        <v>7359.5592587186138</v>
      </c>
      <c r="GA35" s="146">
        <f>conversões!FZ35*INPUTs!FV$38</f>
        <v>754.90651907387075</v>
      </c>
      <c r="GB35" s="146">
        <f>conversões!GA35*INPUTs!FW$38</f>
        <v>6947.8248373300457</v>
      </c>
      <c r="GC35" s="146">
        <f>conversões!GB35*INPUTs!FX$38</f>
        <v>132.74112309882591</v>
      </c>
      <c r="GD35" s="146">
        <f>conversões!GC35*INPUTs!FY$38</f>
        <v>577.27800940734323</v>
      </c>
      <c r="GE35" s="146">
        <f>conversões!GD35*INPUTs!FZ$38</f>
        <v>2107.0702188279524</v>
      </c>
      <c r="GF35" s="146">
        <f>conversões!GE35*INPUTs!GA$38</f>
        <v>1989.774692223004</v>
      </c>
      <c r="GG35" s="146">
        <f>conversões!GF35*INPUTs!GB$38</f>
        <v>6466.5618778761909</v>
      </c>
      <c r="GH35" s="146">
        <f>conversões!GG35*INPUTs!GC$38</f>
        <v>3222.9971925372324</v>
      </c>
      <c r="GI35" s="146">
        <f>conversões!GH35*INPUTs!GD$38</f>
        <v>2626.3128726542081</v>
      </c>
      <c r="GJ35" s="146">
        <f>conversões!GI35*INPUTs!GE$38</f>
        <v>9552.7320827780386</v>
      </c>
      <c r="GK35" s="146">
        <f>conversões!GJ35*INPUTs!GF$38</f>
        <v>807.05833387882365</v>
      </c>
      <c r="GL35" s="146">
        <f>conversões!GK35*INPUTs!GG$38</f>
        <v>2527.8281742366148</v>
      </c>
      <c r="GM35" s="146">
        <f>conversões!GL35*INPUTs!GH$38</f>
        <v>16070.949079108701</v>
      </c>
      <c r="GN35" s="146">
        <f>conversões!GM35*INPUTs!GI$38</f>
        <v>52411.430923963097</v>
      </c>
      <c r="GO35" s="146">
        <f>conversões!GN35*INPUTs!GJ$38</f>
        <v>5834.3821590938442</v>
      </c>
      <c r="GP35" s="146">
        <f>conversões!GO35*INPUTs!GK$38</f>
        <v>148529.06901680902</v>
      </c>
      <c r="GQ35" s="146">
        <f>conversões!GP35*INPUTs!GL$38</f>
        <v>221963.40714845291</v>
      </c>
      <c r="GR35" s="146">
        <f>conversões!GQ35*INPUTs!GM$38</f>
        <v>24089.553112308571</v>
      </c>
      <c r="GS35" s="146">
        <f>conversões!GR35*INPUTs!GN$38</f>
        <v>17399.409361431259</v>
      </c>
      <c r="GT35" s="146">
        <f>conversões!GS35*INPUTs!GO$38</f>
        <v>22341.754007006901</v>
      </c>
      <c r="GU35" s="146">
        <f>conversões!GT35*INPUTs!GP$38</f>
        <v>2034.2594487875645</v>
      </c>
      <c r="GV35" s="146">
        <f>conversões!GU35*INPUTs!GQ$38</f>
        <v>2907.9258698786252</v>
      </c>
      <c r="GW35" s="146">
        <f>conversões!GV35*INPUTs!GR$38</f>
        <v>6781.6795827301057</v>
      </c>
      <c r="GX35" s="146">
        <f>conversões!GW35*INPUTs!GS$38</f>
        <v>38421.655175278742</v>
      </c>
      <c r="GY35" s="144">
        <f t="shared" si="6"/>
        <v>605216.5377246039</v>
      </c>
      <c r="GZ35" s="146">
        <f>conversões!GY35*INPUTs!GU$38</f>
        <v>440.20112114350724</v>
      </c>
      <c r="HA35" s="146">
        <f>conversões!GZ35*INPUTs!GV$38</f>
        <v>277.42308448430782</v>
      </c>
      <c r="HB35" s="146">
        <f>conversões!HA35*INPUTs!GW$38</f>
        <v>3826.5490856559222</v>
      </c>
      <c r="HC35" s="146">
        <f>conversões!HB35*INPUTs!GX$38</f>
        <v>572.58040013572111</v>
      </c>
      <c r="HD35" s="146">
        <f>conversões!HC35*INPUTs!GY$38</f>
        <v>4383.8518779288652</v>
      </c>
      <c r="HE35" s="146">
        <f>conversões!HD35*INPUTs!GZ$38</f>
        <v>66.424326583491109</v>
      </c>
      <c r="HF35" s="146">
        <f>conversões!HE35*INPUTs!HA$38</f>
        <v>280.80315801709281</v>
      </c>
      <c r="HG35" s="146">
        <f>conversões!HF35*INPUTs!HB$38</f>
        <v>1500.9902330205537</v>
      </c>
      <c r="HH35" s="146">
        <f>conversões!HG35*INPUTs!HC$38</f>
        <v>1079.3291599915824</v>
      </c>
      <c r="HI35" s="146">
        <f>conversões!HH35*INPUTs!HD$38</f>
        <v>3919.4568939194528</v>
      </c>
      <c r="HJ35" s="146">
        <f>conversões!HI35*INPUTs!HE$38</f>
        <v>1911.1263736878664</v>
      </c>
      <c r="HK35" s="146">
        <f>conversões!HJ35*INPUTs!HF$38</f>
        <v>2604.9885406905787</v>
      </c>
      <c r="HL35" s="146">
        <f>conversões!HK35*INPUTs!HG$38</f>
        <v>5221.2794956152593</v>
      </c>
      <c r="HM35" s="146">
        <f>conversões!HL35*INPUTs!HH$38</f>
        <v>486.30432743507373</v>
      </c>
      <c r="HN35" s="146">
        <f>conversões!HM35*INPUTs!HI$38</f>
        <v>1474.1183876712398</v>
      </c>
      <c r="HO35" s="146">
        <f>conversões!HN35*INPUTs!HJ$38</f>
        <v>13839.891354487099</v>
      </c>
      <c r="HP35" s="146">
        <f>conversões!HO35*INPUTs!HK$38</f>
        <v>26130.195096423893</v>
      </c>
      <c r="HQ35" s="146">
        <f>conversões!HP35*INPUTs!HL$38</f>
        <v>2956.1922619734664</v>
      </c>
      <c r="HR35" s="146">
        <f>conversões!HQ35*INPUTs!HM$38</f>
        <v>95887.23025910437</v>
      </c>
      <c r="HS35" s="146">
        <f>conversões!HR35*INPUTs!HN$38</f>
        <v>131613.89486328361</v>
      </c>
      <c r="HT35" s="146">
        <f>conversões!HS35*INPUTs!HO$38</f>
        <v>13456.101823672461</v>
      </c>
      <c r="HU35" s="146">
        <f>conversões!HT35*INPUTs!HP$38</f>
        <v>10192.858188563823</v>
      </c>
      <c r="HV35" s="146">
        <f>conversões!HU35*INPUTs!HQ$38</f>
        <v>11150.736027511064</v>
      </c>
      <c r="HW35" s="146">
        <f>conversões!HV35*INPUTs!HR$38</f>
        <v>1227.0271895210255</v>
      </c>
      <c r="HX35" s="146">
        <f>conversões!HW35*INPUTs!HS$38</f>
        <v>1809.5524115245919</v>
      </c>
      <c r="HY35" s="146">
        <f>conversões!HX35*INPUTs!HT$38</f>
        <v>3674.3203784435991</v>
      </c>
      <c r="HZ35" s="146">
        <f>conversões!HY35*INPUTs!HU$38</f>
        <v>23162.191525895058</v>
      </c>
      <c r="IA35" s="144">
        <f t="shared" si="7"/>
        <v>363145.61784638453</v>
      </c>
    </row>
    <row r="36" spans="1:235" s="27" customFormat="1" ht="24" x14ac:dyDescent="0.25">
      <c r="A36" s="91" t="s">
        <v>29</v>
      </c>
      <c r="B36" s="92">
        <v>4783</v>
      </c>
      <c r="C36" s="92"/>
      <c r="D36" s="92"/>
      <c r="E36" s="92">
        <v>1</v>
      </c>
      <c r="F36" s="92"/>
      <c r="G36" s="92" t="s">
        <v>781</v>
      </c>
      <c r="H36" s="92" t="s">
        <v>780</v>
      </c>
      <c r="I36" s="91" t="s">
        <v>20</v>
      </c>
      <c r="J36" s="91" t="s">
        <v>876</v>
      </c>
      <c r="K36" s="91" t="s">
        <v>48</v>
      </c>
      <c r="L36" s="146">
        <f>conversões!K36*INPUTs!G$40</f>
        <v>15904.709558594179</v>
      </c>
      <c r="M36" s="146">
        <f>conversões!L36*INPUTs!H$40</f>
        <v>4043.7105652548616</v>
      </c>
      <c r="N36" s="146">
        <f>conversões!M36*INPUTs!I$40</f>
        <v>25057.085413108503</v>
      </c>
      <c r="O36" s="146">
        <f>conversões!N36*INPUTs!J$40</f>
        <v>1343.411759823696</v>
      </c>
      <c r="P36" s="146">
        <f>conversões!O36*INPUTs!K$40</f>
        <v>20424.43762559853</v>
      </c>
      <c r="Q36" s="146">
        <f>conversões!P36*INPUTs!L$40</f>
        <v>1900.7635391868148</v>
      </c>
      <c r="R36" s="146">
        <f>conversões!Q36*INPUTs!M$40</f>
        <v>3185.395292068778</v>
      </c>
      <c r="S36" s="146">
        <f>conversões!R36*INPUTs!N$40</f>
        <v>21295.171376728831</v>
      </c>
      <c r="T36" s="146">
        <f>conversões!S36*INPUTs!O$40</f>
        <v>13305.480818599519</v>
      </c>
      <c r="U36" s="146">
        <f>conversões!T36*INPUTs!P$40</f>
        <v>29910.405669528358</v>
      </c>
      <c r="V36" s="146">
        <f>conversões!U36*INPUTs!Q$40</f>
        <v>9940.0400239272567</v>
      </c>
      <c r="W36" s="146">
        <f>conversões!V36*INPUTs!R$40</f>
        <v>15707.377311893657</v>
      </c>
      <c r="X36" s="146">
        <f>conversões!W36*INPUTs!S$40</f>
        <v>38517.556417475418</v>
      </c>
      <c r="Y36" s="146">
        <f>conversões!X36*INPUTs!T$40</f>
        <v>6648.3463265168893</v>
      </c>
      <c r="Z36" s="146">
        <f>conversões!Y36*INPUTs!U$40</f>
        <v>15130.527329305465</v>
      </c>
      <c r="AA36" s="146">
        <f>conversões!Z36*INPUTs!V$40</f>
        <v>46266.599901986076</v>
      </c>
      <c r="AB36" s="146">
        <f>conversões!AA36*INPUTs!W$40</f>
        <v>136243.33298971422</v>
      </c>
      <c r="AC36" s="146">
        <f>conversões!AB36*INPUTs!X$40</f>
        <v>37487.466986812608</v>
      </c>
      <c r="AD36" s="146">
        <f>conversões!AC36*INPUTs!Y$40</f>
        <v>223443.12233272791</v>
      </c>
      <c r="AE36" s="146">
        <f>conversões!AD36*INPUTs!Z$40</f>
        <v>744821.65254306537</v>
      </c>
      <c r="AF36" s="146">
        <f>conversões!AE36*INPUTs!AA$40</f>
        <v>191355.80489785754</v>
      </c>
      <c r="AG36" s="146">
        <f>conversões!AF36*INPUTs!AB$40</f>
        <v>113174.18494680067</v>
      </c>
      <c r="AH36" s="146">
        <f>conversões!AG36*INPUTs!AC$40</f>
        <v>144486.82058393626</v>
      </c>
      <c r="AI36" s="146">
        <f>conversões!AH36*INPUTs!AD$40</f>
        <v>19911.5405370195</v>
      </c>
      <c r="AJ36" s="146">
        <f>conversões!AI36*INPUTs!AE$40</f>
        <v>17209.826575194438</v>
      </c>
      <c r="AK36" s="146">
        <f>conversões!AJ36*INPUTs!AF$40</f>
        <v>47616.639877770569</v>
      </c>
      <c r="AL36" s="146">
        <f>conversões!AK36*INPUTs!AG$40</f>
        <v>50451.475891122529</v>
      </c>
      <c r="AM36" s="144">
        <f t="shared" si="0"/>
        <v>1994782.8870916185</v>
      </c>
      <c r="AN36" s="146">
        <f>conversões!AM36*INPUTs!AI$40</f>
        <v>17919.976402769891</v>
      </c>
      <c r="AO36" s="146">
        <f>conversões!AN36*INPUTs!AJ$40</f>
        <v>3350.1429799842072</v>
      </c>
      <c r="AP36" s="146">
        <f>conversões!AO36*INPUTs!AK$40</f>
        <v>23545.328790969168</v>
      </c>
      <c r="AQ36" s="146">
        <f>conversões!AP36*INPUTs!AL$40</f>
        <v>918.05253463623671</v>
      </c>
      <c r="AR36" s="146">
        <f>conversões!AQ36*INPUTs!AM$40</f>
        <v>16560.878499441711</v>
      </c>
      <c r="AS36" s="146">
        <f>conversões!AR36*INPUTs!AN$40</f>
        <v>1378.2043898745687</v>
      </c>
      <c r="AT36" s="146">
        <f>conversões!AS36*INPUTs!AO$40</f>
        <v>3135.8637072096012</v>
      </c>
      <c r="AU36" s="146">
        <f>conversões!AT36*INPUTs!AP$40</f>
        <v>20077.884483087342</v>
      </c>
      <c r="AV36" s="146">
        <f>conversões!AU36*INPUTs!AQ$40</f>
        <v>10714.307388556819</v>
      </c>
      <c r="AW36" s="146">
        <f>conversões!AV36*INPUTs!AR$40</f>
        <v>28275.109829033394</v>
      </c>
      <c r="AX36" s="146">
        <f>conversões!AW36*INPUTs!AS$40</f>
        <v>9011.8653683692683</v>
      </c>
      <c r="AY36" s="146">
        <f>conversões!AX36*INPUTs!AT$40</f>
        <v>14256.656108867042</v>
      </c>
      <c r="AZ36" s="146">
        <f>conversões!AY36*INPUTs!AU$40</f>
        <v>37931.595667142006</v>
      </c>
      <c r="BA36" s="146">
        <f>conversões!AZ36*INPUTs!AV$40</f>
        <v>5469.6653859703329</v>
      </c>
      <c r="BB36" s="146">
        <f>conversões!BA36*INPUTs!AW$40</f>
        <v>13413.226210951363</v>
      </c>
      <c r="BC36" s="146">
        <f>conversões!BB36*INPUTs!AX$40</f>
        <v>45643.133612783175</v>
      </c>
      <c r="BD36" s="146">
        <f>conversões!BC36*INPUTs!AY$40</f>
        <v>132719.48662186108</v>
      </c>
      <c r="BE36" s="146">
        <f>conversões!BD36*INPUTs!AZ$40</f>
        <v>38286.177208686531</v>
      </c>
      <c r="BF36" s="146">
        <f>conversões!BE36*INPUTs!BA$40</f>
        <v>216538.88563525327</v>
      </c>
      <c r="BG36" s="146">
        <f>conversões!BF36*INPUTs!BB$40</f>
        <v>746781.08139044559</v>
      </c>
      <c r="BH36" s="146">
        <f>conversões!BG36*INPUTs!BC$40</f>
        <v>198018.98836143609</v>
      </c>
      <c r="BI36" s="146">
        <f>conversões!BH36*INPUTs!BD$40</f>
        <v>110023.29651022269</v>
      </c>
      <c r="BJ36" s="146">
        <f>conversões!BI36*INPUTs!BE$40</f>
        <v>141290.05073724245</v>
      </c>
      <c r="BK36" s="146">
        <f>conversões!BJ36*INPUTs!BF$40</f>
        <v>18905.283814117116</v>
      </c>
      <c r="BL36" s="146">
        <f>conversões!BK36*INPUTs!BG$40</f>
        <v>16717.137591749561</v>
      </c>
      <c r="BM36" s="146">
        <f>conversões!BL36*INPUTs!BH$40</f>
        <v>45618.34974505275</v>
      </c>
      <c r="BN36" s="146">
        <f>conversões!BM36*INPUTs!BI$40</f>
        <v>52888.686422631043</v>
      </c>
      <c r="BO36" s="144">
        <f t="shared" si="1"/>
        <v>1969389.3153983443</v>
      </c>
      <c r="BP36" s="146">
        <f>conversões!BO36*INPUTs!BK$40</f>
        <v>13524.976850636438</v>
      </c>
      <c r="BQ36" s="146">
        <f>conversões!BP36*INPUTs!BL$40</f>
        <v>3160.6897695853854</v>
      </c>
      <c r="BR36" s="146">
        <f>conversões!BQ36*INPUTs!BM$40</f>
        <v>20075.486849146848</v>
      </c>
      <c r="BS36" s="146">
        <f>conversões!BR36*INPUTs!BN$40</f>
        <v>948.13753620698128</v>
      </c>
      <c r="BT36" s="146">
        <f>conversões!BS36*INPUTs!BO$40</f>
        <v>10336.819794510529</v>
      </c>
      <c r="BU36" s="146">
        <f>conversões!BT36*INPUTs!BP$40</f>
        <v>939.40262388063525</v>
      </c>
      <c r="BV36" s="146">
        <f>conversões!BU36*INPUTs!BQ$40</f>
        <v>2643.3936389928786</v>
      </c>
      <c r="BW36" s="146">
        <f>conversões!BV36*INPUTs!BR$40</f>
        <v>15398.513471936731</v>
      </c>
      <c r="BX36" s="146">
        <f>conversões!BW36*INPUTs!BS$40</f>
        <v>8426.9876436861814</v>
      </c>
      <c r="BY36" s="146">
        <f>conversões!BX36*INPUTs!BT$40</f>
        <v>19320.774762326939</v>
      </c>
      <c r="BZ36" s="146">
        <f>conversões!BY36*INPUTs!BU$40</f>
        <v>6928.8498307829905</v>
      </c>
      <c r="CA36" s="146">
        <f>conversões!BZ36*INPUTs!BV$40</f>
        <v>10837.429930225566</v>
      </c>
      <c r="CB36" s="146">
        <f>conversões!CA36*INPUTs!BW$40</f>
        <v>24777.779922744587</v>
      </c>
      <c r="CC36" s="146">
        <f>conversões!CB36*INPUTs!BX$40</f>
        <v>4331.843252626657</v>
      </c>
      <c r="CD36" s="146">
        <f>conversões!CC36*INPUTs!BY$40</f>
        <v>10138.795286101384</v>
      </c>
      <c r="CE36" s="146">
        <f>conversões!CD36*INPUTs!BZ$40</f>
        <v>34933.21022893129</v>
      </c>
      <c r="CF36" s="146">
        <f>conversões!CE36*INPUTs!CA$40</f>
        <v>101940.48291567675</v>
      </c>
      <c r="CG36" s="146">
        <f>conversões!CF36*INPUTs!CB$40</f>
        <v>28443.32304854205</v>
      </c>
      <c r="CH36" s="146">
        <f>conversões!CG36*INPUTs!CC$40</f>
        <v>156528.22474275244</v>
      </c>
      <c r="CI36" s="146">
        <f>conversões!CH36*INPUTs!CD$40</f>
        <v>505026.27846828388</v>
      </c>
      <c r="CJ36" s="146">
        <f>conversões!CI36*INPUTs!CE$40</f>
        <v>154789.15445172877</v>
      </c>
      <c r="CK36" s="146">
        <f>conversões!CJ36*INPUTs!CF$40</f>
        <v>82515.801087826228</v>
      </c>
      <c r="CL36" s="146">
        <f>conversões!CK36*INPUTs!CG$40</f>
        <v>101332.17929702932</v>
      </c>
      <c r="CM36" s="146">
        <f>conversões!CL36*INPUTs!CH$40</f>
        <v>14216.668087811408</v>
      </c>
      <c r="CN36" s="146">
        <f>conversões!CM36*INPUTs!CI$40</f>
        <v>13059.908950296967</v>
      </c>
      <c r="CO36" s="146">
        <f>conversões!CN36*INPUTs!CJ$40</f>
        <v>36140.604819134394</v>
      </c>
      <c r="CP36" s="146">
        <f>conversões!CO36*INPUTs!CK$40</f>
        <v>37894.643476173303</v>
      </c>
      <c r="CQ36" s="144">
        <f t="shared" si="2"/>
        <v>1418610.3607375773</v>
      </c>
      <c r="CR36" s="146">
        <f>conversões!CQ36*INPUTs!CM$40</f>
        <v>13588.808444010669</v>
      </c>
      <c r="CS36" s="146">
        <f>conversões!CR36*INPUTs!CN$40</f>
        <v>2076.9342322412103</v>
      </c>
      <c r="CT36" s="146">
        <f>conversões!CS36*INPUTs!CO$40</f>
        <v>17885.844306854477</v>
      </c>
      <c r="CU36" s="146">
        <f>conversões!CT36*INPUTs!CP$40</f>
        <v>529.46083836946229</v>
      </c>
      <c r="CV36" s="146">
        <f>conversões!CU36*INPUTs!CQ$40</f>
        <v>9890.0569184427404</v>
      </c>
      <c r="CW36" s="146">
        <f>conversões!CV36*INPUTs!CR$40</f>
        <v>534.78107375737625</v>
      </c>
      <c r="CX36" s="146">
        <f>conversões!CW36*INPUTs!CS$40</f>
        <v>1857.2144543705706</v>
      </c>
      <c r="CY36" s="146">
        <f>conversões!CX36*INPUTs!CT$40</f>
        <v>10703.310909092157</v>
      </c>
      <c r="CZ36" s="146">
        <f>conversões!CY36*INPUTs!CU$40</f>
        <v>8264.6102656023304</v>
      </c>
      <c r="DA36" s="146">
        <f>conversões!CZ36*INPUTs!CV$40</f>
        <v>15940.895676707705</v>
      </c>
      <c r="DB36" s="146">
        <f>conversões!DA36*INPUTs!CW$40</f>
        <v>5655.615446682752</v>
      </c>
      <c r="DC36" s="146">
        <f>conversões!DB36*INPUTs!CX$40</f>
        <v>8262.9244538276271</v>
      </c>
      <c r="DD36" s="146">
        <f>conversões!DC36*INPUTs!CY$40</f>
        <v>20922.955890084042</v>
      </c>
      <c r="DE36" s="146">
        <f>conversões!DD36*INPUTs!CZ$40</f>
        <v>4206.3010753741264</v>
      </c>
      <c r="DF36" s="146">
        <f>conversões!DE36*INPUTs!DA$40</f>
        <v>9328.3796173687715</v>
      </c>
      <c r="DG36" s="146">
        <f>conversões!DF36*INPUTs!DB$40</f>
        <v>31175.73820013327</v>
      </c>
      <c r="DH36" s="146">
        <f>conversões!DG36*INPUTs!DC$40</f>
        <v>88175.441871993418</v>
      </c>
      <c r="DI36" s="146">
        <f>conversões!DH36*INPUTs!DD$40</f>
        <v>25241.070663597657</v>
      </c>
      <c r="DJ36" s="146">
        <f>conversões!DI36*INPUTs!DE$40</f>
        <v>144999.41679101801</v>
      </c>
      <c r="DK36" s="146">
        <f>conversões!DJ36*INPUTs!DF$40</f>
        <v>472221.72330553678</v>
      </c>
      <c r="DL36" s="146">
        <f>conversões!DK36*INPUTs!DG$40</f>
        <v>153001.29042636481</v>
      </c>
      <c r="DM36" s="146">
        <f>conversões!DL36*INPUTs!DH$40</f>
        <v>78580.128019683078</v>
      </c>
      <c r="DN36" s="146">
        <f>conversões!DM36*INPUTs!DI$40</f>
        <v>96679.661562557158</v>
      </c>
      <c r="DO36" s="146">
        <f>conversões!DN36*INPUTs!DJ$40</f>
        <v>13926.816769892084</v>
      </c>
      <c r="DP36" s="146">
        <f>conversões!DO36*INPUTs!DK$40</f>
        <v>15801.106831716028</v>
      </c>
      <c r="DQ36" s="146">
        <f>conversões!DP36*INPUTs!DL$40</f>
        <v>31751.22476505693</v>
      </c>
      <c r="DR36" s="146">
        <f>conversões!DQ36*INPUTs!DM$40</f>
        <v>32798.146660339567</v>
      </c>
      <c r="DS36" s="144">
        <f t="shared" si="3"/>
        <v>1313999.859470675</v>
      </c>
      <c r="DT36" s="146">
        <f>conversões!DS36*INPUTs!DO$40</f>
        <v>9476.4931147548068</v>
      </c>
      <c r="DU36" s="146">
        <f>conversões!DT36*INPUTs!DP$40</f>
        <v>1496.9136641803673</v>
      </c>
      <c r="DV36" s="146">
        <f>conversões!DU36*INPUTs!DQ$40</f>
        <v>13393.604974918037</v>
      </c>
      <c r="DW36" s="146">
        <f>conversões!DV36*INPUTs!DR$40</f>
        <v>396.35120139819617</v>
      </c>
      <c r="DX36" s="146">
        <f>conversões!DW36*INPUTs!DS$40</f>
        <v>8027.1508743202357</v>
      </c>
      <c r="DY36" s="146">
        <f>conversões!DX36*INPUTs!DT$40</f>
        <v>800.4066163095539</v>
      </c>
      <c r="DZ36" s="146">
        <f>conversões!DY36*INPUTs!DU$40</f>
        <v>1309.6850969351758</v>
      </c>
      <c r="EA36" s="146">
        <f>conversões!DZ36*INPUTs!DV$40</f>
        <v>9178.181106311702</v>
      </c>
      <c r="EB36" s="146">
        <f>conversões!EA36*INPUTs!DW$40</f>
        <v>6026.6943037338106</v>
      </c>
      <c r="EC36" s="146">
        <f>conversões!EB36*INPUTs!DX$40</f>
        <v>12020.71734753569</v>
      </c>
      <c r="ED36" s="146">
        <f>conversões!EC36*INPUTs!DY$40</f>
        <v>4710.9978620438742</v>
      </c>
      <c r="EE36" s="146">
        <f>conversões!ED36*INPUTs!DZ$40</f>
        <v>5971.3109750617659</v>
      </c>
      <c r="EF36" s="146">
        <f>conversões!EE36*INPUTs!EA$40</f>
        <v>16631.100984093937</v>
      </c>
      <c r="EG36" s="146">
        <f>conversões!EF36*INPUTs!EB$40</f>
        <v>3118.7284837002758</v>
      </c>
      <c r="EH36" s="146">
        <f>conversões!EG36*INPUTs!EC$40</f>
        <v>7235.6625160783569</v>
      </c>
      <c r="EI36" s="146">
        <f>conversões!EH36*INPUTs!ED$40</f>
        <v>24827.874389277174</v>
      </c>
      <c r="EJ36" s="146">
        <f>conversões!EI36*INPUTs!EE$40</f>
        <v>70720.092598646777</v>
      </c>
      <c r="EK36" s="146">
        <f>conversões!EJ36*INPUTs!EF$40</f>
        <v>19857.48439684778</v>
      </c>
      <c r="EL36" s="146">
        <f>conversões!EK36*INPUTs!EG$40</f>
        <v>125660.50837848251</v>
      </c>
      <c r="EM36" s="146">
        <f>conversões!EL36*INPUTs!EH$40</f>
        <v>388076.29711777979</v>
      </c>
      <c r="EN36" s="146">
        <f>conversões!EM36*INPUTs!EI$40</f>
        <v>125531.83450106086</v>
      </c>
      <c r="EO36" s="146">
        <f>conversões!EN36*INPUTs!EJ$40</f>
        <v>66475.675584780431</v>
      </c>
      <c r="EP36" s="146">
        <f>conversões!EO36*INPUTs!EK$40</f>
        <v>74152.153275175093</v>
      </c>
      <c r="EQ36" s="146">
        <f>conversões!EP36*INPUTs!EL$40</f>
        <v>9102.6318056540367</v>
      </c>
      <c r="ER36" s="146">
        <f>conversões!EQ36*INPUTs!EM$40</f>
        <v>12234.089011820612</v>
      </c>
      <c r="ES36" s="146">
        <f>conversões!ER36*INPUTs!EN$40</f>
        <v>22714.466384381172</v>
      </c>
      <c r="ET36" s="146">
        <f>conversões!ES36*INPUTs!EO$40</f>
        <v>28034.922412652235</v>
      </c>
      <c r="EU36" s="144">
        <f t="shared" si="4"/>
        <v>1067182.0289779343</v>
      </c>
      <c r="EV36" s="146">
        <f>conversões!EU36*INPUTs!EQ$40</f>
        <v>7724.7297688492245</v>
      </c>
      <c r="EW36" s="146">
        <f>conversões!EV36*INPUTs!ER$40</f>
        <v>1179.2923846252211</v>
      </c>
      <c r="EX36" s="146">
        <f>conversões!EW36*INPUTs!ES$40</f>
        <v>12358.350031550237</v>
      </c>
      <c r="EY36" s="146">
        <f>conversões!EX36*INPUTs!ET$40</f>
        <v>210.36950421664181</v>
      </c>
      <c r="EZ36" s="146">
        <f>conversões!EY36*INPUTs!EU$40</f>
        <v>7631.2720374662931</v>
      </c>
      <c r="FA36" s="146">
        <f>conversões!EZ36*INPUTs!EV$40</f>
        <v>283.62436179339431</v>
      </c>
      <c r="FB36" s="146">
        <f>conversões!FA36*INPUTs!EW$40</f>
        <v>1225.5707240736513</v>
      </c>
      <c r="FC36" s="146">
        <f>conversões!FB36*INPUTs!EX$40</f>
        <v>8149.9771614665315</v>
      </c>
      <c r="FD36" s="146">
        <f>conversões!FC36*INPUTs!EY$40</f>
        <v>5335.0216534655065</v>
      </c>
      <c r="FE36" s="146">
        <f>conversões!FD36*INPUTs!EZ$40</f>
        <v>10203.878198612758</v>
      </c>
      <c r="FF36" s="146">
        <f>conversões!FE36*INPUTs!FA$40</f>
        <v>4739.0082127867381</v>
      </c>
      <c r="FG36" s="146">
        <f>conversões!FF36*INPUTs!FB$40</f>
        <v>5730.3319674735612</v>
      </c>
      <c r="FH36" s="146">
        <f>conversões!FG36*INPUTs!FC$40</f>
        <v>16340.407748283846</v>
      </c>
      <c r="FI36" s="146">
        <f>conversões!FH36*INPUTs!FD$40</f>
        <v>3058.9815219682978</v>
      </c>
      <c r="FJ36" s="146">
        <f>conversões!FI36*INPUTs!FE$40</f>
        <v>6467.6105721467393</v>
      </c>
      <c r="FK36" s="146">
        <f>conversões!FJ36*INPUTs!FF$40</f>
        <v>23783.701790541221</v>
      </c>
      <c r="FL36" s="146">
        <f>conversões!FK36*INPUTs!FG$40</f>
        <v>64540.430204637123</v>
      </c>
      <c r="FM36" s="146">
        <f>conversões!FL36*INPUTs!FH$40</f>
        <v>20585.912210852304</v>
      </c>
      <c r="FN36" s="146">
        <f>conversões!FM36*INPUTs!FI$40</f>
        <v>124258.94515117048</v>
      </c>
      <c r="FO36" s="146">
        <f>conversões!FN36*INPUTs!FJ$40</f>
        <v>353106.2662786264</v>
      </c>
      <c r="FP36" s="146">
        <f>conversões!FO36*INPUTs!FK$40</f>
        <v>110009.60522323055</v>
      </c>
      <c r="FQ36" s="146">
        <f>conversões!FP36*INPUTs!FL$40</f>
        <v>64624.622562306948</v>
      </c>
      <c r="FR36" s="146">
        <f>conversões!FQ36*INPUTs!FM$40</f>
        <v>69674.034132956556</v>
      </c>
      <c r="FS36" s="146">
        <f>conversões!FR36*INPUTs!FN$40</f>
        <v>14013.51391728321</v>
      </c>
      <c r="FT36" s="146">
        <f>conversões!FS36*INPUTs!FO$40</f>
        <v>12062.374013906219</v>
      </c>
      <c r="FU36" s="146">
        <f>conversões!FT36*INPUTs!FP$40</f>
        <v>22749.847507153205</v>
      </c>
      <c r="FV36" s="146">
        <f>conversões!FU36*INPUTs!FQ$40</f>
        <v>22083.259378872775</v>
      </c>
      <c r="FW36" s="144">
        <f t="shared" si="5"/>
        <v>992130.9382203155</v>
      </c>
      <c r="FX36" s="146">
        <f>conversões!FW36*INPUTs!FS$40</f>
        <v>7863.6979611329316</v>
      </c>
      <c r="FY36" s="146">
        <f>conversões!FX36*INPUTs!FT$40</f>
        <v>955.54451057188294</v>
      </c>
      <c r="FZ36" s="146">
        <f>conversões!FY36*INPUTs!FU$40</f>
        <v>11753.050398663439</v>
      </c>
      <c r="GA36" s="146">
        <f>conversões!FZ36*INPUTs!FV$40</f>
        <v>473.76754437932107</v>
      </c>
      <c r="GB36" s="146">
        <f>conversões!GA36*INPUTs!FW$40</f>
        <v>8116.0503786522258</v>
      </c>
      <c r="GC36" s="146">
        <f>conversões!GB36*INPUTs!FX$40</f>
        <v>145.14583844162763</v>
      </c>
      <c r="GD36" s="146">
        <f>conversões!GC36*INPUTs!FY$40</f>
        <v>1136.121491111503</v>
      </c>
      <c r="GE36" s="146">
        <f>conversões!GD36*INPUTs!FZ$40</f>
        <v>8115.3037778803391</v>
      </c>
      <c r="GF36" s="146">
        <f>conversões!GE36*INPUTs!GA$40</f>
        <v>4604.4341733057508</v>
      </c>
      <c r="GG36" s="146">
        <f>conversões!GF36*INPUTs!GB$40</f>
        <v>10140.063020853157</v>
      </c>
      <c r="GH36" s="146">
        <f>conversões!GG36*INPUTs!GC$40</f>
        <v>5435.1779708598979</v>
      </c>
      <c r="GI36" s="146">
        <f>conversões!GH36*INPUTs!GD$40</f>
        <v>6332.1701209011662</v>
      </c>
      <c r="GJ36" s="146">
        <f>conversões!GI36*INPUTs!GE$40</f>
        <v>14945.946092943092</v>
      </c>
      <c r="GK36" s="146">
        <f>conversões!GJ36*INPUTs!GF$40</f>
        <v>2705.4040605756632</v>
      </c>
      <c r="GL36" s="146">
        <f>conversões!GK36*INPUTs!GG$40</f>
        <v>5752.2126092163826</v>
      </c>
      <c r="GM36" s="146">
        <f>conversões!GL36*INPUTs!GH$40</f>
        <v>23987.974777521576</v>
      </c>
      <c r="GN36" s="146">
        <f>conversões!GM36*INPUTs!GI$40</f>
        <v>63420.521504186232</v>
      </c>
      <c r="GO36" s="146">
        <f>conversões!GN36*INPUTs!GJ$40</f>
        <v>17355.561921025124</v>
      </c>
      <c r="GP36" s="146">
        <f>conversões!GO36*INPUTs!GK$40</f>
        <v>129767.99584447175</v>
      </c>
      <c r="GQ36" s="146">
        <f>conversões!GP36*INPUTs!GL$40</f>
        <v>367124.4518032131</v>
      </c>
      <c r="GR36" s="146">
        <f>conversões!GQ36*INPUTs!GM$40</f>
        <v>109063.22492566663</v>
      </c>
      <c r="GS36" s="146">
        <f>conversões!GR36*INPUTs!GN$40</f>
        <v>67456.110000458633</v>
      </c>
      <c r="GT36" s="146">
        <f>conversões!GS36*INPUTs!GO$40</f>
        <v>69883.591330321709</v>
      </c>
      <c r="GU36" s="146">
        <f>conversões!GT36*INPUTs!GP$40</f>
        <v>8435.6986285227595</v>
      </c>
      <c r="GV36" s="146">
        <f>conversões!GU36*INPUTs!GQ$40</f>
        <v>11974.837299465076</v>
      </c>
      <c r="GW36" s="146">
        <f>conversões!GV36*INPUTs!GR$40</f>
        <v>18414.508433550403</v>
      </c>
      <c r="GX36" s="146">
        <f>conversões!GW36*INPUTs!GS$40</f>
        <v>19495.140289420859</v>
      </c>
      <c r="GY36" s="144">
        <f t="shared" si="6"/>
        <v>994853.70670731226</v>
      </c>
      <c r="GZ36" s="146">
        <f>conversões!GY36*INPUTs!GU$40</f>
        <v>5878.8272797908257</v>
      </c>
      <c r="HA36" s="146">
        <f>conversões!GZ36*INPUTs!GV$40</f>
        <v>549.55413021412414</v>
      </c>
      <c r="HB36" s="146">
        <f>conversões!HA36*INPUTs!GW$40</f>
        <v>9127.1585465130593</v>
      </c>
      <c r="HC36" s="146">
        <f>conversões!HB36*INPUTs!GX$40</f>
        <v>299.59793820508582</v>
      </c>
      <c r="HD36" s="146">
        <f>conversões!HC36*INPUTs!GY$40</f>
        <v>8720.1374138657266</v>
      </c>
      <c r="HE36" s="146">
        <f>conversões!HD36*INPUTs!GZ$40</f>
        <v>141.72169856058701</v>
      </c>
      <c r="HF36" s="146">
        <f>conversões!HE36*INPUTs!HA$40</f>
        <v>953.89381404063749</v>
      </c>
      <c r="HG36" s="146">
        <f>conversões!HF36*INPUTs!HB$40</f>
        <v>6668.3435909791069</v>
      </c>
      <c r="HH36" s="146">
        <f>conversões!HG36*INPUTs!HC$40</f>
        <v>3236.8218162344083</v>
      </c>
      <c r="HI36" s="146">
        <f>conversões!HH36*INPUTs!HD$40</f>
        <v>8575.3133973595995</v>
      </c>
      <c r="HJ36" s="146">
        <f>conversões!HI36*INPUTs!HE$40</f>
        <v>4908.1751094791198</v>
      </c>
      <c r="HK36" s="146">
        <f>conversões!HJ36*INPUTs!HF$40</f>
        <v>5169.1117924787332</v>
      </c>
      <c r="HL36" s="146">
        <f>conversões!HK36*INPUTs!HG$40</f>
        <v>12859.347360220734</v>
      </c>
      <c r="HM36" s="146">
        <f>conversões!HL36*INPUTs!HH$40</f>
        <v>2474.7539370807835</v>
      </c>
      <c r="HN36" s="146">
        <f>conversões!HM36*INPUTs!HI$40</f>
        <v>4879.6299328843252</v>
      </c>
      <c r="HO36" s="146">
        <f>conversões!HN36*INPUTs!HJ$40</f>
        <v>22701.911047643</v>
      </c>
      <c r="HP36" s="146">
        <f>conversões!HO36*INPUTs!HK$40</f>
        <v>55409.395693859136</v>
      </c>
      <c r="HQ36" s="146">
        <f>conversões!HP36*INPUTs!HL$40</f>
        <v>13854.241281502889</v>
      </c>
      <c r="HR36" s="146">
        <f>conversões!HQ36*INPUTs!HM$40</f>
        <v>102791.14861476299</v>
      </c>
      <c r="HS36" s="146">
        <f>conversões!HR36*INPUTs!HN$40</f>
        <v>318637.13832165778</v>
      </c>
      <c r="HT36" s="146">
        <f>conversões!HS36*INPUTs!HO$40</f>
        <v>91869.007789734445</v>
      </c>
      <c r="HU36" s="146">
        <f>conversões!HT36*INPUTs!HP$40</f>
        <v>55144.346607015403</v>
      </c>
      <c r="HV36" s="146">
        <f>conversões!HU36*INPUTs!HQ$40</f>
        <v>61753.328393951459</v>
      </c>
      <c r="HW36" s="146">
        <f>conversões!HV36*INPUTs!HR$40</f>
        <v>6822.7072041070378</v>
      </c>
      <c r="HX36" s="146">
        <f>conversões!HW36*INPUTs!HS$40</f>
        <v>11995.966809346664</v>
      </c>
      <c r="HY36" s="146">
        <f>conversões!HX36*INPUTs!HT$40</f>
        <v>15575.486668185933</v>
      </c>
      <c r="HZ36" s="146">
        <f>conversões!HY36*INPUTs!HU$40</f>
        <v>17340.096794322217</v>
      </c>
      <c r="IA36" s="144">
        <f t="shared" si="7"/>
        <v>848337.16298399575</v>
      </c>
    </row>
    <row r="37" spans="1:235" s="27" customFormat="1" ht="24" x14ac:dyDescent="0.25">
      <c r="A37" s="91" t="s">
        <v>29</v>
      </c>
      <c r="B37" s="92">
        <v>4761</v>
      </c>
      <c r="C37" s="92"/>
      <c r="D37" s="92"/>
      <c r="E37" s="92">
        <v>2</v>
      </c>
      <c r="F37" s="92"/>
      <c r="G37" s="92" t="s">
        <v>818</v>
      </c>
      <c r="H37" s="92" t="s">
        <v>788</v>
      </c>
      <c r="I37" s="91" t="s">
        <v>19</v>
      </c>
      <c r="J37" s="91" t="s">
        <v>875</v>
      </c>
      <c r="K37" s="91" t="s">
        <v>48</v>
      </c>
      <c r="L37" s="146">
        <f>conversões!K37*INPUTs!G$41</f>
        <v>38717.886285553512</v>
      </c>
      <c r="M37" s="146">
        <f>conversões!L37*INPUTs!H$41</f>
        <v>12509.005470238488</v>
      </c>
      <c r="N37" s="146">
        <f>conversões!M37*INPUTs!I$41</f>
        <v>75263.946114079765</v>
      </c>
      <c r="O37" s="146">
        <f>conversões!N37*INPUTs!J$41</f>
        <v>11181.464101085698</v>
      </c>
      <c r="P37" s="146">
        <f>conversões!O37*INPUTs!K$41</f>
        <v>110499.17649953326</v>
      </c>
      <c r="Q37" s="146">
        <f>conversões!P37*INPUTs!L$41</f>
        <v>13321.071949732086</v>
      </c>
      <c r="R37" s="146">
        <f>conversões!Q37*INPUTs!M$41</f>
        <v>17877.302296622274</v>
      </c>
      <c r="S37" s="146">
        <f>conversões!R37*INPUTs!N$41</f>
        <v>75360.068638549681</v>
      </c>
      <c r="T37" s="146">
        <f>conversões!S37*INPUTs!O$41</f>
        <v>34670.2877219406</v>
      </c>
      <c r="U37" s="146">
        <f>conversões!T37*INPUTs!P$41</f>
        <v>111378.55387509581</v>
      </c>
      <c r="V37" s="146">
        <f>conversões!U37*INPUTs!Q$41</f>
        <v>57139.160397693995</v>
      </c>
      <c r="W37" s="146">
        <f>conversões!V37*INPUTs!R$41</f>
        <v>56652.348253381271</v>
      </c>
      <c r="X37" s="146">
        <f>conversões!W37*INPUTs!S$41</f>
        <v>159244.96521455661</v>
      </c>
      <c r="Y37" s="146">
        <f>conversões!X37*INPUTs!T$41</f>
        <v>38037.625030123774</v>
      </c>
      <c r="Z37" s="146">
        <f>conversões!Y37*INPUTs!U$41</f>
        <v>38001.607146722439</v>
      </c>
      <c r="AA37" s="146">
        <f>conversões!Z37*INPUTs!V$41</f>
        <v>212984.35976269699</v>
      </c>
      <c r="AB37" s="146">
        <f>conversões!AA37*INPUTs!W$41</f>
        <v>571965.67380197661</v>
      </c>
      <c r="AC37" s="146">
        <f>conversões!AB37*INPUTs!X$41</f>
        <v>115230.94627120902</v>
      </c>
      <c r="AD37" s="146">
        <f>conversões!AC37*INPUTs!Y$41</f>
        <v>765273.55397951405</v>
      </c>
      <c r="AE37" s="146">
        <f>conversões!AD37*INPUTs!Z$41</f>
        <v>2794020.1295361696</v>
      </c>
      <c r="AF37" s="146">
        <f>conversões!AE37*INPUTs!AA$41</f>
        <v>604847.58928531781</v>
      </c>
      <c r="AG37" s="146">
        <f>conversões!AF37*INPUTs!AB$41</f>
        <v>212271.3072111464</v>
      </c>
      <c r="AH37" s="146">
        <f>conversões!AG37*INPUTs!AC$41</f>
        <v>414776.07856060681</v>
      </c>
      <c r="AI37" s="146">
        <f>conversões!AH37*INPUTs!AD$41</f>
        <v>68303.393845223705</v>
      </c>
      <c r="AJ37" s="146">
        <f>conversões!AI37*INPUTs!AE$41</f>
        <v>77865.060320116288</v>
      </c>
      <c r="AK37" s="146">
        <f>conversões!AJ37*INPUTs!AF$41</f>
        <v>141670.09954625473</v>
      </c>
      <c r="AL37" s="146">
        <f>conversões!AK37*INPUTs!AG$41</f>
        <v>230418.66604079524</v>
      </c>
      <c r="AM37" s="144">
        <f t="shared" si="0"/>
        <v>7059481.3271559365</v>
      </c>
      <c r="AN37" s="146">
        <f>conversões!AM37*INPUTs!AI$41</f>
        <v>36023.635799779542</v>
      </c>
      <c r="AO37" s="146">
        <f>conversões!AN37*INPUTs!AJ$41</f>
        <v>11333.822447518303</v>
      </c>
      <c r="AP37" s="146">
        <f>conversões!AO37*INPUTs!AK$41</f>
        <v>61985.586574852852</v>
      </c>
      <c r="AQ37" s="146">
        <f>conversões!AP37*INPUTs!AL$41</f>
        <v>10691.172881660843</v>
      </c>
      <c r="AR37" s="146">
        <f>conversões!AQ37*INPUTs!AM$41</f>
        <v>105327.37250646154</v>
      </c>
      <c r="AS37" s="146">
        <f>conversões!AR37*INPUTs!AN$41</f>
        <v>13624.14407571825</v>
      </c>
      <c r="AT37" s="146">
        <f>conversões!AS37*INPUTs!AO$41</f>
        <v>19946.469746159881</v>
      </c>
      <c r="AU37" s="146">
        <f>conversões!AT37*INPUTs!AP$41</f>
        <v>74315.561835435539</v>
      </c>
      <c r="AV37" s="146">
        <f>conversões!AU37*INPUTs!AQ$41</f>
        <v>34481.907410963118</v>
      </c>
      <c r="AW37" s="146">
        <f>conversões!AV37*INPUTs!AR$41</f>
        <v>115874.12467779474</v>
      </c>
      <c r="AX37" s="146">
        <f>conversões!AW37*INPUTs!AS$41</f>
        <v>54664.957890443256</v>
      </c>
      <c r="AY37" s="146">
        <f>conversões!AX37*INPUTs!AT$41</f>
        <v>45796.655725322838</v>
      </c>
      <c r="AZ37" s="146">
        <f>conversões!AY37*INPUTs!AU$41</f>
        <v>171416.68283588154</v>
      </c>
      <c r="BA37" s="146">
        <f>conversões!AZ37*INPUTs!AV$41</f>
        <v>40801.82447108331</v>
      </c>
      <c r="BB37" s="146">
        <f>conversões!BA37*INPUTs!AW$41</f>
        <v>38482.984829687193</v>
      </c>
      <c r="BC37" s="146">
        <f>conversões!BB37*INPUTs!AX$41</f>
        <v>203621.03245242321</v>
      </c>
      <c r="BD37" s="146">
        <f>conversões!BC37*INPUTs!AY$41</f>
        <v>554857.72918666748</v>
      </c>
      <c r="BE37" s="146">
        <f>conversões!BD37*INPUTs!AZ$41</f>
        <v>110504.51809727149</v>
      </c>
      <c r="BF37" s="146">
        <f>conversões!BE37*INPUTs!BA$41</f>
        <v>736059.82136044255</v>
      </c>
      <c r="BG37" s="146">
        <f>conversões!BF37*INPUTs!BB$41</f>
        <v>2853256.2189321131</v>
      </c>
      <c r="BH37" s="146">
        <f>conversões!BG37*INPUTs!BC$41</f>
        <v>562605.72474926559</v>
      </c>
      <c r="BI37" s="146">
        <f>conversões!BH37*INPUTs!BD$41</f>
        <v>207425.20315051707</v>
      </c>
      <c r="BJ37" s="146">
        <f>conversões!BI37*INPUTs!BE$41</f>
        <v>411173.66495165293</v>
      </c>
      <c r="BK37" s="146">
        <f>conversões!BJ37*INPUTs!BF$41</f>
        <v>53527.346652002212</v>
      </c>
      <c r="BL37" s="146">
        <f>conversões!BK37*INPUTs!BG$41</f>
        <v>73318.424804970229</v>
      </c>
      <c r="BM37" s="146">
        <f>conversões!BL37*INPUTs!BH$41</f>
        <v>132707.90429554015</v>
      </c>
      <c r="BN37" s="146">
        <f>conversões!BM37*INPUTs!BI$41</f>
        <v>232419.02869228597</v>
      </c>
      <c r="BO37" s="144">
        <f t="shared" si="1"/>
        <v>6966243.5210339157</v>
      </c>
      <c r="BP37" s="146">
        <f>conversões!BO37*INPUTs!BK$41</f>
        <v>39964.414294594069</v>
      </c>
      <c r="BQ37" s="146">
        <f>conversões!BP37*INPUTs!BL$41</f>
        <v>11953.890183321832</v>
      </c>
      <c r="BR37" s="146">
        <f>conversões!BQ37*INPUTs!BM$41</f>
        <v>62578.542470219945</v>
      </c>
      <c r="BS37" s="146">
        <f>conversões!BR37*INPUTs!BN$41</f>
        <v>15124.037706665184</v>
      </c>
      <c r="BT37" s="146">
        <f>conversões!BS37*INPUTs!BO$41</f>
        <v>98255.574893587662</v>
      </c>
      <c r="BU37" s="146">
        <f>conversões!BT37*INPUTs!BP$41</f>
        <v>11468.846444980119</v>
      </c>
      <c r="BV37" s="146">
        <f>conversões!BU37*INPUTs!BQ$41</f>
        <v>16686.677246107367</v>
      </c>
      <c r="BW37" s="146">
        <f>conversões!BV37*INPUTs!BR$41</f>
        <v>73764.812150749727</v>
      </c>
      <c r="BX37" s="146">
        <f>conversões!BW37*INPUTs!BS$41</f>
        <v>33700.21247343369</v>
      </c>
      <c r="BY37" s="146">
        <f>conversões!BX37*INPUTs!BT$41</f>
        <v>113076.1117244924</v>
      </c>
      <c r="BZ37" s="146">
        <f>conversões!BY37*INPUTs!BU$41</f>
        <v>47761.222507829014</v>
      </c>
      <c r="CA37" s="146">
        <f>conversões!BZ37*INPUTs!BV$41</f>
        <v>43986.302799510624</v>
      </c>
      <c r="CB37" s="146">
        <f>conversões!CA37*INPUTs!BW$41</f>
        <v>165705.34504838748</v>
      </c>
      <c r="CC37" s="146">
        <f>conversões!CB37*INPUTs!BX$41</f>
        <v>37588.275902866066</v>
      </c>
      <c r="CD37" s="146">
        <f>conversões!CC37*INPUTs!BY$41</f>
        <v>40888.072811070437</v>
      </c>
      <c r="CE37" s="146">
        <f>conversões!CD37*INPUTs!BZ$41</f>
        <v>206263.29961183493</v>
      </c>
      <c r="CF37" s="146">
        <f>conversões!CE37*INPUTs!CA$41</f>
        <v>589217.20668476983</v>
      </c>
      <c r="CG37" s="146">
        <f>conversões!CF37*INPUTs!CB$41</f>
        <v>106412.81342366312</v>
      </c>
      <c r="CH37" s="146">
        <f>conversões!CG37*INPUTs!CC$41</f>
        <v>747928.59271108895</v>
      </c>
      <c r="CI37" s="146">
        <f>conversões!CH37*INPUTs!CD$41</f>
        <v>2775329.337300925</v>
      </c>
      <c r="CJ37" s="146">
        <f>conversões!CI37*INPUTs!CE$41</f>
        <v>591079.2749314016</v>
      </c>
      <c r="CK37" s="146">
        <f>conversões!CJ37*INPUTs!CF$41</f>
        <v>203055.22188152725</v>
      </c>
      <c r="CL37" s="146">
        <f>conversões!CK37*INPUTs!CG$41</f>
        <v>396008.30126590654</v>
      </c>
      <c r="CM37" s="146">
        <f>conversões!CL37*INPUTs!CH$41</f>
        <v>52771.219914862406</v>
      </c>
      <c r="CN37" s="146">
        <f>conversões!CM37*INPUTs!CI$41</f>
        <v>80523.753069874176</v>
      </c>
      <c r="CO37" s="146">
        <f>conversões!CN37*INPUTs!CJ$41</f>
        <v>126999.60605460098</v>
      </c>
      <c r="CP37" s="146">
        <f>conversões!CO37*INPUTs!CK$41</f>
        <v>216221.50080476943</v>
      </c>
      <c r="CQ37" s="144">
        <f t="shared" si="2"/>
        <v>6904312.4663130399</v>
      </c>
      <c r="CR37" s="146">
        <f>conversões!CQ37*INPUTs!CM$41</f>
        <v>34920.735747131868</v>
      </c>
      <c r="CS37" s="146">
        <f>conversões!CR37*INPUTs!CN$41</f>
        <v>10405.87644770953</v>
      </c>
      <c r="CT37" s="146">
        <f>conversões!CS37*INPUTs!CO$41</f>
        <v>54505.173271380248</v>
      </c>
      <c r="CU37" s="146">
        <f>conversões!CT37*INPUTs!CP$41</f>
        <v>8415.9959112779125</v>
      </c>
      <c r="CV37" s="146">
        <f>conversões!CU37*INPUTs!CQ$41</f>
        <v>81599.918624685219</v>
      </c>
      <c r="CW37" s="146">
        <f>conversões!CV37*INPUTs!CR$41</f>
        <v>9869.6829278176992</v>
      </c>
      <c r="CX37" s="146">
        <f>conversões!CW37*INPUTs!CS$41</f>
        <v>17511.873003689627</v>
      </c>
      <c r="CY37" s="146">
        <f>conversões!CX37*INPUTs!CT$41</f>
        <v>60662.312240586536</v>
      </c>
      <c r="CZ37" s="146">
        <f>conversões!CY37*INPUTs!CU$41</f>
        <v>31050.344858695484</v>
      </c>
      <c r="DA37" s="146">
        <f>conversões!CZ37*INPUTs!CV$41</f>
        <v>108396.79570679</v>
      </c>
      <c r="DB37" s="146">
        <f>conversões!DA37*INPUTs!CW$41</f>
        <v>39124.380427963595</v>
      </c>
      <c r="DC37" s="146">
        <f>conversões!DB37*INPUTs!CX$41</f>
        <v>36447.191645420971</v>
      </c>
      <c r="DD37" s="146">
        <f>conversões!DC37*INPUTs!CY$41</f>
        <v>124411.97257676157</v>
      </c>
      <c r="DE37" s="146">
        <f>conversões!DD37*INPUTs!CZ$41</f>
        <v>33277.470852757062</v>
      </c>
      <c r="DF37" s="146">
        <f>conversões!DE37*INPUTs!DA$41</f>
        <v>33598.906128657341</v>
      </c>
      <c r="DG37" s="146">
        <f>conversões!DF37*INPUTs!DB$41</f>
        <v>174230.47402931188</v>
      </c>
      <c r="DH37" s="146">
        <f>conversões!DG37*INPUTs!DC$41</f>
        <v>510052.91813329747</v>
      </c>
      <c r="DI37" s="146">
        <f>conversões!DH37*INPUTs!DD$41</f>
        <v>96581.944176665929</v>
      </c>
      <c r="DJ37" s="146">
        <f>conversões!DI37*INPUTs!DE$41</f>
        <v>651922.44389812159</v>
      </c>
      <c r="DK37" s="146">
        <f>conversões!DJ37*INPUTs!DF$41</f>
        <v>2453031.711389679</v>
      </c>
      <c r="DL37" s="146">
        <f>conversões!DK37*INPUTs!DG$41</f>
        <v>536402.39756812737</v>
      </c>
      <c r="DM37" s="146">
        <f>conversões!DL37*INPUTs!DH$41</f>
        <v>181834.41962255229</v>
      </c>
      <c r="DN37" s="146">
        <f>conversões!DM37*INPUTs!DI$41</f>
        <v>367414.66742438631</v>
      </c>
      <c r="DO37" s="146">
        <f>conversões!DN37*INPUTs!DJ$41</f>
        <v>48376.796050654099</v>
      </c>
      <c r="DP37" s="146">
        <f>conversões!DO37*INPUTs!DK$41</f>
        <v>70847.358765602403</v>
      </c>
      <c r="DQ37" s="146">
        <f>conversões!DP37*INPUTs!DL$41</f>
        <v>117514.3142518026</v>
      </c>
      <c r="DR37" s="146">
        <f>conversões!DQ37*INPUTs!DM$41</f>
        <v>206190.27042611613</v>
      </c>
      <c r="DS37" s="144">
        <f t="shared" si="3"/>
        <v>6098598.3461076422</v>
      </c>
      <c r="DT37" s="146">
        <f>conversões!DS37*INPUTs!DO$41</f>
        <v>40673.792251850435</v>
      </c>
      <c r="DU37" s="146">
        <f>conversões!DT37*INPUTs!DP$41</f>
        <v>11391.745438854501</v>
      </c>
      <c r="DV37" s="146">
        <f>conversões!DU37*INPUTs!DQ$41</f>
        <v>49692.149741125111</v>
      </c>
      <c r="DW37" s="146">
        <f>conversões!DV37*INPUTs!DR$41</f>
        <v>8166.8060543267011</v>
      </c>
      <c r="DX37" s="146">
        <f>conversões!DW37*INPUTs!DS$41</f>
        <v>79044.442913236024</v>
      </c>
      <c r="DY37" s="146">
        <f>conversões!DX37*INPUTs!DT$41</f>
        <v>10776.634324544435</v>
      </c>
      <c r="DZ37" s="146">
        <f>conversões!DY37*INPUTs!DU$41</f>
        <v>24083.366525481135</v>
      </c>
      <c r="EA37" s="146">
        <f>conversões!DZ37*INPUTs!DV$41</f>
        <v>63546.211604786862</v>
      </c>
      <c r="EB37" s="146">
        <f>conversões!EA37*INPUTs!DW$41</f>
        <v>30005.929859676249</v>
      </c>
      <c r="EC37" s="146">
        <f>conversões!EB37*INPUTs!DX$41</f>
        <v>102520.27082883527</v>
      </c>
      <c r="ED37" s="146">
        <f>conversões!EC37*INPUTs!DY$41</f>
        <v>39083.422093208857</v>
      </c>
      <c r="EE37" s="146">
        <f>conversões!ED37*INPUTs!DZ$41</f>
        <v>27352.745358327818</v>
      </c>
      <c r="EF37" s="146">
        <f>conversões!EE37*INPUTs!EA$41</f>
        <v>133848.14832624115</v>
      </c>
      <c r="EG37" s="146">
        <f>conversões!EF37*INPUTs!EB$41</f>
        <v>28960.028328262462</v>
      </c>
      <c r="EH37" s="146">
        <f>conversões!EG37*INPUTs!EC$41</f>
        <v>31139.424249009924</v>
      </c>
      <c r="EI37" s="146">
        <f>conversões!EH37*INPUTs!ED$41</f>
        <v>171403.25613583429</v>
      </c>
      <c r="EJ37" s="146">
        <f>conversões!EI37*INPUTs!EE$41</f>
        <v>503667.06292224006</v>
      </c>
      <c r="EK37" s="146">
        <f>conversões!EJ37*INPUTs!EF$41</f>
        <v>95062.504290256591</v>
      </c>
      <c r="EL37" s="146">
        <f>conversões!EK37*INPUTs!EG$41</f>
        <v>614816.54534083814</v>
      </c>
      <c r="EM37" s="146">
        <f>conversões!EL37*INPUTs!EH$41</f>
        <v>2382945.0751613714</v>
      </c>
      <c r="EN37" s="146">
        <f>conversões!EM37*INPUTs!EI$41</f>
        <v>513447.35978756426</v>
      </c>
      <c r="EO37" s="146">
        <f>conversões!EN37*INPUTs!EJ$41</f>
        <v>176975.07394532033</v>
      </c>
      <c r="EP37" s="146">
        <f>conversões!EO37*INPUTs!EK$41</f>
        <v>367380.69487084838</v>
      </c>
      <c r="EQ37" s="146">
        <f>conversões!EP37*INPUTs!EL$41</f>
        <v>45304.624850121414</v>
      </c>
      <c r="ER37" s="146">
        <f>conversões!EQ37*INPUTs!EM$41</f>
        <v>71669.355442917062</v>
      </c>
      <c r="ES37" s="146">
        <f>conversões!ER37*INPUTs!EN$41</f>
        <v>114027.83386931523</v>
      </c>
      <c r="ET37" s="146">
        <f>conversões!ES37*INPUTs!EO$41</f>
        <v>218806.0626605775</v>
      </c>
      <c r="EU37" s="144">
        <f t="shared" si="4"/>
        <v>5955790.567174972</v>
      </c>
      <c r="EV37" s="146">
        <f>conversões!EU37*INPUTs!EQ$41</f>
        <v>36645.394744898069</v>
      </c>
      <c r="EW37" s="146">
        <f>conversões!EV37*INPUTs!ER$41</f>
        <v>13920.371871450501</v>
      </c>
      <c r="EX37" s="146">
        <f>conversões!EW37*INPUTs!ES$41</f>
        <v>46941.915774113957</v>
      </c>
      <c r="EY37" s="146">
        <f>conversões!EX37*INPUTs!ET$41</f>
        <v>9170.8394519334106</v>
      </c>
      <c r="EZ37" s="146">
        <f>conversões!EY37*INPUTs!EU$41</f>
        <v>70085.969477053426</v>
      </c>
      <c r="FA37" s="146">
        <f>conversões!EZ37*INPUTs!EV$41</f>
        <v>9447.5792465388458</v>
      </c>
      <c r="FB37" s="146">
        <f>conversões!FA37*INPUTs!EW$41</f>
        <v>30006.282080345445</v>
      </c>
      <c r="FC37" s="146">
        <f>conversões!FB37*INPUTs!EX$41</f>
        <v>51820.568522242997</v>
      </c>
      <c r="FD37" s="146">
        <f>conversões!FC37*INPUTs!EY$41</f>
        <v>30855.024706884131</v>
      </c>
      <c r="FE37" s="146">
        <f>conversões!FD37*INPUTs!EZ$41</f>
        <v>86645.74732606711</v>
      </c>
      <c r="FF37" s="146">
        <f>conversões!FE37*INPUTs!FA$41</f>
        <v>39639.903579249418</v>
      </c>
      <c r="FG37" s="146">
        <f>conversões!FF37*INPUTs!FB$41</f>
        <v>23960.774662455911</v>
      </c>
      <c r="FH37" s="146">
        <f>conversões!FG37*INPUTs!FC$41</f>
        <v>132881.57595852052</v>
      </c>
      <c r="FI37" s="146">
        <f>conversões!FH37*INPUTs!FD$41</f>
        <v>29651.374936078508</v>
      </c>
      <c r="FJ37" s="146">
        <f>conversões!FI37*INPUTs!FE$41</f>
        <v>33211.067656870473</v>
      </c>
      <c r="FK37" s="146">
        <f>conversões!FJ37*INPUTs!FF$41</f>
        <v>163708.35607777603</v>
      </c>
      <c r="FL37" s="146">
        <f>conversões!FK37*INPUTs!FG$41</f>
        <v>492429.31653355627</v>
      </c>
      <c r="FM37" s="146">
        <f>conversões!FL37*INPUTs!FH$41</f>
        <v>107317.51173123906</v>
      </c>
      <c r="FN37" s="146">
        <f>conversões!FM37*INPUTs!FI$41</f>
        <v>643571.72089080722</v>
      </c>
      <c r="FO37" s="146">
        <f>conversões!FN37*INPUTs!FJ$41</f>
        <v>2413501.7550662821</v>
      </c>
      <c r="FP37" s="146">
        <f>conversões!FO37*INPUTs!FK$41</f>
        <v>501474.09014958661</v>
      </c>
      <c r="FQ37" s="146">
        <f>conversões!FP37*INPUTs!FL$41</f>
        <v>169125.42027312747</v>
      </c>
      <c r="FR37" s="146">
        <f>conversões!FQ37*INPUTs!FM$41</f>
        <v>373987.24133233033</v>
      </c>
      <c r="FS37" s="146">
        <f>conversões!FR37*INPUTs!FN$41</f>
        <v>46418.111597470808</v>
      </c>
      <c r="FT37" s="146">
        <f>conversões!FS37*INPUTs!FO$41</f>
        <v>72220.419942979861</v>
      </c>
      <c r="FU37" s="146">
        <f>conversões!FT37*INPUTs!FP$41</f>
        <v>120490.76340917608</v>
      </c>
      <c r="FV37" s="146">
        <f>conversões!FU37*INPUTs!FQ$41</f>
        <v>208938.14489201049</v>
      </c>
      <c r="FW37" s="144">
        <f t="shared" si="5"/>
        <v>5958067.2418910461</v>
      </c>
      <c r="FX37" s="146">
        <f>conversões!FW37*INPUTs!FS$41</f>
        <v>31126.857286451333</v>
      </c>
      <c r="FY37" s="146">
        <f>conversões!FX37*INPUTs!FT$41</f>
        <v>10112.521918380855</v>
      </c>
      <c r="FZ37" s="146">
        <f>conversões!FY37*INPUTs!FU$41</f>
        <v>35733.360752383509</v>
      </c>
      <c r="GA37" s="146">
        <f>conversões!FZ37*INPUTs!FV$41</f>
        <v>8346.078744120523</v>
      </c>
      <c r="GB37" s="146">
        <f>conversões!GA37*INPUTs!FW$41</f>
        <v>60469.762318043839</v>
      </c>
      <c r="GC37" s="146">
        <f>conversões!GB37*INPUTs!FX$41</f>
        <v>11784.942260406748</v>
      </c>
      <c r="GD37" s="146">
        <f>conversões!GC37*INPUTs!FY$41</f>
        <v>36739.23586016857</v>
      </c>
      <c r="GE37" s="146">
        <f>conversões!GD37*INPUTs!FZ$41</f>
        <v>42102.430522869072</v>
      </c>
      <c r="GF37" s="146">
        <f>conversões!GE37*INPUTs!GA$41</f>
        <v>26861.095925913796</v>
      </c>
      <c r="GG37" s="146">
        <f>conversões!GF37*INPUTs!GB$41</f>
        <v>71233.876394360268</v>
      </c>
      <c r="GH37" s="146">
        <f>conversões!GG37*INPUTs!GC$41</f>
        <v>32966.43985804524</v>
      </c>
      <c r="GI37" s="146">
        <f>conversões!GH37*INPUTs!GD$41</f>
        <v>21287.554292095298</v>
      </c>
      <c r="GJ37" s="146">
        <f>conversões!GI37*INPUTs!GE$41</f>
        <v>113218.18421309839</v>
      </c>
      <c r="GK37" s="146">
        <f>conversões!GJ37*INPUTs!GF$41</f>
        <v>26126.702087866721</v>
      </c>
      <c r="GL37" s="146">
        <f>conversões!GK37*INPUTs!GG$41</f>
        <v>28952.338890176208</v>
      </c>
      <c r="GM37" s="146">
        <f>conversões!GL37*INPUTs!GH$41</f>
        <v>149044.40766955414</v>
      </c>
      <c r="GN37" s="146">
        <f>conversões!GM37*INPUTs!GI$41</f>
        <v>421148.65213037934</v>
      </c>
      <c r="GO37" s="146">
        <f>conversões!GN37*INPUTs!GJ$41</f>
        <v>100920.86009829435</v>
      </c>
      <c r="GP37" s="146">
        <f>conversões!GO37*INPUTs!GK$41</f>
        <v>576462.43694313976</v>
      </c>
      <c r="GQ37" s="146">
        <f>conversões!GP37*INPUTs!GL$41</f>
        <v>2335036.8177568866</v>
      </c>
      <c r="GR37" s="146">
        <f>conversões!GQ37*INPUTs!GM$41</f>
        <v>410318.35434978624</v>
      </c>
      <c r="GS37" s="146">
        <f>conversões!GR37*INPUTs!GN$41</f>
        <v>147732.80861757073</v>
      </c>
      <c r="GT37" s="146">
        <f>conversões!GS37*INPUTs!GO$41</f>
        <v>345731.63163074531</v>
      </c>
      <c r="GU37" s="146">
        <f>conversões!GT37*INPUTs!GP$41</f>
        <v>40770.221571312286</v>
      </c>
      <c r="GV37" s="146">
        <f>conversões!GU37*INPUTs!GQ$41</f>
        <v>61974.965159448693</v>
      </c>
      <c r="GW37" s="146">
        <f>conversões!GV37*INPUTs!GR$41</f>
        <v>105362.58024597734</v>
      </c>
      <c r="GX37" s="146">
        <f>conversões!GW37*INPUTs!GS$41</f>
        <v>189138.02016271107</v>
      </c>
      <c r="GY37" s="144">
        <f t="shared" si="6"/>
        <v>5440703.1376601867</v>
      </c>
      <c r="GZ37" s="146">
        <f>conversões!GY37*INPUTs!GU$41</f>
        <v>26009.274677311783</v>
      </c>
      <c r="HA37" s="146">
        <f>conversões!GZ37*INPUTs!GV$41</f>
        <v>11283.185186380028</v>
      </c>
      <c r="HB37" s="146">
        <f>conversões!HA37*INPUTs!GW$41</f>
        <v>38005.383096496676</v>
      </c>
      <c r="HC37" s="146">
        <f>conversões!HB37*INPUTs!GX$41</f>
        <v>8523.0115779624412</v>
      </c>
      <c r="HD37" s="146">
        <f>conversões!HC37*INPUTs!GY$41</f>
        <v>50904.062876762124</v>
      </c>
      <c r="HE37" s="146">
        <f>conversões!HD37*INPUTs!GZ$41</f>
        <v>15209.465711325865</v>
      </c>
      <c r="HF37" s="146">
        <f>conversões!HE37*INPUTs!HA$41</f>
        <v>30047.785792369497</v>
      </c>
      <c r="HG37" s="146">
        <f>conversões!HF37*INPUTs!HB$41</f>
        <v>40306.909337675104</v>
      </c>
      <c r="HH37" s="146">
        <f>conversões!HG37*INPUTs!HC$41</f>
        <v>23571.900971991159</v>
      </c>
      <c r="HI37" s="146">
        <f>conversões!HH37*INPUTs!HD$41</f>
        <v>65171.567975678947</v>
      </c>
      <c r="HJ37" s="146">
        <f>conversões!HI37*INPUTs!HE$41</f>
        <v>32350.541799668914</v>
      </c>
      <c r="HK37" s="146">
        <f>conversões!HJ37*INPUTs!HF$41</f>
        <v>19598.741809267307</v>
      </c>
      <c r="HL37" s="146">
        <f>conversões!HK37*INPUTs!HG$41</f>
        <v>103888.70343235511</v>
      </c>
      <c r="HM37" s="146">
        <f>conversões!HL37*INPUTs!HH$41</f>
        <v>27367.395957729848</v>
      </c>
      <c r="HN37" s="146">
        <f>conversões!HM37*INPUTs!HI$41</f>
        <v>30433.151577382399</v>
      </c>
      <c r="HO37" s="146">
        <f>conversões!HN37*INPUTs!HJ$41</f>
        <v>134768.24553306459</v>
      </c>
      <c r="HP37" s="146">
        <f>conversões!HO37*INPUTs!HK$41</f>
        <v>384368.05226173101</v>
      </c>
      <c r="HQ37" s="146">
        <f>conversões!HP37*INPUTs!HL$41</f>
        <v>86015.891430186894</v>
      </c>
      <c r="HR37" s="146">
        <f>conversões!HQ37*INPUTs!HM$41</f>
        <v>530488.16037503013</v>
      </c>
      <c r="HS37" s="146">
        <f>conversões!HR37*INPUTs!HN$41</f>
        <v>2038380.439956662</v>
      </c>
      <c r="HT37" s="146">
        <f>conversões!HS37*INPUTs!HO$41</f>
        <v>336215.0875643373</v>
      </c>
      <c r="HU37" s="146">
        <f>conversões!HT37*INPUTs!HP$41</f>
        <v>136521.00686597353</v>
      </c>
      <c r="HV37" s="146">
        <f>conversões!HU37*INPUTs!HQ$41</f>
        <v>319808.62559065234</v>
      </c>
      <c r="HW37" s="146">
        <f>conversões!HV37*INPUTs!HR$41</f>
        <v>37131.092274408518</v>
      </c>
      <c r="HX37" s="146">
        <f>conversões!HW37*INPUTs!HS$41</f>
        <v>53651.556890945547</v>
      </c>
      <c r="HY37" s="146">
        <f>conversões!HX37*INPUTs!HT$41</f>
        <v>98421.231493774307</v>
      </c>
      <c r="HZ37" s="146">
        <f>conversões!HY37*INPUTs!HU$41</f>
        <v>160065.91304306389</v>
      </c>
      <c r="IA37" s="144">
        <f t="shared" si="7"/>
        <v>4838506.3850601874</v>
      </c>
    </row>
    <row r="38" spans="1:235" s="116" customFormat="1" ht="24" x14ac:dyDescent="0.25">
      <c r="A38" s="117" t="s">
        <v>29</v>
      </c>
      <c r="B38" s="118">
        <v>4762</v>
      </c>
      <c r="C38" s="118"/>
      <c r="D38" s="118"/>
      <c r="E38" s="118">
        <v>2</v>
      </c>
      <c r="F38" s="118"/>
      <c r="G38" s="118" t="s">
        <v>829</v>
      </c>
      <c r="H38" s="118" t="s">
        <v>24</v>
      </c>
      <c r="I38" s="117" t="s">
        <v>19</v>
      </c>
      <c r="J38" s="117" t="s">
        <v>875</v>
      </c>
      <c r="K38" s="117" t="s">
        <v>48</v>
      </c>
      <c r="L38" s="146">
        <f>conversões!K38*INPUTs!G$41</f>
        <v>1451.4648502770176</v>
      </c>
      <c r="M38" s="146">
        <f>conversões!L38*INPUTs!H$41</f>
        <v>586.47595861332366</v>
      </c>
      <c r="N38" s="146">
        <f>conversões!M38*INPUTs!I$41</f>
        <v>1600.6626086801984</v>
      </c>
      <c r="O38" s="146">
        <f>conversões!N38*INPUTs!J$41</f>
        <v>612.01334139833557</v>
      </c>
      <c r="P38" s="146">
        <f>conversões!O38*INPUTs!K$41</f>
        <v>2453.9909636544353</v>
      </c>
      <c r="Q38" s="146">
        <f>conversões!P38*INPUTs!L$41</f>
        <v>62.625412385241276</v>
      </c>
      <c r="R38" s="146">
        <f>conversões!Q38*INPUTs!M$41</f>
        <v>428.1904257448619</v>
      </c>
      <c r="S38" s="146">
        <f>conversões!R38*INPUTs!N$41</f>
        <v>3424.3902404781215</v>
      </c>
      <c r="T38" s="146">
        <f>conversões!S38*INPUTs!O$41</f>
        <v>569.25672730106066</v>
      </c>
      <c r="U38" s="146">
        <f>conversões!T38*INPUTs!P$41</f>
        <v>4017.195698317767</v>
      </c>
      <c r="V38" s="146">
        <f>conversões!U38*INPUTs!Q$41</f>
        <v>2477.570809964363</v>
      </c>
      <c r="W38" s="146">
        <f>conversões!V38*INPUTs!R$41</f>
        <v>932.96149020334667</v>
      </c>
      <c r="X38" s="146">
        <f>conversões!W38*INPUTs!S$41</f>
        <v>8708.8312458078235</v>
      </c>
      <c r="Y38" s="146">
        <f>conversões!X38*INPUTs!T$41</f>
        <v>801.29018211657137</v>
      </c>
      <c r="Z38" s="146">
        <f>conversões!Y38*INPUTs!U$41</f>
        <v>350.8460720963792</v>
      </c>
      <c r="AA38" s="146">
        <f>conversões!Z38*INPUTs!V$41</f>
        <v>4947.6698961990678</v>
      </c>
      <c r="AB38" s="146">
        <f>conversões!AA38*INPUTs!W$41</f>
        <v>17478.754172202716</v>
      </c>
      <c r="AC38" s="146">
        <f>conversões!AB38*INPUTs!X$41</f>
        <v>3966.6262686226582</v>
      </c>
      <c r="AD38" s="146">
        <f>conversões!AC38*INPUTs!Y$41</f>
        <v>15153.635672732826</v>
      </c>
      <c r="AE38" s="146">
        <f>conversões!AD38*INPUTs!Z$41</f>
        <v>84059.819593430017</v>
      </c>
      <c r="AF38" s="146">
        <f>conversões!AE38*INPUTs!AA$41</f>
        <v>14116.226416916583</v>
      </c>
      <c r="AG38" s="146">
        <f>conversões!AF38*INPUTs!AB$41</f>
        <v>7971.1397301268726</v>
      </c>
      <c r="AH38" s="146">
        <f>conversões!AG38*INPUTs!AC$41</f>
        <v>15328.15969932438</v>
      </c>
      <c r="AI38" s="146">
        <f>conversões!AH38*INPUTs!AD$41</f>
        <v>1962.4744298725107</v>
      </c>
      <c r="AJ38" s="146">
        <f>conversões!AI38*INPUTs!AE$41</f>
        <v>2885.4552411462028</v>
      </c>
      <c r="AK38" s="146">
        <f>conversões!AJ38*INPUTs!AF$41</f>
        <v>4594.4015204158368</v>
      </c>
      <c r="AL38" s="146">
        <f>conversões!AK38*INPUTs!AG$41</f>
        <v>3640.7634034927428</v>
      </c>
      <c r="AM38" s="144">
        <f t="shared" si="0"/>
        <v>204582.89207152123</v>
      </c>
      <c r="AN38" s="146">
        <f>conversões!AM38*INPUTs!AI$41</f>
        <v>1595.9147917302005</v>
      </c>
      <c r="AO38" s="146">
        <f>conversões!AN38*INPUTs!AJ$41</f>
        <v>372.27373882833831</v>
      </c>
      <c r="AP38" s="146">
        <f>conversões!AO38*INPUTs!AK$41</f>
        <v>1472.1312355453717</v>
      </c>
      <c r="AQ38" s="146">
        <f>conversões!AP38*INPUTs!AL$41</f>
        <v>813.90464941049584</v>
      </c>
      <c r="AR38" s="146">
        <f>conversões!AQ38*INPUTs!AM$41</f>
        <v>2365.9036608794991</v>
      </c>
      <c r="AS38" s="146">
        <f>conversões!AR38*INPUTs!AN$41</f>
        <v>246.83585978441383</v>
      </c>
      <c r="AT38" s="146">
        <f>conversões!AS38*INPUTs!AO$41</f>
        <v>576.85777397656238</v>
      </c>
      <c r="AU38" s="146">
        <f>conversões!AT38*INPUTs!AP$41</f>
        <v>4643.6461531128261</v>
      </c>
      <c r="AV38" s="146">
        <f>conversões!AU38*INPUTs!AQ$41</f>
        <v>591.46858594140406</v>
      </c>
      <c r="AW38" s="146">
        <f>conversões!AV38*INPUTs!AR$41</f>
        <v>3535.996167505547</v>
      </c>
      <c r="AX38" s="146">
        <f>conversões!AW38*INPUTs!AS$41</f>
        <v>2269.1550907389246</v>
      </c>
      <c r="AY38" s="146">
        <f>conversões!AX38*INPUTs!AT$41</f>
        <v>897.01992392883892</v>
      </c>
      <c r="AZ38" s="146">
        <f>conversões!AY38*INPUTs!AU$41</f>
        <v>7816.6239946666074</v>
      </c>
      <c r="BA38" s="146">
        <f>conversões!AZ38*INPUTs!AV$41</f>
        <v>758.87768295922251</v>
      </c>
      <c r="BB38" s="146">
        <f>conversões!BA38*INPUTs!AW$41</f>
        <v>211.33953583598176</v>
      </c>
      <c r="BC38" s="146">
        <f>conversões!BB38*INPUTs!AX$41</f>
        <v>4724.0077129985157</v>
      </c>
      <c r="BD38" s="146">
        <f>conversões!BC38*INPUTs!AY$41</f>
        <v>18186.443195100237</v>
      </c>
      <c r="BE38" s="146">
        <f>conversões!BD38*INPUTs!AZ$41</f>
        <v>3856.7919859353788</v>
      </c>
      <c r="BF38" s="146">
        <f>conversões!BE38*INPUTs!BA$41</f>
        <v>16953.542122346636</v>
      </c>
      <c r="BG38" s="146">
        <f>conversões!BF38*INPUTs!BB$41</f>
        <v>95372.64217689549</v>
      </c>
      <c r="BH38" s="146">
        <f>conversões!BG38*INPUTs!BC$41</f>
        <v>14047.183747892337</v>
      </c>
      <c r="BI38" s="146">
        <f>conversões!BH38*INPUTs!BD$41</f>
        <v>8509.3589180091094</v>
      </c>
      <c r="BJ38" s="146">
        <f>conversões!BI38*INPUTs!BE$41</f>
        <v>15127.856544050646</v>
      </c>
      <c r="BK38" s="146">
        <f>conversões!BJ38*INPUTs!BF$41</f>
        <v>1915.334799883404</v>
      </c>
      <c r="BL38" s="146">
        <f>conversões!BK38*INPUTs!BG$41</f>
        <v>2940.9772790636453</v>
      </c>
      <c r="BM38" s="146">
        <f>conversões!BL38*INPUTs!BH$41</f>
        <v>3106.2964846724603</v>
      </c>
      <c r="BN38" s="146">
        <f>conversões!BM38*INPUTs!BI$41</f>
        <v>6053.0848345381419</v>
      </c>
      <c r="BO38" s="144">
        <f t="shared" si="1"/>
        <v>218961.46864623021</v>
      </c>
      <c r="BP38" s="146">
        <f>conversões!BO38*INPUTs!BK$41</f>
        <v>1696.0591159044186</v>
      </c>
      <c r="BQ38" s="146">
        <f>conversões!BP38*INPUTs!BL$41</f>
        <v>383.22460592558144</v>
      </c>
      <c r="BR38" s="146">
        <f>conversões!BQ38*INPUTs!BM$41</f>
        <v>1996.9543100840478</v>
      </c>
      <c r="BS38" s="146">
        <f>conversões!BR38*INPUTs!BN$41</f>
        <v>1268.9185587738175</v>
      </c>
      <c r="BT38" s="146">
        <f>conversões!BS38*INPUTs!BO$41</f>
        <v>2055.2182362473263</v>
      </c>
      <c r="BU38" s="146">
        <f>conversões!BT38*INPUTs!BP$41</f>
        <v>341.93919967409931</v>
      </c>
      <c r="BV38" s="146">
        <f>conversões!BU38*INPUTs!BQ$41</f>
        <v>755.32307808280996</v>
      </c>
      <c r="BW38" s="146">
        <f>conversões!BV38*INPUTs!BR$41</f>
        <v>2121.1224511651099</v>
      </c>
      <c r="BX38" s="146">
        <f>conversões!BW38*INPUTs!BS$41</f>
        <v>674.46693425301362</v>
      </c>
      <c r="BY38" s="146">
        <f>conversões!BX38*INPUTs!BT$41</f>
        <v>3602.4370591660545</v>
      </c>
      <c r="BZ38" s="146">
        <f>conversões!BY38*INPUTs!BU$41</f>
        <v>1991.4233395551244</v>
      </c>
      <c r="CA38" s="146">
        <f>conversões!BZ38*INPUTs!BV$41</f>
        <v>1092.483085241159</v>
      </c>
      <c r="CB38" s="146">
        <f>conversões!CA38*INPUTs!BW$41</f>
        <v>9297.3620999238137</v>
      </c>
      <c r="CC38" s="146">
        <f>conversões!CB38*INPUTs!BX$41</f>
        <v>599.99389658311122</v>
      </c>
      <c r="CD38" s="146">
        <f>conversões!CC38*INPUTs!BY$41</f>
        <v>412.40200117215426</v>
      </c>
      <c r="CE38" s="146">
        <f>conversões!CD38*INPUTs!BZ$41</f>
        <v>5639.6126231007602</v>
      </c>
      <c r="CF38" s="146">
        <f>conversões!CE38*INPUTs!CA$41</f>
        <v>19098.965175171168</v>
      </c>
      <c r="CG38" s="146">
        <f>conversões!CF38*INPUTs!CB$41</f>
        <v>3982.4827697294063</v>
      </c>
      <c r="CH38" s="146">
        <f>conversões!CG38*INPUTs!CC$41</f>
        <v>16899.427259367028</v>
      </c>
      <c r="CI38" s="146">
        <f>conversões!CH38*INPUTs!CD$41</f>
        <v>93061.356612576899</v>
      </c>
      <c r="CJ38" s="146">
        <f>conversões!CI38*INPUTs!CE$41</f>
        <v>11550.396502971005</v>
      </c>
      <c r="CK38" s="146">
        <f>conversões!CJ38*INPUTs!CF$41</f>
        <v>9404.08293347994</v>
      </c>
      <c r="CL38" s="146">
        <f>conversões!CK38*INPUTs!CG$41</f>
        <v>15835.976909743564</v>
      </c>
      <c r="CM38" s="146">
        <f>conversões!CL38*INPUTs!CH$41</f>
        <v>1758.1334671260011</v>
      </c>
      <c r="CN38" s="146">
        <f>conversões!CM38*INPUTs!CI$41</f>
        <v>3887.0331816321955</v>
      </c>
      <c r="CO38" s="146">
        <f>conversões!CN38*INPUTs!CJ$41</f>
        <v>4085.4121648042565</v>
      </c>
      <c r="CP38" s="146">
        <f>conversões!CO38*INPUTs!CK$41</f>
        <v>3425.23036898289</v>
      </c>
      <c r="CQ38" s="144">
        <f t="shared" si="2"/>
        <v>216917.43794043679</v>
      </c>
      <c r="CR38" s="146">
        <f>conversões!CQ38*INPUTs!CM$41</f>
        <v>1349.7198535848372</v>
      </c>
      <c r="CS38" s="146">
        <f>conversões!CR38*INPUTs!CN$41</f>
        <v>417.49511534564499</v>
      </c>
      <c r="CT38" s="146">
        <f>conversões!CS38*INPUTs!CO$41</f>
        <v>1883.5586157286559</v>
      </c>
      <c r="CU38" s="146">
        <f>conversões!CT38*INPUTs!CP$41</f>
        <v>534.76855712625013</v>
      </c>
      <c r="CV38" s="146">
        <f>conversões!CU38*INPUTs!CQ$41</f>
        <v>1480.9036246726573</v>
      </c>
      <c r="CW38" s="146">
        <f>conversões!CV38*INPUTs!CR$41</f>
        <v>350.70845680323163</v>
      </c>
      <c r="CX38" s="146">
        <f>conversões!CW38*INPUTs!CS$41</f>
        <v>634.35646703699831</v>
      </c>
      <c r="CY38" s="146">
        <f>conversões!CX38*INPUTs!CT$41</f>
        <v>2737.0078520558245</v>
      </c>
      <c r="CZ38" s="146">
        <f>conversões!CY38*INPUTs!CU$41</f>
        <v>552.29189443889879</v>
      </c>
      <c r="DA38" s="146">
        <f>conversões!CZ38*INPUTs!CV$41</f>
        <v>2907.341052013619</v>
      </c>
      <c r="DB38" s="146">
        <f>conversões!DA38*INPUTs!CW$41</f>
        <v>2067.1009584958279</v>
      </c>
      <c r="DC38" s="146">
        <f>conversões!DB38*INPUTs!CX$41</f>
        <v>1124.7989233259175</v>
      </c>
      <c r="DD38" s="146">
        <f>conversões!DC38*INPUTs!CY$41</f>
        <v>9318.1509532821583</v>
      </c>
      <c r="DE38" s="146">
        <f>conversões!DD38*INPUTs!CZ$41</f>
        <v>359.94541424550113</v>
      </c>
      <c r="DF38" s="146">
        <f>conversões!DE38*INPUTs!DA$41</f>
        <v>434.92086484684586</v>
      </c>
      <c r="DG38" s="146">
        <f>conversões!DF38*INPUTs!DB$41</f>
        <v>5317.2295899402779</v>
      </c>
      <c r="DH38" s="146">
        <f>conversões!DG38*INPUTs!DC$41</f>
        <v>16840.969449424887</v>
      </c>
      <c r="DI38" s="146">
        <f>conversões!DH38*INPUTs!DD$41</f>
        <v>4025.4366866347555</v>
      </c>
      <c r="DJ38" s="146">
        <f>conversões!DI38*INPUTs!DE$41</f>
        <v>17008.245801543617</v>
      </c>
      <c r="DK38" s="146">
        <f>conversões!DJ38*INPUTs!DF$41</f>
        <v>100267.99665880002</v>
      </c>
      <c r="DL38" s="146">
        <f>conversões!DK38*INPUTs!DG$41</f>
        <v>10354.95051932022</v>
      </c>
      <c r="DM38" s="146">
        <f>conversões!DL38*INPUTs!DH$41</f>
        <v>8959.741643477344</v>
      </c>
      <c r="DN38" s="146">
        <f>conversões!DM38*INPUTs!DI$41</f>
        <v>15443.539999072398</v>
      </c>
      <c r="DO38" s="146">
        <f>conversões!DN38*INPUTs!DJ$41</f>
        <v>1847.516635784548</v>
      </c>
      <c r="DP38" s="146">
        <f>conversões!DO38*INPUTs!DK$41</f>
        <v>3312.9900913437764</v>
      </c>
      <c r="DQ38" s="146">
        <f>conversões!DP38*INPUTs!DL$41</f>
        <v>4070.3980118380105</v>
      </c>
      <c r="DR38" s="146">
        <f>conversões!DQ38*INPUTs!DM$41</f>
        <v>2422.6341386314261</v>
      </c>
      <c r="DS38" s="144">
        <f t="shared" si="3"/>
        <v>216024.7178288142</v>
      </c>
      <c r="DT38" s="146">
        <f>conversões!DS38*INPUTs!DO$41</f>
        <v>1727.2751894372591</v>
      </c>
      <c r="DU38" s="146">
        <f>conversões!DT38*INPUTs!DP$41</f>
        <v>489.64722075284652</v>
      </c>
      <c r="DV38" s="146">
        <f>conversões!DU38*INPUTs!DQ$41</f>
        <v>2496.0203544790011</v>
      </c>
      <c r="DW38" s="146">
        <f>conversões!DV38*INPUTs!DR$41</f>
        <v>671.50501360318094</v>
      </c>
      <c r="DX38" s="146">
        <f>conversões!DW38*INPUTs!DS$41</f>
        <v>2355.4635346288619</v>
      </c>
      <c r="DY38" s="146">
        <f>conversões!DX38*INPUTs!DT$41</f>
        <v>430.58459081454095</v>
      </c>
      <c r="DZ38" s="146">
        <f>conversões!DY38*INPUTs!DU$41</f>
        <v>970.61317940201377</v>
      </c>
      <c r="EA38" s="146">
        <f>conversões!DZ38*INPUTs!DV$41</f>
        <v>2561.0920103176891</v>
      </c>
      <c r="EB38" s="146">
        <f>conversões!EA38*INPUTs!DW$41</f>
        <v>363.7075729981712</v>
      </c>
      <c r="EC38" s="146">
        <f>conversões!EB38*INPUTs!DX$41</f>
        <v>3601.7382106380032</v>
      </c>
      <c r="ED38" s="146">
        <f>conversões!EC38*INPUTs!DY$41</f>
        <v>1521.7363558546078</v>
      </c>
      <c r="EE38" s="146">
        <f>conversões!ED38*INPUTs!DZ$41</f>
        <v>1018.221150667247</v>
      </c>
      <c r="EF38" s="146">
        <f>conversões!EE38*INPUTs!EA$41</f>
        <v>9676.0040335258855</v>
      </c>
      <c r="EG38" s="146">
        <f>conversões!EF38*INPUTs!EB$41</f>
        <v>965.51609917749579</v>
      </c>
      <c r="EH38" s="146">
        <f>conversões!EG38*INPUTs!EC$41</f>
        <v>367.98936076773708</v>
      </c>
      <c r="EI38" s="146">
        <f>conversões!EH38*INPUTs!ED$41</f>
        <v>6333.7797212681608</v>
      </c>
      <c r="EJ38" s="146">
        <f>conversões!EI38*INPUTs!EE$41</f>
        <v>16934.699992419766</v>
      </c>
      <c r="EK38" s="146">
        <f>conversões!EJ38*INPUTs!EF$41</f>
        <v>3981.7691605193304</v>
      </c>
      <c r="EL38" s="146">
        <f>conversões!EK38*INPUTs!EG$41</f>
        <v>18043.380545237826</v>
      </c>
      <c r="EM38" s="146">
        <f>conversões!EL38*INPUTs!EH$41</f>
        <v>103363.64079398185</v>
      </c>
      <c r="EN38" s="146">
        <f>conversões!EM38*INPUTs!EI$41</f>
        <v>12800.94990180373</v>
      </c>
      <c r="EO38" s="146">
        <f>conversões!EN38*INPUTs!EJ$41</f>
        <v>9517.0480461137995</v>
      </c>
      <c r="EP38" s="146">
        <f>conversões!EO38*INPUTs!EK$41</f>
        <v>16581.945282615507</v>
      </c>
      <c r="EQ38" s="146">
        <f>conversões!EP38*INPUTs!EL$41</f>
        <v>1819.1212898740112</v>
      </c>
      <c r="ER38" s="146">
        <f>conversões!EQ38*INPUTs!EM$41</f>
        <v>4434.0706784249833</v>
      </c>
      <c r="ES38" s="146">
        <f>conversões!ER38*INPUTs!EN$41</f>
        <v>4180.8803045086261</v>
      </c>
      <c r="ET38" s="146">
        <f>conversões!ES38*INPUTs!EO$41</f>
        <v>2205.7401833937924</v>
      </c>
      <c r="EU38" s="144">
        <f t="shared" si="4"/>
        <v>229414.13977722594</v>
      </c>
      <c r="EV38" s="146">
        <f>conversões!EU38*INPUTs!EQ$41</f>
        <v>2063.4676596256631</v>
      </c>
      <c r="EW38" s="146">
        <f>conversões!EV38*INPUTs!ER$41</f>
        <v>297.79524737231151</v>
      </c>
      <c r="EX38" s="146">
        <f>conversões!EW38*INPUTs!ES$41</f>
        <v>1635.0983012174111</v>
      </c>
      <c r="EY38" s="146">
        <f>conversões!EX38*INPUTs!ET$41</f>
        <v>594.60447097917927</v>
      </c>
      <c r="EZ38" s="146">
        <f>conversões!EY38*INPUTs!EU$41</f>
        <v>2095.3957749148854</v>
      </c>
      <c r="FA38" s="146">
        <f>conversões!EZ38*INPUTs!EV$41</f>
        <v>540.67964624267233</v>
      </c>
      <c r="FB38" s="146">
        <f>conversões!FA38*INPUTs!EW$41</f>
        <v>979.93486772301083</v>
      </c>
      <c r="FC38" s="146">
        <f>conversões!FB38*INPUTs!EX$41</f>
        <v>2425.4767003269894</v>
      </c>
      <c r="FD38" s="146">
        <f>conversões!FC38*INPUTs!EY$41</f>
        <v>425.86125372010702</v>
      </c>
      <c r="FE38" s="146">
        <f>conversões!FD38*INPUTs!EZ$41</f>
        <v>3824.4401017894475</v>
      </c>
      <c r="FF38" s="146">
        <f>conversões!FE38*INPUTs!FA$41</f>
        <v>2294.2517447331893</v>
      </c>
      <c r="FG38" s="146">
        <f>conversões!FF38*INPUTs!FB$41</f>
        <v>1014.3234509292945</v>
      </c>
      <c r="FH38" s="146">
        <f>conversões!FG38*INPUTs!FC$41</f>
        <v>9626.4771311316363</v>
      </c>
      <c r="FI38" s="146">
        <f>conversões!FH38*INPUTs!FD$41</f>
        <v>1033.5956814396336</v>
      </c>
      <c r="FJ38" s="146">
        <f>conversões!FI38*INPUTs!FE$41</f>
        <v>1296.7331691523852</v>
      </c>
      <c r="FK38" s="146">
        <f>conversões!FJ38*INPUTs!FF$41</f>
        <v>7916.2235016251416</v>
      </c>
      <c r="FL38" s="146">
        <f>conversões!FK38*INPUTs!FG$41</f>
        <v>16379.639112627248</v>
      </c>
      <c r="FM38" s="146">
        <f>conversões!FL38*INPUTs!FH$41</f>
        <v>3589.7658716986571</v>
      </c>
      <c r="FN38" s="146">
        <f>conversões!FM38*INPUTs!FI$41</f>
        <v>24085.69434617244</v>
      </c>
      <c r="FO38" s="146">
        <f>conversões!FN38*INPUTs!FJ$41</f>
        <v>109436.5726504605</v>
      </c>
      <c r="FP38" s="146">
        <f>conversões!FO38*INPUTs!FK$41</f>
        <v>13849.139976487906</v>
      </c>
      <c r="FQ38" s="146">
        <f>conversões!FP38*INPUTs!FL$41</f>
        <v>11024.086041275761</v>
      </c>
      <c r="FR38" s="146">
        <f>conversões!FQ38*INPUTs!FM$41</f>
        <v>18461.936497337021</v>
      </c>
      <c r="FS38" s="146">
        <f>conversões!FR38*INPUTs!FN$41</f>
        <v>1885.3153191949127</v>
      </c>
      <c r="FT38" s="146">
        <f>conversões!FS38*INPUTs!FO$41</f>
        <v>5388.486150327426</v>
      </c>
      <c r="FU38" s="146">
        <f>conversões!FT38*INPUTs!FP$41</f>
        <v>4726.0262557569595</v>
      </c>
      <c r="FV38" s="146">
        <f>conversões!FU38*INPUTs!FQ$41</f>
        <v>2685.6429161926644</v>
      </c>
      <c r="FW38" s="144">
        <f t="shared" si="5"/>
        <v>249576.66384045448</v>
      </c>
      <c r="FX38" s="146">
        <f>conversões!FW38*INPUTs!FS$41</f>
        <v>1681.6878315545177</v>
      </c>
      <c r="FY38" s="146">
        <f>conversões!FX38*INPUTs!FT$41</f>
        <v>271.00526187713825</v>
      </c>
      <c r="FZ38" s="146">
        <f>conversões!FY38*INPUTs!FU$41</f>
        <v>2955.1746712452459</v>
      </c>
      <c r="GA38" s="146">
        <f>conversões!FZ38*INPUTs!FV$41</f>
        <v>580.0302416264451</v>
      </c>
      <c r="GB38" s="146">
        <f>conversões!GA38*INPUTs!FW$41</f>
        <v>1798.0384779874055</v>
      </c>
      <c r="GC38" s="146">
        <f>conversões!GB38*INPUTs!FX$41</f>
        <v>222.78859837011763</v>
      </c>
      <c r="GD38" s="146">
        <f>conversões!GC38*INPUTs!FY$41</f>
        <v>634.8343124905789</v>
      </c>
      <c r="GE38" s="146">
        <f>conversões!GD38*INPUTs!FZ$41</f>
        <v>3459.3628737516306</v>
      </c>
      <c r="GF38" s="146">
        <f>conversões!GE38*INPUTs!GA$41</f>
        <v>388.46640532069341</v>
      </c>
      <c r="GG38" s="146">
        <f>conversões!GF38*INPUTs!GB$41</f>
        <v>4443.5435285064013</v>
      </c>
      <c r="GH38" s="146">
        <f>conversões!GG38*INPUTs!GC$41</f>
        <v>2142.6580170787324</v>
      </c>
      <c r="GI38" s="146">
        <f>conversões!GH38*INPUTs!GD$41</f>
        <v>1170.6544780984113</v>
      </c>
      <c r="GJ38" s="146">
        <f>conversões!GI38*INPUTs!GE$41</f>
        <v>10125.81122313681</v>
      </c>
      <c r="GK38" s="146">
        <f>conversões!GJ38*INPUTs!GF$41</f>
        <v>870.77460197006087</v>
      </c>
      <c r="GL38" s="146">
        <f>conversões!GK38*INPUTs!GG$41</f>
        <v>1079.739796716924</v>
      </c>
      <c r="GM38" s="146">
        <f>conversões!GL38*INPUTs!GH$41</f>
        <v>8395.2750588763502</v>
      </c>
      <c r="GN38" s="146">
        <f>conversões!GM38*INPUTs!GI$41</f>
        <v>15326.890241973872</v>
      </c>
      <c r="GO38" s="146">
        <f>conversões!GN38*INPUTs!GJ$41</f>
        <v>4378.8927500182517</v>
      </c>
      <c r="GP38" s="146">
        <f>conversões!GO38*INPUTs!GK$41</f>
        <v>19468.582184067734</v>
      </c>
      <c r="GQ38" s="146">
        <f>conversões!GP38*INPUTs!GL$41</f>
        <v>105470.21329348284</v>
      </c>
      <c r="GR38" s="146">
        <f>conversões!GQ38*INPUTs!GM$41</f>
        <v>10544.102566458634</v>
      </c>
      <c r="GS38" s="146">
        <f>conversões!GR38*INPUTs!GN$41</f>
        <v>11084.843547921637</v>
      </c>
      <c r="GT38" s="146">
        <f>conversões!GS38*INPUTs!GO$41</f>
        <v>18100.681666827935</v>
      </c>
      <c r="GU38" s="146">
        <f>conversões!GT38*INPUTs!GP$41</f>
        <v>1789.7292080739639</v>
      </c>
      <c r="GV38" s="146">
        <f>conversões!GU38*INPUTs!GQ$41</f>
        <v>3801.5572543125786</v>
      </c>
      <c r="GW38" s="146">
        <f>conversões!GV38*INPUTs!GR$41</f>
        <v>7946.1994299582429</v>
      </c>
      <c r="GX38" s="146">
        <f>conversões!GW38*INPUTs!GS$41</f>
        <v>3198.4378115058389</v>
      </c>
      <c r="GY38" s="144">
        <f t="shared" si="6"/>
        <v>241329.975333209</v>
      </c>
      <c r="GZ38" s="146">
        <f>conversões!GY38*INPUTs!GU$41</f>
        <v>1237.9826352585401</v>
      </c>
      <c r="HA38" s="146">
        <f>conversões!GZ38*INPUTs!GV$41</f>
        <v>157.67071057775422</v>
      </c>
      <c r="HB38" s="146">
        <f>conversões!HA38*INPUTs!GW$41</f>
        <v>2488.2087030370826</v>
      </c>
      <c r="HC38" s="146">
        <f>conversões!HB38*INPUTs!GX$41</f>
        <v>1087.4590291431525</v>
      </c>
      <c r="HD38" s="146">
        <f>conversões!HC38*INPUTs!GY$41</f>
        <v>2065.7656736455397</v>
      </c>
      <c r="HE38" s="146">
        <f>conversões!HD38*INPUTs!GZ$41</f>
        <v>135.57165599477477</v>
      </c>
      <c r="HF38" s="146">
        <f>conversões!HE38*INPUTs!HA$41</f>
        <v>452.42215003515133</v>
      </c>
      <c r="HG38" s="146">
        <f>conversões!HF38*INPUTs!HB$41</f>
        <v>2149.4824832060517</v>
      </c>
      <c r="HH38" s="146">
        <f>conversões!HG38*INPUTs!HC$41</f>
        <v>306.89282879549205</v>
      </c>
      <c r="HI38" s="146">
        <f>conversões!HH38*INPUTs!HD$41</f>
        <v>3981.3995869948044</v>
      </c>
      <c r="HJ38" s="146">
        <f>conversões!HI38*INPUTs!HE$41</f>
        <v>2415.1877682548329</v>
      </c>
      <c r="HK38" s="146">
        <f>conversões!HJ38*INPUTs!HF$41</f>
        <v>835.4082880450087</v>
      </c>
      <c r="HL38" s="146">
        <f>conversões!HK38*INPUTs!HG$41</f>
        <v>9166.6352450541253</v>
      </c>
      <c r="HM38" s="146">
        <f>conversões!HL38*INPUTs!HH$41</f>
        <v>1019.2580311714645</v>
      </c>
      <c r="HN38" s="146">
        <f>conversões!HM38*INPUTs!HI$41</f>
        <v>2171.7104037502099</v>
      </c>
      <c r="HO38" s="146">
        <f>conversões!HN38*INPUTs!HJ$41</f>
        <v>9863.685223581555</v>
      </c>
      <c r="HP38" s="146">
        <f>conversões!HO38*INPUTs!HK$41</f>
        <v>19025.306941331994</v>
      </c>
      <c r="HQ38" s="146">
        <f>conversões!HP38*INPUTs!HL$41</f>
        <v>5785.8845679607048</v>
      </c>
      <c r="HR38" s="146">
        <f>conversões!HQ38*INPUTs!HM$41</f>
        <v>22592.67593885427</v>
      </c>
      <c r="HS38" s="146">
        <f>conversões!HR38*INPUTs!HN$41</f>
        <v>121429.21385342511</v>
      </c>
      <c r="HT38" s="146">
        <f>conversões!HS38*INPUTs!HO$41</f>
        <v>9557.734107579483</v>
      </c>
      <c r="HU38" s="146">
        <f>conversões!HT38*INPUTs!HP$41</f>
        <v>9936.9749692603218</v>
      </c>
      <c r="HV38" s="146">
        <f>conversões!HU38*INPUTs!HQ$41</f>
        <v>18534.720058149887</v>
      </c>
      <c r="HW38" s="146">
        <f>conversões!HV38*INPUTs!HR$41</f>
        <v>1962.1364491148361</v>
      </c>
      <c r="HX38" s="146">
        <f>conversões!HW38*INPUTs!HS$41</f>
        <v>4681.4222291882134</v>
      </c>
      <c r="HY38" s="146">
        <f>conversões!HX38*INPUTs!HT$41</f>
        <v>8950.0599619308596</v>
      </c>
      <c r="HZ38" s="146">
        <f>conversões!HY38*INPUTs!HU$41</f>
        <v>7058.0749933227971</v>
      </c>
      <c r="IA38" s="144">
        <f t="shared" si="7"/>
        <v>269048.94448666397</v>
      </c>
    </row>
    <row r="39" spans="1:235" s="27" customFormat="1" ht="48" x14ac:dyDescent="0.25">
      <c r="A39" s="91" t="s">
        <v>29</v>
      </c>
      <c r="B39" s="92">
        <v>4647</v>
      </c>
      <c r="C39" s="92"/>
      <c r="D39" s="92"/>
      <c r="E39" s="92">
        <v>3</v>
      </c>
      <c r="F39" s="92"/>
      <c r="G39" s="92" t="s">
        <v>819</v>
      </c>
      <c r="H39" s="92" t="s">
        <v>788</v>
      </c>
      <c r="I39" s="91" t="s">
        <v>840</v>
      </c>
      <c r="J39" s="91" t="s">
        <v>15</v>
      </c>
      <c r="K39" s="91" t="s">
        <v>48</v>
      </c>
      <c r="L39" s="146">
        <f>conversões!K39*INPUTs!G$42</f>
        <v>6728.1834247262777</v>
      </c>
      <c r="M39" s="146">
        <f>conversões!L39*INPUTs!H$42</f>
        <v>962.43546718593245</v>
      </c>
      <c r="N39" s="146">
        <f>conversões!M39*INPUTs!I$42</f>
        <v>24907.448277575233</v>
      </c>
      <c r="O39" s="146">
        <f>conversões!N39*INPUTs!J$42</f>
        <v>0</v>
      </c>
      <c r="P39" s="146">
        <f>conversões!O39*INPUTs!K$42</f>
        <v>13970.476912816843</v>
      </c>
      <c r="Q39" s="146">
        <f>conversões!P39*INPUTs!L$42</f>
        <v>569.69236189229991</v>
      </c>
      <c r="R39" s="146">
        <f>conversões!Q39*INPUTs!M$42</f>
        <v>5879.1847023173477</v>
      </c>
      <c r="S39" s="146">
        <f>conversões!R39*INPUTs!N$42</f>
        <v>9042.1863851237413</v>
      </c>
      <c r="T39" s="146">
        <f>conversões!S39*INPUTs!O$42</f>
        <v>23656.058495736099</v>
      </c>
      <c r="U39" s="146">
        <f>conversões!T39*INPUTs!P$42</f>
        <v>185205.9723502894</v>
      </c>
      <c r="V39" s="146">
        <f>conversões!U39*INPUTs!Q$42</f>
        <v>15416.059916837599</v>
      </c>
      <c r="W39" s="146">
        <f>conversões!V39*INPUTs!R$42</f>
        <v>18091.62112680875</v>
      </c>
      <c r="X39" s="146">
        <f>conversões!W39*INPUTs!S$42</f>
        <v>320207.86018307315</v>
      </c>
      <c r="Y39" s="146">
        <f>conversões!X39*INPUTs!T$42</f>
        <v>7291.3999177991273</v>
      </c>
      <c r="Z39" s="146">
        <f>conversões!Y39*INPUTs!U$42</f>
        <v>15724.346958614251</v>
      </c>
      <c r="AA39" s="146">
        <f>conversões!Z39*INPUTs!V$42</f>
        <v>152025.56129649002</v>
      </c>
      <c r="AB39" s="146">
        <f>conversões!AA39*INPUTs!W$42</f>
        <v>218101.8246933746</v>
      </c>
      <c r="AC39" s="146">
        <f>conversões!AB39*INPUTs!X$42</f>
        <v>68941.508936342783</v>
      </c>
      <c r="AD39" s="146">
        <f>conversões!AC39*INPUTs!Y$42</f>
        <v>500703.34389765793</v>
      </c>
      <c r="AE39" s="146">
        <f>conversões!AD39*INPUTs!Z$42</f>
        <v>2515039.5148265213</v>
      </c>
      <c r="AF39" s="146">
        <f>conversões!AE39*INPUTs!AA$42</f>
        <v>168623.30017199233</v>
      </c>
      <c r="AG39" s="146">
        <f>conversões!AF39*INPUTs!AB$42</f>
        <v>96543.951694784613</v>
      </c>
      <c r="AH39" s="146">
        <f>conversões!AG39*INPUTs!AC$42</f>
        <v>173732.52488845796</v>
      </c>
      <c r="AI39" s="146">
        <f>conversões!AH39*INPUTs!AD$42</f>
        <v>7075.9303581852564</v>
      </c>
      <c r="AJ39" s="146">
        <f>conversões!AI39*INPUTs!AE$42</f>
        <v>11733.906820788703</v>
      </c>
      <c r="AK39" s="146">
        <f>conversões!AJ39*INPUTs!AF$42</f>
        <v>92197.153969597493</v>
      </c>
      <c r="AL39" s="146">
        <f>conversões!AK39*INPUTs!AG$42</f>
        <v>48688.864327998068</v>
      </c>
      <c r="AM39" s="144">
        <f t="shared" si="0"/>
        <v>4701060.3123629875</v>
      </c>
      <c r="AN39" s="146">
        <f>conversões!AM39*INPUTs!AI$42</f>
        <v>7765.9085661148083</v>
      </c>
      <c r="AO39" s="146">
        <f>conversões!AN39*INPUTs!AJ$42</f>
        <v>1135.070084210405</v>
      </c>
      <c r="AP39" s="146">
        <f>conversões!AO39*INPUTs!AK$42</f>
        <v>26642.349102317792</v>
      </c>
      <c r="AQ39" s="146">
        <f>conversões!AP39*INPUTs!AL$42</f>
        <v>236.37727375320915</v>
      </c>
      <c r="AR39" s="146">
        <f>conversões!AQ39*INPUTs!AM$42</f>
        <v>13930.142020234738</v>
      </c>
      <c r="AS39" s="146">
        <f>conversões!AR39*INPUTs!AN$42</f>
        <v>796.93506351559574</v>
      </c>
      <c r="AT39" s="146">
        <f>conversões!AS39*INPUTs!AO$42</f>
        <v>6831.2224441418493</v>
      </c>
      <c r="AU39" s="146">
        <f>conversões!AT39*INPUTs!AP$42</f>
        <v>9254.0764426019759</v>
      </c>
      <c r="AV39" s="146">
        <f>conversões!AU39*INPUTs!AQ$42</f>
        <v>25114.973874341744</v>
      </c>
      <c r="AW39" s="146">
        <f>conversões!AV39*INPUTs!AR$42</f>
        <v>161777.70207923203</v>
      </c>
      <c r="AX39" s="146">
        <f>conversões!AW39*INPUTs!AS$42</f>
        <v>17036.175564763282</v>
      </c>
      <c r="AY39" s="146">
        <f>conversões!AX39*INPUTs!AT$42</f>
        <v>17973.896327869563</v>
      </c>
      <c r="AZ39" s="146">
        <f>conversões!AY39*INPUTs!AU$42</f>
        <v>345052.40756886237</v>
      </c>
      <c r="BA39" s="146">
        <f>conversões!AZ39*INPUTs!AV$42</f>
        <v>7667.9840500781665</v>
      </c>
      <c r="BB39" s="146">
        <f>conversões!BA39*INPUTs!AW$42</f>
        <v>16906.464904937944</v>
      </c>
      <c r="BC39" s="146">
        <f>conversões!BB39*INPUTs!AX$42</f>
        <v>145813.23323126475</v>
      </c>
      <c r="BD39" s="146">
        <f>conversões!BC39*INPUTs!AY$42</f>
        <v>238123.76309064464</v>
      </c>
      <c r="BE39" s="146">
        <f>conversões!BD39*INPUTs!AZ$42</f>
        <v>59914.410334328219</v>
      </c>
      <c r="BF39" s="146">
        <f>conversões!BE39*INPUTs!BA$42</f>
        <v>488658.13656331686</v>
      </c>
      <c r="BG39" s="146">
        <f>conversões!BF39*INPUTs!BB$42</f>
        <v>2564892.2531794524</v>
      </c>
      <c r="BH39" s="146">
        <f>conversões!BG39*INPUTs!BC$42</f>
        <v>154613.61833471464</v>
      </c>
      <c r="BI39" s="146">
        <f>conversões!BH39*INPUTs!BD$42</f>
        <v>104585.77889661319</v>
      </c>
      <c r="BJ39" s="146">
        <f>conversões!BI39*INPUTs!BE$42</f>
        <v>175384.10337554361</v>
      </c>
      <c r="BK39" s="146">
        <f>conversões!BJ39*INPUTs!BF$42</f>
        <v>4398.3054576007389</v>
      </c>
      <c r="BL39" s="146">
        <f>conversões!BK39*INPUTs!BG$42</f>
        <v>16831.815306724522</v>
      </c>
      <c r="BM39" s="146">
        <f>conversões!BL39*INPUTs!BH$42</f>
        <v>86402.925310053048</v>
      </c>
      <c r="BN39" s="146">
        <f>conversões!BM39*INPUTs!BI$42</f>
        <v>43228.132147098127</v>
      </c>
      <c r="BO39" s="144">
        <f t="shared" si="1"/>
        <v>4740968.1605943302</v>
      </c>
      <c r="BP39" s="146">
        <f>conversões!BO39*INPUTs!BK$42</f>
        <v>8108.0658034495737</v>
      </c>
      <c r="BQ39" s="146">
        <f>conversões!BP39*INPUTs!BL$42</f>
        <v>1107.506904038499</v>
      </c>
      <c r="BR39" s="146">
        <f>conversões!BQ39*INPUTs!BM$42</f>
        <v>33641.454379403433</v>
      </c>
      <c r="BS39" s="146">
        <f>conversões!BR39*INPUTs!BN$42</f>
        <v>156.43115463162135</v>
      </c>
      <c r="BT39" s="146">
        <f>conversões!BS39*INPUTs!BO$42</f>
        <v>19488.688208224063</v>
      </c>
      <c r="BU39" s="146">
        <f>conversões!BT39*INPUTs!BP$42</f>
        <v>1429.2994267033832</v>
      </c>
      <c r="BV39" s="146">
        <f>conversões!BU39*INPUTs!BQ$42</f>
        <v>3886.2761314974668</v>
      </c>
      <c r="BW39" s="146">
        <f>conversões!BV39*INPUTs!BR$42</f>
        <v>10352.25602739219</v>
      </c>
      <c r="BX39" s="146">
        <f>conversões!BW39*INPUTs!BS$42</f>
        <v>23151.110555234638</v>
      </c>
      <c r="BY39" s="146">
        <f>conversões!BX39*INPUTs!BT$42</f>
        <v>162872.93182015434</v>
      </c>
      <c r="BZ39" s="146">
        <f>conversões!BY39*INPUTs!BU$42</f>
        <v>15719.895082700416</v>
      </c>
      <c r="CA39" s="146">
        <f>conversões!BZ39*INPUTs!BV$42</f>
        <v>11919.498050671997</v>
      </c>
      <c r="CB39" s="146">
        <f>conversões!CA39*INPUTs!BW$42</f>
        <v>321112.11051711172</v>
      </c>
      <c r="CC39" s="146">
        <f>conversões!CB39*INPUTs!BX$42</f>
        <v>7911.3580386612484</v>
      </c>
      <c r="CD39" s="146">
        <f>conversões!CC39*INPUTs!BY$42</f>
        <v>13383.899826264147</v>
      </c>
      <c r="CE39" s="146">
        <f>conversões!CD39*INPUTs!BZ$42</f>
        <v>155686.28963908865</v>
      </c>
      <c r="CF39" s="146">
        <f>conversões!CE39*INPUTs!CA$42</f>
        <v>204148.97179964266</v>
      </c>
      <c r="CG39" s="146">
        <f>conversões!CF39*INPUTs!CB$42</f>
        <v>51998.732200949067</v>
      </c>
      <c r="CH39" s="146">
        <f>conversões!CG39*INPUTs!CC$42</f>
        <v>469422.19389974663</v>
      </c>
      <c r="CI39" s="146">
        <f>conversões!CH39*INPUTs!CD$42</f>
        <v>2516413.8314546742</v>
      </c>
      <c r="CJ39" s="146">
        <f>conversões!CI39*INPUTs!CE$42</f>
        <v>154558.06162364854</v>
      </c>
      <c r="CK39" s="146">
        <f>conversões!CJ39*INPUTs!CF$42</f>
        <v>103085.56462909066</v>
      </c>
      <c r="CL39" s="146">
        <f>conversões!CK39*INPUTs!CG$42</f>
        <v>179411.1262948504</v>
      </c>
      <c r="CM39" s="146">
        <f>conversões!CL39*INPUTs!CH$42</f>
        <v>4992.7955137345725</v>
      </c>
      <c r="CN39" s="146">
        <f>conversões!CM39*INPUTs!CI$42</f>
        <v>20892.621721547086</v>
      </c>
      <c r="CO39" s="146">
        <f>conversões!CN39*INPUTs!CJ$42</f>
        <v>91939.292138173012</v>
      </c>
      <c r="CP39" s="146">
        <f>conversões!CO39*INPUTs!CK$42</f>
        <v>48144.854967102139</v>
      </c>
      <c r="CQ39" s="144">
        <f t="shared" si="2"/>
        <v>4634935.1178083867</v>
      </c>
      <c r="CR39" s="146">
        <f>conversões!CQ39*INPUTs!CM$42</f>
        <v>4838.4917399584283</v>
      </c>
      <c r="CS39" s="146">
        <f>conversões!CR39*INPUTs!CN$42</f>
        <v>923.4736772876854</v>
      </c>
      <c r="CT39" s="146">
        <f>conversões!CS39*INPUTs!CO$42</f>
        <v>24999.278465912386</v>
      </c>
      <c r="CU39" s="146">
        <f>conversões!CT39*INPUTs!CP$42</f>
        <v>0</v>
      </c>
      <c r="CV39" s="146">
        <f>conversões!CU39*INPUTs!CQ$42</f>
        <v>13198.361630570333</v>
      </c>
      <c r="CW39" s="146">
        <f>conversões!CV39*INPUTs!CR$42</f>
        <v>839.663227638389</v>
      </c>
      <c r="CX39" s="146">
        <f>conversões!CW39*INPUTs!CS$42</f>
        <v>3461.1591456319143</v>
      </c>
      <c r="CY39" s="146">
        <f>conversões!CX39*INPUTs!CT$42</f>
        <v>7526.0768100253654</v>
      </c>
      <c r="CZ39" s="146">
        <f>conversões!CY39*INPUTs!CU$42</f>
        <v>18999.319295497422</v>
      </c>
      <c r="DA39" s="146">
        <f>conversões!CZ39*INPUTs!CV$42</f>
        <v>134738.13318645736</v>
      </c>
      <c r="DB39" s="146">
        <f>conversões!DA39*INPUTs!CW$42</f>
        <v>15178.61832439158</v>
      </c>
      <c r="DC39" s="146">
        <f>conversões!DB39*INPUTs!CX$42</f>
        <v>13490.471293424376</v>
      </c>
      <c r="DD39" s="146">
        <f>conversões!DC39*INPUTs!CY$42</f>
        <v>197334.86385546037</v>
      </c>
      <c r="DE39" s="146">
        <f>conversões!DD39*INPUTs!CZ$42</f>
        <v>8166.6801078451545</v>
      </c>
      <c r="DF39" s="146">
        <f>conversões!DE39*INPUTs!DA$42</f>
        <v>12644.701225296962</v>
      </c>
      <c r="DG39" s="146">
        <f>conversões!DF39*INPUTs!DB$42</f>
        <v>141836.8345283705</v>
      </c>
      <c r="DH39" s="146">
        <f>conversões!DG39*INPUTs!DC$42</f>
        <v>180717.77337401579</v>
      </c>
      <c r="DI39" s="146">
        <f>conversões!DH39*INPUTs!DD$42</f>
        <v>44604.025118711827</v>
      </c>
      <c r="DJ39" s="146">
        <f>conversões!DI39*INPUTs!DE$42</f>
        <v>401180.81961795921</v>
      </c>
      <c r="DK39" s="146">
        <f>conversões!DJ39*INPUTs!DF$42</f>
        <v>2371345.3958841516</v>
      </c>
      <c r="DL39" s="146">
        <f>conversões!DK39*INPUTs!DG$42</f>
        <v>150233.46380863132</v>
      </c>
      <c r="DM39" s="146">
        <f>conversões!DL39*INPUTs!DH$42</f>
        <v>75373.841648675443</v>
      </c>
      <c r="DN39" s="146">
        <f>conversões!DM39*INPUTs!DI$42</f>
        <v>155948.40288387064</v>
      </c>
      <c r="DO39" s="146">
        <f>conversões!DN39*INPUTs!DJ$42</f>
        <v>4108.529179251278</v>
      </c>
      <c r="DP39" s="146">
        <f>conversões!DO39*INPUTs!DK$42</f>
        <v>16195.744703752725</v>
      </c>
      <c r="DQ39" s="146">
        <f>conversões!DP39*INPUTs!DL$42</f>
        <v>75201.999217059434</v>
      </c>
      <c r="DR39" s="146">
        <f>conversões!DQ39*INPUTs!DM$42</f>
        <v>53271.661643445754</v>
      </c>
      <c r="DS39" s="144">
        <f t="shared" si="3"/>
        <v>4126357.7835932937</v>
      </c>
      <c r="DT39" s="146">
        <f>conversões!DS39*INPUTs!DO$42</f>
        <v>5866.3886030106523</v>
      </c>
      <c r="DU39" s="146">
        <f>conversões!DT39*INPUTs!DP$42</f>
        <v>978.05663082091644</v>
      </c>
      <c r="DV39" s="146">
        <f>conversões!DU39*INPUTs!DQ$42</f>
        <v>25060.769618242743</v>
      </c>
      <c r="DW39" s="146">
        <f>conversões!DV39*INPUTs!DR$42</f>
        <v>0</v>
      </c>
      <c r="DX39" s="146">
        <f>conversões!DW39*INPUTs!DS$42</f>
        <v>14284.304528154707</v>
      </c>
      <c r="DY39" s="146">
        <f>conversões!DX39*INPUTs!DT$42</f>
        <v>725.38872127721959</v>
      </c>
      <c r="DZ39" s="146">
        <f>conversões!DY39*INPUTs!DU$42</f>
        <v>3371.7756071220433</v>
      </c>
      <c r="EA39" s="146">
        <f>conversões!DZ39*INPUTs!DV$42</f>
        <v>7105.1879124998832</v>
      </c>
      <c r="EB39" s="146">
        <f>conversões!EA39*INPUTs!DW$42</f>
        <v>18469.294104997509</v>
      </c>
      <c r="EC39" s="146">
        <f>conversões!EB39*INPUTs!DX$42</f>
        <v>122733.20695220145</v>
      </c>
      <c r="ED39" s="146">
        <f>conversões!EC39*INPUTs!DY$42</f>
        <v>11986.022262997823</v>
      </c>
      <c r="EE39" s="146">
        <f>conversões!ED39*INPUTs!DZ$42</f>
        <v>13145.265240622473</v>
      </c>
      <c r="EF39" s="146">
        <f>conversões!EE39*INPUTs!EA$42</f>
        <v>255964.25886522513</v>
      </c>
      <c r="EG39" s="146">
        <f>conversões!EF39*INPUTs!EB$42</f>
        <v>9776.4724443896066</v>
      </c>
      <c r="EH39" s="146">
        <f>conversões!EG39*INPUTs!EC$42</f>
        <v>12347.422454355165</v>
      </c>
      <c r="EI39" s="146">
        <f>conversões!EH39*INPUTs!ED$42</f>
        <v>138792.03686295397</v>
      </c>
      <c r="EJ39" s="146">
        <f>conversões!EI39*INPUTs!EE$42</f>
        <v>174829.1269608046</v>
      </c>
      <c r="EK39" s="146">
        <f>conversões!EJ39*INPUTs!EF$42</f>
        <v>44525.583035090887</v>
      </c>
      <c r="EL39" s="146">
        <f>conversões!EK39*INPUTs!EG$42</f>
        <v>411132.78882127319</v>
      </c>
      <c r="EM39" s="146">
        <f>conversões!EL39*INPUTs!EH$42</f>
        <v>2267080.9566105213</v>
      </c>
      <c r="EN39" s="146">
        <f>conversões!EM39*INPUTs!EI$42</f>
        <v>140682.93422970394</v>
      </c>
      <c r="EO39" s="146">
        <f>conversões!EN39*INPUTs!EJ$42</f>
        <v>65862.61506860322</v>
      </c>
      <c r="EP39" s="146">
        <f>conversões!EO39*INPUTs!EK$42</f>
        <v>174881.93683336428</v>
      </c>
      <c r="EQ39" s="146">
        <f>conversões!EP39*INPUTs!EL$42</f>
        <v>3090.1488397833668</v>
      </c>
      <c r="ER39" s="146">
        <f>conversões!EQ39*INPUTs!EM$42</f>
        <v>13822.837208867082</v>
      </c>
      <c r="ES39" s="146">
        <f>conversões!ER39*INPUTs!EN$42</f>
        <v>76474.728161155959</v>
      </c>
      <c r="ET39" s="146">
        <f>conversões!ES39*INPUTs!EO$42</f>
        <v>87035.138904127278</v>
      </c>
      <c r="EU39" s="144">
        <f t="shared" si="4"/>
        <v>4100024.6454821671</v>
      </c>
      <c r="EV39" s="146">
        <f>conversões!EU39*INPUTs!EQ$42</f>
        <v>7149.9016446986016</v>
      </c>
      <c r="EW39" s="146">
        <f>conversões!EV39*INPUTs!ER$42</f>
        <v>747.63743639171969</v>
      </c>
      <c r="EX39" s="146">
        <f>conversões!EW39*INPUTs!ES$42</f>
        <v>23635.842016994833</v>
      </c>
      <c r="EY39" s="146">
        <f>conversões!EX39*INPUTs!ET$42</f>
        <v>0</v>
      </c>
      <c r="EZ39" s="146">
        <f>conversões!EY39*INPUTs!EU$42</f>
        <v>19215.144914541754</v>
      </c>
      <c r="FA39" s="146">
        <f>conversões!EZ39*INPUTs!EV$42</f>
        <v>616.27245392288148</v>
      </c>
      <c r="FB39" s="146">
        <f>conversões!FA39*INPUTs!EW$42</f>
        <v>2515.4248297580662</v>
      </c>
      <c r="FC39" s="146">
        <f>conversões!FB39*INPUTs!EX$42</f>
        <v>7743.7109810592074</v>
      </c>
      <c r="FD39" s="146">
        <f>conversões!FC39*INPUTs!EY$42</f>
        <v>11862.977957265814</v>
      </c>
      <c r="FE39" s="146">
        <f>conversões!FD39*INPUTs!EZ$42</f>
        <v>95389.522549397094</v>
      </c>
      <c r="FF39" s="146">
        <f>conversões!FE39*INPUTs!FA$42</f>
        <v>9092.6454596663334</v>
      </c>
      <c r="FG39" s="146">
        <f>conversões!FF39*INPUTs!FB$42</f>
        <v>10124.733632122592</v>
      </c>
      <c r="FH39" s="146">
        <f>conversões!FG39*INPUTs!FC$42</f>
        <v>171501.07197937011</v>
      </c>
      <c r="FI39" s="146">
        <f>conversões!FH39*INPUTs!FD$42</f>
        <v>6111.2206864268474</v>
      </c>
      <c r="FJ39" s="146">
        <f>conversões!FI39*INPUTs!FE$42</f>
        <v>8973.3980335841625</v>
      </c>
      <c r="FK39" s="146">
        <f>conversões!FJ39*INPUTs!FF$42</f>
        <v>139715.4358527911</v>
      </c>
      <c r="FL39" s="146">
        <f>conversões!FK39*INPUTs!FG$42</f>
        <v>177366.54833673619</v>
      </c>
      <c r="FM39" s="146">
        <f>conversões!FL39*INPUTs!FH$42</f>
        <v>38960.332320596783</v>
      </c>
      <c r="FN39" s="146">
        <f>conversões!FM39*INPUTs!FI$42</f>
        <v>399030.86505391367</v>
      </c>
      <c r="FO39" s="146">
        <f>conversões!FN39*INPUTs!FJ$42</f>
        <v>1999212.0970524505</v>
      </c>
      <c r="FP39" s="146">
        <f>conversões!FO39*INPUTs!FK$42</f>
        <v>143271.05577772474</v>
      </c>
      <c r="FQ39" s="146">
        <f>conversões!FP39*INPUTs!FL$42</f>
        <v>61390.907984448939</v>
      </c>
      <c r="FR39" s="146">
        <f>conversões!FQ39*INPUTs!FM$42</f>
        <v>154404.94871373335</v>
      </c>
      <c r="FS39" s="146">
        <f>conversões!FR39*INPUTs!FN$42</f>
        <v>2664.4071563739999</v>
      </c>
      <c r="FT39" s="146">
        <f>conversões!FS39*INPUTs!FO$42</f>
        <v>12847.761173935336</v>
      </c>
      <c r="FU39" s="146">
        <f>conversões!FT39*INPUTs!FP$42</f>
        <v>73609.244145836303</v>
      </c>
      <c r="FV39" s="146">
        <f>conversões!FU39*INPUTs!FQ$42</f>
        <v>63622.959015813984</v>
      </c>
      <c r="FW39" s="144">
        <f t="shared" si="5"/>
        <v>3640776.0671595549</v>
      </c>
      <c r="FX39" s="146">
        <f>conversões!FW39*INPUTs!FS$42</f>
        <v>7968.6693410215894</v>
      </c>
      <c r="FY39" s="146">
        <f>conversões!FX39*INPUTs!FT$42</f>
        <v>2546.1870064140167</v>
      </c>
      <c r="FZ39" s="146">
        <f>conversões!FY39*INPUTs!FU$42</f>
        <v>21815.14233990946</v>
      </c>
      <c r="GA39" s="146">
        <f>conversões!FZ39*INPUTs!FV$42</f>
        <v>247.8234212810481</v>
      </c>
      <c r="GB39" s="146">
        <f>conversões!GA39*INPUTs!FW$42</f>
        <v>17125.618465629639</v>
      </c>
      <c r="GC39" s="146">
        <f>conversões!GB39*INPUTs!FX$42</f>
        <v>903.65780165626711</v>
      </c>
      <c r="GD39" s="146">
        <f>conversões!GC39*INPUTs!FY$42</f>
        <v>6605.4034605076613</v>
      </c>
      <c r="GE39" s="146">
        <f>conversões!GD39*INPUTs!FZ$42</f>
        <v>5559.3003603458628</v>
      </c>
      <c r="GF39" s="146">
        <f>conversões!GE39*INPUTs!GA$42</f>
        <v>8981.5255688321322</v>
      </c>
      <c r="GG39" s="146">
        <f>conversões!GF39*INPUTs!GB$42</f>
        <v>74740.208938162526</v>
      </c>
      <c r="GH39" s="146">
        <f>conversões!GG39*INPUTs!GC$42</f>
        <v>8449.6327452176283</v>
      </c>
      <c r="GI39" s="146">
        <f>conversões!GH39*INPUTs!GD$42</f>
        <v>6629.1984929809441</v>
      </c>
      <c r="GJ39" s="146">
        <f>conversões!GI39*INPUTs!GE$42</f>
        <v>132313.97844578628</v>
      </c>
      <c r="GK39" s="146">
        <f>conversões!GJ39*INPUTs!GF$42</f>
        <v>6467.3770932766292</v>
      </c>
      <c r="GL39" s="146">
        <f>conversões!GK39*INPUTs!GG$42</f>
        <v>7546.9462215852727</v>
      </c>
      <c r="GM39" s="146">
        <f>conversões!GL39*INPUTs!GH$42</f>
        <v>126213.99088935507</v>
      </c>
      <c r="GN39" s="146">
        <f>conversões!GM39*INPUTs!GI$42</f>
        <v>161208.72366682882</v>
      </c>
      <c r="GO39" s="146">
        <f>conversões!GN39*INPUTs!GJ$42</f>
        <v>33680.453760345343</v>
      </c>
      <c r="GP39" s="146">
        <f>conversões!GO39*INPUTs!GK$42</f>
        <v>374773.55478531047</v>
      </c>
      <c r="GQ39" s="146">
        <f>conversões!GP39*INPUTs!GL$42</f>
        <v>1743823.242439202</v>
      </c>
      <c r="GR39" s="146">
        <f>conversões!GQ39*INPUTs!GM$42</f>
        <v>116515.66213864608</v>
      </c>
      <c r="GS39" s="146">
        <f>conversões!GR39*INPUTs!GN$42</f>
        <v>59481.57273374567</v>
      </c>
      <c r="GT39" s="146">
        <f>conversões!GS39*INPUTs!GO$42</f>
        <v>138080.93787716253</v>
      </c>
      <c r="GU39" s="146">
        <f>conversões!GT39*INPUTs!GP$42</f>
        <v>2096.2047276765084</v>
      </c>
      <c r="GV39" s="146">
        <f>conversões!GU39*INPUTs!GQ$42</f>
        <v>10910.232164752053</v>
      </c>
      <c r="GW39" s="146">
        <f>conversões!GV39*INPUTs!GR$42</f>
        <v>67796.958483290698</v>
      </c>
      <c r="GX39" s="146">
        <f>conversões!GW39*INPUTs!GS$42</f>
        <v>46370.295801447988</v>
      </c>
      <c r="GY39" s="144">
        <f t="shared" si="6"/>
        <v>3188852.4991703704</v>
      </c>
      <c r="GZ39" s="146">
        <f>conversões!GY39*INPUTs!GU$42</f>
        <v>6397.6962062407374</v>
      </c>
      <c r="HA39" s="146">
        <f>conversões!GZ39*INPUTs!GV$42</f>
        <v>2320.8431555574352</v>
      </c>
      <c r="HB39" s="146">
        <f>conversões!HA39*INPUTs!GW$42</f>
        <v>14865.727736852905</v>
      </c>
      <c r="HC39" s="146">
        <f>conversões!HB39*INPUTs!GX$42</f>
        <v>353.32137268818843</v>
      </c>
      <c r="HD39" s="146">
        <f>conversões!HC39*INPUTs!GY$42</f>
        <v>14750.700908132954</v>
      </c>
      <c r="HE39" s="146">
        <f>conversões!HD39*INPUTs!GZ$42</f>
        <v>299.07929419413989</v>
      </c>
      <c r="HF39" s="146">
        <f>conversões!HE39*INPUTs!HA$42</f>
        <v>2295.2700386459246</v>
      </c>
      <c r="HG39" s="146">
        <f>conversões!HF39*INPUTs!HB$42</f>
        <v>7564.5965589572597</v>
      </c>
      <c r="HH39" s="146">
        <f>conversões!HG39*INPUTs!HC$42</f>
        <v>8365.6031697838971</v>
      </c>
      <c r="HI39" s="146">
        <f>conversões!HH39*INPUTs!HD$42</f>
        <v>56778.023457171199</v>
      </c>
      <c r="HJ39" s="146">
        <f>conversões!HI39*INPUTs!HE$42</f>
        <v>6711.2494742267063</v>
      </c>
      <c r="HK39" s="146">
        <f>conversões!HJ39*INPUTs!HF$42</f>
        <v>6109.7385540366795</v>
      </c>
      <c r="HL39" s="146">
        <f>conversões!HK39*INPUTs!HG$42</f>
        <v>130637.73256919891</v>
      </c>
      <c r="HM39" s="146">
        <f>conversões!HL39*INPUTs!HH$42</f>
        <v>7848.0265383310179</v>
      </c>
      <c r="HN39" s="146">
        <f>conversões!HM39*INPUTs!HI$42</f>
        <v>7324.8503878226766</v>
      </c>
      <c r="HO39" s="146">
        <f>conversões!HN39*INPUTs!HJ$42</f>
        <v>87239.752690605368</v>
      </c>
      <c r="HP39" s="146">
        <f>conversões!HO39*INPUTs!HK$42</f>
        <v>156263.52923749544</v>
      </c>
      <c r="HQ39" s="146">
        <f>conversões!HP39*INPUTs!HL$42</f>
        <v>34288.466833244674</v>
      </c>
      <c r="HR39" s="146">
        <f>conversões!HQ39*INPUTs!HM$42</f>
        <v>349325.30858403613</v>
      </c>
      <c r="HS39" s="146">
        <f>conversões!HR39*INPUTs!HN$42</f>
        <v>1588958.0968720396</v>
      </c>
      <c r="HT39" s="146">
        <f>conversões!HS39*INPUTs!HO$42</f>
        <v>101143.47369454439</v>
      </c>
      <c r="HU39" s="146">
        <f>conversões!HT39*INPUTs!HP$42</f>
        <v>42862.456347590021</v>
      </c>
      <c r="HV39" s="146">
        <f>conversões!HU39*INPUTs!HQ$42</f>
        <v>125478.73151348521</v>
      </c>
      <c r="HW39" s="146">
        <f>conversões!HV39*INPUTs!HR$42</f>
        <v>2402.1999736145567</v>
      </c>
      <c r="HX39" s="146">
        <f>conversões!HW39*INPUTs!HS$42</f>
        <v>9160.9625639501264</v>
      </c>
      <c r="HY39" s="146">
        <f>conversões!HX39*INPUTs!HT$42</f>
        <v>50291.445910404429</v>
      </c>
      <c r="HZ39" s="146">
        <f>conversões!HY39*INPUTs!HU$42</f>
        <v>41771.559881504683</v>
      </c>
      <c r="IA39" s="144">
        <f t="shared" si="7"/>
        <v>2861808.4435243546</v>
      </c>
    </row>
    <row r="40" spans="1:235" s="27" customFormat="1" ht="48" x14ac:dyDescent="0.25">
      <c r="A40" s="91" t="s">
        <v>29</v>
      </c>
      <c r="B40" s="92">
        <v>4756</v>
      </c>
      <c r="C40" s="92"/>
      <c r="D40" s="92"/>
      <c r="E40" s="92">
        <v>4</v>
      </c>
      <c r="F40" s="92"/>
      <c r="G40" s="92" t="s">
        <v>794</v>
      </c>
      <c r="H40" s="92" t="s">
        <v>24</v>
      </c>
      <c r="I40" s="91" t="s">
        <v>18</v>
      </c>
      <c r="J40" s="91" t="s">
        <v>874</v>
      </c>
      <c r="K40" s="91" t="s">
        <v>48</v>
      </c>
      <c r="L40" s="146">
        <f>conversões!K40*INPUTs!G$43</f>
        <v>2631.3220761509565</v>
      </c>
      <c r="M40" s="146">
        <f>conversões!L40*INPUTs!H$43</f>
        <v>1198.6000122338037</v>
      </c>
      <c r="N40" s="146">
        <f>conversões!M40*INPUTs!I$43</f>
        <v>8272.1724324279585</v>
      </c>
      <c r="O40" s="146">
        <f>conversões!N40*INPUTs!J$43</f>
        <v>881.70123310007602</v>
      </c>
      <c r="P40" s="146">
        <f>conversões!O40*INPUTs!K$43</f>
        <v>10471.995425307052</v>
      </c>
      <c r="Q40" s="146">
        <f>conversões!P40*INPUTs!L$43</f>
        <v>126.12338807411624</v>
      </c>
      <c r="R40" s="146">
        <f>conversões!Q40*INPUTs!M$43</f>
        <v>2031.5164820073398</v>
      </c>
      <c r="S40" s="146">
        <f>conversões!R40*INPUTs!N$43</f>
        <v>3280.1322774242308</v>
      </c>
      <c r="T40" s="146">
        <f>conversões!S40*INPUTs!O$43</f>
        <v>5363.6431368408867</v>
      </c>
      <c r="U40" s="146">
        <f>conversões!T40*INPUTs!P$43</f>
        <v>6537.3243548522842</v>
      </c>
      <c r="V40" s="146">
        <f>conversões!U40*INPUTs!Q$43</f>
        <v>4787.9259916211058</v>
      </c>
      <c r="W40" s="146">
        <f>conversões!V40*INPUTs!R$43</f>
        <v>3794.110745449927</v>
      </c>
      <c r="X40" s="146">
        <f>conversões!W40*INPUTs!S$43</f>
        <v>13532.25753959907</v>
      </c>
      <c r="Y40" s="146">
        <f>conversões!X40*INPUTs!T$43</f>
        <v>2141.6323943275561</v>
      </c>
      <c r="Z40" s="146">
        <f>conversões!Y40*INPUTs!U$43</f>
        <v>1304.2310055332125</v>
      </c>
      <c r="AA40" s="146">
        <f>conversões!Z40*INPUTs!V$43</f>
        <v>22345.654837129827</v>
      </c>
      <c r="AB40" s="146">
        <f>conversões!AA40*INPUTs!W$43</f>
        <v>50398.785355716944</v>
      </c>
      <c r="AC40" s="146">
        <f>conversões!AB40*INPUTs!X$43</f>
        <v>19525.113674250315</v>
      </c>
      <c r="AD40" s="146">
        <f>conversões!AC40*INPUTs!Y$43</f>
        <v>35669.572151177483</v>
      </c>
      <c r="AE40" s="146">
        <f>conversões!AD40*INPUTs!Z$43</f>
        <v>177114.65300599448</v>
      </c>
      <c r="AF40" s="146">
        <f>conversões!AE40*INPUTs!AA$43</f>
        <v>37708.99193881976</v>
      </c>
      <c r="AG40" s="146">
        <f>conversões!AF40*INPUTs!AB$43</f>
        <v>15556.97046218827</v>
      </c>
      <c r="AH40" s="146">
        <f>conversões!AG40*INPUTs!AC$43</f>
        <v>29563.912421453377</v>
      </c>
      <c r="AI40" s="146">
        <f>conversões!AH40*INPUTs!AD$43</f>
        <v>5386.3197351549898</v>
      </c>
      <c r="AJ40" s="146">
        <f>conversões!AI40*INPUTs!AE$43</f>
        <v>4035.7955293949908</v>
      </c>
      <c r="AK40" s="146">
        <f>conversões!AJ40*INPUTs!AF$43</f>
        <v>22272.639279970233</v>
      </c>
      <c r="AL40" s="146">
        <f>conversões!AK40*INPUTs!AG$43</f>
        <v>12885.05952621466</v>
      </c>
      <c r="AM40" s="144">
        <f t="shared" si="0"/>
        <v>498818.15641241497</v>
      </c>
      <c r="AN40" s="146">
        <f>conversões!AM40*INPUTs!AI$43</f>
        <v>2531.3444561468359</v>
      </c>
      <c r="AO40" s="146">
        <f>conversões!AN40*INPUTs!AJ$43</f>
        <v>1166.6019058642855</v>
      </c>
      <c r="AP40" s="146">
        <f>conversões!AO40*INPUTs!AK$43</f>
        <v>8311.5598498093386</v>
      </c>
      <c r="AQ40" s="146">
        <f>conversões!AP40*INPUTs!AL$43</f>
        <v>994.62412249498902</v>
      </c>
      <c r="AR40" s="146">
        <f>conversões!AQ40*INPUTs!AM$43</f>
        <v>9875.4310954748107</v>
      </c>
      <c r="AS40" s="146">
        <f>conversões!AR40*INPUTs!AN$43</f>
        <v>45.247725665112746</v>
      </c>
      <c r="AT40" s="146">
        <f>conversões!AS40*INPUTs!AO$43</f>
        <v>1871.8084844680236</v>
      </c>
      <c r="AU40" s="146">
        <f>conversões!AT40*INPUTs!AP$43</f>
        <v>5976.1101572563339</v>
      </c>
      <c r="AV40" s="146">
        <f>conversões!AU40*INPUTs!AQ$43</f>
        <v>5182.7678389030734</v>
      </c>
      <c r="AW40" s="146">
        <f>conversões!AV40*INPUTs!AR$43</f>
        <v>5975.1687769008722</v>
      </c>
      <c r="AX40" s="146">
        <f>conversões!AW40*INPUTs!AS$43</f>
        <v>5717.9869649117445</v>
      </c>
      <c r="AY40" s="146">
        <f>conversões!AX40*INPUTs!AT$43</f>
        <v>4149.9364230248138</v>
      </c>
      <c r="AZ40" s="146">
        <f>conversões!AY40*INPUTs!AU$43</f>
        <v>15680.700069464167</v>
      </c>
      <c r="BA40" s="146">
        <f>conversões!AZ40*INPUTs!AV$43</f>
        <v>2219.5341258588019</v>
      </c>
      <c r="BB40" s="146">
        <f>conversões!BA40*INPUTs!AW$43</f>
        <v>1219.3618922973253</v>
      </c>
      <c r="BC40" s="146">
        <f>conversões!BB40*INPUTs!AX$43</f>
        <v>23464.064720086048</v>
      </c>
      <c r="BD40" s="146">
        <f>conversões!BC40*INPUTs!AY$43</f>
        <v>48367.05378693372</v>
      </c>
      <c r="BE40" s="146">
        <f>conversões!BD40*INPUTs!AZ$43</f>
        <v>17043.542215267753</v>
      </c>
      <c r="BF40" s="146">
        <f>conversões!BE40*INPUTs!BA$43</f>
        <v>38865.829350860862</v>
      </c>
      <c r="BG40" s="146">
        <f>conversões!BF40*INPUTs!BB$43</f>
        <v>191549.07981883077</v>
      </c>
      <c r="BH40" s="146">
        <f>conversões!BG40*INPUTs!BC$43</f>
        <v>43076.370976051759</v>
      </c>
      <c r="BI40" s="146">
        <f>conversões!BH40*INPUTs!BD$43</f>
        <v>17139.885152555227</v>
      </c>
      <c r="BJ40" s="146">
        <f>conversões!BI40*INPUTs!BE$43</f>
        <v>30165.474861064838</v>
      </c>
      <c r="BK40" s="146">
        <f>conversões!BJ40*INPUTs!BF$43</f>
        <v>4813.7837346018596</v>
      </c>
      <c r="BL40" s="146">
        <f>conversões!BK40*INPUTs!BG$43</f>
        <v>4941.0579033220383</v>
      </c>
      <c r="BM40" s="146">
        <f>conversões!BL40*INPUTs!BH$43</f>
        <v>20659.421724308515</v>
      </c>
      <c r="BN40" s="146">
        <f>conversões!BM40*INPUTs!BI$43</f>
        <v>14941.918540109213</v>
      </c>
      <c r="BO40" s="144">
        <f t="shared" si="1"/>
        <v>525945.66667253315</v>
      </c>
      <c r="BP40" s="146">
        <f>conversões!BO40*INPUTs!BK$43</f>
        <v>2862.0124719105984</v>
      </c>
      <c r="BQ40" s="146">
        <f>conversões!BP40*INPUTs!BL$43</f>
        <v>1780.5858483518693</v>
      </c>
      <c r="BR40" s="146">
        <f>conversões!BQ40*INPUTs!BM$43</f>
        <v>7883.0362500836336</v>
      </c>
      <c r="BS40" s="146">
        <f>conversões!BR40*INPUTs!BN$43</f>
        <v>1151.0815828822458</v>
      </c>
      <c r="BT40" s="146">
        <f>conversões!BS40*INPUTs!BO$43</f>
        <v>9306.559275789974</v>
      </c>
      <c r="BU40" s="146">
        <f>conversões!BT40*INPUTs!BP$43</f>
        <v>0</v>
      </c>
      <c r="BV40" s="146">
        <f>conversões!BU40*INPUTs!BQ$43</f>
        <v>1433.0294976817581</v>
      </c>
      <c r="BW40" s="146">
        <f>conversões!BV40*INPUTs!BR$43</f>
        <v>6387.2793208868034</v>
      </c>
      <c r="BX40" s="146">
        <f>conversões!BW40*INPUTs!BS$43</f>
        <v>5086.106316423271</v>
      </c>
      <c r="BY40" s="146">
        <f>conversões!BX40*INPUTs!BT$43</f>
        <v>5283.6933933570272</v>
      </c>
      <c r="BZ40" s="146">
        <f>conversões!BY40*INPUTs!BU$43</f>
        <v>4748.3061488414651</v>
      </c>
      <c r="CA40" s="146">
        <f>conversões!BZ40*INPUTs!BV$43</f>
        <v>3677.5412872251927</v>
      </c>
      <c r="CB40" s="146">
        <f>conversões!CA40*INPUTs!BW$43</f>
        <v>17539.302400680932</v>
      </c>
      <c r="CC40" s="146">
        <f>conversões!CB40*INPUTs!BX$43</f>
        <v>1943.1712495587847</v>
      </c>
      <c r="CD40" s="146">
        <f>conversões!CC40*INPUTs!BY$43</f>
        <v>1242.99272205446</v>
      </c>
      <c r="CE40" s="146">
        <f>conversões!CD40*INPUTs!BZ$43</f>
        <v>24098.071279511882</v>
      </c>
      <c r="CF40" s="146">
        <f>conversões!CE40*INPUTs!CA$43</f>
        <v>49559.527326510892</v>
      </c>
      <c r="CG40" s="146">
        <f>conversões!CF40*INPUTs!CB$43</f>
        <v>17022.053208651039</v>
      </c>
      <c r="CH40" s="146">
        <f>conversões!CG40*INPUTs!CC$43</f>
        <v>40841.666511806754</v>
      </c>
      <c r="CI40" s="146">
        <f>conversões!CH40*INPUTs!CD$43</f>
        <v>160814.27549853583</v>
      </c>
      <c r="CJ40" s="146">
        <f>conversões!CI40*INPUTs!CE$43</f>
        <v>43066.440894314117</v>
      </c>
      <c r="CK40" s="146">
        <f>conversões!CJ40*INPUTs!CF$43</f>
        <v>19294.453216634782</v>
      </c>
      <c r="CL40" s="146">
        <f>conversões!CK40*INPUTs!CG$43</f>
        <v>30428.396610153701</v>
      </c>
      <c r="CM40" s="146">
        <f>conversões!CL40*INPUTs!CH$43</f>
        <v>5066.7955242771623</v>
      </c>
      <c r="CN40" s="146">
        <f>conversões!CM40*INPUTs!CI$43</f>
        <v>3177.5347979571397</v>
      </c>
      <c r="CO40" s="146">
        <f>conversões!CN40*INPUTs!CJ$43</f>
        <v>14931.157678516511</v>
      </c>
      <c r="CP40" s="146">
        <f>conversões!CO40*INPUTs!CK$43</f>
        <v>13285.811758531068</v>
      </c>
      <c r="CQ40" s="144">
        <f t="shared" si="2"/>
        <v>491910.88207112893</v>
      </c>
      <c r="CR40" s="146">
        <f>conversões!CQ40*INPUTs!CM$43</f>
        <v>1814.071880895033</v>
      </c>
      <c r="CS40" s="146">
        <f>conversões!CR40*INPUTs!CN$43</f>
        <v>1546.8465280598596</v>
      </c>
      <c r="CT40" s="146">
        <f>conversões!CS40*INPUTs!CO$43</f>
        <v>7356.8154080756449</v>
      </c>
      <c r="CU40" s="146">
        <f>conversões!CT40*INPUTs!CP$43</f>
        <v>1091.9488132325862</v>
      </c>
      <c r="CV40" s="146">
        <f>conversões!CU40*INPUTs!CQ$43</f>
        <v>8138.8726912030443</v>
      </c>
      <c r="CW40" s="146">
        <f>conversões!CV40*INPUTs!CR$43</f>
        <v>325.98188664149649</v>
      </c>
      <c r="CX40" s="146">
        <f>conversões!CW40*INPUTs!CS$43</f>
        <v>1456.2020494046415</v>
      </c>
      <c r="CY40" s="146">
        <f>conversões!CX40*INPUTs!CT$43</f>
        <v>5458.5346624392241</v>
      </c>
      <c r="CZ40" s="146">
        <f>conversões!CY40*INPUTs!CU$43</f>
        <v>4896.5293781581413</v>
      </c>
      <c r="DA40" s="146">
        <f>conversões!CZ40*INPUTs!CV$43</f>
        <v>4822.32816401126</v>
      </c>
      <c r="DB40" s="146">
        <f>conversões!DA40*INPUTs!CW$43</f>
        <v>4817.8262743035075</v>
      </c>
      <c r="DC40" s="146">
        <f>conversões!DB40*INPUTs!CX$43</f>
        <v>2436.580395179943</v>
      </c>
      <c r="DD40" s="146">
        <f>conversões!DC40*INPUTs!CY$43</f>
        <v>16323.716602311131</v>
      </c>
      <c r="DE40" s="146">
        <f>conversões!DD40*INPUTs!CZ$43</f>
        <v>2040.2587949149022</v>
      </c>
      <c r="DF40" s="146">
        <f>conversões!DE40*INPUTs!DA$43</f>
        <v>1236.5644200308736</v>
      </c>
      <c r="DG40" s="146">
        <f>conversões!DF40*INPUTs!DB$43</f>
        <v>21084.922295177636</v>
      </c>
      <c r="DH40" s="146">
        <f>conversões!DG40*INPUTs!DC$43</f>
        <v>52232.932136989904</v>
      </c>
      <c r="DI40" s="146">
        <f>conversões!DH40*INPUTs!DD$43</f>
        <v>11601.637432975514</v>
      </c>
      <c r="DJ40" s="146">
        <f>conversões!DI40*INPUTs!DE$43</f>
        <v>37281.596653760411</v>
      </c>
      <c r="DK40" s="146">
        <f>conversões!DJ40*INPUTs!DF$43</f>
        <v>184702.10874246492</v>
      </c>
      <c r="DL40" s="146">
        <f>conversões!DK40*INPUTs!DG$43</f>
        <v>46820.907308683156</v>
      </c>
      <c r="DM40" s="146">
        <f>conversões!DL40*INPUTs!DH$43</f>
        <v>17401.0633525515</v>
      </c>
      <c r="DN40" s="146">
        <f>conversões!DM40*INPUTs!DI$43</f>
        <v>31630.910870293523</v>
      </c>
      <c r="DO40" s="146">
        <f>conversões!DN40*INPUTs!DJ$43</f>
        <v>5986.4578923833687</v>
      </c>
      <c r="DP40" s="146">
        <f>conversões!DO40*INPUTs!DK$43</f>
        <v>3128.0744874436568</v>
      </c>
      <c r="DQ40" s="146">
        <f>conversões!DP40*INPUTs!DL$43</f>
        <v>16709.365049495227</v>
      </c>
      <c r="DR40" s="146">
        <f>conversões!DQ40*INPUTs!DM$43</f>
        <v>12635.361717865013</v>
      </c>
      <c r="DS40" s="144">
        <f t="shared" si="3"/>
        <v>504978.41588894511</v>
      </c>
      <c r="DT40" s="146">
        <f>conversões!DS40*INPUTs!DO$43</f>
        <v>1711.1034257206909</v>
      </c>
      <c r="DU40" s="146">
        <f>conversões!DT40*INPUTs!DP$43</f>
        <v>2437.8303755736792</v>
      </c>
      <c r="DV40" s="146">
        <f>conversões!DU40*INPUTs!DQ$43</f>
        <v>10146.963504579659</v>
      </c>
      <c r="DW40" s="146">
        <f>conversões!DV40*INPUTs!DR$43</f>
        <v>1160.8859994305087</v>
      </c>
      <c r="DX40" s="146">
        <f>conversões!DW40*INPUTs!DS$43</f>
        <v>12493.135490608254</v>
      </c>
      <c r="DY40" s="146">
        <f>conversões!DX40*INPUTs!DT$43</f>
        <v>433.77715914526812</v>
      </c>
      <c r="DZ40" s="146">
        <f>conversões!DY40*INPUTs!DU$43</f>
        <v>2125.8094921073148</v>
      </c>
      <c r="EA40" s="146">
        <f>conversões!DZ40*INPUTs!DV$43</f>
        <v>8830.5344691908886</v>
      </c>
      <c r="EB40" s="146">
        <f>conversões!EA40*INPUTs!DW$43</f>
        <v>7627.1098584984902</v>
      </c>
      <c r="EC40" s="146">
        <f>conversões!EB40*INPUTs!DX$43</f>
        <v>7904.1420811219432</v>
      </c>
      <c r="ED40" s="146">
        <f>conversões!EC40*INPUTs!DY$43</f>
        <v>7042.6230373950148</v>
      </c>
      <c r="EE40" s="146">
        <f>conversões!ED40*INPUTs!DZ$43</f>
        <v>3013.1143401218646</v>
      </c>
      <c r="EF40" s="146">
        <f>conversões!EE40*INPUTs!EA$43</f>
        <v>27227.138437672922</v>
      </c>
      <c r="EG40" s="146">
        <f>conversões!EF40*INPUTs!EB$43</f>
        <v>3652.5629259704647</v>
      </c>
      <c r="EH40" s="146">
        <f>conversões!EG40*INPUTs!EC$43</f>
        <v>966.94657481404897</v>
      </c>
      <c r="EI40" s="146">
        <f>conversões!EH40*INPUTs!ED$43</f>
        <v>33084.086569380524</v>
      </c>
      <c r="EJ40" s="146">
        <f>conversões!EI40*INPUTs!EE$43</f>
        <v>80727.133208955755</v>
      </c>
      <c r="EK40" s="146">
        <f>conversões!EJ40*INPUTs!EF$43</f>
        <v>16170.753240406115</v>
      </c>
      <c r="EL40" s="146">
        <f>conversões!EK40*INPUTs!EG$43</f>
        <v>65888.710171820989</v>
      </c>
      <c r="EM40" s="146">
        <f>conversões!EL40*INPUTs!EH$43</f>
        <v>291052.08343342057</v>
      </c>
      <c r="EN40" s="146">
        <f>conversões!EM40*INPUTs!EI$43</f>
        <v>68313.174382262398</v>
      </c>
      <c r="EO40" s="146">
        <f>conversões!EN40*INPUTs!EJ$43</f>
        <v>26926.089289759235</v>
      </c>
      <c r="EP40" s="146">
        <f>conversões!EO40*INPUTs!EK$43</f>
        <v>50111.345077283004</v>
      </c>
      <c r="EQ40" s="146">
        <f>conversões!EP40*INPUTs!EL$43</f>
        <v>6860.703789854284</v>
      </c>
      <c r="ER40" s="146">
        <f>conversões!EQ40*INPUTs!EM$43</f>
        <v>4034.5634740080695</v>
      </c>
      <c r="ES40" s="146">
        <f>conversões!ER40*INPUTs!EN$43</f>
        <v>22526.467848461823</v>
      </c>
      <c r="ET40" s="146">
        <f>conversões!ES40*INPUTs!EO$43</f>
        <v>23311.622863027442</v>
      </c>
      <c r="EU40" s="144">
        <f t="shared" si="4"/>
        <v>785780.41052059131</v>
      </c>
      <c r="EV40" s="146">
        <f>conversões!EU40*INPUTs!EQ$43</f>
        <v>2374.6089863370139</v>
      </c>
      <c r="EW40" s="146">
        <f>conversões!EV40*INPUTs!ER$43</f>
        <v>1403.0334461199454</v>
      </c>
      <c r="EX40" s="146">
        <f>conversões!EW40*INPUTs!ES$43</f>
        <v>7432.8192334729356</v>
      </c>
      <c r="EY40" s="146">
        <f>conversões!EX40*INPUTs!ET$43</f>
        <v>1624.8704153523217</v>
      </c>
      <c r="EZ40" s="146">
        <f>conversões!EY40*INPUTs!EU$43</f>
        <v>10150.507063617384</v>
      </c>
      <c r="FA40" s="146">
        <f>conversões!EZ40*INPUTs!EV$43</f>
        <v>128.60975234984167</v>
      </c>
      <c r="FB40" s="146">
        <f>conversões!FA40*INPUTs!EW$43</f>
        <v>2754.7539814228148</v>
      </c>
      <c r="FC40" s="146">
        <f>conversões!FB40*INPUTs!EX$43</f>
        <v>6968.5073828948398</v>
      </c>
      <c r="FD40" s="146">
        <f>conversões!FC40*INPUTs!EY$43</f>
        <v>7872.6141413765608</v>
      </c>
      <c r="FE40" s="146">
        <f>conversões!FD40*INPUTs!EZ$43</f>
        <v>4835.4396248907942</v>
      </c>
      <c r="FF40" s="146">
        <f>conversões!FE40*INPUTs!FA$43</f>
        <v>3363.1030285651495</v>
      </c>
      <c r="FG40" s="146">
        <f>conversões!FF40*INPUTs!FB$43</f>
        <v>2653.9498599703252</v>
      </c>
      <c r="FH40" s="146">
        <f>conversões!FG40*INPUTs!FC$43</f>
        <v>19346.405228531097</v>
      </c>
      <c r="FI40" s="146">
        <f>conversões!FH40*INPUTs!FD$43</f>
        <v>3125.3280830088579</v>
      </c>
      <c r="FJ40" s="146">
        <f>conversões!FI40*INPUTs!FE$43</f>
        <v>1311.2770177674979</v>
      </c>
      <c r="FK40" s="146">
        <f>conversões!FJ40*INPUTs!FF$43</f>
        <v>31978.250359420512</v>
      </c>
      <c r="FL40" s="146">
        <f>conversões!FK40*INPUTs!FG$43</f>
        <v>74739.080737288663</v>
      </c>
      <c r="FM40" s="146">
        <f>conversões!FL40*INPUTs!FH$43</f>
        <v>14257.427504170581</v>
      </c>
      <c r="FN40" s="146">
        <f>conversões!FM40*INPUTs!FI$43</f>
        <v>58789.129078990358</v>
      </c>
      <c r="FO40" s="146">
        <f>conversões!FN40*INPUTs!FJ$43</f>
        <v>266347.92141457833</v>
      </c>
      <c r="FP40" s="146">
        <f>conversões!FO40*INPUTs!FK$43</f>
        <v>49331.449557951375</v>
      </c>
      <c r="FQ40" s="146">
        <f>conversões!FP40*INPUTs!FL$43</f>
        <v>19938.779561307794</v>
      </c>
      <c r="FR40" s="146">
        <f>conversões!FQ40*INPUTs!FM$43</f>
        <v>46683.071212157469</v>
      </c>
      <c r="FS40" s="146">
        <f>conversões!FR40*INPUTs!FN$43</f>
        <v>5296.7212203722884</v>
      </c>
      <c r="FT40" s="146">
        <f>conversões!FS40*INPUTs!FO$43</f>
        <v>3771.8466895368201</v>
      </c>
      <c r="FU40" s="146">
        <f>conversões!FT40*INPUTs!FP$43</f>
        <v>20151.413017465642</v>
      </c>
      <c r="FV40" s="146">
        <f>conversões!FU40*INPUTs!FQ$43</f>
        <v>17273.508050083863</v>
      </c>
      <c r="FW40" s="144">
        <f t="shared" si="5"/>
        <v>683904.42564900103</v>
      </c>
      <c r="FX40" s="146">
        <f>conversões!FW40*INPUTs!FS$43</f>
        <v>2594.6236554800212</v>
      </c>
      <c r="FY40" s="146">
        <f>conversões!FX40*INPUTs!FT$43</f>
        <v>1290.6823349304266</v>
      </c>
      <c r="FZ40" s="146">
        <f>conversões!FY40*INPUTs!FU$43</f>
        <v>4823.9389104039792</v>
      </c>
      <c r="GA40" s="146">
        <f>conversões!FZ40*INPUTs!FV$43</f>
        <v>1278.382612022953</v>
      </c>
      <c r="GB40" s="146">
        <f>conversões!GA40*INPUTs!FW$43</f>
        <v>9258.2408250835742</v>
      </c>
      <c r="GC40" s="146">
        <f>conversões!GB40*INPUTs!FX$43</f>
        <v>1153.3977341817165</v>
      </c>
      <c r="GD40" s="146">
        <f>conversões!GC40*INPUTs!FY$43</f>
        <v>3347.2287328819575</v>
      </c>
      <c r="GE40" s="146">
        <f>conversões!GD40*INPUTs!FZ$43</f>
        <v>7640.1748230133198</v>
      </c>
      <c r="GF40" s="146">
        <f>conversões!GE40*INPUTs!GA$43</f>
        <v>6518.328367940032</v>
      </c>
      <c r="GG40" s="146">
        <f>conversões!GF40*INPUTs!GB$43</f>
        <v>5924.6166945333362</v>
      </c>
      <c r="GH40" s="146">
        <f>conversões!GG40*INPUTs!GC$43</f>
        <v>4125.5871927122389</v>
      </c>
      <c r="GI40" s="146">
        <f>conversões!GH40*INPUTs!GD$43</f>
        <v>1000.3389045586887</v>
      </c>
      <c r="GJ40" s="146">
        <f>conversões!GI40*INPUTs!GE$43</f>
        <v>12912.102115577845</v>
      </c>
      <c r="GK40" s="146">
        <f>conversões!GJ40*INPUTs!GF$43</f>
        <v>2573.0162629149249</v>
      </c>
      <c r="GL40" s="146">
        <f>conversões!GK40*INPUTs!GG$43</f>
        <v>1484.5211152148208</v>
      </c>
      <c r="GM40" s="146">
        <f>conversões!GL40*INPUTs!GH$43</f>
        <v>30107.014582201293</v>
      </c>
      <c r="GN40" s="146">
        <f>conversões!GM40*INPUTs!GI$43</f>
        <v>89411.593573230959</v>
      </c>
      <c r="GO40" s="146">
        <f>conversões!GN40*INPUTs!GJ$43</f>
        <v>11115.860118339901</v>
      </c>
      <c r="GP40" s="146">
        <f>conversões!GO40*INPUTs!GK$43</f>
        <v>65457.855702257591</v>
      </c>
      <c r="GQ40" s="146">
        <f>conversões!GP40*INPUTs!GL$43</f>
        <v>272480.31383965485</v>
      </c>
      <c r="GR40" s="146">
        <f>conversões!GQ40*INPUTs!GM$43</f>
        <v>41960.661990416207</v>
      </c>
      <c r="GS40" s="146">
        <f>conversões!GR40*INPUTs!GN$43</f>
        <v>21451.977899320631</v>
      </c>
      <c r="GT40" s="146">
        <f>conversões!GS40*INPUTs!GO$43</f>
        <v>46793.720949977571</v>
      </c>
      <c r="GU40" s="146">
        <f>conversões!GT40*INPUTs!GP$43</f>
        <v>3970.1443131157735</v>
      </c>
      <c r="GV40" s="146">
        <f>conversões!GU40*INPUTs!GQ$43</f>
        <v>3703.1716258810898</v>
      </c>
      <c r="GW40" s="146">
        <f>conversões!GV40*INPUTs!GR$43</f>
        <v>18000.189530940839</v>
      </c>
      <c r="GX40" s="146">
        <f>conversões!GW40*INPUTs!GS$43</f>
        <v>17086.400104482498</v>
      </c>
      <c r="GY40" s="144">
        <f t="shared" si="6"/>
        <v>687464.084511269</v>
      </c>
      <c r="GZ40" s="146">
        <f>conversões!GY40*INPUTs!GU$43</f>
        <v>3099.5435797880309</v>
      </c>
      <c r="HA40" s="146">
        <f>conversões!GZ40*INPUTs!GV$43</f>
        <v>1358.045543117564</v>
      </c>
      <c r="HB40" s="146">
        <f>conversões!HA40*INPUTs!GW$43</f>
        <v>4265.4539929469865</v>
      </c>
      <c r="HC40" s="146">
        <f>conversões!HB40*INPUTs!GX$43</f>
        <v>0</v>
      </c>
      <c r="HD40" s="146">
        <f>conversões!HC40*INPUTs!GY$43</f>
        <v>8235.6005613619545</v>
      </c>
      <c r="HE40" s="146">
        <f>conversões!HD40*INPUTs!GZ$43</f>
        <v>745.95202971166566</v>
      </c>
      <c r="HF40" s="146">
        <f>conversões!HE40*INPUTs!HA$43</f>
        <v>3289.2300221140949</v>
      </c>
      <c r="HG40" s="146">
        <f>conversões!HF40*INPUTs!HB$43</f>
        <v>7580.4590271345251</v>
      </c>
      <c r="HH40" s="146">
        <f>conversões!HG40*INPUTs!HC$43</f>
        <v>6584.8684426855034</v>
      </c>
      <c r="HI40" s="146">
        <f>conversões!HH40*INPUTs!HD$43</f>
        <v>7143.59655209843</v>
      </c>
      <c r="HJ40" s="146">
        <f>conversões!HI40*INPUTs!HE$43</f>
        <v>5609.5928963796669</v>
      </c>
      <c r="HK40" s="146">
        <f>conversões!HJ40*INPUTs!HF$43</f>
        <v>1753.6569313210948</v>
      </c>
      <c r="HL40" s="146">
        <f>conversões!HK40*INPUTs!HG$43</f>
        <v>8670.8520981437723</v>
      </c>
      <c r="HM40" s="146">
        <f>conversões!HL40*INPUTs!HH$43</f>
        <v>2793.682050241488</v>
      </c>
      <c r="HN40" s="146">
        <f>conversões!HM40*INPUTs!HI$43</f>
        <v>1180.8392608004929</v>
      </c>
      <c r="HO40" s="146">
        <f>conversões!HN40*INPUTs!HJ$43</f>
        <v>31327.0938596708</v>
      </c>
      <c r="HP40" s="146">
        <f>conversões!HO40*INPUTs!HK$43</f>
        <v>77176.016747198897</v>
      </c>
      <c r="HQ40" s="146">
        <f>conversões!HP40*INPUTs!HL$43</f>
        <v>11989.011374028647</v>
      </c>
      <c r="HR40" s="146">
        <f>conversões!HQ40*INPUTs!HM$43</f>
        <v>49678.836358588516</v>
      </c>
      <c r="HS40" s="146">
        <f>conversões!HR40*INPUTs!HN$43</f>
        <v>221764.43324255652</v>
      </c>
      <c r="HT40" s="146">
        <f>conversões!HS40*INPUTs!HO$43</f>
        <v>38715.665238770962</v>
      </c>
      <c r="HU40" s="146">
        <f>conversões!HT40*INPUTs!HP$43</f>
        <v>18478.814476680342</v>
      </c>
      <c r="HV40" s="146">
        <f>conversões!HU40*INPUTs!HQ$43</f>
        <v>40228.775886133677</v>
      </c>
      <c r="HW40" s="146">
        <f>conversões!HV40*INPUTs!HR$43</f>
        <v>4025.0137726712228</v>
      </c>
      <c r="HX40" s="146">
        <f>conversões!HW40*INPUTs!HS$43</f>
        <v>3520.8823282662543</v>
      </c>
      <c r="HY40" s="146">
        <f>conversões!HX40*INPUTs!HT$43</f>
        <v>15353.849430427199</v>
      </c>
      <c r="HZ40" s="146">
        <f>conversões!HY40*INPUTs!HU$43</f>
        <v>12099.986266482956</v>
      </c>
      <c r="IA40" s="144">
        <f t="shared" si="7"/>
        <v>586669.75196932128</v>
      </c>
    </row>
    <row r="41" spans="1:235" s="27" customFormat="1" ht="36" x14ac:dyDescent="0.25">
      <c r="A41" s="94" t="s">
        <v>30</v>
      </c>
      <c r="B41" s="95">
        <v>3211</v>
      </c>
      <c r="C41" s="95">
        <v>1</v>
      </c>
      <c r="D41" s="95"/>
      <c r="E41" s="95"/>
      <c r="F41" s="95"/>
      <c r="G41" s="95" t="s">
        <v>803</v>
      </c>
      <c r="H41" s="95" t="s">
        <v>780</v>
      </c>
      <c r="I41" s="94" t="s">
        <v>21</v>
      </c>
      <c r="J41" s="94" t="s">
        <v>887</v>
      </c>
      <c r="K41" s="94" t="s">
        <v>845</v>
      </c>
      <c r="L41" s="146">
        <f>conversões!K41*INPUTs!G$45</f>
        <v>2083.4070284121149</v>
      </c>
      <c r="M41" s="146">
        <f>conversões!L41*INPUTs!H$45</f>
        <v>62.66269023283666</v>
      </c>
      <c r="N41" s="146">
        <f>conversões!M41*INPUTs!I$45</f>
        <v>54092.864519947754</v>
      </c>
      <c r="O41" s="146">
        <f>conversões!N41*INPUTs!J$45</f>
        <v>0</v>
      </c>
      <c r="P41" s="146">
        <f>conversões!O41*INPUTs!K$45</f>
        <v>9758.2338269063875</v>
      </c>
      <c r="Q41" s="146">
        <f>conversões!P41*INPUTs!L$45</f>
        <v>126.03541657612489</v>
      </c>
      <c r="R41" s="146">
        <f>conversões!Q41*INPUTs!M$45</f>
        <v>1022.8615119369977</v>
      </c>
      <c r="S41" s="146">
        <f>conversões!R41*INPUTs!N$45</f>
        <v>232.0840378994173</v>
      </c>
      <c r="T41" s="146">
        <f>conversões!S41*INPUTs!O$45</f>
        <v>921.58840436307457</v>
      </c>
      <c r="U41" s="146">
        <f>conversões!T41*INPUTs!P$45</f>
        <v>40097.908532355519</v>
      </c>
      <c r="V41" s="146">
        <f>conversões!U41*INPUTs!Q$45</f>
        <v>800.75404236566908</v>
      </c>
      <c r="W41" s="146">
        <f>conversões!V41*INPUTs!R$45</f>
        <v>152.53194470135156</v>
      </c>
      <c r="X41" s="146">
        <f>conversões!W41*INPUTs!S$45</f>
        <v>9007.3393857224492</v>
      </c>
      <c r="Y41" s="146">
        <f>conversões!X41*INPUTs!T$45</f>
        <v>400.69757924623156</v>
      </c>
      <c r="Z41" s="146">
        <f>conversões!Y41*INPUTs!U$45</f>
        <v>693.28134184584542</v>
      </c>
      <c r="AA41" s="146">
        <f>conversões!Z41*INPUTs!V$45</f>
        <v>2905.9574162980534</v>
      </c>
      <c r="AB41" s="146">
        <f>conversões!AA41*INPUTs!W$45</f>
        <v>135192.14162914219</v>
      </c>
      <c r="AC41" s="146">
        <f>conversões!AB41*INPUTs!X$45</f>
        <v>3959.6846627648611</v>
      </c>
      <c r="AD41" s="146">
        <f>conversões!AC41*INPUTs!Y$45</f>
        <v>64527.967917250309</v>
      </c>
      <c r="AE41" s="146">
        <f>conversões!AD41*INPUTs!Z$45</f>
        <v>947542.7261548565</v>
      </c>
      <c r="AF41" s="146">
        <f>conversões!AE41*INPUTs!AA$45</f>
        <v>76342.805310099735</v>
      </c>
      <c r="AG41" s="146">
        <f>conversões!AF41*INPUTs!AB$45</f>
        <v>15457.215252373364</v>
      </c>
      <c r="AH41" s="146">
        <f>conversões!AG41*INPUTs!AC$45</f>
        <v>385587.03952547227</v>
      </c>
      <c r="AI41" s="146">
        <f>conversões!AH41*INPUTs!AD$45</f>
        <v>1072.8100679803574</v>
      </c>
      <c r="AJ41" s="146">
        <f>conversões!AI41*INPUTs!AE$45</f>
        <v>3216.4138937221774</v>
      </c>
      <c r="AK41" s="146">
        <f>conversões!AJ41*INPUTs!AF$45</f>
        <v>25085.141425114845</v>
      </c>
      <c r="AL41" s="146">
        <f>conversões!AK41*INPUTs!AG$45</f>
        <v>3347.4123505149746</v>
      </c>
      <c r="AM41" s="144">
        <f t="shared" si="0"/>
        <v>1783689.5658681015</v>
      </c>
      <c r="AN41" s="146">
        <f>conversões!AM41*INPUTs!AI$45</f>
        <v>3294.1889930934644</v>
      </c>
      <c r="AO41" s="146">
        <f>conversões!AN41*INPUTs!AJ$45</f>
        <v>167.13789929819416</v>
      </c>
      <c r="AP41" s="146">
        <f>conversões!AO41*INPUTs!AK$45</f>
        <v>39733.812588701876</v>
      </c>
      <c r="AQ41" s="146">
        <f>conversões!AP41*INPUTs!AL$45</f>
        <v>0</v>
      </c>
      <c r="AR41" s="146">
        <f>conversões!AQ41*INPUTs!AM$45</f>
        <v>13472.696999497675</v>
      </c>
      <c r="AS41" s="146">
        <f>conversões!AR41*INPUTs!AN$45</f>
        <v>459.18184204373676</v>
      </c>
      <c r="AT41" s="146">
        <f>conversões!AS41*INPUTs!AO$45</f>
        <v>3788.0025395068551</v>
      </c>
      <c r="AU41" s="146">
        <f>conversões!AT41*INPUTs!AP$45</f>
        <v>154.75731416494739</v>
      </c>
      <c r="AV41" s="146">
        <f>conversões!AU41*INPUTs!AQ$45</f>
        <v>1349.8832268631243</v>
      </c>
      <c r="AW41" s="146">
        <f>conversões!AV41*INPUTs!AR$45</f>
        <v>35169.952438991932</v>
      </c>
      <c r="AX41" s="146">
        <f>conversões!AW41*INPUTs!AS$45</f>
        <v>803.34415263735275</v>
      </c>
      <c r="AY41" s="146">
        <f>conversões!AX41*INPUTs!AT$45</f>
        <v>650.72102857186724</v>
      </c>
      <c r="AZ41" s="146">
        <f>conversões!AY41*INPUTs!AU$45</f>
        <v>8139.9577749173859</v>
      </c>
      <c r="BA41" s="146">
        <f>conversões!AZ41*INPUTs!AV$45</f>
        <v>0</v>
      </c>
      <c r="BB41" s="146">
        <f>conversões!BA41*INPUTs!AW$45</f>
        <v>3507.2808366448562</v>
      </c>
      <c r="BC41" s="146">
        <f>conversões!BB41*INPUTs!AX$45</f>
        <v>2913.7964278979171</v>
      </c>
      <c r="BD41" s="146">
        <f>conversões!BC41*INPUTs!AY$45</f>
        <v>130892.5996076977</v>
      </c>
      <c r="BE41" s="146">
        <f>conversões!BD41*INPUTs!AZ$45</f>
        <v>5275.9248776632685</v>
      </c>
      <c r="BF41" s="146">
        <f>conversões!BE41*INPUTs!BA$45</f>
        <v>53243.222223021854</v>
      </c>
      <c r="BG41" s="146">
        <f>conversões!BF41*INPUTs!BB$45</f>
        <v>818620.52939466794</v>
      </c>
      <c r="BH41" s="146">
        <f>conversões!BG41*INPUTs!BC$45</f>
        <v>76595.795828825183</v>
      </c>
      <c r="BI41" s="146">
        <f>conversões!BH41*INPUTs!BD$45</f>
        <v>16905.793236114703</v>
      </c>
      <c r="BJ41" s="146">
        <f>conversões!BI41*INPUTs!BE$45</f>
        <v>349812.1166643363</v>
      </c>
      <c r="BK41" s="146">
        <f>conversões!BJ41*INPUTs!BF$45</f>
        <v>694.38556889940628</v>
      </c>
      <c r="BL41" s="146">
        <f>conversões!BK41*INPUTs!BG$45</f>
        <v>2939.9872392328321</v>
      </c>
      <c r="BM41" s="146">
        <f>conversões!BL41*INPUTs!BH$45</f>
        <v>22669.409844311398</v>
      </c>
      <c r="BN41" s="146">
        <f>conversões!BM41*INPUTs!BI$45</f>
        <v>4054.4034844189678</v>
      </c>
      <c r="BO41" s="144">
        <f t="shared" si="1"/>
        <v>1595308.8820320205</v>
      </c>
      <c r="BP41" s="146">
        <f>conversões!BO41*INPUTs!BK$45</f>
        <v>3177.694178376973</v>
      </c>
      <c r="BQ41" s="146">
        <f>conversões!BP41*INPUTs!BL$45</f>
        <v>0</v>
      </c>
      <c r="BR41" s="146">
        <f>conversões!BQ41*INPUTs!BM$45</f>
        <v>32064.014674845163</v>
      </c>
      <c r="BS41" s="146">
        <f>conversões!BR41*INPUTs!BN$45</f>
        <v>0</v>
      </c>
      <c r="BT41" s="146">
        <f>conversões!BS41*INPUTs!BO$45</f>
        <v>6842.9911397558762</v>
      </c>
      <c r="BU41" s="146">
        <f>conversões!BT41*INPUTs!BP$45</f>
        <v>225.7651346706601</v>
      </c>
      <c r="BV41" s="146">
        <f>conversões!BU41*INPUTs!BQ$45</f>
        <v>3760.5638592627142</v>
      </c>
      <c r="BW41" s="146">
        <f>conversões!BV41*INPUTs!BR$45</f>
        <v>112.88256733533005</v>
      </c>
      <c r="BX41" s="146">
        <f>conversões!BW41*INPUTs!BS$45</f>
        <v>1686.7023916013352</v>
      </c>
      <c r="BY41" s="146">
        <f>conversões!BX41*INPUTs!BT$45</f>
        <v>33499.297462776834</v>
      </c>
      <c r="BZ41" s="146">
        <f>conversões!BY41*INPUTs!BU$45</f>
        <v>816.91861746314225</v>
      </c>
      <c r="CA41" s="146">
        <f>conversões!BZ41*INPUTs!BV$45</f>
        <v>743.93423021736385</v>
      </c>
      <c r="CB41" s="146">
        <f>conversões!CA41*INPUTs!BW$45</f>
        <v>9509.4243816297458</v>
      </c>
      <c r="CC41" s="146">
        <f>conversões!CB41*INPUTs!BX$45</f>
        <v>0</v>
      </c>
      <c r="CD41" s="146">
        <f>conversões!CC41*INPUTs!BY$45</f>
        <v>409.05684225717084</v>
      </c>
      <c r="CE41" s="146">
        <f>conversões!CD41*INPUTs!BZ$45</f>
        <v>3175.0109488625649</v>
      </c>
      <c r="CF41" s="146">
        <f>conversões!CE41*INPUTs!CA$45</f>
        <v>151476.86212334153</v>
      </c>
      <c r="CG41" s="146">
        <f>conversões!CF41*INPUTs!CB$45</f>
        <v>4860.1571217903083</v>
      </c>
      <c r="CH41" s="146">
        <f>conversões!CG41*INPUTs!CC$45</f>
        <v>115736.46639901736</v>
      </c>
      <c r="CI41" s="146">
        <f>conversões!CH41*INPUTs!CD$45</f>
        <v>1026489.8377111272</v>
      </c>
      <c r="CJ41" s="146">
        <f>conversões!CI41*INPUTs!CE$45</f>
        <v>83599.983656707918</v>
      </c>
      <c r="CK41" s="146">
        <f>conversões!CJ41*INPUTs!CF$45</f>
        <v>17906.560748985907</v>
      </c>
      <c r="CL41" s="146">
        <f>conversões!CK41*INPUTs!CG$45</f>
        <v>372597.91632480273</v>
      </c>
      <c r="CM41" s="146">
        <f>conversões!CL41*INPUTs!CH$45</f>
        <v>1041.038606678914</v>
      </c>
      <c r="CN41" s="146">
        <f>conversões!CM41*INPUTs!CI$45</f>
        <v>2333.1184245007948</v>
      </c>
      <c r="CO41" s="146">
        <f>conversões!CN41*INPUTs!CJ$45</f>
        <v>28353.98754245049</v>
      </c>
      <c r="CP41" s="146">
        <f>conversões!CO41*INPUTs!CK$45</f>
        <v>2787.7565941084631</v>
      </c>
      <c r="CQ41" s="144">
        <f t="shared" si="2"/>
        <v>1903207.9416825664</v>
      </c>
      <c r="CR41" s="146">
        <f>conversões!CQ41*INPUTs!CM$45</f>
        <v>2739.9695815275377</v>
      </c>
      <c r="CS41" s="146">
        <f>conversões!CR41*INPUTs!CN$45</f>
        <v>62.732848079603393</v>
      </c>
      <c r="CT41" s="146">
        <f>conversões!CS41*INPUTs!CO$45</f>
        <v>21540.041735741877</v>
      </c>
      <c r="CU41" s="146">
        <f>conversões!CT41*INPUTs!CP$45</f>
        <v>0</v>
      </c>
      <c r="CV41" s="146">
        <f>conversões!CU41*INPUTs!CQ$45</f>
        <v>6672.6391772378838</v>
      </c>
      <c r="CW41" s="146">
        <f>conversões!CV41*INPUTs!CR$45</f>
        <v>192.37647092041439</v>
      </c>
      <c r="CX41" s="146">
        <f>conversões!CW41*INPUTs!CS$45</f>
        <v>3505.9764516132495</v>
      </c>
      <c r="CY41" s="146">
        <f>conversões!CX41*INPUTs!CT$45</f>
        <v>58.085970444114032</v>
      </c>
      <c r="CZ41" s="146">
        <f>conversões!CY41*INPUTs!CU$45</f>
        <v>1313.9153094220876</v>
      </c>
      <c r="DA41" s="146">
        <f>conversões!CZ41*INPUTs!CV$45</f>
        <v>32741.312565447064</v>
      </c>
      <c r="DB41" s="146">
        <f>conversões!DA41*INPUTs!CW$45</f>
        <v>916.83428647801759</v>
      </c>
      <c r="DC41" s="146">
        <f>conversões!DB41*INPUTs!CX$45</f>
        <v>149.48877457778502</v>
      </c>
      <c r="DD41" s="146">
        <f>conversões!DC41*INPUTs!CY$45</f>
        <v>5821.8353166845463</v>
      </c>
      <c r="DE41" s="146">
        <f>conversões!DD41*INPUTs!CZ$45</f>
        <v>0</v>
      </c>
      <c r="DF41" s="146">
        <f>conversões!DE41*INPUTs!DA$45</f>
        <v>0</v>
      </c>
      <c r="DG41" s="146">
        <f>conversões!DF41*INPUTs!DB$45</f>
        <v>6277.1728376920391</v>
      </c>
      <c r="DH41" s="146">
        <f>conversões!DG41*INPUTs!DC$45</f>
        <v>193211.59689793803</v>
      </c>
      <c r="DI41" s="146">
        <f>conversões!DH41*INPUTs!DD$45</f>
        <v>4467.5209483689914</v>
      </c>
      <c r="DJ41" s="146">
        <f>conversões!DI41*INPUTs!DE$45</f>
        <v>61921.967932243628</v>
      </c>
      <c r="DK41" s="146">
        <f>conversões!DJ41*INPUTs!DF$45</f>
        <v>968391.34588330821</v>
      </c>
      <c r="DL41" s="146">
        <f>conversões!DK41*INPUTs!DG$45</f>
        <v>88257.706757188309</v>
      </c>
      <c r="DM41" s="146">
        <f>conversões!DL41*INPUTs!DH$45</f>
        <v>10319.833813877274</v>
      </c>
      <c r="DN41" s="146">
        <f>conversões!DM41*INPUTs!DI$45</f>
        <v>379002.54054401873</v>
      </c>
      <c r="DO41" s="146">
        <f>conversões!DN41*INPUTs!DJ$45</f>
        <v>1298.1809391162917</v>
      </c>
      <c r="DP41" s="146">
        <f>conversões!DO41*INPUTs!DK$45</f>
        <v>2453.3680743680584</v>
      </c>
      <c r="DQ41" s="146">
        <f>conversões!DP41*INPUTs!DL$45</f>
        <v>26665.429464196281</v>
      </c>
      <c r="DR41" s="146">
        <f>conversões!DQ41*INPUTs!DM$45</f>
        <v>1438.4569590423077</v>
      </c>
      <c r="DS41" s="144">
        <f t="shared" si="3"/>
        <v>1819420.3295395323</v>
      </c>
      <c r="DT41" s="146">
        <f>conversões!DS41*INPUTs!DO$45</f>
        <v>2868.2862908870597</v>
      </c>
      <c r="DU41" s="146">
        <f>conversões!DT41*INPUTs!DP$45</f>
        <v>0</v>
      </c>
      <c r="DV41" s="146">
        <f>conversões!DU41*INPUTs!DQ$45</f>
        <v>13167.151701869743</v>
      </c>
      <c r="DW41" s="146">
        <f>conversões!DV41*INPUTs!DR$45</f>
        <v>0</v>
      </c>
      <c r="DX41" s="146">
        <f>conversões!DW41*INPUTs!DS$45</f>
        <v>5224.7244829362371</v>
      </c>
      <c r="DY41" s="146">
        <f>conversões!DX41*INPUTs!DT$45</f>
        <v>148.89446317663106</v>
      </c>
      <c r="DZ41" s="146">
        <f>conversões!DY41*INPUTs!DU$45</f>
        <v>2052.9422681183219</v>
      </c>
      <c r="EA41" s="146">
        <f>conversões!DZ41*INPUTs!DV$45</f>
        <v>0</v>
      </c>
      <c r="EB41" s="146">
        <f>conversões!EA41*INPUTs!DW$45</f>
        <v>1345.1006089235602</v>
      </c>
      <c r="EC41" s="146">
        <f>conversões!EB41*INPUTs!DX$45</f>
        <v>23010.219549053629</v>
      </c>
      <c r="ED41" s="146">
        <f>conversões!EC41*INPUTs!DY$45</f>
        <v>409.45977373573544</v>
      </c>
      <c r="EE41" s="146">
        <f>conversões!ED41*INPUTs!DZ$45</f>
        <v>107.74272712278832</v>
      </c>
      <c r="EF41" s="146">
        <f>conversões!EE41*INPUTs!EA$45</f>
        <v>4862.6565448667607</v>
      </c>
      <c r="EG41" s="146">
        <f>conversões!EF41*INPUTs!EB$45</f>
        <v>0</v>
      </c>
      <c r="EH41" s="146">
        <f>conversões!EG41*INPUTs!EC$45</f>
        <v>0</v>
      </c>
      <c r="EI41" s="146">
        <f>conversões!EH41*INPUTs!ED$45</f>
        <v>4521.8509606028192</v>
      </c>
      <c r="EJ41" s="146">
        <f>conversões!EI41*INPUTs!EE$45</f>
        <v>152424.78924448392</v>
      </c>
      <c r="EK41" s="146">
        <f>conversões!EJ41*INPUTs!EF$45</f>
        <v>3696.2358386215365</v>
      </c>
      <c r="EL41" s="146">
        <f>conversões!EK41*INPUTs!EG$45</f>
        <v>86916.957696546524</v>
      </c>
      <c r="EM41" s="146">
        <f>conversões!EL41*INPUTs!EH$45</f>
        <v>795343.60097788984</v>
      </c>
      <c r="EN41" s="146">
        <f>conversões!EM41*INPUTs!EI$45</f>
        <v>74236.058648955805</v>
      </c>
      <c r="EO41" s="146">
        <f>conversões!EN41*INPUTs!EJ$45</f>
        <v>11411.837494227651</v>
      </c>
      <c r="EP41" s="146">
        <f>conversões!EO41*INPUTs!EK$45</f>
        <v>295849.12797762547</v>
      </c>
      <c r="EQ41" s="146">
        <f>conversões!EP41*INPUTs!EL$45</f>
        <v>639.55409428035614</v>
      </c>
      <c r="ER41" s="146">
        <f>conversões!EQ41*INPUTs!EM$45</f>
        <v>0</v>
      </c>
      <c r="ES41" s="146">
        <f>conversões!ER41*INPUTs!EN$45</f>
        <v>22870.700199562885</v>
      </c>
      <c r="ET41" s="146">
        <f>conversões!ES41*INPUTs!EO$45</f>
        <v>1322.9534927927839</v>
      </c>
      <c r="EU41" s="144">
        <f t="shared" si="4"/>
        <v>1502430.8450362799</v>
      </c>
      <c r="EV41" s="146">
        <f>conversões!EU41*INPUTs!EQ$45</f>
        <v>1950.1511742356174</v>
      </c>
      <c r="EW41" s="146">
        <f>conversões!EV41*INPUTs!ER$45</f>
        <v>0</v>
      </c>
      <c r="EX41" s="146">
        <f>conversões!EW41*INPUTs!ES$45</f>
        <v>12048.503087871874</v>
      </c>
      <c r="EY41" s="146">
        <f>conversões!EX41*INPUTs!ET$45</f>
        <v>0</v>
      </c>
      <c r="EZ41" s="146">
        <f>conversões!EY41*INPUTs!EU$45</f>
        <v>5717.3204918263709</v>
      </c>
      <c r="FA41" s="146">
        <f>conversões!EZ41*INPUTs!EV$45</f>
        <v>215.1420207835211</v>
      </c>
      <c r="FB41" s="146">
        <f>conversões!FA41*INPUTs!EW$45</f>
        <v>1463.0927275935755</v>
      </c>
      <c r="FC41" s="146">
        <f>conversões!FB41*INPUTs!EX$45</f>
        <v>0</v>
      </c>
      <c r="FD41" s="146">
        <f>conversões!FC41*INPUTs!EY$45</f>
        <v>1554.007547683897</v>
      </c>
      <c r="FE41" s="146">
        <f>conversões!FD41*INPUTs!EZ$45</f>
        <v>17408.45589160455</v>
      </c>
      <c r="FF41" s="146">
        <f>conversões!FE41*INPUTs!FA$45</f>
        <v>317.20329649667929</v>
      </c>
      <c r="FG41" s="146">
        <f>conversões!FF41*INPUTs!FB$45</f>
        <v>55.622083422081069</v>
      </c>
      <c r="FH41" s="146">
        <f>conversões!FG41*INPUTs!FC$45</f>
        <v>3779.7766400086057</v>
      </c>
      <c r="FI41" s="146">
        <f>conversões!FH41*INPUTs!FD$45</f>
        <v>0</v>
      </c>
      <c r="FJ41" s="146">
        <f>conversões!FI41*INPUTs!FE$45</f>
        <v>0</v>
      </c>
      <c r="FK41" s="146">
        <f>conversões!FJ41*INPUTs!FF$45</f>
        <v>5366.8751294356571</v>
      </c>
      <c r="FL41" s="146">
        <f>conversões!FK41*INPUTs!FG$45</f>
        <v>145392.84436240327</v>
      </c>
      <c r="FM41" s="146">
        <f>conversões!FL41*INPUTs!FH$45</f>
        <v>3570.3427043521265</v>
      </c>
      <c r="FN41" s="146">
        <f>conversões!FM41*INPUTs!FI$45</f>
        <v>84484.740380186922</v>
      </c>
      <c r="FO41" s="146">
        <f>conversões!FN41*INPUTs!FJ$45</f>
        <v>742555.54621712409</v>
      </c>
      <c r="FP41" s="146">
        <f>conversões!FO41*INPUTs!FK$45</f>
        <v>57484.522768653616</v>
      </c>
      <c r="FQ41" s="146">
        <f>conversões!FP41*INPUTs!FL$45</f>
        <v>15205.593652389985</v>
      </c>
      <c r="FR41" s="146">
        <f>conversões!FQ41*INPUTs!FM$45</f>
        <v>294203.81687523826</v>
      </c>
      <c r="FS41" s="146">
        <f>conversões!FR41*INPUTs!FN$45</f>
        <v>220.75880173583192</v>
      </c>
      <c r="FT41" s="146">
        <f>conversões!FS41*INPUTs!FO$45</f>
        <v>54.57261014996633</v>
      </c>
      <c r="FU41" s="146">
        <f>conversões!FT41*INPUTs!FP$45</f>
        <v>23960.486494615554</v>
      </c>
      <c r="FV41" s="146">
        <f>conversões!FU41*INPUTs!FQ$45</f>
        <v>1419.1554795835875</v>
      </c>
      <c r="FW41" s="144">
        <f t="shared" si="5"/>
        <v>1418428.5304373954</v>
      </c>
      <c r="FX41" s="146">
        <f>conversões!FW41*INPUTs!FS$45</f>
        <v>563.11990596894805</v>
      </c>
      <c r="FY41" s="146">
        <f>conversões!FX41*INPUTs!FT$45</f>
        <v>0</v>
      </c>
      <c r="FZ41" s="146">
        <f>conversões!FY41*INPUTs!FU$45</f>
        <v>15145.891125810613</v>
      </c>
      <c r="GA41" s="146">
        <f>conversões!FZ41*INPUTs!FV$45</f>
        <v>0</v>
      </c>
      <c r="GB41" s="146">
        <f>conversões!GA41*INPUTs!FW$45</f>
        <v>6595.7950062400687</v>
      </c>
      <c r="GC41" s="146">
        <f>conversões!GB41*INPUTs!FX$45</f>
        <v>120.32983253862785</v>
      </c>
      <c r="GD41" s="146">
        <f>conversões!GC41*INPUTs!FY$45</f>
        <v>0</v>
      </c>
      <c r="GE41" s="146">
        <f>conversões!GD41*INPUTs!FZ$45</f>
        <v>49.198897047813354</v>
      </c>
      <c r="GF41" s="146">
        <f>conversões!GE41*INPUTs!GA$45</f>
        <v>1013.0230729483497</v>
      </c>
      <c r="GG41" s="146">
        <f>conversões!GF41*INPUTs!GB$45</f>
        <v>16635.55074232605</v>
      </c>
      <c r="GH41" s="146">
        <f>conversões!GG41*INPUTs!GC$45</f>
        <v>319.79283081078682</v>
      </c>
      <c r="GI41" s="146">
        <f>conversões!GH41*INPUTs!GD$45</f>
        <v>58.090263984165162</v>
      </c>
      <c r="GJ41" s="146">
        <f>conversões!GI41*INPUTs!GE$45</f>
        <v>3139.4278557289917</v>
      </c>
      <c r="GK41" s="146">
        <f>conversões!GJ41*INPUTs!GF$45</f>
        <v>0</v>
      </c>
      <c r="GL41" s="146">
        <f>conversões!GK41*INPUTs!GG$45</f>
        <v>0</v>
      </c>
      <c r="GM41" s="146">
        <f>conversões!GL41*INPUTs!GH$45</f>
        <v>5413.0902721942921</v>
      </c>
      <c r="GN41" s="146">
        <f>conversões!GM41*INPUTs!GI$45</f>
        <v>159414.38595139841</v>
      </c>
      <c r="GO41" s="146">
        <f>conversões!GN41*INPUTs!GJ$45</f>
        <v>3006.8753574417287</v>
      </c>
      <c r="GP41" s="146">
        <f>conversões!GO41*INPUTs!GK$45</f>
        <v>89168.456817898259</v>
      </c>
      <c r="GQ41" s="146">
        <f>conversões!GP41*INPUTs!GL$45</f>
        <v>782137.8724846649</v>
      </c>
      <c r="GR41" s="146">
        <f>conversões!GQ41*INPUTs!GM$45</f>
        <v>58927.70271388597</v>
      </c>
      <c r="GS41" s="146">
        <f>conversões!GR41*INPUTs!GN$45</f>
        <v>13844.13810157925</v>
      </c>
      <c r="GT41" s="146">
        <f>conversões!GS41*INPUTs!GO$45</f>
        <v>288551.12811012188</v>
      </c>
      <c r="GU41" s="146">
        <f>conversões!GT41*INPUTs!GP$45</f>
        <v>291.51472740649297</v>
      </c>
      <c r="GV41" s="146">
        <f>conversões!GU41*INPUTs!GQ$45</f>
        <v>101.7184232674297</v>
      </c>
      <c r="GW41" s="146">
        <f>conversões!GV41*INPUTs!GR$45</f>
        <v>26193.171513533496</v>
      </c>
      <c r="GX41" s="146">
        <f>conversões!GW41*INPUTs!GS$45</f>
        <v>1128.2492608654227</v>
      </c>
      <c r="GY41" s="144">
        <f t="shared" si="6"/>
        <v>1471818.5232676617</v>
      </c>
      <c r="GZ41" s="146">
        <f>conversões!GY41*INPUTs!GU$45</f>
        <v>295.30324255994668</v>
      </c>
      <c r="HA41" s="146">
        <f>conversões!GZ41*INPUTs!GV$45</f>
        <v>0</v>
      </c>
      <c r="HB41" s="146">
        <f>conversões!HA41*INPUTs!GW$45</f>
        <v>15118.473120959221</v>
      </c>
      <c r="HC41" s="146">
        <f>conversões!HB41*INPUTs!GX$45</f>
        <v>0</v>
      </c>
      <c r="HD41" s="146">
        <f>conversões!HC41*INPUTs!GY$45</f>
        <v>3786.3161622960179</v>
      </c>
      <c r="HE41" s="146">
        <f>conversões!HD41*INPUTs!GZ$45</f>
        <v>111.8051693413743</v>
      </c>
      <c r="HF41" s="146">
        <f>conversões!HE41*INPUTs!HA$45</f>
        <v>0</v>
      </c>
      <c r="HG41" s="146">
        <f>conversões!HF41*INPUTs!HB$45</f>
        <v>0</v>
      </c>
      <c r="HH41" s="146">
        <f>conversões!HG41*INPUTs!HC$45</f>
        <v>531.4146972029954</v>
      </c>
      <c r="HI41" s="146">
        <f>conversões!HH41*INPUTs!HD$45</f>
        <v>16773.796651342556</v>
      </c>
      <c r="HJ41" s="146">
        <f>conversões!HI41*INPUTs!HE$45</f>
        <v>242.1035166809036</v>
      </c>
      <c r="HK41" s="146">
        <f>conversões!HJ41*INPUTs!HF$45</f>
        <v>0</v>
      </c>
      <c r="HL41" s="146">
        <f>conversões!HK41*INPUTs!HG$45</f>
        <v>1080.9001522055837</v>
      </c>
      <c r="HM41" s="146">
        <f>conversões!HL41*INPUTs!HH$45</f>
        <v>0</v>
      </c>
      <c r="HN41" s="146">
        <f>conversões!HM41*INPUTs!HI$45</f>
        <v>0</v>
      </c>
      <c r="HO41" s="146">
        <f>conversões!HN41*INPUTs!HJ$45</f>
        <v>4568.9082142320667</v>
      </c>
      <c r="HP41" s="146">
        <f>conversões!HO41*INPUTs!HK$45</f>
        <v>156509.56478217663</v>
      </c>
      <c r="HQ41" s="146">
        <f>conversões!HP41*INPUTs!HL$45</f>
        <v>2446.8759343474758</v>
      </c>
      <c r="HR41" s="146">
        <f>conversões!HQ41*INPUTs!HM$45</f>
        <v>99531.074605266302</v>
      </c>
      <c r="HS41" s="146">
        <f>conversões!HR41*INPUTs!HN$45</f>
        <v>681921.78066937125</v>
      </c>
      <c r="HT41" s="146">
        <f>conversões!HS41*INPUTs!HO$45</f>
        <v>58321.889806120278</v>
      </c>
      <c r="HU41" s="146">
        <f>conversões!HT41*INPUTs!HP$45</f>
        <v>10604.988958667651</v>
      </c>
      <c r="HV41" s="146">
        <f>conversões!HU41*INPUTs!HQ$45</f>
        <v>267529.0060745097</v>
      </c>
      <c r="HW41" s="146">
        <f>conversões!HV41*INPUTs!HR$45</f>
        <v>2004.991621995046</v>
      </c>
      <c r="HX41" s="146">
        <f>conversões!HW41*INPUTs!HS$45</f>
        <v>237.19965951234212</v>
      </c>
      <c r="HY41" s="146">
        <f>conversões!HX41*INPUTs!HT$45</f>
        <v>26248.118053658178</v>
      </c>
      <c r="HZ41" s="146">
        <f>conversões!HY41*INPUTs!HU$45</f>
        <v>928.38124147571739</v>
      </c>
      <c r="IA41" s="144">
        <f t="shared" si="7"/>
        <v>1348792.8923339215</v>
      </c>
    </row>
    <row r="42" spans="1:235" s="116" customFormat="1" ht="36" x14ac:dyDescent="0.25">
      <c r="A42" s="119" t="s">
        <v>30</v>
      </c>
      <c r="B42" s="120">
        <v>3212</v>
      </c>
      <c r="C42" s="120">
        <v>1</v>
      </c>
      <c r="D42" s="120"/>
      <c r="E42" s="120"/>
      <c r="F42" s="120"/>
      <c r="G42" s="120" t="s">
        <v>804</v>
      </c>
      <c r="H42" s="120" t="s">
        <v>780</v>
      </c>
      <c r="I42" s="119" t="s">
        <v>21</v>
      </c>
      <c r="J42" s="119" t="s">
        <v>887</v>
      </c>
      <c r="K42" s="119" t="s">
        <v>845</v>
      </c>
      <c r="L42" s="146">
        <f>conversões!K42*INPUTs!G$45</f>
        <v>0</v>
      </c>
      <c r="M42" s="146">
        <f>conversões!L42*INPUTs!H$45</f>
        <v>0</v>
      </c>
      <c r="N42" s="146">
        <f>conversões!M42*INPUTs!I$45</f>
        <v>0</v>
      </c>
      <c r="O42" s="146">
        <f>conversões!N42*INPUTs!J$45</f>
        <v>0</v>
      </c>
      <c r="P42" s="146">
        <f>conversões!O42*INPUTs!K$45</f>
        <v>244.04085366414009</v>
      </c>
      <c r="Q42" s="146">
        <f>conversões!P42*INPUTs!L$45</f>
        <v>0</v>
      </c>
      <c r="R42" s="146">
        <f>conversões!Q42*INPUTs!M$45</f>
        <v>116.04201894970865</v>
      </c>
      <c r="S42" s="146">
        <f>conversões!R42*INPUTs!N$45</f>
        <v>0</v>
      </c>
      <c r="T42" s="146">
        <f>conversões!S42*INPUTs!O$45</f>
        <v>731.99754334750298</v>
      </c>
      <c r="U42" s="146">
        <f>conversões!T42*INPUTs!P$45</f>
        <v>7545.2532222945174</v>
      </c>
      <c r="V42" s="146">
        <f>conversões!U42*INPUTs!Q$45</f>
        <v>1387.2518835278163</v>
      </c>
      <c r="W42" s="146">
        <f>conversões!V42*INPUTs!R$45</f>
        <v>639.46765695300189</v>
      </c>
      <c r="X42" s="146">
        <f>conversões!W42*INPUTs!S$45</f>
        <v>1702.4494147096696</v>
      </c>
      <c r="Y42" s="146">
        <f>conversões!X42*INPUTs!T$45</f>
        <v>1086.6645874804794</v>
      </c>
      <c r="Z42" s="146">
        <f>conversões!Y42*INPUTs!U$45</f>
        <v>26843.326270307967</v>
      </c>
      <c r="AA42" s="146">
        <f>conversões!Z42*INPUTs!V$45</f>
        <v>8492.6177005361533</v>
      </c>
      <c r="AB42" s="146">
        <f>conversões!AA42*INPUTs!W$45</f>
        <v>60975.702936319933</v>
      </c>
      <c r="AC42" s="146">
        <f>conversões!AB42*INPUTs!X$45</f>
        <v>128.54378342219107</v>
      </c>
      <c r="AD42" s="146">
        <f>conversões!AC42*INPUTs!Y$45</f>
        <v>88295.81524919816</v>
      </c>
      <c r="AE42" s="146">
        <f>conversões!AD42*INPUTs!Z$45</f>
        <v>554699.4181040352</v>
      </c>
      <c r="AF42" s="146">
        <f>conversões!AE42*INPUTs!AA$45</f>
        <v>38324.605367498472</v>
      </c>
      <c r="AG42" s="146">
        <f>conversões!AF42*INPUTs!AB$45</f>
        <v>22377.000389741199</v>
      </c>
      <c r="AH42" s="146">
        <f>conversões!AG42*INPUTs!AC$45</f>
        <v>35947.80677016548</v>
      </c>
      <c r="AI42" s="146">
        <f>conversões!AH42*INPUTs!AD$45</f>
        <v>91.802219590733415</v>
      </c>
      <c r="AJ42" s="146">
        <f>conversões!AI42*INPUTs!AE$45</f>
        <v>379.27388247424693</v>
      </c>
      <c r="AK42" s="146">
        <f>conversões!AJ42*INPUTs!AF$45</f>
        <v>59056.020137395608</v>
      </c>
      <c r="AL42" s="146">
        <f>conversões!AK42*INPUTs!AG$45</f>
        <v>1046.3191496212226</v>
      </c>
      <c r="AM42" s="144">
        <f t="shared" si="0"/>
        <v>910111.41914123332</v>
      </c>
      <c r="AN42" s="146">
        <f>conversões!AM42*INPUTs!AI$45</f>
        <v>0</v>
      </c>
      <c r="AO42" s="146">
        <f>conversões!AN42*INPUTs!AJ$45</f>
        <v>0</v>
      </c>
      <c r="AP42" s="146">
        <f>conversões!AO42*INPUTs!AK$45</f>
        <v>0</v>
      </c>
      <c r="AQ42" s="146">
        <f>conversões!AP42*INPUTs!AL$45</f>
        <v>0</v>
      </c>
      <c r="AR42" s="146">
        <f>conversões!AQ42*INPUTs!AM$45</f>
        <v>265.08086654408879</v>
      </c>
      <c r="AS42" s="146">
        <f>conversões!AR42*INPUTs!AN$45</f>
        <v>0</v>
      </c>
      <c r="AT42" s="146">
        <f>conversões!AS42*INPUTs!AO$45</f>
        <v>257.92885694157894</v>
      </c>
      <c r="AU42" s="146">
        <f>conversões!AT42*INPUTs!AP$45</f>
        <v>0</v>
      </c>
      <c r="AV42" s="146">
        <f>conversões!AU42*INPUTs!AQ$45</f>
        <v>627.4222160135829</v>
      </c>
      <c r="AW42" s="146">
        <f>conversões!AV42*INPUTs!AR$45</f>
        <v>5529.032975791677</v>
      </c>
      <c r="AX42" s="146">
        <f>conversões!AW42*INPUTs!AS$45</f>
        <v>1092.8141327781464</v>
      </c>
      <c r="AY42" s="146">
        <f>conversões!AX42*INPUTs!AT$45</f>
        <v>171.79964002524264</v>
      </c>
      <c r="AZ42" s="146">
        <f>conversões!AY42*INPUTs!AU$45</f>
        <v>1188.2523749588529</v>
      </c>
      <c r="BA42" s="146">
        <f>conversões!AZ42*INPUTs!AV$45</f>
        <v>971.49246350487192</v>
      </c>
      <c r="BB42" s="146">
        <f>conversões!BA42*INPUTs!AW$45</f>
        <v>28385.721234954977</v>
      </c>
      <c r="BC42" s="146">
        <f>conversões!BB42*INPUTs!AX$45</f>
        <v>8660.8005916633756</v>
      </c>
      <c r="BD42" s="146">
        <f>conversões!BC42*INPUTs!AY$45</f>
        <v>61698.712205413329</v>
      </c>
      <c r="BE42" s="146">
        <f>conversões!BD42*INPUTs!AZ$45</f>
        <v>379.94442331664794</v>
      </c>
      <c r="BF42" s="146">
        <f>conversões!BE42*INPUTs!BA$45</f>
        <v>97356.684302188252</v>
      </c>
      <c r="BG42" s="146">
        <f>conversões!BF42*INPUTs!BB$45</f>
        <v>478138.03578253178</v>
      </c>
      <c r="BH42" s="146">
        <f>conversões!BG42*INPUTs!BC$45</f>
        <v>32492.790900721902</v>
      </c>
      <c r="BI42" s="146">
        <f>conversões!BH42*INPUTs!BD$45</f>
        <v>18664.82010677474</v>
      </c>
      <c r="BJ42" s="146">
        <f>conversões!BI42*INPUTs!BE$45</f>
        <v>33262.680387164823</v>
      </c>
      <c r="BK42" s="146">
        <f>conversões!BJ42*INPUTs!BF$45</f>
        <v>72.985497141510706</v>
      </c>
      <c r="BL42" s="146">
        <f>conversões!BK42*INPUTs!BG$45</f>
        <v>0</v>
      </c>
      <c r="BM42" s="146">
        <f>conversões!BL42*INPUTs!BH$45</f>
        <v>41173.327234629076</v>
      </c>
      <c r="BN42" s="146">
        <f>conversões!BM42*INPUTs!BI$45</f>
        <v>203.79651362346743</v>
      </c>
      <c r="BO42" s="144">
        <f t="shared" si="1"/>
        <v>810594.12270668184</v>
      </c>
      <c r="BP42" s="146">
        <f>conversões!BO42*INPUTs!BK$45</f>
        <v>72.593290890887488</v>
      </c>
      <c r="BQ42" s="146">
        <f>conversões!BP42*INPUTs!BL$45</f>
        <v>0</v>
      </c>
      <c r="BR42" s="146">
        <f>conversões!BQ42*INPUTs!BM$45</f>
        <v>0</v>
      </c>
      <c r="BS42" s="146">
        <f>conversões!BR42*INPUTs!BN$45</f>
        <v>0</v>
      </c>
      <c r="BT42" s="146">
        <f>conversões!BS42*INPUTs!BO$45</f>
        <v>215.23910749148143</v>
      </c>
      <c r="BU42" s="146">
        <f>conversões!BT42*INPUTs!BP$45</f>
        <v>0</v>
      </c>
      <c r="BV42" s="146">
        <f>conversões!BU42*INPUTs!BQ$45</f>
        <v>302.17229558175114</v>
      </c>
      <c r="BW42" s="146">
        <f>conversões!BV42*INPUTs!BR$45</f>
        <v>0</v>
      </c>
      <c r="BX42" s="146">
        <f>conversões!BW42*INPUTs!BS$45</f>
        <v>63.70061275675377</v>
      </c>
      <c r="BY42" s="146">
        <f>conversões!BX42*INPUTs!BT$45</f>
        <v>7490.5133129244778</v>
      </c>
      <c r="BZ42" s="146">
        <f>conversões!BY42*INPUTs!BU$45</f>
        <v>660.15975769711554</v>
      </c>
      <c r="CA42" s="146">
        <f>conversões!BZ42*INPUTs!BV$45</f>
        <v>65.878411483480392</v>
      </c>
      <c r="CB42" s="146">
        <f>conversões!CA42*INPUTs!BW$45</f>
        <v>2574.609080810757</v>
      </c>
      <c r="CC42" s="146">
        <f>conversões!CB42*INPUTs!BX$45</f>
        <v>1054.3930499545015</v>
      </c>
      <c r="CD42" s="146">
        <f>conversões!CC42*INPUTs!BY$45</f>
        <v>16497.335322825686</v>
      </c>
      <c r="CE42" s="146">
        <f>conversões!CD42*INPUTs!BZ$45</f>
        <v>7801.0356517907394</v>
      </c>
      <c r="CF42" s="146">
        <f>conversões!CE42*INPUTs!CA$45</f>
        <v>76973.48204387915</v>
      </c>
      <c r="CG42" s="146">
        <f>conversões!CF42*INPUTs!CB$45</f>
        <v>552.43494367965377</v>
      </c>
      <c r="CH42" s="146">
        <f>conversões!CG42*INPUTs!CC$45</f>
        <v>118788.61955495906</v>
      </c>
      <c r="CI42" s="146">
        <f>conversões!CH42*INPUTs!CD$45</f>
        <v>481318.74205292208</v>
      </c>
      <c r="CJ42" s="146">
        <f>conversões!CI42*INPUTs!CE$45</f>
        <v>28754.647155787694</v>
      </c>
      <c r="CK42" s="146">
        <f>conversões!CJ42*INPUTs!CF$45</f>
        <v>20163.473458958513</v>
      </c>
      <c r="CL42" s="146">
        <f>conversões!CK42*INPUTs!CG$45</f>
        <v>27953.346984860309</v>
      </c>
      <c r="CM42" s="146">
        <f>conversões!CL42*INPUTs!CH$45</f>
        <v>68.147859239936452</v>
      </c>
      <c r="CN42" s="146">
        <f>conversões!CM42*INPUTs!CI$45</f>
        <v>54.62009948241284</v>
      </c>
      <c r="CO42" s="146">
        <f>conversões!CN42*INPUTs!CJ$45</f>
        <v>35967.749744650544</v>
      </c>
      <c r="CP42" s="146">
        <f>conversões!CO42*INPUTs!CK$45</f>
        <v>65.333961801798736</v>
      </c>
      <c r="CQ42" s="144">
        <f t="shared" si="2"/>
        <v>827458.22775442875</v>
      </c>
      <c r="CR42" s="146">
        <f>conversões!CQ42*INPUTs!CM$45</f>
        <v>85.263809826222442</v>
      </c>
      <c r="CS42" s="146">
        <f>conversões!CR42*INPUTs!CN$45</f>
        <v>0</v>
      </c>
      <c r="CT42" s="146">
        <f>conversões!CS42*INPUTs!CO$45</f>
        <v>0</v>
      </c>
      <c r="CU42" s="146">
        <f>conversões!CT42*INPUTs!CP$45</f>
        <v>0</v>
      </c>
      <c r="CV42" s="146">
        <f>conversões!CU42*INPUTs!CQ$45</f>
        <v>200.95614178417796</v>
      </c>
      <c r="CW42" s="146">
        <f>conversões!CV42*INPUTs!CR$45</f>
        <v>0</v>
      </c>
      <c r="CX42" s="146">
        <f>conversões!CW42*INPUTs!CS$45</f>
        <v>0</v>
      </c>
      <c r="CY42" s="146">
        <f>conversões!CX42*INPUTs!CT$45</f>
        <v>65.546553803908495</v>
      </c>
      <c r="CZ42" s="146">
        <f>conversões!CY42*INPUTs!CU$45</f>
        <v>334.34071428107467</v>
      </c>
      <c r="DA42" s="146">
        <f>conversões!CZ42*INPUTs!CV$45</f>
        <v>6027.5779555928548</v>
      </c>
      <c r="DB42" s="146">
        <f>conversões!DA42*INPUTs!CW$45</f>
        <v>910.5641990629141</v>
      </c>
      <c r="DC42" s="146">
        <f>conversões!DB42*INPUTs!CX$45</f>
        <v>0</v>
      </c>
      <c r="DD42" s="146">
        <f>conversões!DC42*INPUTs!CY$45</f>
        <v>4172.2566381314336</v>
      </c>
      <c r="DE42" s="146">
        <f>conversões!DD42*INPUTs!CZ$45</f>
        <v>171.59768046576821</v>
      </c>
      <c r="DF42" s="146">
        <f>conversões!DE42*INPUTs!DA$45</f>
        <v>15896.224464408017</v>
      </c>
      <c r="DG42" s="146">
        <f>conversões!DF42*INPUTs!DB$45</f>
        <v>5504.7168261902352</v>
      </c>
      <c r="DH42" s="146">
        <f>conversões!DG42*INPUTs!DC$45</f>
        <v>72253.749337472182</v>
      </c>
      <c r="DI42" s="146">
        <f>conversões!DH42*INPUTs!DD$45</f>
        <v>2832.4403148795345</v>
      </c>
      <c r="DJ42" s="146">
        <f>conversões!DI42*INPUTs!DE$45</f>
        <v>141801.259456578</v>
      </c>
      <c r="DK42" s="146">
        <f>conversões!DJ42*INPUTs!DF$45</f>
        <v>439443.75533855346</v>
      </c>
      <c r="DL42" s="146">
        <f>conversões!DK42*INPUTs!DG$45</f>
        <v>23093.174255811955</v>
      </c>
      <c r="DM42" s="146">
        <f>conversões!DL42*INPUTs!DH$45</f>
        <v>17902.170696710073</v>
      </c>
      <c r="DN42" s="146">
        <f>conversões!DM42*INPUTs!DI$45</f>
        <v>31157.037438840613</v>
      </c>
      <c r="DO42" s="146">
        <f>conversões!DN42*INPUTs!DJ$45</f>
        <v>239.8044651362506</v>
      </c>
      <c r="DP42" s="146">
        <f>conversões!DO42*INPUTs!DK$45</f>
        <v>90.613048095238753</v>
      </c>
      <c r="DQ42" s="146">
        <f>conversões!DP42*INPUTs!DL$45</f>
        <v>27131.181959575257</v>
      </c>
      <c r="DR42" s="146">
        <f>conversões!DQ42*INPUTs!DM$45</f>
        <v>0</v>
      </c>
      <c r="DS42" s="144">
        <f t="shared" si="3"/>
        <v>789314.23129519925</v>
      </c>
      <c r="DT42" s="146">
        <f>conversões!DS42*INPUTs!DO$45</f>
        <v>0</v>
      </c>
      <c r="DU42" s="146">
        <f>conversões!DT42*INPUTs!DP$45</f>
        <v>0</v>
      </c>
      <c r="DV42" s="146">
        <f>conversões!DU42*INPUTs!DQ$45</f>
        <v>0</v>
      </c>
      <c r="DW42" s="146">
        <f>conversões!DV42*INPUTs!DR$45</f>
        <v>0</v>
      </c>
      <c r="DX42" s="146">
        <f>conversões!DW42*INPUTs!DS$45</f>
        <v>862.86960157696831</v>
      </c>
      <c r="DY42" s="146">
        <f>conversões!DX42*INPUTs!DT$45</f>
        <v>0</v>
      </c>
      <c r="DZ42" s="146">
        <f>conversões!DY42*INPUTs!DU$45</f>
        <v>0</v>
      </c>
      <c r="EA42" s="146">
        <f>conversões!DZ42*INPUTs!DV$45</f>
        <v>0</v>
      </c>
      <c r="EB42" s="146">
        <f>conversões!EA42*INPUTs!DW$45</f>
        <v>162.73641075837816</v>
      </c>
      <c r="EC42" s="146">
        <f>conversões!EB42*INPUTs!DX$45</f>
        <v>7372.9133794176159</v>
      </c>
      <c r="ED42" s="146">
        <f>conversões!EC42*INPUTs!DY$45</f>
        <v>446.02870281994569</v>
      </c>
      <c r="EE42" s="146">
        <f>conversões!ED42*INPUTs!DZ$45</f>
        <v>0</v>
      </c>
      <c r="EF42" s="146">
        <f>conversões!EE42*INPUTs!EA$45</f>
        <v>3128.9077174495746</v>
      </c>
      <c r="EG42" s="146">
        <f>conversões!EF42*INPUTs!EB$45</f>
        <v>53.310203524296298</v>
      </c>
      <c r="EH42" s="146">
        <f>conversões!EG42*INPUTs!EC$45</f>
        <v>11715.125788945501</v>
      </c>
      <c r="EI42" s="146">
        <f>conversões!EH42*INPUTs!ED$45</f>
        <v>7764.9472634677159</v>
      </c>
      <c r="EJ42" s="146">
        <f>conversões!EI42*INPUTs!EE$45</f>
        <v>57540.66745930093</v>
      </c>
      <c r="EK42" s="146">
        <f>conversões!EJ42*INPUTs!EF$45</f>
        <v>1052.5781695184241</v>
      </c>
      <c r="EL42" s="146">
        <f>conversões!EK42*INPUTs!EG$45</f>
        <v>103120.53139488239</v>
      </c>
      <c r="EM42" s="146">
        <f>conversões!EL42*INPUTs!EH$45</f>
        <v>333172.68356859009</v>
      </c>
      <c r="EN42" s="146">
        <f>conversões!EM42*INPUTs!EI$45</f>
        <v>3467.0702379386357</v>
      </c>
      <c r="EO42" s="146">
        <f>conversões!EN42*INPUTs!EJ$45</f>
        <v>11092.622542391826</v>
      </c>
      <c r="EP42" s="146">
        <f>conversões!EO42*INPUTs!EK$45</f>
        <v>27260.97970733542</v>
      </c>
      <c r="EQ42" s="146">
        <f>conversões!EP42*INPUTs!EL$45</f>
        <v>245.03988286606372</v>
      </c>
      <c r="ER42" s="146">
        <f>conversões!EQ42*INPUTs!EM$45</f>
        <v>0</v>
      </c>
      <c r="ES42" s="146">
        <f>conversões!ER42*INPUTs!EN$45</f>
        <v>21261.079972353447</v>
      </c>
      <c r="ET42" s="146">
        <f>conversões!ES42*INPUTs!EO$45</f>
        <v>56.116003709785574</v>
      </c>
      <c r="EU42" s="144">
        <f t="shared" si="4"/>
        <v>589776.20800684707</v>
      </c>
      <c r="EV42" s="146">
        <f>conversões!EU42*INPUTs!EQ$45</f>
        <v>0</v>
      </c>
      <c r="EW42" s="146">
        <f>conversões!EV42*INPUTs!ER$45</f>
        <v>0</v>
      </c>
      <c r="EX42" s="146">
        <f>conversões!EW42*INPUTs!ES$45</f>
        <v>262.36831802868426</v>
      </c>
      <c r="EY42" s="146">
        <f>conversões!EX42*INPUTs!ET$45</f>
        <v>0</v>
      </c>
      <c r="EZ42" s="146">
        <f>conversões!EY42*INPUTs!EU$45</f>
        <v>606.50844500072515</v>
      </c>
      <c r="FA42" s="146">
        <f>conversões!EZ42*INPUTs!EV$45</f>
        <v>0</v>
      </c>
      <c r="FB42" s="146">
        <f>conversões!FA42*INPUTs!EW$45</f>
        <v>0</v>
      </c>
      <c r="FC42" s="146">
        <f>conversões!FB42*INPUTs!EX$45</f>
        <v>56.671556694195807</v>
      </c>
      <c r="FD42" s="146">
        <f>conversões!FC42*INPUTs!EY$45</f>
        <v>366.11819623656174</v>
      </c>
      <c r="FE42" s="146">
        <f>conversões!FD42*INPUTs!EZ$45</f>
        <v>753.85659135222886</v>
      </c>
      <c r="FF42" s="146">
        <f>conversões!FE42*INPUTs!FA$45</f>
        <v>379.25760160355583</v>
      </c>
      <c r="FG42" s="146">
        <f>conversões!FF42*INPUTs!FB$45</f>
        <v>0</v>
      </c>
      <c r="FH42" s="146">
        <f>conversões!FG42*INPUTs!FC$45</f>
        <v>1601.0480881597489</v>
      </c>
      <c r="FI42" s="146">
        <f>conversões!FH42*INPUTs!FD$45</f>
        <v>0</v>
      </c>
      <c r="FJ42" s="146">
        <f>conversões!FI42*INPUTs!FE$45</f>
        <v>8353.714892384196</v>
      </c>
      <c r="FK42" s="146">
        <f>conversões!FJ42*INPUTs!FF$45</f>
        <v>3617.7043836494977</v>
      </c>
      <c r="FL42" s="146">
        <f>conversões!FK42*INPUTs!FG$45</f>
        <v>44370.905059019518</v>
      </c>
      <c r="FM42" s="146">
        <f>conversões!FL42*INPUTs!FH$45</f>
        <v>1970.6326946142294</v>
      </c>
      <c r="FN42" s="146">
        <f>conversões!FM42*INPUTs!FI$45</f>
        <v>103497.40327449866</v>
      </c>
      <c r="FO42" s="146">
        <f>conversões!FN42*INPUTs!FJ$45</f>
        <v>288173.62111468916</v>
      </c>
      <c r="FP42" s="146">
        <f>conversões!FO42*INPUTs!FK$45</f>
        <v>2547.4693817927036</v>
      </c>
      <c r="FQ42" s="146">
        <f>conversões!FP42*INPUTs!FL$45</f>
        <v>18490.833299219688</v>
      </c>
      <c r="FR42" s="146">
        <f>conversões!FQ42*INPUTs!FM$45</f>
        <v>33798.299322135317</v>
      </c>
      <c r="FS42" s="146">
        <f>conversões!FR42*INPUTs!FN$45</f>
        <v>219.9706473084486</v>
      </c>
      <c r="FT42" s="146">
        <f>conversões!FS42*INPUTs!FO$45</f>
        <v>0</v>
      </c>
      <c r="FU42" s="146">
        <f>conversões!FT42*INPUTs!FP$45</f>
        <v>12707.412782823934</v>
      </c>
      <c r="FV42" s="146">
        <f>conversões!FU42*INPUTs!FQ$45</f>
        <v>55.695546551148624</v>
      </c>
      <c r="FW42" s="144">
        <f t="shared" si="5"/>
        <v>521829.49119576224</v>
      </c>
      <c r="FX42" s="146">
        <f>conversões!FW42*INPUTs!FS$45</f>
        <v>0</v>
      </c>
      <c r="FY42" s="146">
        <f>conversões!FX42*INPUTs!FT$45</f>
        <v>0</v>
      </c>
      <c r="FZ42" s="146">
        <f>conversões!FY42*INPUTs!FU$45</f>
        <v>0</v>
      </c>
      <c r="GA42" s="146">
        <f>conversões!FZ42*INPUTs!FV$45</f>
        <v>55.11699088064023</v>
      </c>
      <c r="GB42" s="146">
        <f>conversões!GA42*INPUTs!FW$45</f>
        <v>0</v>
      </c>
      <c r="GC42" s="146">
        <f>conversões!GB42*INPUTs!FX$45</f>
        <v>0</v>
      </c>
      <c r="GD42" s="146">
        <f>conversões!GC42*INPUTs!FY$45</f>
        <v>0</v>
      </c>
      <c r="GE42" s="146">
        <f>conversões!GD42*INPUTs!FZ$45</f>
        <v>0</v>
      </c>
      <c r="GF42" s="146">
        <f>conversões!GE42*INPUTs!GA$45</f>
        <v>647.61278769170735</v>
      </c>
      <c r="GG42" s="146">
        <f>conversões!GF42*INPUTs!GB$45</f>
        <v>2410.2563374030256</v>
      </c>
      <c r="GH42" s="146">
        <f>conversões!GG42*INPUTs!GC$45</f>
        <v>414.94231218562254</v>
      </c>
      <c r="GI42" s="146">
        <f>conversões!GH42*INPUTs!GD$45</f>
        <v>0</v>
      </c>
      <c r="GJ42" s="146">
        <f>conversões!GI42*INPUTs!GE$45</f>
        <v>668.20163696945951</v>
      </c>
      <c r="GK42" s="146">
        <f>conversões!GJ42*INPUTs!GF$45</f>
        <v>0</v>
      </c>
      <c r="GL42" s="146">
        <f>conversões!GK42*INPUTs!GG$45</f>
        <v>10048.097023787786</v>
      </c>
      <c r="GM42" s="146">
        <f>conversões!GL42*INPUTs!GH$45</f>
        <v>1137.2520662675367</v>
      </c>
      <c r="GN42" s="146">
        <f>conversões!GM42*INPUTs!GI$45</f>
        <v>36635.58762027372</v>
      </c>
      <c r="GO42" s="146">
        <f>conversões!GN42*INPUTs!GJ$45</f>
        <v>2133.7775042443122</v>
      </c>
      <c r="GP42" s="146">
        <f>conversões!GO42*INPUTs!GK$45</f>
        <v>64204.78233880979</v>
      </c>
      <c r="GQ42" s="146">
        <f>conversões!GP42*INPUTs!GL$45</f>
        <v>219603.88981408026</v>
      </c>
      <c r="GR42" s="146">
        <f>conversões!GQ42*INPUTs!GM$45</f>
        <v>1337.652807372488</v>
      </c>
      <c r="GS42" s="146">
        <f>conversões!GR42*INPUTs!GN$45</f>
        <v>11238.613120066055</v>
      </c>
      <c r="GT42" s="146">
        <f>conversões!GS42*INPUTs!GO$45</f>
        <v>41981.205458092663</v>
      </c>
      <c r="GU42" s="146">
        <f>conversões!GT42*INPUTs!GP$45</f>
        <v>0</v>
      </c>
      <c r="GV42" s="146">
        <f>conversões!GU42*INPUTs!GQ$45</f>
        <v>0</v>
      </c>
      <c r="GW42" s="146">
        <f>conversões!GV42*INPUTs!GR$45</f>
        <v>11839.471543859716</v>
      </c>
      <c r="GX42" s="146">
        <f>conversões!GW42*INPUTs!GS$45</f>
        <v>0</v>
      </c>
      <c r="GY42" s="144">
        <f t="shared" si="6"/>
        <v>404356.4593619848</v>
      </c>
      <c r="GZ42" s="146">
        <f>conversões!GY42*INPUTs!GU$45</f>
        <v>63.047790802318637</v>
      </c>
      <c r="HA42" s="146">
        <f>conversões!GZ42*INPUTs!GV$45</f>
        <v>0</v>
      </c>
      <c r="HB42" s="146">
        <f>conversões!HA42*INPUTs!GW$45</f>
        <v>0</v>
      </c>
      <c r="HC42" s="146">
        <f>conversões!HB42*INPUTs!GX$45</f>
        <v>215.9575978351707</v>
      </c>
      <c r="HD42" s="146">
        <f>conversões!HC42*INPUTs!GY$45</f>
        <v>0</v>
      </c>
      <c r="HE42" s="146">
        <f>conversões!HD42*INPUTs!GZ$45</f>
        <v>0</v>
      </c>
      <c r="HF42" s="146">
        <f>conversões!HE42*INPUTs!HA$45</f>
        <v>0</v>
      </c>
      <c r="HG42" s="146">
        <f>conversões!HF42*INPUTs!HB$45</f>
        <v>0</v>
      </c>
      <c r="HH42" s="146">
        <f>conversões!HG42*INPUTs!HC$45</f>
        <v>356.11661965602946</v>
      </c>
      <c r="HI42" s="146">
        <f>conversões!HH42*INPUTs!HD$45</f>
        <v>1911.4198737540455</v>
      </c>
      <c r="HJ42" s="146">
        <f>conversões!HI42*INPUTs!HE$45</f>
        <v>0</v>
      </c>
      <c r="HK42" s="146">
        <f>conversões!HJ42*INPUTs!HF$45</f>
        <v>0</v>
      </c>
      <c r="HL42" s="146">
        <f>conversões!HK42*INPUTs!HG$45</f>
        <v>831.91181676917165</v>
      </c>
      <c r="HM42" s="146">
        <f>conversões!HL42*INPUTs!HH$45</f>
        <v>0</v>
      </c>
      <c r="HN42" s="146">
        <f>conversões!HM42*INPUTs!HI$45</f>
        <v>5710.2762416404548</v>
      </c>
      <c r="HO42" s="146">
        <f>conversões!HN42*INPUTs!HJ$45</f>
        <v>1038.8762777242616</v>
      </c>
      <c r="HP42" s="146">
        <f>conversões!HO42*INPUTs!HK$45</f>
        <v>40872.679825293912</v>
      </c>
      <c r="HQ42" s="146">
        <f>conversões!HP42*INPUTs!HL$45</f>
        <v>1907.6786178476341</v>
      </c>
      <c r="HR42" s="146">
        <f>conversões!HQ42*INPUTs!HM$45</f>
        <v>49187.977296863137</v>
      </c>
      <c r="HS42" s="146">
        <f>conversões!HR42*INPUTs!HN$45</f>
        <v>168846.8119684277</v>
      </c>
      <c r="HT42" s="146">
        <f>conversões!HS42*INPUTs!HO$45</f>
        <v>3432.2864245153391</v>
      </c>
      <c r="HU42" s="146">
        <f>conversões!HT42*INPUTs!HP$45</f>
        <v>7916.8228241395991</v>
      </c>
      <c r="HV42" s="146">
        <f>conversões!HU42*INPUTs!HQ$45</f>
        <v>43384.119219337917</v>
      </c>
      <c r="HW42" s="146">
        <f>conversões!HV42*INPUTs!HR$45</f>
        <v>536.74980126063576</v>
      </c>
      <c r="HX42" s="146">
        <f>conversões!HW42*INPUTs!HS$45</f>
        <v>606.83624742816323</v>
      </c>
      <c r="HY42" s="146">
        <f>conversões!HX42*INPUTs!HT$45</f>
        <v>7916.0889478545851</v>
      </c>
      <c r="HZ42" s="146">
        <f>conversões!HY42*INPUTs!HU$45</f>
        <v>0</v>
      </c>
      <c r="IA42" s="144">
        <f t="shared" si="7"/>
        <v>334735.65739115013</v>
      </c>
    </row>
    <row r="43" spans="1:235" s="27" customFormat="1" ht="24" x14ac:dyDescent="0.25">
      <c r="A43" s="94" t="s">
        <v>30</v>
      </c>
      <c r="B43" s="95">
        <v>3240</v>
      </c>
      <c r="C43" s="95">
        <v>2</v>
      </c>
      <c r="D43" s="95"/>
      <c r="E43" s="95"/>
      <c r="F43" s="95"/>
      <c r="G43" s="95" t="s">
        <v>827</v>
      </c>
      <c r="H43" s="95" t="s">
        <v>25</v>
      </c>
      <c r="I43" s="94" t="s">
        <v>827</v>
      </c>
      <c r="J43" s="94" t="s">
        <v>888</v>
      </c>
      <c r="K43" s="94" t="s">
        <v>845</v>
      </c>
      <c r="L43" s="146">
        <f>conversões!K43*INPUTs!G$46</f>
        <v>3958.8567042063601</v>
      </c>
      <c r="M43" s="146">
        <f>conversões!L43*INPUTs!H$46</f>
        <v>0</v>
      </c>
      <c r="N43" s="146">
        <f>conversões!M43*INPUTs!I$46</f>
        <v>48150.536800021335</v>
      </c>
      <c r="O43" s="146">
        <f>conversões!N43*INPUTs!J$46</f>
        <v>0</v>
      </c>
      <c r="P43" s="146">
        <f>conversões!O43*INPUTs!K$46</f>
        <v>5489.6742391125026</v>
      </c>
      <c r="Q43" s="146">
        <f>conversões!P43*INPUTs!L$46</f>
        <v>0</v>
      </c>
      <c r="R43" s="146">
        <f>conversões!Q43*INPUTs!M$46</f>
        <v>1644.7045938728725</v>
      </c>
      <c r="S43" s="146">
        <f>conversões!R43*INPUTs!N$46</f>
        <v>4425.7719426361855</v>
      </c>
      <c r="T43" s="146">
        <f>conversões!S43*INPUTs!O$46</f>
        <v>3392.030590124793</v>
      </c>
      <c r="U43" s="146">
        <f>conversões!T43*INPUTs!P$46</f>
        <v>3224.3880973957625</v>
      </c>
      <c r="V43" s="146">
        <f>conversões!U43*INPUTs!Q$46</f>
        <v>615.01516808797498</v>
      </c>
      <c r="W43" s="146">
        <f>conversões!V43*INPUTs!R$46</f>
        <v>138.44242331869609</v>
      </c>
      <c r="X43" s="146">
        <f>conversões!W43*INPUTs!S$46</f>
        <v>5746.1598623802465</v>
      </c>
      <c r="Y43" s="146">
        <f>conversões!X43*INPUTs!T$46</f>
        <v>0</v>
      </c>
      <c r="Z43" s="146">
        <f>conversões!Y43*INPUTs!U$46</f>
        <v>17895.474934254406</v>
      </c>
      <c r="AA43" s="146">
        <f>conversões!Z43*INPUTs!V$46</f>
        <v>4261.3954672972404</v>
      </c>
      <c r="AB43" s="146">
        <f>conversões!AA43*INPUTs!W$46</f>
        <v>117778.01960616195</v>
      </c>
      <c r="AC43" s="146">
        <f>conversões!AB43*INPUTs!X$46</f>
        <v>8355.4304896212689</v>
      </c>
      <c r="AD43" s="146">
        <f>conversões!AC43*INPUTs!Y$46</f>
        <v>19900.474978719518</v>
      </c>
      <c r="AE43" s="146">
        <f>conversões!AD43*INPUTs!Z$46</f>
        <v>1751657.0020611885</v>
      </c>
      <c r="AF43" s="146">
        <f>conversões!AE43*INPUTs!AA$46</f>
        <v>172018.01905901136</v>
      </c>
      <c r="AG43" s="146">
        <f>conversões!AF43*INPUTs!AB$46</f>
        <v>94573.767257804808</v>
      </c>
      <c r="AH43" s="146">
        <f>conversões!AG43*INPUTs!AC$46</f>
        <v>50938.886717421388</v>
      </c>
      <c r="AI43" s="146">
        <f>conversões!AH43*INPUTs!AD$46</f>
        <v>39180.392311951065</v>
      </c>
      <c r="AJ43" s="146">
        <f>conversões!AI43*INPUTs!AE$46</f>
        <v>3494.8470356965699</v>
      </c>
      <c r="AK43" s="146">
        <f>conversões!AJ43*INPUTs!AF$46</f>
        <v>13661.658956894704</v>
      </c>
      <c r="AL43" s="146">
        <f>conversões!AK43*INPUTs!AG$46</f>
        <v>1635.2775062075193</v>
      </c>
      <c r="AM43" s="144">
        <f t="shared" si="0"/>
        <v>2372136.2268033875</v>
      </c>
      <c r="AN43" s="146">
        <f>conversões!AM43*INPUTs!AI$46</f>
        <v>5186.5506591410222</v>
      </c>
      <c r="AO43" s="146">
        <f>conversões!AN43*INPUTs!AJ$46</f>
        <v>1315.9495791376783</v>
      </c>
      <c r="AP43" s="146">
        <f>conversões!AO43*INPUTs!AK$46</f>
        <v>85581.374037648318</v>
      </c>
      <c r="AQ43" s="146">
        <f>conversões!AP43*INPUTs!AL$46</f>
        <v>0</v>
      </c>
      <c r="AR43" s="146">
        <f>conversões!AQ43*INPUTs!AM$46</f>
        <v>5102.4533962823607</v>
      </c>
      <c r="AS43" s="146">
        <f>conversões!AR43*INPUTs!AN$46</f>
        <v>0</v>
      </c>
      <c r="AT43" s="146">
        <f>conversões!AS43*INPUTs!AO$46</f>
        <v>1852.4270089293047</v>
      </c>
      <c r="AU43" s="146">
        <f>conversões!AT43*INPUTs!AP$46</f>
        <v>4602.1676968665806</v>
      </c>
      <c r="AV43" s="146">
        <f>conversões!AU43*INPUTs!AQ$46</f>
        <v>3582.0769529133445</v>
      </c>
      <c r="AW43" s="146">
        <f>conversões!AV43*INPUTs!AR$46</f>
        <v>2748.3940342143883</v>
      </c>
      <c r="AX43" s="146">
        <f>conversões!AW43*INPUTs!AS$46</f>
        <v>864.49242425089221</v>
      </c>
      <c r="AY43" s="146">
        <f>conversões!AX43*INPUTs!AT$46</f>
        <v>74.411672715085857</v>
      </c>
      <c r="AZ43" s="146">
        <f>conversões!AY43*INPUTs!AU$46</f>
        <v>4828.786360837511</v>
      </c>
      <c r="BA43" s="146">
        <f>conversões!AZ43*INPUTs!AV$46</f>
        <v>0</v>
      </c>
      <c r="BB43" s="146">
        <f>conversões!BA43*INPUTs!AW$46</f>
        <v>18703.470518459708</v>
      </c>
      <c r="BC43" s="146">
        <f>conversões!BB43*INPUTs!AX$46</f>
        <v>5296.401165365728</v>
      </c>
      <c r="BD43" s="146">
        <f>conversões!BC43*INPUTs!AY$46</f>
        <v>118837.64184817199</v>
      </c>
      <c r="BE43" s="146">
        <f>conversões!BD43*INPUTs!AZ$46</f>
        <v>13068.755256322314</v>
      </c>
      <c r="BF43" s="146">
        <f>conversões!BE43*INPUTs!BA$46</f>
        <v>22784.355912506926</v>
      </c>
      <c r="BG43" s="146">
        <f>conversões!BF43*INPUTs!BB$46</f>
        <v>2087375.4955366342</v>
      </c>
      <c r="BH43" s="146">
        <f>conversões!BG43*INPUTs!BC$46</f>
        <v>176563.40899377555</v>
      </c>
      <c r="BI43" s="146">
        <f>conversões!BH43*INPUTs!BD$46</f>
        <v>106679.4374269726</v>
      </c>
      <c r="BJ43" s="146">
        <f>conversões!BI43*INPUTs!BE$46</f>
        <v>59229.30767363622</v>
      </c>
      <c r="BK43" s="146">
        <f>conversões!BJ43*INPUTs!BF$46</f>
        <v>45191.596101735639</v>
      </c>
      <c r="BL43" s="146">
        <f>conversões!BK43*INPUTs!BG$46</f>
        <v>4405.318092050883</v>
      </c>
      <c r="BM43" s="146">
        <f>conversões!BL43*INPUTs!BH$46</f>
        <v>15317.77343295862</v>
      </c>
      <c r="BN43" s="146">
        <f>conversões!BM43*INPUTs!BI$46</f>
        <v>2238.362381203628</v>
      </c>
      <c r="BO43" s="144">
        <f t="shared" si="1"/>
        <v>2791430.4081627307</v>
      </c>
      <c r="BP43" s="146">
        <f>conversões!BO43*INPUTs!BK$46</f>
        <v>5333.1025963941138</v>
      </c>
      <c r="BQ43" s="146">
        <f>conversões!BP43*INPUTs!BL$46</f>
        <v>1029.3955411563547</v>
      </c>
      <c r="BR43" s="146">
        <f>conversões!BQ43*INPUTs!BM$46</f>
        <v>52977.776837452388</v>
      </c>
      <c r="BS43" s="146">
        <f>conversões!BR43*INPUTs!BN$46</f>
        <v>0</v>
      </c>
      <c r="BT43" s="146">
        <f>conversões!BS43*INPUTs!BO$46</f>
        <v>6762.229216213037</v>
      </c>
      <c r="BU43" s="146">
        <f>conversões!BT43*INPUTs!BP$46</f>
        <v>0</v>
      </c>
      <c r="BV43" s="146">
        <f>conversões!BU43*INPUTs!BQ$46</f>
        <v>340.30292596611645</v>
      </c>
      <c r="BW43" s="146">
        <f>conversões!BV43*INPUTs!BR$46</f>
        <v>4830.7640649951472</v>
      </c>
      <c r="BX43" s="146">
        <f>conversões!BW43*INPUTs!BS$46</f>
        <v>2725.8019547641197</v>
      </c>
      <c r="BY43" s="146">
        <f>conversões!BX43*INPUTs!BT$46</f>
        <v>4694.7567369550861</v>
      </c>
      <c r="BZ43" s="146">
        <f>conversões!BY43*INPUTs!BU$46</f>
        <v>948.0741588516446</v>
      </c>
      <c r="CA43" s="146">
        <f>conversões!BZ43*INPUTs!BV$46</f>
        <v>81.648220006978292</v>
      </c>
      <c r="CB43" s="146">
        <f>conversões!CA43*INPUTs!BW$46</f>
        <v>4092.6629320211127</v>
      </c>
      <c r="CC43" s="146">
        <f>conversões!CB43*INPUTs!BX$46</f>
        <v>0</v>
      </c>
      <c r="CD43" s="146">
        <f>conversões!CC43*INPUTs!BY$46</f>
        <v>17987.368499674678</v>
      </c>
      <c r="CE43" s="146">
        <f>conversões!CD43*INPUTs!BZ$46</f>
        <v>4959.2773839973188</v>
      </c>
      <c r="CF43" s="146">
        <f>conversões!CE43*INPUTs!CA$46</f>
        <v>152165.72010311353</v>
      </c>
      <c r="CG43" s="146">
        <f>conversões!CF43*INPUTs!CB$46</f>
        <v>13007.239604740596</v>
      </c>
      <c r="CH43" s="146">
        <f>conversões!CG43*INPUTs!CC$46</f>
        <v>24121.294465102754</v>
      </c>
      <c r="CI43" s="146">
        <f>conversões!CH43*INPUTs!CD$46</f>
        <v>2107397.6337909829</v>
      </c>
      <c r="CJ43" s="146">
        <f>conversões!CI43*INPUTs!CE$46</f>
        <v>154848.26319060725</v>
      </c>
      <c r="CK43" s="146">
        <f>conversões!CJ43*INPUTs!CF$46</f>
        <v>100291.54198223357</v>
      </c>
      <c r="CL43" s="146">
        <f>conversões!CK43*INPUTs!CG$46</f>
        <v>37467.893206040346</v>
      </c>
      <c r="CM43" s="146">
        <f>conversões!CL43*INPUTs!CH$46</f>
        <v>28363.108007596315</v>
      </c>
      <c r="CN43" s="146">
        <f>conversões!CM43*INPUTs!CI$46</f>
        <v>3297.6846941833737</v>
      </c>
      <c r="CO43" s="146">
        <f>conversões!CN43*INPUTs!CJ$46</f>
        <v>12042.242107934546</v>
      </c>
      <c r="CP43" s="146">
        <f>conversões!CO43*INPUTs!CK$46</f>
        <v>1831.9424588189656</v>
      </c>
      <c r="CQ43" s="144">
        <f t="shared" si="2"/>
        <v>2741597.7246798021</v>
      </c>
      <c r="CR43" s="146">
        <f>conversões!CQ43*INPUTs!CM$46</f>
        <v>4603.8791209536685</v>
      </c>
      <c r="CS43" s="146">
        <f>conversões!CR43*INPUTs!CN$46</f>
        <v>138.58978276414325</v>
      </c>
      <c r="CT43" s="146">
        <f>conversões!CS43*INPUTs!CO$46</f>
        <v>52695.380206787173</v>
      </c>
      <c r="CU43" s="146">
        <f>conversões!CT43*INPUTs!CP$46</f>
        <v>0</v>
      </c>
      <c r="CV43" s="146">
        <f>conversões!CU43*INPUTs!CQ$46</f>
        <v>5867.2158771153563</v>
      </c>
      <c r="CW43" s="146">
        <f>conversões!CV43*INPUTs!CR$46</f>
        <v>0</v>
      </c>
      <c r="CX43" s="146">
        <f>conversões!CW43*INPUTs!CS$46</f>
        <v>1878.9675933342378</v>
      </c>
      <c r="CY43" s="146">
        <f>conversões!CX43*INPUTs!CT$46</f>
        <v>1156.1133307046221</v>
      </c>
      <c r="CZ43" s="146">
        <f>conversões!CY43*INPUTs!CU$46</f>
        <v>1900.865061559517</v>
      </c>
      <c r="DA43" s="146">
        <f>conversões!CZ43*INPUTs!CV$46</f>
        <v>5170.7986868756034</v>
      </c>
      <c r="DB43" s="146">
        <f>conversões!DA43*INPUTs!CW$46</f>
        <v>205.27110535824551</v>
      </c>
      <c r="DC43" s="146">
        <f>conversões!DB43*INPUTs!CX$46</f>
        <v>208.14956287474035</v>
      </c>
      <c r="DD43" s="146">
        <f>conversões!DC43*INPUTs!CY$46</f>
        <v>5766.7088525303661</v>
      </c>
      <c r="DE43" s="146">
        <f>conversões!DD43*INPUTs!CZ$46</f>
        <v>94.182659031078188</v>
      </c>
      <c r="DF43" s="146">
        <f>conversões!DE43*INPUTs!DA$46</f>
        <v>25790.854557047471</v>
      </c>
      <c r="DG43" s="146">
        <f>conversões!DF43*INPUTs!DB$46</f>
        <v>3359.9157377540846</v>
      </c>
      <c r="DH43" s="146">
        <f>conversões!DG43*INPUTs!DC$46</f>
        <v>118264.69756388296</v>
      </c>
      <c r="DI43" s="146">
        <f>conversões!DH43*INPUTs!DD$46</f>
        <v>10448.327517532405</v>
      </c>
      <c r="DJ43" s="146">
        <f>conversões!DI43*INPUTs!DE$46</f>
        <v>23075.64148874176</v>
      </c>
      <c r="DK43" s="146">
        <f>conversões!DJ43*INPUTs!DF$46</f>
        <v>1848939.2808235649</v>
      </c>
      <c r="DL43" s="146">
        <f>conversões!DK43*INPUTs!DG$46</f>
        <v>119549.66336769023</v>
      </c>
      <c r="DM43" s="146">
        <f>conversões!DL43*INPUTs!DH$46</f>
        <v>87160.500042797168</v>
      </c>
      <c r="DN43" s="146">
        <f>conversões!DM43*INPUTs!DI$46</f>
        <v>30172.831092341072</v>
      </c>
      <c r="DO43" s="146">
        <f>conversões!DN43*INPUTs!DJ$46</f>
        <v>24127.469892951012</v>
      </c>
      <c r="DP43" s="146">
        <f>conversões!DO43*INPUTs!DK$46</f>
        <v>2853.0387942480652</v>
      </c>
      <c r="DQ43" s="146">
        <f>conversões!DP43*INPUTs!DL$46</f>
        <v>14532.227709824372</v>
      </c>
      <c r="DR43" s="146">
        <f>conversões!DQ43*INPUTs!DM$46</f>
        <v>1272.8233044929821</v>
      </c>
      <c r="DS43" s="144">
        <f t="shared" si="3"/>
        <v>2389233.3937327564</v>
      </c>
      <c r="DT43" s="146">
        <f>conversões!DS43*INPUTs!DO$46</f>
        <v>4806.7104184755253</v>
      </c>
      <c r="DU43" s="146">
        <f>conversões!DT43*INPUTs!DP$46</f>
        <v>0</v>
      </c>
      <c r="DV43" s="146">
        <f>conversões!DU43*INPUTs!DQ$46</f>
        <v>34771.908051572034</v>
      </c>
      <c r="DW43" s="146">
        <f>conversões!DV43*INPUTs!DR$46</f>
        <v>0</v>
      </c>
      <c r="DX43" s="146">
        <f>conversões!DW43*INPUTs!DS$46</f>
        <v>6178.9232204112259</v>
      </c>
      <c r="DY43" s="146">
        <f>conversões!DX43*INPUTs!DT$46</f>
        <v>0</v>
      </c>
      <c r="DZ43" s="146">
        <f>conversões!DY43*INPUTs!DU$46</f>
        <v>2042.5211439194559</v>
      </c>
      <c r="EA43" s="146">
        <f>conversões!DZ43*INPUTs!DV$46</f>
        <v>763.27485957965609</v>
      </c>
      <c r="EB43" s="146">
        <f>conversões!EA43*INPUTs!DW$46</f>
        <v>2156.3818466959551</v>
      </c>
      <c r="EC43" s="146">
        <f>conversões!EB43*INPUTs!DX$46</f>
        <v>7340.7762830578667</v>
      </c>
      <c r="ED43" s="146">
        <f>conversões!EC43*INPUTs!DY$46</f>
        <v>813.14762856621815</v>
      </c>
      <c r="EE43" s="146">
        <f>conversões!ED43*INPUTs!DZ$46</f>
        <v>377.21771454533081</v>
      </c>
      <c r="EF43" s="146">
        <f>conversões!EE43*INPUTs!EA$46</f>
        <v>5458.0778982864167</v>
      </c>
      <c r="EG43" s="146">
        <f>conversões!EF43*INPUTs!EB$46</f>
        <v>94.406093608989138</v>
      </c>
      <c r="EH43" s="146">
        <f>conversões!EG43*INPUTs!EC$46</f>
        <v>10695.529250575697</v>
      </c>
      <c r="EI43" s="146">
        <f>conversões!EH43*INPUTs!ED$46</f>
        <v>1913.8797096516346</v>
      </c>
      <c r="EJ43" s="146">
        <f>conversões!EI43*INPUTs!EE$46</f>
        <v>108530.57092410944</v>
      </c>
      <c r="EK43" s="146">
        <f>conversões!EJ43*INPUTs!EF$46</f>
        <v>10186.91565877271</v>
      </c>
      <c r="EL43" s="146">
        <f>conversões!EK43*INPUTs!EG$46</f>
        <v>22447.558185938495</v>
      </c>
      <c r="EM43" s="146">
        <f>conversões!EL43*INPUTs!EH$46</f>
        <v>1807173.2889323113</v>
      </c>
      <c r="EN43" s="146">
        <f>conversões!EM43*INPUTs!EI$46</f>
        <v>129035.63545496002</v>
      </c>
      <c r="EO43" s="146">
        <f>conversões!EN43*INPUTs!EJ$46</f>
        <v>90467.989739406417</v>
      </c>
      <c r="EP43" s="146">
        <f>conversões!EO43*INPUTs!EK$46</f>
        <v>23816.871502854585</v>
      </c>
      <c r="EQ43" s="146">
        <f>conversões!EP43*INPUTs!EL$46</f>
        <v>26897.238842373994</v>
      </c>
      <c r="ER43" s="146">
        <f>conversões!EQ43*INPUTs!EM$46</f>
        <v>3781.213128222028</v>
      </c>
      <c r="ES43" s="146">
        <f>conversões!ER43*INPUTs!EN$46</f>
        <v>15065.139930080468</v>
      </c>
      <c r="ET43" s="146">
        <f>conversões!ES43*INPUTs!EO$46</f>
        <v>933.30342644980431</v>
      </c>
      <c r="EU43" s="144">
        <f t="shared" si="4"/>
        <v>2315748.4798444253</v>
      </c>
      <c r="EV43" s="146">
        <f>conversões!EU43*INPUTs!EQ$46</f>
        <v>3940.5118620586973</v>
      </c>
      <c r="EW43" s="146">
        <f>conversões!EV43*INPUTs!ER$46</f>
        <v>0</v>
      </c>
      <c r="EX43" s="146">
        <f>conversões!EW43*INPUTs!ES$46</f>
        <v>19761.443081020665</v>
      </c>
      <c r="EY43" s="146">
        <f>conversões!EX43*INPUTs!ET$46</f>
        <v>0</v>
      </c>
      <c r="EZ43" s="146">
        <f>conversões!EY43*INPUTs!EU$46</f>
        <v>3970.7424363004302</v>
      </c>
      <c r="FA43" s="146">
        <f>conversões!EZ43*INPUTs!EV$46</f>
        <v>0</v>
      </c>
      <c r="FB43" s="146">
        <f>conversões!FA43*INPUTs!EW$46</f>
        <v>1495.2614075072349</v>
      </c>
      <c r="FC43" s="146">
        <f>conversões!FB43*INPUTs!EX$46</f>
        <v>633.29603800912116</v>
      </c>
      <c r="FD43" s="146">
        <f>conversões!FC43*INPUTs!EY$46</f>
        <v>0</v>
      </c>
      <c r="FE43" s="146">
        <f>conversões!FD43*INPUTs!EZ$46</f>
        <v>6615.5986622398896</v>
      </c>
      <c r="FF43" s="146">
        <f>conversões!FE43*INPUTs!FA$46</f>
        <v>747.12354340275397</v>
      </c>
      <c r="FG43" s="146">
        <f>conversões!FF43*INPUTs!FB$46</f>
        <v>0</v>
      </c>
      <c r="FH43" s="146">
        <f>conversões!FG43*INPUTs!FC$46</f>
        <v>1115.8891051202199</v>
      </c>
      <c r="FI43" s="146">
        <f>conversões!FH43*INPUTs!FD$46</f>
        <v>358.55691465683299</v>
      </c>
      <c r="FJ43" s="146">
        <f>conversões!FI43*INPUTs!FE$46</f>
        <v>1049.6037926083491</v>
      </c>
      <c r="FK43" s="146">
        <f>conversões!FJ43*INPUTs!FF$46</f>
        <v>27624.630302802467</v>
      </c>
      <c r="FL43" s="146">
        <f>conversões!FK43*INPUTs!FG$46</f>
        <v>80796.410781545157</v>
      </c>
      <c r="FM43" s="146">
        <f>conversões!FL43*INPUTs!FH$46</f>
        <v>11566.802029992741</v>
      </c>
      <c r="FN43" s="146">
        <f>conversões!FM43*INPUTs!FI$46</f>
        <v>20261.283690059961</v>
      </c>
      <c r="FO43" s="146">
        <f>conversões!FN43*INPUTs!FJ$46</f>
        <v>1686352.0956651743</v>
      </c>
      <c r="FP43" s="146">
        <f>conversões!FO43*INPUTs!FK$46</f>
        <v>106199.89551812381</v>
      </c>
      <c r="FQ43" s="146">
        <f>conversões!FP43*INPUTs!FL$46</f>
        <v>76814.832564419805</v>
      </c>
      <c r="FR43" s="146">
        <f>conversões!FQ43*INPUTs!FM$46</f>
        <v>28663.031577660753</v>
      </c>
      <c r="FS43" s="146">
        <f>conversões!FR43*INPUTs!FN$46</f>
        <v>19598.441471613132</v>
      </c>
      <c r="FT43" s="146">
        <f>conversões!FS43*INPUTs!FO$46</f>
        <v>4031.1490514130478</v>
      </c>
      <c r="FU43" s="146">
        <f>conversões!FT43*INPUTs!FP$46</f>
        <v>11199.229385766308</v>
      </c>
      <c r="FV43" s="146">
        <f>conversões!FU43*INPUTs!FQ$46</f>
        <v>1407.5812901977692</v>
      </c>
      <c r="FW43" s="144">
        <f t="shared" si="5"/>
        <v>2114203.4101716932</v>
      </c>
      <c r="FX43" s="146">
        <f>conversões!FW43*INPUTs!FS$46</f>
        <v>3974.9132394821181</v>
      </c>
      <c r="FY43" s="146">
        <f>conversões!FX43*INPUTs!FT$46</f>
        <v>74.873923006760165</v>
      </c>
      <c r="FZ43" s="146">
        <f>conversões!FY43*INPUTs!FU$46</f>
        <v>21065.905199524692</v>
      </c>
      <c r="GA43" s="146">
        <f>conversões!FZ43*INPUTs!FV$46</f>
        <v>0</v>
      </c>
      <c r="GB43" s="146">
        <f>conversões!GA43*INPUTs!FW$46</f>
        <v>3375.0331243476944</v>
      </c>
      <c r="GC43" s="146">
        <f>conversões!GB43*INPUTs!FX$46</f>
        <v>0</v>
      </c>
      <c r="GD43" s="146">
        <f>conversões!GC43*INPUTs!FY$46</f>
        <v>1355.4251542672466</v>
      </c>
      <c r="GE43" s="146">
        <f>conversões!GD43*INPUTs!FZ$46</f>
        <v>138.65541297542427</v>
      </c>
      <c r="GF43" s="146">
        <f>conversões!GE43*INPUTs!GA$46</f>
        <v>0</v>
      </c>
      <c r="GG43" s="146">
        <f>conversões!GF43*INPUTs!GB$46</f>
        <v>5695.3596269641321</v>
      </c>
      <c r="GH43" s="146">
        <f>conversões!GG43*INPUTs!GC$46</f>
        <v>691.24567954964903</v>
      </c>
      <c r="GI43" s="146">
        <f>conversões!GH43*INPUTs!GD$46</f>
        <v>0</v>
      </c>
      <c r="GJ43" s="146">
        <f>conversões!GI43*INPUTs!GE$46</f>
        <v>1738.9176272562584</v>
      </c>
      <c r="GK43" s="146">
        <f>conversões!GJ43*INPUTs!GF$46</f>
        <v>593.57212911780641</v>
      </c>
      <c r="GL43" s="146">
        <f>conversões!GK43*INPUTs!GG$46</f>
        <v>1000.8498523465488</v>
      </c>
      <c r="GM43" s="146">
        <f>conversões!GL43*INPUTs!GH$46</f>
        <v>41315.031454345291</v>
      </c>
      <c r="GN43" s="146">
        <f>conversões!GM43*INPUTs!GI$46</f>
        <v>92596.857893244</v>
      </c>
      <c r="GO43" s="146">
        <f>conversões!GN43*INPUTs!GJ$46</f>
        <v>16308.003172426201</v>
      </c>
      <c r="GP43" s="146">
        <f>conversões!GO43*INPUTs!GK$46</f>
        <v>26420.889175297089</v>
      </c>
      <c r="GQ43" s="146">
        <f>conversões!GP43*INPUTs!GL$46</f>
        <v>1725741.7028548</v>
      </c>
      <c r="GR43" s="146">
        <f>conversões!GQ43*INPUTs!GM$46</f>
        <v>112253.46279310224</v>
      </c>
      <c r="GS43" s="146">
        <f>conversões!GR43*INPUTs!GN$46</f>
        <v>80820.785176812802</v>
      </c>
      <c r="GT43" s="146">
        <f>conversões!GS43*INPUTs!GO$46</f>
        <v>21680.601397282924</v>
      </c>
      <c r="GU43" s="146">
        <f>conversões!GT43*INPUTs!GP$46</f>
        <v>20643.757936166749</v>
      </c>
      <c r="GV43" s="146">
        <f>conversões!GU43*INPUTs!GQ$46</f>
        <v>3612.8572274491275</v>
      </c>
      <c r="GW43" s="146">
        <f>conversões!GV43*INPUTs!GR$46</f>
        <v>13316.133423278803</v>
      </c>
      <c r="GX43" s="146">
        <f>conversões!GW43*INPUTs!GS$46</f>
        <v>4106.0278026487877</v>
      </c>
      <c r="GY43" s="144">
        <f t="shared" si="6"/>
        <v>2198520.8612756925</v>
      </c>
      <c r="GZ43" s="146">
        <f>conversões!GY43*INPUTs!GU$46</f>
        <v>2998.2836336570103</v>
      </c>
      <c r="HA43" s="146">
        <f>conversões!GZ43*INPUTs!GV$46</f>
        <v>541.85103750408052</v>
      </c>
      <c r="HB43" s="146">
        <f>conversões!HA43*INPUTs!GW$46</f>
        <v>12886.672754894853</v>
      </c>
      <c r="HC43" s="146">
        <f>conversões!HB43*INPUTs!GX$46</f>
        <v>0</v>
      </c>
      <c r="HD43" s="146">
        <f>conversões!HC43*INPUTs!GY$46</f>
        <v>2725.3034575819161</v>
      </c>
      <c r="HE43" s="146">
        <f>conversões!HD43*INPUTs!GZ$46</f>
        <v>0</v>
      </c>
      <c r="HF43" s="146">
        <f>conversões!HE43*INPUTs!HA$46</f>
        <v>675.27908768659142</v>
      </c>
      <c r="HG43" s="146">
        <f>conversões!HF43*INPUTs!HB$46</f>
        <v>0</v>
      </c>
      <c r="HH43" s="146">
        <f>conversões!HG43*INPUTs!HC$46</f>
        <v>0</v>
      </c>
      <c r="HI43" s="146">
        <f>conversões!HH43*INPUTs!HD$46</f>
        <v>4944.5394970238658</v>
      </c>
      <c r="HJ43" s="146">
        <f>conversões!HI43*INPUTs!HE$46</f>
        <v>0</v>
      </c>
      <c r="HK43" s="146">
        <f>conversões!HJ43*INPUTs!HF$46</f>
        <v>0</v>
      </c>
      <c r="HL43" s="146">
        <f>conversões!HK43*INPUTs!HG$46</f>
        <v>1573.9074056281461</v>
      </c>
      <c r="HM43" s="146">
        <f>conversões!HL43*INPUTs!HH$46</f>
        <v>485.90318405693614</v>
      </c>
      <c r="HN43" s="146">
        <f>conversões!HM43*INPUTs!HI$46</f>
        <v>981.18697593998752</v>
      </c>
      <c r="HO43" s="146">
        <f>conversões!HN43*INPUTs!HJ$46</f>
        <v>16500.967921600979</v>
      </c>
      <c r="HP43" s="146">
        <f>conversões!HO43*INPUTs!HK$46</f>
        <v>109903.39578742394</v>
      </c>
      <c r="HQ43" s="146">
        <f>conversões!HP43*INPUTs!HL$46</f>
        <v>11502.84941149093</v>
      </c>
      <c r="HR43" s="146">
        <f>conversões!HQ43*INPUTs!HM$46</f>
        <v>24325.262592378742</v>
      </c>
      <c r="HS43" s="146">
        <f>conversões!HR43*INPUTs!HN$46</f>
        <v>1635286.4697593492</v>
      </c>
      <c r="HT43" s="146">
        <f>conversões!HS43*INPUTs!HO$46</f>
        <v>97712.051652556998</v>
      </c>
      <c r="HU43" s="146">
        <f>conversões!HT43*INPUTs!HP$46</f>
        <v>66975.097896425068</v>
      </c>
      <c r="HV43" s="146">
        <f>conversões!HU43*INPUTs!HQ$46</f>
        <v>17644.048928304503</v>
      </c>
      <c r="HW43" s="146">
        <f>conversões!HV43*INPUTs!HR$46</f>
        <v>18937.892909595659</v>
      </c>
      <c r="HX43" s="146">
        <f>conversões!HW43*INPUTs!HS$46</f>
        <v>3016.9251605335071</v>
      </c>
      <c r="HY43" s="146">
        <f>conversões!HX43*INPUTs!HT$46</f>
        <v>13427.341865737206</v>
      </c>
      <c r="HZ43" s="146">
        <f>conversões!HY43*INPUTs!HU$46</f>
        <v>2039.9223047239802</v>
      </c>
      <c r="IA43" s="144">
        <f t="shared" si="7"/>
        <v>2045085.1532240941</v>
      </c>
    </row>
    <row r="44" spans="1:235" s="27" customFormat="1" ht="24" x14ac:dyDescent="0.25">
      <c r="A44" s="94" t="s">
        <v>30</v>
      </c>
      <c r="B44" s="95">
        <v>3220</v>
      </c>
      <c r="C44" s="95">
        <v>3</v>
      </c>
      <c r="D44" s="95"/>
      <c r="E44" s="95"/>
      <c r="F44" s="95"/>
      <c r="G44" s="95" t="s">
        <v>828</v>
      </c>
      <c r="H44" s="95" t="s">
        <v>24</v>
      </c>
      <c r="I44" s="94" t="s">
        <v>22</v>
      </c>
      <c r="J44" s="94" t="s">
        <v>889</v>
      </c>
      <c r="K44" s="94" t="s">
        <v>845</v>
      </c>
      <c r="L44" s="146">
        <f>conversões!K44*INPUTs!G$47</f>
        <v>0</v>
      </c>
      <c r="M44" s="146">
        <f>conversões!L44*INPUTs!H$47</f>
        <v>0</v>
      </c>
      <c r="N44" s="146">
        <f>conversões!M44*INPUTs!I$47</f>
        <v>0</v>
      </c>
      <c r="O44" s="146">
        <f>conversões!N44*INPUTs!J$47</f>
        <v>0</v>
      </c>
      <c r="P44" s="146">
        <f>conversões!O44*INPUTs!K$47</f>
        <v>0</v>
      </c>
      <c r="Q44" s="146">
        <f>conversões!P44*INPUTs!L$47</f>
        <v>0</v>
      </c>
      <c r="R44" s="146">
        <f>conversões!Q44*INPUTs!M$47</f>
        <v>0</v>
      </c>
      <c r="S44" s="146">
        <f>conversões!R44*INPUTs!N$47</f>
        <v>0</v>
      </c>
      <c r="T44" s="146">
        <f>conversões!S44*INPUTs!O$47</f>
        <v>0</v>
      </c>
      <c r="U44" s="146">
        <f>conversões!T44*INPUTs!P$47</f>
        <v>234.92327252777358</v>
      </c>
      <c r="V44" s="146">
        <f>conversões!U44*INPUTs!Q$47</f>
        <v>0</v>
      </c>
      <c r="W44" s="146">
        <f>conversões!V44*INPUTs!R$47</f>
        <v>2238.8734264197378</v>
      </c>
      <c r="X44" s="146">
        <f>conversões!W44*INPUTs!S$47</f>
        <v>0</v>
      </c>
      <c r="Y44" s="146">
        <f>conversões!X44*INPUTs!T$47</f>
        <v>0</v>
      </c>
      <c r="Z44" s="146">
        <f>conversões!Y44*INPUTs!U$47</f>
        <v>0</v>
      </c>
      <c r="AA44" s="146">
        <f>conversões!Z44*INPUTs!V$47</f>
        <v>842.42522114096323</v>
      </c>
      <c r="AB44" s="146">
        <f>conversões!AA44*INPUTs!W$47</f>
        <v>4290.268655633754</v>
      </c>
      <c r="AC44" s="146">
        <f>conversões!AB44*INPUTs!X$47</f>
        <v>5371.6806203572742</v>
      </c>
      <c r="AD44" s="146">
        <f>conversões!AC44*INPUTs!Y$47</f>
        <v>7559.0563024334715</v>
      </c>
      <c r="AE44" s="146">
        <f>conversões!AD44*INPUTs!Z$47</f>
        <v>228955.54837528276</v>
      </c>
      <c r="AF44" s="146">
        <f>conversões!AE44*INPUTs!AA$47</f>
        <v>11083.972885482117</v>
      </c>
      <c r="AG44" s="146">
        <f>conversões!AF44*INPUTs!AB$47</f>
        <v>5843.931571115143</v>
      </c>
      <c r="AH44" s="146">
        <f>conversões!AG44*INPUTs!AC$47</f>
        <v>6843.7741994516664</v>
      </c>
      <c r="AI44" s="146">
        <f>conversões!AH44*INPUTs!AD$47</f>
        <v>0</v>
      </c>
      <c r="AJ44" s="146">
        <f>conversões!AI44*INPUTs!AE$47</f>
        <v>0</v>
      </c>
      <c r="AK44" s="146">
        <f>conversões!AJ44*INPUTs!AF$47</f>
        <v>262.17489826361623</v>
      </c>
      <c r="AL44" s="146">
        <f>conversões!AK44*INPUTs!AG$47</f>
        <v>0</v>
      </c>
      <c r="AM44" s="144">
        <f t="shared" si="0"/>
        <v>273526.62942810828</v>
      </c>
      <c r="AN44" s="146">
        <f>conversões!AM44*INPUTs!AI$47</f>
        <v>0</v>
      </c>
      <c r="AO44" s="146">
        <f>conversões!AN44*INPUTs!AJ$47</f>
        <v>0</v>
      </c>
      <c r="AP44" s="146">
        <f>conversões!AO44*INPUTs!AK$47</f>
        <v>0</v>
      </c>
      <c r="AQ44" s="146">
        <f>conversões!AP44*INPUTs!AL$47</f>
        <v>0</v>
      </c>
      <c r="AR44" s="146">
        <f>conversões!AQ44*INPUTs!AM$47</f>
        <v>0</v>
      </c>
      <c r="AS44" s="146">
        <f>conversões!AR44*INPUTs!AN$47</f>
        <v>0</v>
      </c>
      <c r="AT44" s="146">
        <f>conversões!AS44*INPUTs!AO$47</f>
        <v>0</v>
      </c>
      <c r="AU44" s="146">
        <f>conversões!AT44*INPUTs!AP$47</f>
        <v>0</v>
      </c>
      <c r="AV44" s="146">
        <f>conversões!AU44*INPUTs!AQ$47</f>
        <v>0</v>
      </c>
      <c r="AW44" s="146">
        <f>conversões!AV44*INPUTs!AR$47</f>
        <v>518.18593278978642</v>
      </c>
      <c r="AX44" s="146">
        <f>conversões!AW44*INPUTs!AS$47</f>
        <v>0</v>
      </c>
      <c r="AY44" s="146">
        <f>conversões!AX44*INPUTs!AT$47</f>
        <v>2146.4917548521394</v>
      </c>
      <c r="AZ44" s="146">
        <f>conversões!AY44*INPUTs!AU$47</f>
        <v>0</v>
      </c>
      <c r="BA44" s="146">
        <f>conversões!AZ44*INPUTs!AV$47</f>
        <v>0</v>
      </c>
      <c r="BB44" s="146">
        <f>conversões!BA44*INPUTs!AW$47</f>
        <v>0</v>
      </c>
      <c r="BC44" s="146">
        <f>conversões!BB44*INPUTs!AX$47</f>
        <v>1243.0715534278088</v>
      </c>
      <c r="BD44" s="146">
        <f>conversões!BC44*INPUTs!AY$47</f>
        <v>4711.0044347236362</v>
      </c>
      <c r="BE44" s="146">
        <f>conversões!BD44*INPUTs!AZ$47</f>
        <v>2787.6642377051685</v>
      </c>
      <c r="BF44" s="146">
        <f>conversões!BE44*INPUTs!BA$47</f>
        <v>9788.4593533437564</v>
      </c>
      <c r="BG44" s="146">
        <f>conversões!BF44*INPUTs!BB$47</f>
        <v>210823.8652848599</v>
      </c>
      <c r="BH44" s="146">
        <f>conversões!BG44*INPUTs!BC$47</f>
        <v>15807.665525413709</v>
      </c>
      <c r="BI44" s="146">
        <f>conversões!BH44*INPUTs!BD$47</f>
        <v>7671.1571869296267</v>
      </c>
      <c r="BJ44" s="146">
        <f>conversões!BI44*INPUTs!BE$47</f>
        <v>8138.3182555831654</v>
      </c>
      <c r="BK44" s="146">
        <f>conversões!BJ44*INPUTs!BF$47</f>
        <v>0</v>
      </c>
      <c r="BL44" s="146">
        <f>conversões!BK44*INPUTs!BG$47</f>
        <v>0</v>
      </c>
      <c r="BM44" s="146">
        <f>conversões!BL44*INPUTs!BH$47</f>
        <v>1967.3546814464416</v>
      </c>
      <c r="BN44" s="146">
        <f>conversões!BM44*INPUTs!BI$47</f>
        <v>0</v>
      </c>
      <c r="BO44" s="144">
        <f t="shared" si="1"/>
        <v>265603.23820107512</v>
      </c>
      <c r="BP44" s="146">
        <f>conversões!BO44*INPUTs!BK$47</f>
        <v>0</v>
      </c>
      <c r="BQ44" s="146">
        <f>conversões!BP44*INPUTs!BL$47</f>
        <v>0</v>
      </c>
      <c r="BR44" s="146">
        <f>conversões!BQ44*INPUTs!BM$47</f>
        <v>0</v>
      </c>
      <c r="BS44" s="146">
        <f>conversões!BR44*INPUTs!BN$47</f>
        <v>0</v>
      </c>
      <c r="BT44" s="146">
        <f>conversões!BS44*INPUTs!BO$47</f>
        <v>0</v>
      </c>
      <c r="BU44" s="146">
        <f>conversões!BT44*INPUTs!BP$47</f>
        <v>0</v>
      </c>
      <c r="BV44" s="146">
        <f>conversões!BU44*INPUTs!BQ$47</f>
        <v>0</v>
      </c>
      <c r="BW44" s="146">
        <f>conversões!BV44*INPUTs!BR$47</f>
        <v>233.04535988215602</v>
      </c>
      <c r="BX44" s="146">
        <f>conversões!BW44*INPUTs!BS$47</f>
        <v>0</v>
      </c>
      <c r="BY44" s="146">
        <f>conversões!BX44*INPUTs!BT$47</f>
        <v>893.97230852975065</v>
      </c>
      <c r="BZ44" s="146">
        <f>conversões!BY44*INPUTs!BU$47</f>
        <v>56.840331678591355</v>
      </c>
      <c r="CA44" s="146">
        <f>conversões!BZ44*INPUTs!BV$47</f>
        <v>2159.6657649301956</v>
      </c>
      <c r="CB44" s="146">
        <f>conversões!CA44*INPUTs!BW$47</f>
        <v>0</v>
      </c>
      <c r="CC44" s="146">
        <f>conversões!CB44*INPUTs!BX$47</f>
        <v>0</v>
      </c>
      <c r="CD44" s="146">
        <f>conversões!CC44*INPUTs!BY$47</f>
        <v>0</v>
      </c>
      <c r="CE44" s="146">
        <f>conversões!CD44*INPUTs!BZ$47</f>
        <v>1610.5260203595431</v>
      </c>
      <c r="CF44" s="146">
        <f>conversões!CE44*INPUTs!CA$47</f>
        <v>5281.5899120992144</v>
      </c>
      <c r="CG44" s="146">
        <f>conversões!CF44*INPUTs!CB$47</f>
        <v>3730.471176660606</v>
      </c>
      <c r="CH44" s="146">
        <f>conversões!CG44*INPUTs!CC$47</f>
        <v>9869.8054534144139</v>
      </c>
      <c r="CI44" s="146">
        <f>conversões!CH44*INPUTs!CD$47</f>
        <v>229154.65654162815</v>
      </c>
      <c r="CJ44" s="146">
        <f>conversões!CI44*INPUTs!CE$47</f>
        <v>15429.054902773269</v>
      </c>
      <c r="CK44" s="146">
        <f>conversões!CJ44*INPUTs!CF$47</f>
        <v>7897.0164432679903</v>
      </c>
      <c r="CL44" s="146">
        <f>conversões!CK44*INPUTs!CG$47</f>
        <v>6653.3774010923598</v>
      </c>
      <c r="CM44" s="146">
        <f>conversões!CL44*INPUTs!CH$47</f>
        <v>0</v>
      </c>
      <c r="CN44" s="146">
        <f>conversões!CM44*INPUTs!CI$47</f>
        <v>0</v>
      </c>
      <c r="CO44" s="146">
        <f>conversões!CN44*INPUTs!CJ$47</f>
        <v>1163.2812517239245</v>
      </c>
      <c r="CP44" s="146">
        <f>conversões!CO44*INPUTs!CK$47</f>
        <v>0</v>
      </c>
      <c r="CQ44" s="144">
        <f t="shared" si="2"/>
        <v>284133.30286804022</v>
      </c>
      <c r="CR44" s="146">
        <f>conversões!CQ44*INPUTs!CM$47</f>
        <v>0</v>
      </c>
      <c r="CS44" s="146">
        <f>conversões!CR44*INPUTs!CN$47</f>
        <v>0</v>
      </c>
      <c r="CT44" s="146">
        <f>conversões!CS44*INPUTs!CO$47</f>
        <v>0</v>
      </c>
      <c r="CU44" s="146">
        <f>conversões!CT44*INPUTs!CP$47</f>
        <v>0</v>
      </c>
      <c r="CV44" s="146">
        <f>conversões!CU44*INPUTs!CQ$47</f>
        <v>0</v>
      </c>
      <c r="CW44" s="146">
        <f>conversões!CV44*INPUTs!CR$47</f>
        <v>0</v>
      </c>
      <c r="CX44" s="146">
        <f>conversões!CW44*INPUTs!CS$47</f>
        <v>0</v>
      </c>
      <c r="CY44" s="146">
        <f>conversões!CX44*INPUTs!CT$47</f>
        <v>0</v>
      </c>
      <c r="CZ44" s="146">
        <f>conversões!CY44*INPUTs!CU$47</f>
        <v>0</v>
      </c>
      <c r="DA44" s="146">
        <f>conversões!CZ44*INPUTs!CV$47</f>
        <v>154.29680369406631</v>
      </c>
      <c r="DB44" s="146">
        <f>conversões!DA44*INPUTs!CW$47</f>
        <v>123.86211305716333</v>
      </c>
      <c r="DC44" s="146">
        <f>conversões!DB44*INPUTs!CX$47</f>
        <v>1647.0815746919573</v>
      </c>
      <c r="DD44" s="146">
        <f>conversões!DC44*INPUTs!CY$47</f>
        <v>0</v>
      </c>
      <c r="DE44" s="146">
        <f>conversões!DD44*INPUTs!CZ$47</f>
        <v>0</v>
      </c>
      <c r="DF44" s="146">
        <f>conversões!DE44*INPUTs!DA$47</f>
        <v>0</v>
      </c>
      <c r="DG44" s="146">
        <f>conversões!DF44*INPUTs!DB$47</f>
        <v>468.22780647971854</v>
      </c>
      <c r="DH44" s="146">
        <f>conversões!DG44*INPUTs!DC$47</f>
        <v>3710.6045602866834</v>
      </c>
      <c r="DI44" s="146">
        <f>conversões!DH44*INPUTs!DD$47</f>
        <v>2713.49473223838</v>
      </c>
      <c r="DJ44" s="146">
        <f>conversões!DI44*INPUTs!DE$47</f>
        <v>44660.131874971863</v>
      </c>
      <c r="DK44" s="146">
        <f>conversões!DJ44*INPUTs!DF$47</f>
        <v>170275.23144462748</v>
      </c>
      <c r="DL44" s="146">
        <f>conversões!DK44*INPUTs!DG$47</f>
        <v>10663.532790616217</v>
      </c>
      <c r="DM44" s="146">
        <f>conversões!DL44*INPUTs!DH$47</f>
        <v>5861.7511435745164</v>
      </c>
      <c r="DN44" s="146">
        <f>conversões!DM44*INPUTs!DI$47</f>
        <v>5849.7025450001793</v>
      </c>
      <c r="DO44" s="146">
        <f>conversões!DN44*INPUTs!DJ$47</f>
        <v>0</v>
      </c>
      <c r="DP44" s="146">
        <f>conversões!DO44*INPUTs!DK$47</f>
        <v>0</v>
      </c>
      <c r="DQ44" s="146">
        <f>conversões!DP44*INPUTs!DL$47</f>
        <v>115.72260277054974</v>
      </c>
      <c r="DR44" s="146">
        <f>conversões!DQ44*INPUTs!DM$47</f>
        <v>0</v>
      </c>
      <c r="DS44" s="144">
        <f t="shared" si="3"/>
        <v>246243.63999200877</v>
      </c>
      <c r="DT44" s="146">
        <f>conversões!DS44*INPUTs!DO$47</f>
        <v>0</v>
      </c>
      <c r="DU44" s="146">
        <f>conversões!DT44*INPUTs!DP$47</f>
        <v>0</v>
      </c>
      <c r="DV44" s="146">
        <f>conversões!DU44*INPUTs!DQ$47</f>
        <v>0</v>
      </c>
      <c r="DW44" s="146">
        <f>conversões!DV44*INPUTs!DR$47</f>
        <v>0</v>
      </c>
      <c r="DX44" s="146">
        <f>conversões!DW44*INPUTs!DS$47</f>
        <v>0</v>
      </c>
      <c r="DY44" s="146">
        <f>conversões!DX44*INPUTs!DT$47</f>
        <v>0</v>
      </c>
      <c r="DZ44" s="146">
        <f>conversões!DY44*INPUTs!DU$47</f>
        <v>0</v>
      </c>
      <c r="EA44" s="146">
        <f>conversões!DZ44*INPUTs!DV$47</f>
        <v>0</v>
      </c>
      <c r="EB44" s="146">
        <f>conversões!EA44*INPUTs!DW$47</f>
        <v>0</v>
      </c>
      <c r="EC44" s="146">
        <f>conversões!EB44*INPUTs!DX$47</f>
        <v>158.63428754151147</v>
      </c>
      <c r="ED44" s="146">
        <f>conversões!EC44*INPUTs!DY$47</f>
        <v>170.298573390152</v>
      </c>
      <c r="EE44" s="146">
        <f>conversões!ED44*INPUTs!DZ$47</f>
        <v>1477.7685922597966</v>
      </c>
      <c r="EF44" s="146">
        <f>conversões!EE44*INPUTs!EA$47</f>
        <v>0</v>
      </c>
      <c r="EG44" s="146">
        <f>conversões!EF44*INPUTs!EB$47</f>
        <v>0</v>
      </c>
      <c r="EH44" s="146">
        <f>conversões!EG44*INPUTs!EC$47</f>
        <v>0</v>
      </c>
      <c r="EI44" s="146">
        <f>conversões!EH44*INPUTs!ED$47</f>
        <v>772.61041223261861</v>
      </c>
      <c r="EJ44" s="146">
        <f>conversões!EI44*INPUTs!EE$47</f>
        <v>2478.6086423592951</v>
      </c>
      <c r="EK44" s="146">
        <f>conversões!EJ44*INPUTs!EF$47</f>
        <v>3331.7850545677907</v>
      </c>
      <c r="EL44" s="146">
        <f>conversões!EK44*INPUTs!EG$47</f>
        <v>8593.994642323938</v>
      </c>
      <c r="EM44" s="146">
        <f>conversões!EL44*INPUTs!EH$47</f>
        <v>183869.06171598955</v>
      </c>
      <c r="EN44" s="146">
        <f>conversões!EM44*INPUTs!EI$47</f>
        <v>10455.341719477025</v>
      </c>
      <c r="EO44" s="146">
        <f>conversões!EN44*INPUTs!EJ$47</f>
        <v>6800.9411811947703</v>
      </c>
      <c r="EP44" s="146">
        <f>conversões!EO44*INPUTs!EK$47</f>
        <v>4971.4516015490899</v>
      </c>
      <c r="EQ44" s="146">
        <f>conversões!EP44*INPUTs!EL$47</f>
        <v>0</v>
      </c>
      <c r="ER44" s="146">
        <f>conversões!EQ44*INPUTs!EM$47</f>
        <v>909.32828428353275</v>
      </c>
      <c r="ES44" s="146">
        <f>conversões!ER44*INPUTs!EN$47</f>
        <v>79.317143770755735</v>
      </c>
      <c r="ET44" s="146">
        <f>conversões!ES44*INPUTs!EO$47</f>
        <v>0</v>
      </c>
      <c r="EU44" s="144">
        <f t="shared" si="4"/>
        <v>224069.14185093981</v>
      </c>
      <c r="EV44" s="146">
        <f>conversões!EU44*INPUTs!EQ$47</f>
        <v>0</v>
      </c>
      <c r="EW44" s="146">
        <f>conversões!EV44*INPUTs!ER$47</f>
        <v>0</v>
      </c>
      <c r="EX44" s="146">
        <f>conversões!EW44*INPUTs!ES$47</f>
        <v>0</v>
      </c>
      <c r="EY44" s="146">
        <f>conversões!EX44*INPUTs!ET$47</f>
        <v>0</v>
      </c>
      <c r="EZ44" s="146">
        <f>conversões!EY44*INPUTs!EU$47</f>
        <v>0</v>
      </c>
      <c r="FA44" s="146">
        <f>conversões!EZ44*INPUTs!EV$47</f>
        <v>0</v>
      </c>
      <c r="FB44" s="146">
        <f>conversões!FA44*INPUTs!EW$47</f>
        <v>0</v>
      </c>
      <c r="FC44" s="146">
        <f>conversões!FB44*INPUTs!EX$47</f>
        <v>0</v>
      </c>
      <c r="FD44" s="146">
        <f>conversões!FC44*INPUTs!EY$47</f>
        <v>0</v>
      </c>
      <c r="FE44" s="146">
        <f>conversões!FD44*INPUTs!EZ$47</f>
        <v>290.83212898290071</v>
      </c>
      <c r="FF44" s="146">
        <f>conversões!FE44*INPUTs!FA$47</f>
        <v>151.50243041650714</v>
      </c>
      <c r="FG44" s="146">
        <f>conversões!FF44*INPUTs!FB$47</f>
        <v>1006.0977871038326</v>
      </c>
      <c r="FH44" s="146">
        <f>conversões!FG44*INPUTs!FC$47</f>
        <v>0</v>
      </c>
      <c r="FI44" s="146">
        <f>conversões!FH44*INPUTs!FD$47</f>
        <v>0</v>
      </c>
      <c r="FJ44" s="146">
        <f>conversões!FI44*INPUTs!FE$47</f>
        <v>0</v>
      </c>
      <c r="FK44" s="146">
        <f>conversões!FJ44*INPUTs!FF$47</f>
        <v>666.32064351057966</v>
      </c>
      <c r="FL44" s="146">
        <f>conversões!FK44*INPUTs!FG$47</f>
        <v>2350.4341220215069</v>
      </c>
      <c r="FM44" s="146">
        <f>conversões!FL44*INPUTs!FH$47</f>
        <v>2885.5394397253158</v>
      </c>
      <c r="FN44" s="146">
        <f>conversões!FM44*INPUTs!FI$47</f>
        <v>6147.9269560001667</v>
      </c>
      <c r="FO44" s="146">
        <f>conversões!FN44*INPUTs!FJ$47</f>
        <v>161172.59792340995</v>
      </c>
      <c r="FP44" s="146">
        <f>conversões!FO44*INPUTs!FK$47</f>
        <v>6578.5602130495745</v>
      </c>
      <c r="FQ44" s="146">
        <f>conversões!FP44*INPUTs!FL$47</f>
        <v>8216.0600248223564</v>
      </c>
      <c r="FR44" s="146">
        <f>conversões!FQ44*INPUTs!FM$47</f>
        <v>6163.1448253306362</v>
      </c>
      <c r="FS44" s="146">
        <f>conversões!FR44*INPUTs!FN$47</f>
        <v>0</v>
      </c>
      <c r="FT44" s="146">
        <f>conversões!FS44*INPUTs!FO$47</f>
        <v>538.22159960231272</v>
      </c>
      <c r="FU44" s="146">
        <f>conversões!FT44*INPUTs!FP$47</f>
        <v>0</v>
      </c>
      <c r="FV44" s="146">
        <f>conversões!FU44*INPUTs!FQ$47</f>
        <v>0</v>
      </c>
      <c r="FW44" s="144">
        <f t="shared" si="5"/>
        <v>196167.23809397567</v>
      </c>
      <c r="FX44" s="146">
        <f>conversões!FW44*INPUTs!FS$47</f>
        <v>0</v>
      </c>
      <c r="FY44" s="146">
        <f>conversões!FX44*INPUTs!FT$47</f>
        <v>47.389910096375374</v>
      </c>
      <c r="FZ44" s="146">
        <f>conversões!FY44*INPUTs!FU$47</f>
        <v>0</v>
      </c>
      <c r="GA44" s="146">
        <f>conversões!FZ44*INPUTs!FV$47</f>
        <v>0</v>
      </c>
      <c r="GB44" s="146">
        <f>conversões!GA44*INPUTs!FW$47</f>
        <v>0</v>
      </c>
      <c r="GC44" s="146">
        <f>conversões!GB44*INPUTs!FX$47</f>
        <v>0</v>
      </c>
      <c r="GD44" s="146">
        <f>conversões!GC44*INPUTs!FY$47</f>
        <v>0</v>
      </c>
      <c r="GE44" s="146">
        <f>conversões!GD44*INPUTs!FZ$47</f>
        <v>0</v>
      </c>
      <c r="GF44" s="146">
        <f>conversões!GE44*INPUTs!GA$47</f>
        <v>0</v>
      </c>
      <c r="GG44" s="146">
        <f>conversões!GF44*INPUTs!GB$47</f>
        <v>133.01317916380071</v>
      </c>
      <c r="GH44" s="146">
        <f>conversões!GG44*INPUTs!GC$47</f>
        <v>189.03625784415888</v>
      </c>
      <c r="GI44" s="146">
        <f>conversões!GH44*INPUTs!GD$47</f>
        <v>1010.8398933523072</v>
      </c>
      <c r="GJ44" s="146">
        <f>conversões!GI44*INPUTs!GE$47</f>
        <v>0</v>
      </c>
      <c r="GK44" s="146">
        <f>conversões!GJ44*INPUTs!GF$47</f>
        <v>0</v>
      </c>
      <c r="GL44" s="146">
        <f>conversões!GK44*INPUTs!GG$47</f>
        <v>90.391865554150129</v>
      </c>
      <c r="GM44" s="146">
        <f>conversões!GL44*INPUTs!GH$47</f>
        <v>1160.3221764798602</v>
      </c>
      <c r="GN44" s="146">
        <f>conversões!GM44*INPUTs!GI$47</f>
        <v>2893.3876831836337</v>
      </c>
      <c r="GO44" s="146">
        <f>conversões!GN44*INPUTs!GJ$47</f>
        <v>10286.041312043735</v>
      </c>
      <c r="GP44" s="146">
        <f>conversões!GO44*INPUTs!GK$47</f>
        <v>4579.5549421791184</v>
      </c>
      <c r="GQ44" s="146">
        <f>conversões!GP44*INPUTs!GL$47</f>
        <v>196542.08369588866</v>
      </c>
      <c r="GR44" s="146">
        <f>conversões!GQ44*INPUTs!GM$47</f>
        <v>5574.9428911722707</v>
      </c>
      <c r="GS44" s="146">
        <f>conversões!GR44*INPUTs!GN$47</f>
        <v>8778.275600591478</v>
      </c>
      <c r="GT44" s="146">
        <f>conversões!GS44*INPUTs!GO$47</f>
        <v>5300.6714074779138</v>
      </c>
      <c r="GU44" s="146">
        <f>conversões!GT44*INPUTs!GP$47</f>
        <v>0</v>
      </c>
      <c r="GV44" s="146">
        <f>conversões!GU44*INPUTs!GQ$47</f>
        <v>637.41649490374402</v>
      </c>
      <c r="GW44" s="146">
        <f>conversões!GV44*INPUTs!GR$47</f>
        <v>40.369182674653715</v>
      </c>
      <c r="GX44" s="146">
        <f>conversões!GW44*INPUTs!GS$47</f>
        <v>0</v>
      </c>
      <c r="GY44" s="144">
        <f t="shared" si="6"/>
        <v>237263.73649260585</v>
      </c>
      <c r="GZ44" s="146">
        <f>conversões!GY44*INPUTs!GU$47</f>
        <v>0</v>
      </c>
      <c r="HA44" s="146">
        <f>conversões!GZ44*INPUTs!GV$47</f>
        <v>0</v>
      </c>
      <c r="HB44" s="146">
        <f>conversões!HA44*INPUTs!GW$47</f>
        <v>0</v>
      </c>
      <c r="HC44" s="146">
        <f>conversões!HB44*INPUTs!GX$47</f>
        <v>0</v>
      </c>
      <c r="HD44" s="146">
        <f>conversões!HC44*INPUTs!GY$47</f>
        <v>1291.1910175191233</v>
      </c>
      <c r="HE44" s="146">
        <f>conversões!HD44*INPUTs!GZ$47</f>
        <v>0</v>
      </c>
      <c r="HF44" s="146">
        <f>conversões!HE44*INPUTs!HA$47</f>
        <v>0</v>
      </c>
      <c r="HG44" s="146">
        <f>conversões!HF44*INPUTs!HB$47</f>
        <v>0</v>
      </c>
      <c r="HH44" s="146">
        <f>conversões!HG44*INPUTs!HC$47</f>
        <v>0</v>
      </c>
      <c r="HI44" s="146">
        <f>conversões!HH44*INPUTs!HD$47</f>
        <v>353.67339275063813</v>
      </c>
      <c r="HJ44" s="146">
        <f>conversões!HI44*INPUTs!HE$47</f>
        <v>298.12665544539874</v>
      </c>
      <c r="HK44" s="146">
        <f>conversões!HJ44*INPUTs!HF$47</f>
        <v>753.0253273138411</v>
      </c>
      <c r="HL44" s="146">
        <f>conversões!HK44*INPUTs!HG$47</f>
        <v>0</v>
      </c>
      <c r="HM44" s="146">
        <f>conversões!HL44*INPUTs!HH$47</f>
        <v>0</v>
      </c>
      <c r="HN44" s="146">
        <f>conversões!HM44*INPUTs!HI$47</f>
        <v>261.85499600460975</v>
      </c>
      <c r="HO44" s="146">
        <f>conversões!HN44*INPUTs!HJ$47</f>
        <v>1100.7199555679533</v>
      </c>
      <c r="HP44" s="146">
        <f>conversões!HO44*INPUTs!HK$47</f>
        <v>3686.7656466616222</v>
      </c>
      <c r="HQ44" s="146">
        <f>conversões!HP44*INPUTs!HL$47</f>
        <v>8725.7096140019548</v>
      </c>
      <c r="HR44" s="146">
        <f>conversões!HQ44*INPUTs!HM$47</f>
        <v>5991.3737218055712</v>
      </c>
      <c r="HS44" s="146">
        <f>conversões!HR44*INPUTs!HN$47</f>
        <v>192970.44667715108</v>
      </c>
      <c r="HT44" s="146">
        <f>conversões!HS44*INPUTs!HO$47</f>
        <v>5566.1528607199662</v>
      </c>
      <c r="HU44" s="146">
        <f>conversões!HT44*INPUTs!HP$47</f>
        <v>10603.711668293403</v>
      </c>
      <c r="HV44" s="146">
        <f>conversões!HU44*INPUTs!HQ$47</f>
        <v>5557.4916458540392</v>
      </c>
      <c r="HW44" s="146">
        <f>conversões!HV44*INPUTs!HR$47</f>
        <v>0</v>
      </c>
      <c r="HX44" s="146">
        <f>conversões!HW44*INPUTs!HS$47</f>
        <v>432.0929621017612</v>
      </c>
      <c r="HY44" s="146">
        <f>conversões!HX44*INPUTs!HT$47</f>
        <v>0</v>
      </c>
      <c r="HZ44" s="146">
        <f>conversões!HY44*INPUTs!HU$47</f>
        <v>0</v>
      </c>
      <c r="IA44" s="144">
        <f t="shared" si="7"/>
        <v>237592.33614119099</v>
      </c>
    </row>
    <row r="45" spans="1:235" s="27" customFormat="1" ht="36" x14ac:dyDescent="0.25">
      <c r="A45" s="87" t="s">
        <v>841</v>
      </c>
      <c r="B45" s="88">
        <v>9493</v>
      </c>
      <c r="C45" s="88"/>
      <c r="D45" s="88"/>
      <c r="E45" s="88"/>
      <c r="F45" s="88" t="s">
        <v>83</v>
      </c>
      <c r="G45" s="88" t="s">
        <v>783</v>
      </c>
      <c r="H45" s="88" t="s">
        <v>782</v>
      </c>
      <c r="I45" s="87" t="s">
        <v>841</v>
      </c>
      <c r="J45" s="87" t="s">
        <v>841</v>
      </c>
      <c r="K45" s="87" t="s">
        <v>845</v>
      </c>
      <c r="L45" s="146">
        <f>conversões!K45*(INPUTs!G$49+INPUTs!G$50+INPUTs!G$51)</f>
        <v>762.57751139717107</v>
      </c>
      <c r="M45" s="146">
        <f>conversões!L45*(INPUTs!H$49+INPUTs!H$50+INPUTs!H$51)</f>
        <v>7318.4258116117562</v>
      </c>
      <c r="N45" s="146">
        <f>conversões!M45*(INPUTs!I$49+INPUTs!I$50+INPUTs!I$51)</f>
        <v>3622.8373886510108</v>
      </c>
      <c r="O45" s="146">
        <f>conversões!N45*(INPUTs!J$49+INPUTs!J$50+INPUTs!J$51)</f>
        <v>113.97218240990328</v>
      </c>
      <c r="P45" s="146">
        <f>conversões!O45*(INPUTs!K$49+INPUTs!K$50+INPUTs!K$51)</f>
        <v>35412.818478341716</v>
      </c>
      <c r="Q45" s="146">
        <f>conversões!P45*(INPUTs!L$49+INPUTs!L$50+INPUTs!L$51)</f>
        <v>4003.3226404635443</v>
      </c>
      <c r="R45" s="146">
        <f>conversões!Q45*(INPUTs!M$49+INPUTs!M$50+INPUTs!M$51)</f>
        <v>554.0141161961842</v>
      </c>
      <c r="S45" s="146">
        <f>conversões!R45*(INPUTs!N$49+INPUTs!N$50+INPUTs!N$51)</f>
        <v>3326.2175311542524</v>
      </c>
      <c r="T45" s="146">
        <f>conversões!S45*(INPUTs!O$49+INPUTs!O$50+INPUTs!O$51)</f>
        <v>34368.204368244005</v>
      </c>
      <c r="U45" s="146">
        <f>conversões!T45*(INPUTs!P$49+INPUTs!P$50+INPUTs!P$51)</f>
        <v>148073.17122566525</v>
      </c>
      <c r="V45" s="146">
        <f>conversões!U45*(INPUTs!Q$49+INPUTs!Q$50+INPUTs!Q$51)</f>
        <v>5174.6256382530282</v>
      </c>
      <c r="W45" s="146">
        <f>conversões!V45*(INPUTs!R$49+INPUTs!R$50+INPUTs!R$51)</f>
        <v>4306.0063361203611</v>
      </c>
      <c r="X45" s="146">
        <f>conversões!W45*(INPUTs!S$49+INPUTs!S$50+INPUTs!S$51)</f>
        <v>20700.768527220549</v>
      </c>
      <c r="Y45" s="146">
        <f>conversões!X45*(INPUTs!T$49+INPUTs!T$50+INPUTs!T$51)</f>
        <v>3781.1665083441821</v>
      </c>
      <c r="Z45" s="146">
        <f>conversões!Y45*(INPUTs!U$49+INPUTs!U$50+INPUTs!U$51)</f>
        <v>3127.9225115327331</v>
      </c>
      <c r="AA45" s="146">
        <f>conversões!Z45*(INPUTs!V$49+INPUTs!V$50+INPUTs!V$51)</f>
        <v>46810.918967636419</v>
      </c>
      <c r="AB45" s="146">
        <f>conversões!AA45*(INPUTs!W$49+INPUTs!W$50+INPUTs!W$51)</f>
        <v>142510.36462300053</v>
      </c>
      <c r="AC45" s="146">
        <f>conversões!AB45*(INPUTs!X$49+INPUTs!X$50+INPUTs!X$51)</f>
        <v>5994.1514228130864</v>
      </c>
      <c r="AD45" s="146">
        <f>conversões!AC45*(INPUTs!Y$49+INPUTs!Y$50+INPUTs!Y$51)</f>
        <v>176630.38782933002</v>
      </c>
      <c r="AE45" s="146">
        <f>conversões!AD45*(INPUTs!Z$49+INPUTs!Z$50+INPUTs!Z$51)</f>
        <v>1049646.1928013861</v>
      </c>
      <c r="AF45" s="146">
        <f>conversões!AE45*(INPUTs!AA$49+INPUTs!AA$50+INPUTs!AA$51)</f>
        <v>82539.822716117007</v>
      </c>
      <c r="AG45" s="146">
        <f>conversões!AF45*(INPUTs!AB$49+INPUTs!AB$50+INPUTs!AB$51)</f>
        <v>48760.237526987323</v>
      </c>
      <c r="AH45" s="146">
        <f>conversões!AG45*(INPUTs!AC$49+INPUTs!AC$50+INPUTs!AC$51)</f>
        <v>61392.679546215957</v>
      </c>
      <c r="AI45" s="146">
        <f>conversões!AH45*(INPUTs!AD$49+INPUTs!AD$50+INPUTs!AD$51)</f>
        <v>8815.8990635199752</v>
      </c>
      <c r="AJ45" s="146">
        <f>conversões!AI45*(INPUTs!AE$49+INPUTs!AE$50+INPUTs!AE$51)</f>
        <v>9366.1510615861771</v>
      </c>
      <c r="AK45" s="146">
        <f>conversões!AJ45*(INPUTs!AF$49+INPUTs!AF$50+INPUTs!AF$51)</f>
        <v>21022.218778822054</v>
      </c>
      <c r="AL45" s="146">
        <f>conversões!AK45*(INPUTs!AG$49+INPUTs!AG$50+INPUTs!AG$51)</f>
        <v>67385.29079040137</v>
      </c>
      <c r="AM45" s="144">
        <f t="shared" si="0"/>
        <v>1995520.3659034215</v>
      </c>
      <c r="AN45" s="146">
        <f>conversões!AM45*(INPUTs!AI$49+INPUTs!AI$50+INPUTs!AI$51)</f>
        <v>110.77807313605111</v>
      </c>
      <c r="AO45" s="146">
        <f>conversões!AN45*(INPUTs!AJ$49+INPUTs!AJ$50+INPUTs!AJ$51)</f>
        <v>4839.2186720954778</v>
      </c>
      <c r="AP45" s="146">
        <f>conversões!AO45*(INPUTs!AK$49+INPUTs!AK$50+INPUTs!AK$51)</f>
        <v>4108.702090926442</v>
      </c>
      <c r="AQ45" s="146">
        <f>conversões!AP45*(INPUTs!AL$49+INPUTs!AL$50+INPUTs!AL$51)</f>
        <v>450.55795153069818</v>
      </c>
      <c r="AR45" s="146">
        <f>conversões!AQ45*(INPUTs!AM$49+INPUTs!AM$50+INPUTs!AM$51)</f>
        <v>30950.140436837562</v>
      </c>
      <c r="AS45" s="146">
        <f>conversões!AR45*(INPUTs!AN$49+INPUTs!AN$50+INPUTs!AN$51)</f>
        <v>4010.5959618800521</v>
      </c>
      <c r="AT45" s="146">
        <f>conversões!AS45*(INPUTs!AO$49+INPUTs!AO$50+INPUTs!AO$51)</f>
        <v>577.57639518217923</v>
      </c>
      <c r="AU45" s="146">
        <f>conversões!AT45*(INPUTs!AP$49+INPUTs!AP$50+INPUTs!AP$51)</f>
        <v>3161.1966443184269</v>
      </c>
      <c r="AV45" s="146">
        <f>conversões!AU45*(INPUTs!AQ$49+INPUTs!AQ$50+INPUTs!AQ$51)</f>
        <v>40666.353975376514</v>
      </c>
      <c r="AW45" s="146">
        <f>conversões!AV45*(INPUTs!AR$49+INPUTs!AR$50+INPUTs!AR$51)</f>
        <v>169791.02320102439</v>
      </c>
      <c r="AX45" s="146">
        <f>conversões!AW45*(INPUTs!AS$49+INPUTs!AS$50+INPUTs!AS$51)</f>
        <v>6195.4952085753412</v>
      </c>
      <c r="AY45" s="146">
        <f>conversões!AX45*(INPUTs!AT$49+INPUTs!AT$50+INPUTs!AT$51)</f>
        <v>3687.7933405927338</v>
      </c>
      <c r="AZ45" s="146">
        <f>conversões!AY45*(INPUTs!AU$49+INPUTs!AU$50+INPUTs!AU$51)</f>
        <v>22258.557085114502</v>
      </c>
      <c r="BA45" s="146">
        <f>conversões!AZ45*(INPUTs!AV$49+INPUTs!AV$50+INPUTs!AV$51)</f>
        <v>3914.6890553457015</v>
      </c>
      <c r="BB45" s="146">
        <f>conversões!BA45*(INPUTs!AW$49+INPUTs!AW$50+INPUTs!AW$51)</f>
        <v>5230.4259365959824</v>
      </c>
      <c r="BC45" s="146">
        <f>conversões!BB45*(INPUTs!AX$49+INPUTs!AX$50+INPUTs!AX$51)</f>
        <v>62926.812369500505</v>
      </c>
      <c r="BD45" s="146">
        <f>conversões!BC45*(INPUTs!AY$49+INPUTs!AY$50+INPUTs!AY$51)</f>
        <v>120582.67003982738</v>
      </c>
      <c r="BE45" s="146">
        <f>conversões!BD45*(INPUTs!AZ$49+INPUTs!AZ$50+INPUTs!AZ$51)</f>
        <v>54185.348385504643</v>
      </c>
      <c r="BF45" s="146">
        <f>conversões!BE45*(INPUTs!BA$49+INPUTs!BA$50+INPUTs!BA$51)</f>
        <v>151715.00663979934</v>
      </c>
      <c r="BG45" s="146">
        <f>conversões!BF45*(INPUTs!BB$49+INPUTs!BB$50+INPUTs!BB$51)</f>
        <v>923198.30721581541</v>
      </c>
      <c r="BH45" s="146">
        <f>conversões!BG45*(INPUTs!BC$49+INPUTs!BC$50+INPUTs!BC$51)</f>
        <v>93333.340184107336</v>
      </c>
      <c r="BI45" s="146">
        <f>conversões!BH45*(INPUTs!BD$49+INPUTs!BD$50+INPUTs!BD$51)</f>
        <v>45164.670827923903</v>
      </c>
      <c r="BJ45" s="146">
        <f>conversões!BI45*(INPUTs!BE$49+INPUTs!BE$50+INPUTs!BE$51)</f>
        <v>47843.628843541432</v>
      </c>
      <c r="BK45" s="146">
        <f>conversões!BJ45*(INPUTs!BF$49+INPUTs!BF$50+INPUTs!BF$51)</f>
        <v>7308.3769597641767</v>
      </c>
      <c r="BL45" s="146">
        <f>conversões!BK45*(INPUTs!BG$49+INPUTs!BG$50+INPUTs!BG$51)</f>
        <v>7841.4580402015927</v>
      </c>
      <c r="BM45" s="146">
        <f>conversões!BL45*(INPUTs!BH$49+INPUTs!BH$50+INPUTs!BH$51)</f>
        <v>11475.198325609719</v>
      </c>
      <c r="BN45" s="146">
        <f>conversões!BM45*(INPUTs!BI$49+INPUTs!BI$50+INPUTs!BI$51)</f>
        <v>56139.178949910303</v>
      </c>
      <c r="BO45" s="144">
        <f t="shared" si="1"/>
        <v>1881667.1008100379</v>
      </c>
      <c r="BP45" s="146">
        <f>conversões!BO45*(INPUTs!BK$49+INPUTs!BK$50+INPUTs!BK$51)</f>
        <v>232.42232873876912</v>
      </c>
      <c r="BQ45" s="146">
        <f>conversões!BP45*(INPUTs!BL$49+INPUTs!BL$50+INPUTs!BL$51)</f>
        <v>2195.6321585925398</v>
      </c>
      <c r="BR45" s="146">
        <f>conversões!BQ45*(INPUTs!BM$49+INPUTs!BM$50+INPUTs!BM$51)</f>
        <v>3398.4711336332803</v>
      </c>
      <c r="BS45" s="146">
        <f>conversões!BR45*(INPUTs!BN$49+INPUTs!BN$50+INPUTs!BN$51)</f>
        <v>568.57934987977399</v>
      </c>
      <c r="BT45" s="146">
        <f>conversões!BS45*(INPUTs!BO$49+INPUTs!BO$50+INPUTs!BO$51)</f>
        <v>24153.262915271891</v>
      </c>
      <c r="BU45" s="146">
        <f>conversões!BT45*(INPUTs!BP$49+INPUTs!BP$50+INPUTs!BP$51)</f>
        <v>313.64950937065737</v>
      </c>
      <c r="BV45" s="146">
        <f>conversões!BU45*(INPUTs!BQ$49+INPUTs!BQ$50+INPUTs!BQ$51)</f>
        <v>825.03780091001113</v>
      </c>
      <c r="BW45" s="146">
        <f>conversões!BV45*(INPUTs!BR$49+INPUTs!BR$50+INPUTs!BR$51)</f>
        <v>1677.9002195587855</v>
      </c>
      <c r="BX45" s="146">
        <f>conversões!BW45*(INPUTs!BS$49+INPUTs!BS$50+INPUTs!BS$51)</f>
        <v>41995.535224277148</v>
      </c>
      <c r="BY45" s="146">
        <f>conversões!BX45*(INPUTs!BT$49+INPUTs!BT$50+INPUTs!BT$51)</f>
        <v>143312.11054378047</v>
      </c>
      <c r="BZ45" s="146">
        <f>conversões!BY45*(INPUTs!BU$49+INPUTs!BU$50+INPUTs!BU$51)</f>
        <v>6729.8781427768263</v>
      </c>
      <c r="CA45" s="146">
        <f>conversões!BZ45*(INPUTs!BV$49+INPUTs!BV$50+INPUTs!BV$51)</f>
        <v>37672.290915803722</v>
      </c>
      <c r="CB45" s="146">
        <f>conversões!CA45*(INPUTs!BW$49+INPUTs!BW$50+INPUTs!BW$51)</f>
        <v>24679.303694055066</v>
      </c>
      <c r="CC45" s="146">
        <f>conversões!CB45*(INPUTs!BX$49+INPUTs!BX$50+INPUTs!BX$51)</f>
        <v>2223.104064245656</v>
      </c>
      <c r="CD45" s="146">
        <f>conversões!CC45*(INPUTs!BY$49+INPUTs!BY$50+INPUTs!BY$51)</f>
        <v>1146.4808686938043</v>
      </c>
      <c r="CE45" s="146">
        <f>conversões!CD45*(INPUTs!BZ$49+INPUTs!BZ$50+INPUTs!BZ$51)</f>
        <v>36881.04511560512</v>
      </c>
      <c r="CF45" s="146">
        <f>conversões!CE45*(INPUTs!CA$49+INPUTs!CA$50+INPUTs!CA$51)</f>
        <v>112030.29683242597</v>
      </c>
      <c r="CG45" s="146">
        <f>conversões!CF45*(INPUTs!CB$49+INPUTs!CB$50+INPUTs!CB$51)</f>
        <v>31637.646207478581</v>
      </c>
      <c r="CH45" s="146">
        <f>conversões!CG45*(INPUTs!CC$49+INPUTs!CC$50+INPUTs!CC$51)</f>
        <v>155064.25090376995</v>
      </c>
      <c r="CI45" s="146">
        <f>conversões!CH45*(INPUTs!CD$49+INPUTs!CD$50+INPUTs!CD$51)</f>
        <v>943494.39188260166</v>
      </c>
      <c r="CJ45" s="146">
        <f>conversões!CI45*(INPUTs!CE$49+INPUTs!CE$50+INPUTs!CE$51)</f>
        <v>124214.59221807597</v>
      </c>
      <c r="CK45" s="146">
        <f>conversões!CJ45*(INPUTs!CF$49+INPUTs!CF$50+INPUTs!CF$51)</f>
        <v>41787.69014940114</v>
      </c>
      <c r="CL45" s="146">
        <f>conversões!CK45*(INPUTs!CG$49+INPUTs!CG$50+INPUTs!CG$51)</f>
        <v>51186.486071418658</v>
      </c>
      <c r="CM45" s="146">
        <f>conversões!CL45*(INPUTs!CH$49+INPUTs!CH$50+INPUTs!CH$51)</f>
        <v>9068.4747348784476</v>
      </c>
      <c r="CN45" s="146">
        <f>conversões!CM45*(INPUTs!CI$49+INPUTs!CI$50+INPUTs!CI$51)</f>
        <v>6931.0429426636983</v>
      </c>
      <c r="CO45" s="146">
        <f>conversões!CN45*(INPUTs!CJ$49+INPUTs!CJ$50+INPUTs!CJ$51)</f>
        <v>23802.217308079362</v>
      </c>
      <c r="CP45" s="146">
        <f>conversões!CO45*(INPUTs!CK$49+INPUTs!CK$50+INPUTs!CK$51)</f>
        <v>39846.395573729096</v>
      </c>
      <c r="CQ45" s="144">
        <f t="shared" si="2"/>
        <v>1867068.1888097159</v>
      </c>
      <c r="CR45" s="146">
        <f>conversões!CQ45*(INPUTs!CM$49+INPUTs!CM$50+INPUTs!CM$51)</f>
        <v>13011.086337328892</v>
      </c>
      <c r="CS45" s="146">
        <f>conversões!CR45*(INPUTs!CN$49+INPUTs!CN$50+INPUTs!CN$51)</f>
        <v>33.237940496630976</v>
      </c>
      <c r="CT45" s="146">
        <f>conversões!CS45*(INPUTs!CO$49+INPUTs!CO$50+INPUTs!CO$51)</f>
        <v>75789.573340913048</v>
      </c>
      <c r="CU45" s="146">
        <f>conversões!CT45*(INPUTs!CP$49+INPUTs!CP$50+INPUTs!CP$51)</f>
        <v>1445.5991449706414</v>
      </c>
      <c r="CV45" s="146">
        <f>conversões!CU45*(INPUTs!CQ$49+INPUTs!CQ$50+INPUTs!CQ$51)</f>
        <v>50840.432991782196</v>
      </c>
      <c r="CW45" s="146">
        <f>conversões!CV45*(INPUTs!CR$49+INPUTs!CR$50+INPUTs!CR$51)</f>
        <v>1666.6454762940766</v>
      </c>
      <c r="CX45" s="146">
        <f>conversões!CW45*(INPUTs!CS$49+INPUTs!CS$50+INPUTs!CS$51)</f>
        <v>713.69542614168063</v>
      </c>
      <c r="CY45" s="146">
        <f>conversões!CX45*(INPUTs!CT$49+INPUTs!CT$50+INPUTs!CT$51)</f>
        <v>2308.8098051342904</v>
      </c>
      <c r="CZ45" s="146">
        <f>conversões!CY45*(INPUTs!CU$49+INPUTs!CU$50+INPUTs!CU$51)</f>
        <v>63421.620416597027</v>
      </c>
      <c r="DA45" s="146">
        <f>conversões!CZ45*(INPUTs!CV$49+INPUTs!CV$50+INPUTs!CV$51)</f>
        <v>133805.10006355582</v>
      </c>
      <c r="DB45" s="146">
        <f>conversões!DA45*(INPUTs!CW$49+INPUTs!CW$50+INPUTs!CW$51)</f>
        <v>3540.9329408988597</v>
      </c>
      <c r="DC45" s="146">
        <f>conversões!DB45*(INPUTs!CX$49+INPUTs!CX$50+INPUTs!CX$51)</f>
        <v>11510.361000770417</v>
      </c>
      <c r="DD45" s="146">
        <f>conversões!DC45*(INPUTs!CY$49+INPUTs!CY$50+INPUTs!CY$51)</f>
        <v>21522.614229033996</v>
      </c>
      <c r="DE45" s="146">
        <f>conversões!DD45*(INPUTs!CZ$49+INPUTs!CZ$50+INPUTs!CZ$51)</f>
        <v>917.99349467745003</v>
      </c>
      <c r="DF45" s="146">
        <f>conversões!DE45*(INPUTs!DA$49+INPUTs!DA$50+INPUTs!DA$51)</f>
        <v>1294.4549469288113</v>
      </c>
      <c r="DG45" s="146">
        <f>conversões!DF45*(INPUTs!DB$49+INPUTs!DB$50+INPUTs!DB$51)</f>
        <v>54584.164329734725</v>
      </c>
      <c r="DH45" s="146">
        <f>conversões!DG45*(INPUTs!DC$49+INPUTs!DC$50+INPUTs!DC$51)</f>
        <v>103841.42298654388</v>
      </c>
      <c r="DI45" s="146">
        <f>conversões!DH45*(INPUTs!DD$49+INPUTs!DD$50+INPUTs!DD$51)</f>
        <v>32296.516998321393</v>
      </c>
      <c r="DJ45" s="146">
        <f>conversões!DI45*(INPUTs!DE$49+INPUTs!DE$50+INPUTs!DE$51)</f>
        <v>152571.85357790822</v>
      </c>
      <c r="DK45" s="146">
        <f>conversões!DJ45*(INPUTs!DF$49+INPUTs!DF$50+INPUTs!DF$51)</f>
        <v>806971.15796617686</v>
      </c>
      <c r="DL45" s="146">
        <f>conversões!DK45*(INPUTs!DG$49+INPUTs!DG$50+INPUTs!DG$51)</f>
        <v>102176.98280185966</v>
      </c>
      <c r="DM45" s="146">
        <f>conversões!DL45*(INPUTs!DH$49+INPUTs!DH$50+INPUTs!DH$51)</f>
        <v>44501.809540550006</v>
      </c>
      <c r="DN45" s="146">
        <f>conversões!DM45*(INPUTs!DI$49+INPUTs!DI$50+INPUTs!DI$51)</f>
        <v>51849.624686607283</v>
      </c>
      <c r="DO45" s="146">
        <f>conversões!DN45*(INPUTs!DJ$49+INPUTs!DJ$50+INPUTs!DJ$51)</f>
        <v>7600.7302586764336</v>
      </c>
      <c r="DP45" s="146">
        <f>conversões!DO45*(INPUTs!DK$49+INPUTs!DK$50+INPUTs!DK$51)</f>
        <v>29336.89673072298</v>
      </c>
      <c r="DQ45" s="146">
        <f>conversões!DP45*(INPUTs!DL$49+INPUTs!DL$50+INPUTs!DL$51)</f>
        <v>11026.374506077676</v>
      </c>
      <c r="DR45" s="146">
        <f>conversões!DQ45*(INPUTs!DM$49+INPUTs!DM$50+INPUTs!DM$51)</f>
        <v>28991.861293807993</v>
      </c>
      <c r="DS45" s="144">
        <f t="shared" si="3"/>
        <v>1807571.5532325115</v>
      </c>
      <c r="DT45" s="146">
        <f>conversões!DS45*(INPUTs!DO$49+INPUTs!DO$50+INPUTs!DO$51)</f>
        <v>1005.8897761811729</v>
      </c>
      <c r="DU45" s="146">
        <f>conversões!DT45*(INPUTs!DP$49+INPUTs!DP$50+INPUTs!DP$51)</f>
        <v>0</v>
      </c>
      <c r="DV45" s="146">
        <f>conversões!DU45*(INPUTs!DQ$49+INPUTs!DQ$50+INPUTs!DQ$51)</f>
        <v>52708.092280881589</v>
      </c>
      <c r="DW45" s="146">
        <f>conversões!DV45*(INPUTs!DR$49+INPUTs!DR$50+INPUTs!DR$51)</f>
        <v>928.65043948051425</v>
      </c>
      <c r="DX45" s="146">
        <f>conversões!DW45*(INPUTs!DS$49+INPUTs!DS$50+INPUTs!DS$51)</f>
        <v>49388.681115802428</v>
      </c>
      <c r="DY45" s="146">
        <f>conversões!DX45*(INPUTs!DT$49+INPUTs!DT$50+INPUTs!DT$51)</f>
        <v>0</v>
      </c>
      <c r="DZ45" s="146">
        <f>conversões!DY45*(INPUTs!DU$49+INPUTs!DU$50+INPUTs!DU$51)</f>
        <v>515.42234489175246</v>
      </c>
      <c r="EA45" s="146">
        <f>conversões!DZ45*(INPUTs!DV$49+INPUTs!DV$50+INPUTs!DV$51)</f>
        <v>465.30104616414678</v>
      </c>
      <c r="EB45" s="146">
        <f>conversões!EA45*(INPUTs!DW$49+INPUTs!DW$50+INPUTs!DW$51)</f>
        <v>30701.030556325088</v>
      </c>
      <c r="EC45" s="146">
        <f>conversões!EB45*(INPUTs!DX$49+INPUTs!DX$50+INPUTs!DX$51)</f>
        <v>107396.17331985739</v>
      </c>
      <c r="ED45" s="146">
        <f>conversões!EC45*(INPUTs!DY$49+INPUTs!DY$50+INPUTs!DY$51)</f>
        <v>4597.43103195616</v>
      </c>
      <c r="EE45" s="146">
        <f>conversões!ED45*(INPUTs!DZ$49+INPUTs!DZ$50+INPUTs!DZ$51)</f>
        <v>3229.7937377136464</v>
      </c>
      <c r="EF45" s="146">
        <f>conversões!EE45*(INPUTs!EA$49+INPUTs!EA$50+INPUTs!EA$51)</f>
        <v>98064.709569761879</v>
      </c>
      <c r="EG45" s="146">
        <f>conversões!EF45*(INPUTs!EB$49+INPUTs!EB$50+INPUTs!EB$51)</f>
        <v>3166.391135613615</v>
      </c>
      <c r="EH45" s="146">
        <f>conversões!EG45*(INPUTs!EC$49+INPUTs!EC$50+INPUTs!EC$51)</f>
        <v>2027.0411718914866</v>
      </c>
      <c r="EI45" s="146">
        <f>conversões!EH45*(INPUTs!ED$49+INPUTs!ED$50+INPUTs!ED$51)</f>
        <v>37166.369165421602</v>
      </c>
      <c r="EJ45" s="146">
        <f>conversões!EI45*(INPUTs!EE$49+INPUTs!EE$50+INPUTs!EE$51)</f>
        <v>99015.486809706068</v>
      </c>
      <c r="EK45" s="146">
        <f>conversões!EJ45*(INPUTs!EF$49+INPUTs!EF$50+INPUTs!EF$51)</f>
        <v>15753.841791969684</v>
      </c>
      <c r="EL45" s="146">
        <f>conversões!EK45*(INPUTs!EG$49+INPUTs!EG$50+INPUTs!EG$51)</f>
        <v>163692.6277770811</v>
      </c>
      <c r="EM45" s="146">
        <f>conversões!EL45*(INPUTs!EH$49+INPUTs!EH$50+INPUTs!EH$51)</f>
        <v>658528.71358070429</v>
      </c>
      <c r="EN45" s="146">
        <f>conversões!EM45*(INPUTs!EI$49+INPUTs!EI$50+INPUTs!EI$51)</f>
        <v>116006.45102259069</v>
      </c>
      <c r="EO45" s="146">
        <f>conversões!EN45*(INPUTs!EJ$49+INPUTs!EJ$50+INPUTs!EJ$51)</f>
        <v>45344.12008623976</v>
      </c>
      <c r="EP45" s="146">
        <f>conversões!EO45*(INPUTs!EK$49+INPUTs!EK$50+INPUTs!EK$51)</f>
        <v>42891.863187059149</v>
      </c>
      <c r="EQ45" s="146">
        <f>conversões!EP45*(INPUTs!EL$49+INPUTs!EL$50+INPUTs!EL$51)</f>
        <v>8825.867187462276</v>
      </c>
      <c r="ER45" s="146">
        <f>conversões!EQ45*(INPUTs!EM$49+INPUTs!EM$50+INPUTs!EM$51)</f>
        <v>21859.634225118851</v>
      </c>
      <c r="ES45" s="146">
        <f>conversões!ER45*(INPUTs!EN$49+INPUTs!EN$50+INPUTs!EN$51)</f>
        <v>13527.29571032585</v>
      </c>
      <c r="ET45" s="146">
        <f>conversões!ES45*(INPUTs!EO$49+INPUTs!EO$50+INPUTs!EO$51)</f>
        <v>30803.570677223157</v>
      </c>
      <c r="EU45" s="144">
        <f t="shared" si="4"/>
        <v>1607610.4487474232</v>
      </c>
      <c r="EV45" s="146">
        <f>conversões!EU45*(INPUTs!EQ$49+INPUTs!EQ$50+INPUTs!EQ$51)</f>
        <v>392.79863761434382</v>
      </c>
      <c r="EW45" s="146">
        <f>conversões!EV45*(INPUTs!ER$49+INPUTs!ER$50+INPUTs!ER$51)</f>
        <v>0</v>
      </c>
      <c r="EX45" s="146">
        <f>conversões!EW45*(INPUTs!ES$49+INPUTs!ES$50+INPUTs!ES$51)</f>
        <v>50797.38382809102</v>
      </c>
      <c r="EY45" s="146">
        <f>conversões!EX45*(INPUTs!ET$49+INPUTs!ET$50+INPUTs!ET$51)</f>
        <v>1101.5214874245446</v>
      </c>
      <c r="EZ45" s="146">
        <f>conversões!EY45*(INPUTs!EU$49+INPUTs!EU$50+INPUTs!EU$51)</f>
        <v>57850.051169842009</v>
      </c>
      <c r="FA45" s="146">
        <f>conversões!EZ45*(INPUTs!EV$49+INPUTs!EV$50+INPUTs!EV$51)</f>
        <v>160.98304820259992</v>
      </c>
      <c r="FB45" s="146">
        <f>conversões!FA45*(INPUTs!EW$49+INPUTs!EW$50+INPUTs!EW$51)</f>
        <v>2401.5021842735105</v>
      </c>
      <c r="FC45" s="146">
        <f>conversões!FB45*(INPUTs!EX$49+INPUTs!EX$50+INPUTs!EX$51)</f>
        <v>906.31725137545448</v>
      </c>
      <c r="FD45" s="146">
        <f>conversões!FC45*(INPUTs!EY$49+INPUTs!EY$50+INPUTs!EY$51)</f>
        <v>31118.647070148189</v>
      </c>
      <c r="FE45" s="146">
        <f>conversões!FD45*(INPUTs!EZ$49+INPUTs!EZ$50+INPUTs!EZ$51)</f>
        <v>48908.000916753444</v>
      </c>
      <c r="FF45" s="146">
        <f>conversões!FE45*(INPUTs!FA$49+INPUTs!FA$50+INPUTs!FA$51)</f>
        <v>4671.1312098608278</v>
      </c>
      <c r="FG45" s="146">
        <f>conversões!FF45*(INPUTs!FB$49+INPUTs!FB$50+INPUTs!FB$51)</f>
        <v>3772.5868432127941</v>
      </c>
      <c r="FH45" s="146">
        <f>conversões!FG45*(INPUTs!FC$49+INPUTs!FC$50+INPUTs!FC$51)</f>
        <v>148750.40958542164</v>
      </c>
      <c r="FI45" s="146">
        <f>conversões!FH45*(INPUTs!FD$49+INPUTs!FD$50+INPUTs!FD$51)</f>
        <v>44355.542948026836</v>
      </c>
      <c r="FJ45" s="146">
        <f>conversões!FI45*(INPUTs!FE$49+INPUTs!FE$50+INPUTs!FE$51)</f>
        <v>757.68177607005271</v>
      </c>
      <c r="FK45" s="146">
        <f>conversões!FJ45*(INPUTs!FF$49+INPUTs!FF$50+INPUTs!FF$51)</f>
        <v>41340.303451586064</v>
      </c>
      <c r="FL45" s="146">
        <f>conversões!FK45*(INPUTs!FG$49+INPUTs!FG$50+INPUTs!FG$51)</f>
        <v>129790.08789540057</v>
      </c>
      <c r="FM45" s="146">
        <f>conversões!FL45*(INPUTs!FH$49+INPUTs!FH$50+INPUTs!FH$51)</f>
        <v>14779.770567454158</v>
      </c>
      <c r="FN45" s="146">
        <f>conversões!FM45*(INPUTs!FI$49+INPUTs!FI$50+INPUTs!FI$51)</f>
        <v>123905.13134648622</v>
      </c>
      <c r="FO45" s="146">
        <f>conversões!FN45*(INPUTs!FJ$49+INPUTs!FJ$50+INPUTs!FJ$51)</f>
        <v>527512.14173633826</v>
      </c>
      <c r="FP45" s="146">
        <f>conversões!FO45*(INPUTs!FK$49+INPUTs!FK$50+INPUTs!FK$51)</f>
        <v>86658.978550001688</v>
      </c>
      <c r="FQ45" s="146">
        <f>conversões!FP45*(INPUTs!FL$49+INPUTs!FL$50+INPUTs!FL$51)</f>
        <v>83121.943487718745</v>
      </c>
      <c r="FR45" s="146">
        <f>conversões!FQ45*(INPUTs!FM$49+INPUTs!FM$50+INPUTs!FM$51)</f>
        <v>53361.5010478482</v>
      </c>
      <c r="FS45" s="146">
        <f>conversões!FR45*(INPUTs!FN$49+INPUTs!FN$50+INPUTs!FN$51)</f>
        <v>8890.3058007937998</v>
      </c>
      <c r="FT45" s="146">
        <f>conversões!FS45*(INPUTs!FO$49+INPUTs!FO$50+INPUTs!FO$51)</f>
        <v>23182.351739411981</v>
      </c>
      <c r="FU45" s="146">
        <f>conversões!FT45*(INPUTs!FP$49+INPUTs!FP$50+INPUTs!FP$51)</f>
        <v>9987.391772489711</v>
      </c>
      <c r="FV45" s="146">
        <f>conversões!FU45*(INPUTs!FQ$49+INPUTs!FQ$50+INPUTs!FQ$51)</f>
        <v>27284.935829033639</v>
      </c>
      <c r="FW45" s="144">
        <f t="shared" si="5"/>
        <v>1525759.4011808804</v>
      </c>
      <c r="FX45" s="146">
        <f>conversões!FW45*(INPUTs!FS$49+INPUTs!FS$50+INPUTs!FS$51)</f>
        <v>486.88591647114794</v>
      </c>
      <c r="FY45" s="146">
        <f>conversões!FX45*(INPUTs!FT$49+INPUTs!FT$50+INPUTs!FT$51)</f>
        <v>0</v>
      </c>
      <c r="FZ45" s="146">
        <f>conversões!FY45*(INPUTs!FU$49+INPUTs!FU$50+INPUTs!FU$51)</f>
        <v>59892.696594826441</v>
      </c>
      <c r="GA45" s="146">
        <f>conversões!FZ45*(INPUTs!FV$49+INPUTs!FV$50+INPUTs!FV$51)</f>
        <v>0</v>
      </c>
      <c r="GB45" s="146">
        <f>conversões!GA45*(INPUTs!FW$49+INPUTs!FW$50+INPUTs!FW$51)</f>
        <v>77262.316795688326</v>
      </c>
      <c r="GC45" s="146">
        <f>conversões!GB45*(INPUTs!FX$49+INPUTs!FX$50+INPUTs!FX$51)</f>
        <v>5983.9537373652965</v>
      </c>
      <c r="GD45" s="146">
        <f>conversões!GC45*(INPUTs!FY$49+INPUTs!FY$50+INPUTs!FY$51)</f>
        <v>2335.9084260457175</v>
      </c>
      <c r="GE45" s="146">
        <f>conversões!GD45*(INPUTs!FZ$49+INPUTs!FZ$50+INPUTs!FZ$51)</f>
        <v>2544.3421757428468</v>
      </c>
      <c r="GF45" s="146">
        <f>conversões!GE45*(INPUTs!GA$49+INPUTs!GA$50+INPUTs!GA$51)</f>
        <v>38303.330240639341</v>
      </c>
      <c r="GG45" s="146">
        <f>conversões!GF45*(INPUTs!GB$49+INPUTs!GB$50+INPUTs!GB$51)</f>
        <v>36052.729493232378</v>
      </c>
      <c r="GH45" s="146">
        <f>conversões!GG45*(INPUTs!GC$49+INPUTs!GC$50+INPUTs!GC$51)</f>
        <v>3733.2351221043155</v>
      </c>
      <c r="GI45" s="146">
        <f>conversões!GH45*(INPUTs!GD$49+INPUTs!GD$50+INPUTs!GD$51)</f>
        <v>1368.1126570612951</v>
      </c>
      <c r="GJ45" s="146">
        <f>conversões!GI45*(INPUTs!GE$49+INPUTs!GE$50+INPUTs!GE$51)</f>
        <v>115040.31901003599</v>
      </c>
      <c r="GK45" s="146">
        <f>conversões!GJ45*(INPUTs!GF$49+INPUTs!GF$50+INPUTs!GF$51)</f>
        <v>1072.3445564387516</v>
      </c>
      <c r="GL45" s="146">
        <f>conversões!GK45*(INPUTs!GG$49+INPUTs!GG$50+INPUTs!GG$51)</f>
        <v>572.76165268997568</v>
      </c>
      <c r="GM45" s="146">
        <f>conversões!GL45*(INPUTs!GH$49+INPUTs!GH$50+INPUTs!GH$51)</f>
        <v>31255.461135525187</v>
      </c>
      <c r="GN45" s="146">
        <f>conversões!GM45*(INPUTs!GI$49+INPUTs!GI$50+INPUTs!GI$51)</f>
        <v>110784.0125399566</v>
      </c>
      <c r="GO45" s="146">
        <f>conversões!GN45*(INPUTs!GJ$49+INPUTs!GJ$50+INPUTs!GJ$51)</f>
        <v>11306.08519815468</v>
      </c>
      <c r="GP45" s="146">
        <f>conversões!GO45*(INPUTs!GK$49+INPUTs!GK$50+INPUTs!GK$51)</f>
        <v>123874.80614367669</v>
      </c>
      <c r="GQ45" s="146">
        <f>conversões!GP45*(INPUTs!GL$49+INPUTs!GL$50+INPUTs!GL$51)</f>
        <v>383464.21418813732</v>
      </c>
      <c r="GR45" s="146">
        <f>conversões!GQ45*(INPUTs!GM$49+INPUTs!GM$50+INPUTs!GM$51)</f>
        <v>90723.267031541574</v>
      </c>
      <c r="GS45" s="146">
        <f>conversões!GR45*(INPUTs!GN$49+INPUTs!GN$50+INPUTs!GN$51)</f>
        <v>69401.408322676347</v>
      </c>
      <c r="GT45" s="146">
        <f>conversões!GS45*(INPUTs!GO$49+INPUTs!GO$50+INPUTs!GO$51)</f>
        <v>79363.330957100363</v>
      </c>
      <c r="GU45" s="146">
        <f>conversões!GT45*(INPUTs!GP$49+INPUTs!GP$50+INPUTs!GP$51)</f>
        <v>9996.1468757883813</v>
      </c>
      <c r="GV45" s="146">
        <f>conversões!GU45*(INPUTs!GQ$49+INPUTs!GQ$50+INPUTs!GQ$51)</f>
        <v>29165.985746008821</v>
      </c>
      <c r="GW45" s="146">
        <f>conversões!GV45*(INPUTs!GR$49+INPUTs!GR$50+INPUTs!GR$51)</f>
        <v>14380.342424213026</v>
      </c>
      <c r="GX45" s="146">
        <f>conversões!GW45*(INPUTs!GS$49+INPUTs!GS$50+INPUTs!GS$51)</f>
        <v>37953.516454356875</v>
      </c>
      <c r="GY45" s="144">
        <f t="shared" si="6"/>
        <v>1336317.5133954776</v>
      </c>
      <c r="GZ45" s="146">
        <f>conversões!GY45*(INPUTs!GU$49+INPUTs!GU$50+INPUTs!GU$51)</f>
        <v>2835.3149019354064</v>
      </c>
      <c r="HA45" s="146">
        <f>conversões!GZ45*(INPUTs!GV$49+INPUTs!GV$50+INPUTs!GV$51)</f>
        <v>69.798908167638146</v>
      </c>
      <c r="HB45" s="146">
        <f>conversões!HA45*(INPUTs!GW$49+INPUTs!GW$50+INPUTs!GW$51)</f>
        <v>2556.3556683905686</v>
      </c>
      <c r="HC45" s="146">
        <f>conversões!HB45*(INPUTs!GX$49+INPUTs!GX$50+INPUTs!GX$51)</f>
        <v>0</v>
      </c>
      <c r="HD45" s="146">
        <f>conversões!HC45*(INPUTs!GY$49+INPUTs!GY$50+INPUTs!GY$51)</f>
        <v>45538.714090444082</v>
      </c>
      <c r="HE45" s="146">
        <f>conversões!HD45*(INPUTs!GZ$49+INPUTs!GZ$50+INPUTs!GZ$51)</f>
        <v>118.2218800445833</v>
      </c>
      <c r="HF45" s="146">
        <f>conversões!HE45*(INPUTs!HA$49+INPUTs!HA$50+INPUTs!HA$51)</f>
        <v>1160.1344933499186</v>
      </c>
      <c r="HG45" s="146">
        <f>conversões!HF45*(INPUTs!HB$49+INPUTs!HB$50+INPUTs!HB$51)</f>
        <v>7126.1813733664676</v>
      </c>
      <c r="HH45" s="146">
        <f>conversões!HG45*(INPUTs!HC$49+INPUTs!HC$50+INPUTs!HC$51)</f>
        <v>33736.044718653327</v>
      </c>
      <c r="HI45" s="146">
        <f>conversões!HH45*(INPUTs!HD$49+INPUTs!HD$50+INPUTs!HD$51)</f>
        <v>31477.250249943125</v>
      </c>
      <c r="HJ45" s="146">
        <f>conversões!HI45*(INPUTs!HE$49+INPUTs!HE$50+INPUTs!HE$51)</f>
        <v>3778.2275291077917</v>
      </c>
      <c r="HK45" s="146">
        <f>conversões!HJ45*(INPUTs!HF$49+INPUTs!HF$50+INPUTs!HF$51)</f>
        <v>2506.0456363629128</v>
      </c>
      <c r="HL45" s="146">
        <f>conversões!HK45*(INPUTs!HG$49+INPUTs!HG$50+INPUTs!HG$51)</f>
        <v>19937.555893920802</v>
      </c>
      <c r="HM45" s="146">
        <f>conversões!HL45*(INPUTs!HH$49+INPUTs!HH$50+INPUTs!HH$51)</f>
        <v>550.87939383518528</v>
      </c>
      <c r="HN45" s="146">
        <f>conversões!HM45*(INPUTs!HI$49+INPUTs!HI$50+INPUTs!HI$51)</f>
        <v>1344.5233313647554</v>
      </c>
      <c r="HO45" s="146">
        <f>conversões!HN45*(INPUTs!HJ$49+INPUTs!HJ$50+INPUTs!HJ$51)</f>
        <v>12866.567103745921</v>
      </c>
      <c r="HP45" s="146">
        <f>conversões!HO45*(INPUTs!HK$49+INPUTs!HK$50+INPUTs!HK$51)</f>
        <v>71496.420027824628</v>
      </c>
      <c r="HQ45" s="146">
        <f>conversões!HP45*(INPUTs!HL$49+INPUTs!HL$50+INPUTs!HL$51)</f>
        <v>10832.260881320521</v>
      </c>
      <c r="HR45" s="146">
        <f>conversões!HQ45*(INPUTs!HM$49+INPUTs!HM$50+INPUTs!HM$51)</f>
        <v>120887.14297158024</v>
      </c>
      <c r="HS45" s="146">
        <f>conversões!HR45*(INPUTs!HN$49+INPUTs!HN$50+INPUTs!HN$51)</f>
        <v>213367.26602662308</v>
      </c>
      <c r="HT45" s="146">
        <f>conversões!HS45*(INPUTs!HO$49+INPUTs!HO$50+INPUTs!HO$51)</f>
        <v>80804.752959087476</v>
      </c>
      <c r="HU45" s="146">
        <f>conversões!HT45*(INPUTs!HP$49+INPUTs!HP$50+INPUTs!HP$51)</f>
        <v>71212.967557758908</v>
      </c>
      <c r="HV45" s="146">
        <f>conversões!HU45*(INPUTs!HQ$49+INPUTs!HQ$50+INPUTs!HQ$51)</f>
        <v>70412.222554196036</v>
      </c>
      <c r="HW45" s="146">
        <f>conversões!HV45*(INPUTs!HR$49+INPUTs!HR$50+INPUTs!HR$51)</f>
        <v>16220.940920053336</v>
      </c>
      <c r="HX45" s="146">
        <f>conversões!HW45*(INPUTs!HS$49+INPUTs!HS$50+INPUTs!HS$51)</f>
        <v>26802.888190504091</v>
      </c>
      <c r="HY45" s="146">
        <f>conversões!HX45*(INPUTs!HT$49+INPUTs!HT$50+INPUTs!HT$51)</f>
        <v>22095.069042280611</v>
      </c>
      <c r="HZ45" s="146">
        <f>conversões!HY45*(INPUTs!HU$49+INPUTs!HU$50+INPUTs!HU$51)</f>
        <v>42879.164417868873</v>
      </c>
      <c r="IA45" s="144">
        <f t="shared" si="7"/>
        <v>912612.91072173021</v>
      </c>
    </row>
    <row r="46" spans="1:235" s="27" customFormat="1" x14ac:dyDescent="0.25">
      <c r="A46" s="87" t="s">
        <v>841</v>
      </c>
      <c r="B46" s="88">
        <v>9101</v>
      </c>
      <c r="C46" s="88"/>
      <c r="D46" s="88"/>
      <c r="E46" s="88"/>
      <c r="F46" s="88" t="s">
        <v>80</v>
      </c>
      <c r="G46" s="88" t="s">
        <v>831</v>
      </c>
      <c r="H46" s="88" t="s">
        <v>35</v>
      </c>
      <c r="I46" s="87" t="s">
        <v>841</v>
      </c>
      <c r="J46" s="87" t="s">
        <v>841</v>
      </c>
      <c r="K46" s="87" t="s">
        <v>845</v>
      </c>
      <c r="L46" s="146">
        <f>conversões!K46*(INPUTs!G$49+INPUTs!G$50+INPUTs!G$51)</f>
        <v>762.44592533207174</v>
      </c>
      <c r="M46" s="146">
        <f>conversões!L46*(INPUTs!H$49+INPUTs!H$50+INPUTs!H$51)</f>
        <v>0</v>
      </c>
      <c r="N46" s="146">
        <f>conversões!M46*(INPUTs!I$49+INPUTs!I$50+INPUTs!I$51)</f>
        <v>0</v>
      </c>
      <c r="O46" s="146">
        <f>conversões!N46*(INPUTs!J$49+INPUTs!J$50+INPUTs!J$51)</f>
        <v>0</v>
      </c>
      <c r="P46" s="146">
        <f>conversões!O46*(INPUTs!K$49+INPUTs!K$50+INPUTs!K$51)</f>
        <v>124.50321206464</v>
      </c>
      <c r="Q46" s="146">
        <f>conversões!P46*(INPUTs!L$49+INPUTs!L$50+INPUTs!L$51)</f>
        <v>0</v>
      </c>
      <c r="R46" s="146">
        <f>conversões!Q46*(INPUTs!M$49+INPUTs!M$50+INPUTs!M$51)</f>
        <v>0</v>
      </c>
      <c r="S46" s="146">
        <f>conversões!R46*(INPUTs!N$49+INPUTs!N$50+INPUTs!N$51)</f>
        <v>45.5008035502713</v>
      </c>
      <c r="T46" s="146">
        <f>conversões!S46*(INPUTs!O$49+INPUTs!O$50+INPUTs!O$51)</f>
        <v>150.02313787231057</v>
      </c>
      <c r="U46" s="146">
        <f>conversões!T46*(INPUTs!P$49+INPUTs!P$50+INPUTs!P$51)</f>
        <v>148.81140635111237</v>
      </c>
      <c r="V46" s="146">
        <f>conversões!U46*(INPUTs!Q$49+INPUTs!Q$50+INPUTs!Q$51)</f>
        <v>5864.722540246953</v>
      </c>
      <c r="W46" s="146">
        <f>conversões!V46*(INPUTs!R$49+INPUTs!R$50+INPUTs!R$51)</f>
        <v>142.46522801237913</v>
      </c>
      <c r="X46" s="146">
        <f>conversões!W46*(INPUTs!S$49+INPUTs!S$50+INPUTs!S$51)</f>
        <v>1480.8680229866491</v>
      </c>
      <c r="Y46" s="146">
        <f>conversões!X46*(INPUTs!T$49+INPUTs!T$50+INPUTs!T$51)</f>
        <v>0</v>
      </c>
      <c r="Z46" s="146">
        <f>conversões!Y46*(INPUTs!U$49+INPUTs!U$50+INPUTs!U$51)</f>
        <v>591.24934624482751</v>
      </c>
      <c r="AA46" s="146">
        <f>conversões!Z46*(INPUTs!V$49+INPUTs!V$50+INPUTs!V$51)</f>
        <v>16200.474329802699</v>
      </c>
      <c r="AB46" s="146">
        <f>conversões!AA46*(INPUTs!W$49+INPUTs!W$50+INPUTs!W$51)</f>
        <v>11381.674507531427</v>
      </c>
      <c r="AC46" s="146">
        <f>conversões!AB46*(INPUTs!X$49+INPUTs!X$50+INPUTs!X$51)</f>
        <v>37.507209120349991</v>
      </c>
      <c r="AD46" s="146">
        <f>conversões!AC46*(INPUTs!Y$49+INPUTs!Y$50+INPUTs!Y$51)</f>
        <v>133031.87066315988</v>
      </c>
      <c r="AE46" s="146">
        <f>conversões!AD46*(INPUTs!Z$49+INPUTs!Z$50+INPUTs!Z$51)</f>
        <v>18674.686076631951</v>
      </c>
      <c r="AF46" s="146">
        <f>conversões!AE46*(INPUTs!AA$49+INPUTs!AA$50+INPUTs!AA$51)</f>
        <v>62482.330282246447</v>
      </c>
      <c r="AG46" s="146">
        <f>conversões!AF46*(INPUTs!AB$49+INPUTs!AB$50+INPUTs!AB$51)</f>
        <v>826.68012928268547</v>
      </c>
      <c r="AH46" s="146">
        <f>conversões!AG46*(INPUTs!AC$49+INPUTs!AC$50+INPUTs!AC$51)</f>
        <v>10130.200368301006</v>
      </c>
      <c r="AI46" s="146">
        <f>conversões!AH46*(INPUTs!AD$49+INPUTs!AD$50+INPUTs!AD$51)</f>
        <v>669.45809392535591</v>
      </c>
      <c r="AJ46" s="146">
        <f>conversões!AI46*(INPUTs!AE$49+INPUTs!AE$50+INPUTs!AE$51)</f>
        <v>86.748372475174108</v>
      </c>
      <c r="AK46" s="146">
        <f>conversões!AJ46*(INPUTs!AF$49+INPUTs!AF$50+INPUTs!AF$51)</f>
        <v>1867.8797364082993</v>
      </c>
      <c r="AL46" s="146">
        <f>conversões!AK46*(INPUTs!AG$49+INPUTs!AG$50+INPUTs!AG$51)</f>
        <v>19379.875485852972</v>
      </c>
      <c r="AM46" s="144">
        <f t="shared" si="0"/>
        <v>284079.97487739939</v>
      </c>
      <c r="AN46" s="146">
        <f>conversões!AM46*(INPUTs!AI$49+INPUTs!AI$50+INPUTs!AI$51)</f>
        <v>563.53034549592951</v>
      </c>
      <c r="AO46" s="146">
        <f>conversões!AN46*(INPUTs!AJ$49+INPUTs!AJ$50+INPUTs!AJ$51)</f>
        <v>0</v>
      </c>
      <c r="AP46" s="146">
        <f>conversões!AO46*(INPUTs!AK$49+INPUTs!AK$50+INPUTs!AK$51)</f>
        <v>0</v>
      </c>
      <c r="AQ46" s="146">
        <f>conversões!AP46*(INPUTs!AL$49+INPUTs!AL$50+INPUTs!AL$51)</f>
        <v>0</v>
      </c>
      <c r="AR46" s="146">
        <f>conversões!AQ46*(INPUTs!AM$49+INPUTs!AM$50+INPUTs!AM$51)</f>
        <v>124.34974867436036</v>
      </c>
      <c r="AS46" s="146">
        <f>conversões!AR46*(INPUTs!AN$49+INPUTs!AN$50+INPUTs!AN$51)</f>
        <v>0</v>
      </c>
      <c r="AT46" s="146">
        <f>conversões!AS46*(INPUTs!AO$49+INPUTs!AO$50+INPUTs!AO$51)</f>
        <v>0</v>
      </c>
      <c r="AU46" s="146">
        <f>conversões!AT46*(INPUTs!AP$49+INPUTs!AP$50+INPUTs!AP$51)</f>
        <v>835.25795733978805</v>
      </c>
      <c r="AV46" s="146">
        <f>conversões!AU46*(INPUTs!AQ$49+INPUTs!AQ$50+INPUTs!AQ$51)</f>
        <v>10095.219965310829</v>
      </c>
      <c r="AW46" s="146">
        <f>conversões!AV46*(INPUTs!AR$49+INPUTs!AR$50+INPUTs!AR$51)</f>
        <v>223.77279699808958</v>
      </c>
      <c r="AX46" s="146">
        <f>conversões!AW46*(INPUTs!AS$49+INPUTs!AS$50+INPUTs!AS$51)</f>
        <v>5557.1368344448247</v>
      </c>
      <c r="AY46" s="146">
        <f>conversões!AX46*(INPUTs!AT$49+INPUTs!AT$50+INPUTs!AT$51)</f>
        <v>0</v>
      </c>
      <c r="AZ46" s="146">
        <f>conversões!AY46*(INPUTs!AU$49+INPUTs!AU$50+INPUTs!AU$51)</f>
        <v>1523.7447711437053</v>
      </c>
      <c r="BA46" s="146">
        <f>conversões!AZ46*(INPUTs!AV$49+INPUTs!AV$50+INPUTs!AV$51)</f>
        <v>36.926024378683699</v>
      </c>
      <c r="BB46" s="146">
        <f>conversões!BA46*(INPUTs!AW$49+INPUTs!AW$50+INPUTs!AW$51)</f>
        <v>479.94845270424719</v>
      </c>
      <c r="BC46" s="146">
        <f>conversões!BB46*(INPUTs!AX$49+INPUTs!AX$50+INPUTs!AX$51)</f>
        <v>17316.465123332284</v>
      </c>
      <c r="BD46" s="146">
        <f>conversões!BC46*(INPUTs!AY$49+INPUTs!AY$50+INPUTs!AY$51)</f>
        <v>11358.865009868299</v>
      </c>
      <c r="BE46" s="146">
        <f>conversões!BD46*(INPUTs!AZ$49+INPUTs!AZ$50+INPUTs!AZ$51)</f>
        <v>0</v>
      </c>
      <c r="BF46" s="146">
        <f>conversões!BE46*(INPUTs!BA$49+INPUTs!BA$50+INPUTs!BA$51)</f>
        <v>155676.1838170274</v>
      </c>
      <c r="BG46" s="146">
        <f>conversões!BF46*(INPUTs!BB$49+INPUTs!BB$50+INPUTs!BB$51)</f>
        <v>21075.440183811017</v>
      </c>
      <c r="BH46" s="146">
        <f>conversões!BG46*(INPUTs!BC$49+INPUTs!BC$50+INPUTs!BC$51)</f>
        <v>67553.48963803376</v>
      </c>
      <c r="BI46" s="146">
        <f>conversões!BH46*(INPUTs!BD$49+INPUTs!BD$50+INPUTs!BD$51)</f>
        <v>906.57692439539505</v>
      </c>
      <c r="BJ46" s="146">
        <f>conversões!BI46*(INPUTs!BE$49+INPUTs!BE$50+INPUTs!BE$51)</f>
        <v>9356.1248913685195</v>
      </c>
      <c r="BK46" s="146">
        <f>conversões!BJ46*(INPUTs!BF$49+INPUTs!BF$50+INPUTs!BF$51)</f>
        <v>802.39379564255796</v>
      </c>
      <c r="BL46" s="146">
        <f>conversões!BK46*(INPUTs!BG$49+INPUTs!BG$50+INPUTs!BG$51)</f>
        <v>0</v>
      </c>
      <c r="BM46" s="146">
        <f>conversões!BL46*(INPUTs!BH$49+INPUTs!BH$50+INPUTs!BH$51)</f>
        <v>1917.755254633586</v>
      </c>
      <c r="BN46" s="146">
        <f>conversões!BM46*(INPUTs!BI$49+INPUTs!BI$50+INPUTs!BI$51)</f>
        <v>19501.598016994369</v>
      </c>
      <c r="BO46" s="144">
        <f t="shared" si="1"/>
        <v>324904.7795515976</v>
      </c>
      <c r="BP46" s="146">
        <f>conversões!BO46*(INPUTs!BK$49+INPUTs!BK$50+INPUTs!BK$51)</f>
        <v>447.20790429679869</v>
      </c>
      <c r="BQ46" s="146">
        <f>conversões!BP46*(INPUTs!BL$49+INPUTs!BL$50+INPUTs!BL$51)</f>
        <v>0</v>
      </c>
      <c r="BR46" s="146">
        <f>conversões!BQ46*(INPUTs!BM$49+INPUTs!BM$50+INPUTs!BM$51)</f>
        <v>0</v>
      </c>
      <c r="BS46" s="146">
        <f>conversões!BR46*(INPUTs!BN$49+INPUTs!BN$50+INPUTs!BN$51)</f>
        <v>0</v>
      </c>
      <c r="BT46" s="146">
        <f>conversões!BS46*(INPUTs!BO$49+INPUTs!BO$50+INPUTs!BO$51)</f>
        <v>123.00288259155198</v>
      </c>
      <c r="BU46" s="146">
        <f>conversões!BT46*(INPUTs!BP$49+INPUTs!BP$50+INPUTs!BP$51)</f>
        <v>0</v>
      </c>
      <c r="BV46" s="146">
        <f>conversões!BU46*(INPUTs!BQ$49+INPUTs!BQ$50+INPUTs!BQ$51)</f>
        <v>0</v>
      </c>
      <c r="BW46" s="146">
        <f>conversões!BV46*(INPUTs!BR$49+INPUTs!BR$50+INPUTs!BR$51)</f>
        <v>107.83798625843258</v>
      </c>
      <c r="BX46" s="146">
        <f>conversões!BW46*(INPUTs!BS$49+INPUTs!BS$50+INPUTs!BS$51)</f>
        <v>142.92307313446804</v>
      </c>
      <c r="BY46" s="146">
        <f>conversões!BX46*(INPUTs!BT$49+INPUTs!BT$50+INPUTs!BT$51)</f>
        <v>214.38460970170203</v>
      </c>
      <c r="BZ46" s="146">
        <f>conversões!BY46*(INPUTs!BU$49+INPUTs!BU$50+INPUTs!BU$51)</f>
        <v>5257.6475572662503</v>
      </c>
      <c r="CA46" s="146">
        <f>conversões!BZ46*(INPUTs!BV$49+INPUTs!BV$50+INPUTs!BV$51)</f>
        <v>43.138296531493317</v>
      </c>
      <c r="CB46" s="146">
        <f>conversões!CA46*(INPUTs!BW$49+INPUTs!BW$50+INPUTs!BW$51)</f>
        <v>974.10059191280607</v>
      </c>
      <c r="CC46" s="146">
        <f>conversões!CB46*(INPUTs!BX$49+INPUTs!BX$50+INPUTs!BX$51)</f>
        <v>35.73076828361701</v>
      </c>
      <c r="CD46" s="146">
        <f>conversões!CC46*(INPUTs!BY$49+INPUTs!BY$50+INPUTs!BY$51)</f>
        <v>474.32307671676142</v>
      </c>
      <c r="CE46" s="146">
        <f>conversões!CD46*(INPUTs!BZ$49+INPUTs!BZ$50+INPUTs!BZ$51)</f>
        <v>17181.251372409621</v>
      </c>
      <c r="CF46" s="146">
        <f>conversões!CE46*(INPUTs!CA$49+INPUTs!CA$50+INPUTs!CA$51)</f>
        <v>11328.162625139119</v>
      </c>
      <c r="CG46" s="146">
        <f>conversões!CF46*(INPUTs!CB$49+INPUTs!CB$50+INPUTs!CB$51)</f>
        <v>0</v>
      </c>
      <c r="CH46" s="146">
        <f>conversões!CG46*(INPUTs!CC$49+INPUTs!CC$50+INPUTs!CC$51)</f>
        <v>159414.55293971256</v>
      </c>
      <c r="CI46" s="146">
        <f>conversões!CH46*(INPUTs!CD$49+INPUTs!CD$50+INPUTs!CD$51)</f>
        <v>32066.494700930638</v>
      </c>
      <c r="CJ46" s="146">
        <f>conversões!CI46*(INPUTs!CE$49+INPUTs!CE$50+INPUTs!CE$51)</f>
        <v>41903.926589557814</v>
      </c>
      <c r="CK46" s="146">
        <f>conversões!CJ46*(INPUTs!CF$49+INPUTs!CF$50+INPUTs!CF$51)</f>
        <v>877.78089560387787</v>
      </c>
      <c r="CL46" s="146">
        <f>conversões!CK46*(INPUTs!CG$49+INPUTs!CG$50+INPUTs!CG$51)</f>
        <v>7092.124943710648</v>
      </c>
      <c r="CM46" s="146">
        <f>conversões!CL46*(INPUTs!CH$49+INPUTs!CH$50+INPUTs!CH$51)</f>
        <v>612.8085262982687</v>
      </c>
      <c r="CN46" s="146">
        <f>conversões!CM46*(INPUTs!CI$49+INPUTs!CI$50+INPUTs!CI$51)</f>
        <v>64.127537874682758</v>
      </c>
      <c r="CO46" s="146">
        <f>conversões!CN46*(INPUTs!CJ$49+INPUTs!CJ$50+INPUTs!CJ$51)</f>
        <v>35.73076828361701</v>
      </c>
      <c r="CP46" s="146">
        <f>conversões!CO46*(INPUTs!CK$49+INPUTs!CK$50+INPUTs!CK$51)</f>
        <v>4254.4074323635823</v>
      </c>
      <c r="CQ46" s="144">
        <f t="shared" si="2"/>
        <v>282651.66507857828</v>
      </c>
      <c r="CR46" s="146">
        <f>conversões!CQ46*(INPUTs!CM$49+INPUTs!CM$50+INPUTs!CM$51)</f>
        <v>407.0592634927678</v>
      </c>
      <c r="CS46" s="146">
        <f>conversões!CR46*(INPUTs!CN$49+INPUTs!CN$50+INPUTs!CN$51)</f>
        <v>0</v>
      </c>
      <c r="CT46" s="146">
        <f>conversões!CS46*(INPUTs!CO$49+INPUTs!CO$50+INPUTs!CO$51)</f>
        <v>1838.6429752423892</v>
      </c>
      <c r="CU46" s="146">
        <f>conversões!CT46*(INPUTs!CP$49+INPUTs!CP$50+INPUTs!CP$51)</f>
        <v>0</v>
      </c>
      <c r="CV46" s="146">
        <f>conversões!CU46*(INPUTs!CQ$49+INPUTs!CQ$50+INPUTs!CQ$51)</f>
        <v>699.05792504335068</v>
      </c>
      <c r="CW46" s="146">
        <f>conversões!CV46*(INPUTs!CR$49+INPUTs!CR$50+INPUTs!CR$51)</f>
        <v>0</v>
      </c>
      <c r="CX46" s="146">
        <f>conversões!CW46*(INPUTs!CS$49+INPUTs!CS$50+INPUTs!CS$51)</f>
        <v>0</v>
      </c>
      <c r="CY46" s="146">
        <f>conversões!CX46*(INPUTs!CT$49+INPUTs!CT$50+INPUTs!CT$51)</f>
        <v>1299.2759729771576</v>
      </c>
      <c r="CZ46" s="146">
        <f>conversões!CY46*(INPUTs!CU$49+INPUTs!CU$50+INPUTs!CU$51)</f>
        <v>132.95176198652391</v>
      </c>
      <c r="DA46" s="146">
        <f>conversões!CZ46*(INPUTs!CV$49+INPUTs!CV$50+INPUTs!CV$51)</f>
        <v>33.237940496630976</v>
      </c>
      <c r="DB46" s="146">
        <f>conversões!DA46*(INPUTs!CW$49+INPUTs!CW$50+INPUTs!CW$51)</f>
        <v>5152.5004053737066</v>
      </c>
      <c r="DC46" s="146">
        <f>conversões!DB46*(INPUTs!CX$49+INPUTs!CX$50+INPUTs!CX$51)</f>
        <v>40.487470747710333</v>
      </c>
      <c r="DD46" s="146">
        <f>conversões!DC46*(INPUTs!CY$49+INPUTs!CY$50+INPUTs!CY$51)</f>
        <v>4420.6948756892243</v>
      </c>
      <c r="DE46" s="146">
        <f>conversões!DD46*(INPUTs!CZ$49+INPUTs!CZ$50+INPUTs!CZ$51)</f>
        <v>33.237940496630976</v>
      </c>
      <c r="DF46" s="146">
        <f>conversões!DE46*(INPUTs!DA$49+INPUTs!DA$50+INPUTs!DA$51)</f>
        <v>510.12493307389877</v>
      </c>
      <c r="DG46" s="146">
        <f>conversões!DF46*(INPUTs!DB$49+INPUTs!DB$50+INPUTs!DB$51)</f>
        <v>16880.031400773434</v>
      </c>
      <c r="DH46" s="146">
        <f>conversões!DG46*(INPUTs!DC$49+INPUTs!DC$50+INPUTs!DC$51)</f>
        <v>10046.544415055954</v>
      </c>
      <c r="DI46" s="146">
        <f>conversões!DH46*(INPUTs!DD$49+INPUTs!DD$50+INPUTs!DD$51)</f>
        <v>0</v>
      </c>
      <c r="DJ46" s="146">
        <f>conversões!DI46*(INPUTs!DE$49+INPUTs!DE$50+INPUTs!DE$51)</f>
        <v>167652.05233039556</v>
      </c>
      <c r="DK46" s="146">
        <f>conversões!DJ46*(INPUTs!DF$49+INPUTs!DF$50+INPUTs!DF$51)</f>
        <v>96891.984378125038</v>
      </c>
      <c r="DL46" s="146">
        <f>conversões!DK46*(INPUTs!DG$49+INPUTs!DG$50+INPUTs!DG$51)</f>
        <v>69149.618380360378</v>
      </c>
      <c r="DM46" s="146">
        <f>conversões!DL46*(INPUTs!DH$49+INPUTs!DH$50+INPUTs!DH$51)</f>
        <v>926.21637819526165</v>
      </c>
      <c r="DN46" s="146">
        <f>conversões!DM46*(INPUTs!DI$49+INPUTs!DI$50+INPUTs!DI$51)</f>
        <v>9254.3171885135398</v>
      </c>
      <c r="DO46" s="146">
        <f>conversões!DN46*(INPUTs!DJ$49+INPUTs!DJ$50+INPUTs!DJ$51)</f>
        <v>480.93043377895646</v>
      </c>
      <c r="DP46" s="146">
        <f>conversões!DO46*(INPUTs!DK$49+INPUTs!DK$50+INPUTs!DK$51)</f>
        <v>0</v>
      </c>
      <c r="DQ46" s="146">
        <f>conversões!DP46*(INPUTs!DL$49+INPUTs!DL$50+INPUTs!DL$51)</f>
        <v>67.390686695004092</v>
      </c>
      <c r="DR46" s="146">
        <f>conversões!DQ46*(INPUTs!DM$49+INPUTs!DM$50+INPUTs!DM$51)</f>
        <v>7616.651537109432</v>
      </c>
      <c r="DS46" s="144">
        <f t="shared" si="3"/>
        <v>393533.00859362254</v>
      </c>
      <c r="DT46" s="146">
        <f>conversões!DS46*(INPUTs!DO$49+INPUTs!DO$50+INPUTs!DO$51)</f>
        <v>68.791941116670571</v>
      </c>
      <c r="DU46" s="146">
        <f>conversões!DT46*(INPUTs!DP$49+INPUTs!DP$50+INPUTs!DP$51)</f>
        <v>0</v>
      </c>
      <c r="DV46" s="146">
        <f>conversões!DU46*(INPUTs!DQ$49+INPUTs!DQ$50+INPUTs!DQ$51)</f>
        <v>39.491669900310882</v>
      </c>
      <c r="DW46" s="146">
        <f>conversões!DV46*(INPUTs!DR$49+INPUTs!DR$50+INPUTs!DR$51)</f>
        <v>0</v>
      </c>
      <c r="DX46" s="146">
        <f>conversões!DW46*(INPUTs!DS$49+INPUTs!DS$50+INPUTs!DS$51)</f>
        <v>717.04706556791962</v>
      </c>
      <c r="DY46" s="146">
        <f>conversões!DX46*(INPUTs!DT$49+INPUTs!DT$50+INPUTs!DT$51)</f>
        <v>0</v>
      </c>
      <c r="DZ46" s="146">
        <f>conversões!DY46*(INPUTs!DU$49+INPUTs!DU$50+INPUTs!DU$51)</f>
        <v>0</v>
      </c>
      <c r="EA46" s="146">
        <f>conversões!DZ46*(INPUTs!DV$49+INPUTs!DV$50+INPUTs!DV$51)</f>
        <v>0</v>
      </c>
      <c r="EB46" s="146">
        <f>conversões!EA46*(INPUTs!DW$49+INPUTs!DW$50+INPUTs!DW$51)</f>
        <v>129.94033322037774</v>
      </c>
      <c r="EC46" s="146">
        <f>conversões!EB46*(INPUTs!DX$49+INPUTs!DX$50+INPUTs!DX$51)</f>
        <v>32.485083305094435</v>
      </c>
      <c r="ED46" s="146">
        <f>conversões!EC46*(INPUTs!DY$49+INPUTs!DY$50+INPUTs!DY$51)</f>
        <v>5120.693110285175</v>
      </c>
      <c r="EE46" s="146">
        <f>conversões!ED46*(INPUTs!DZ$49+INPUTs!DZ$50+INPUTs!DZ$51)</f>
        <v>39.519696246717857</v>
      </c>
      <c r="EF46" s="146">
        <f>conversões!EE46*(INPUTs!EA$49+INPUTs!EA$50+INPUTs!EA$51)</f>
        <v>1076.8645875035261</v>
      </c>
      <c r="EG46" s="146">
        <f>conversões!EF46*(INPUTs!EB$49+INPUTs!EB$50+INPUTs!EB$51)</f>
        <v>32.485083305094435</v>
      </c>
      <c r="EH46" s="146">
        <f>conversões!EG46*(INPUTs!EC$49+INPUTs!EC$50+INPUTs!EC$51)</f>
        <v>146.18287487292497</v>
      </c>
      <c r="EI46" s="146">
        <f>conversões!EH46*(INPUTs!ED$49+INPUTs!ED$50+INPUTs!ED$51)</f>
        <v>3297.797756319972</v>
      </c>
      <c r="EJ46" s="146">
        <f>conversões!EI46*(INPUTs!EE$49+INPUTs!EE$50+INPUTs!EE$51)</f>
        <v>9535.6433270305952</v>
      </c>
      <c r="EK46" s="146">
        <f>conversões!EJ46*(INPUTs!EF$49+INPUTs!EF$50+INPUTs!EF$51)</f>
        <v>35.733591635603879</v>
      </c>
      <c r="EL46" s="146">
        <f>conversões!EK46*(INPUTs!EG$49+INPUTs!EG$50+INPUTs!EG$51)</f>
        <v>158007.99425758023</v>
      </c>
      <c r="EM46" s="146">
        <f>conversões!EL46*(INPUTs!EH$49+INPUTs!EH$50+INPUTs!EH$51)</f>
        <v>88333.586298496273</v>
      </c>
      <c r="EN46" s="146">
        <f>conversões!EM46*(INPUTs!EI$49+INPUTs!EI$50+INPUTs!EI$51)</f>
        <v>72811.245949401302</v>
      </c>
      <c r="EO46" s="146">
        <f>conversões!EN46*(INPUTs!EJ$49+INPUTs!EJ$50+INPUTs!EJ$51)</f>
        <v>34.759039136462896</v>
      </c>
      <c r="EP46" s="146">
        <f>conversões!EO46*(INPUTs!EK$49+INPUTs!EK$50+INPUTs!EK$51)</f>
        <v>6829.2951128235609</v>
      </c>
      <c r="EQ46" s="146">
        <f>conversões!EP46*(INPUTs!EL$49+INPUTs!EL$50+INPUTs!EL$51)</f>
        <v>472.74841075237975</v>
      </c>
      <c r="ER46" s="146">
        <f>conversões!EQ46*(INPUTs!EM$49+INPUTs!EM$50+INPUTs!EM$51)</f>
        <v>1538.4521427718323</v>
      </c>
      <c r="ES46" s="146">
        <f>conversões!ER46*(INPUTs!EN$49+INPUTs!EN$50+INPUTs!EN$51)</f>
        <v>779.42670602513158</v>
      </c>
      <c r="ET46" s="146">
        <f>conversões!ES46*(INPUTs!EO$49+INPUTs!EO$50+INPUTs!EO$51)</f>
        <v>9493.8235594950111</v>
      </c>
      <c r="EU46" s="144">
        <f t="shared" si="4"/>
        <v>358574.00759679219</v>
      </c>
      <c r="EV46" s="146">
        <f>conversões!EU46*(INPUTs!EQ$49+INPUTs!EQ$50+INPUTs!EQ$51)</f>
        <v>64.393219281039961</v>
      </c>
      <c r="EW46" s="146">
        <f>conversões!EV46*(INPUTs!ER$49+INPUTs!ER$50+INPUTs!ER$51)</f>
        <v>0</v>
      </c>
      <c r="EX46" s="146">
        <f>conversões!EW46*(INPUTs!ES$49+INPUTs!ES$50+INPUTs!ES$51)</f>
        <v>45.006013475995672</v>
      </c>
      <c r="EY46" s="146">
        <f>conversões!EX46*(INPUTs!ET$49+INPUTs!ET$50+INPUTs!ET$51)</f>
        <v>0</v>
      </c>
      <c r="EZ46" s="146">
        <f>conversões!EY46*(INPUTs!EU$49+INPUTs!EU$50+INPUTs!EU$51)</f>
        <v>747.57481024371032</v>
      </c>
      <c r="FA46" s="146">
        <f>conversões!EZ46*(INPUTs!EV$49+INPUTs!EV$50+INPUTs!EV$51)</f>
        <v>0</v>
      </c>
      <c r="FB46" s="146">
        <f>conversões!FA46*(INPUTs!EW$49+INPUTs!EW$50+INPUTs!EW$51)</f>
        <v>0</v>
      </c>
      <c r="FC46" s="146">
        <f>conversões!FB46*(INPUTs!EX$49+INPUTs!EX$50+INPUTs!EX$51)</f>
        <v>1232.2141037572394</v>
      </c>
      <c r="FD46" s="146">
        <f>conversões!FC46*(INPUTs!EY$49+INPUTs!EY$50+INPUTs!EY$51)</f>
        <v>128.78643856207992</v>
      </c>
      <c r="FE46" s="146">
        <f>conversões!FD46*(INPUTs!EZ$49+INPUTs!EZ$50+INPUTs!EZ$51)</f>
        <v>64.393219281039961</v>
      </c>
      <c r="FF46" s="146">
        <f>conversões!FE46*(INPUTs!FA$49+INPUTs!FA$50+INPUTs!FA$51)</f>
        <v>4725.9928478879765</v>
      </c>
      <c r="FG46" s="146">
        <f>conversões!FF46*(INPUTs!FB$49+INPUTs!FB$50+INPUTs!FB$51)</f>
        <v>42.959278463177242</v>
      </c>
      <c r="FH46" s="146">
        <f>conversões!FG46*(INPUTs!FC$49+INPUTs!FC$50+INPUTs!FC$51)</f>
        <v>1109.1005000940613</v>
      </c>
      <c r="FI46" s="146">
        <f>conversões!FH46*(INPUTs!FD$49+INPUTs!FD$50+INPUTs!FD$51)</f>
        <v>32.196609640519981</v>
      </c>
      <c r="FJ46" s="146">
        <f>conversões!FI46*(INPUTs!FE$49+INPUTs!FE$50+INPUTs!FE$51)</f>
        <v>144.57316328904457</v>
      </c>
      <c r="FK46" s="146">
        <f>conversões!FJ46*(INPUTs!FF$49+INPUTs!FF$50+INPUTs!FF$51)</f>
        <v>4534.2630760794409</v>
      </c>
      <c r="FL46" s="146">
        <f>conversões!FK46*(INPUTs!FG$49+INPUTs!FG$50+INPUTs!FG$51)</f>
        <v>8278.795940090884</v>
      </c>
      <c r="FM46" s="146">
        <f>conversões!FL46*(INPUTs!FH$49+INPUTs!FH$50+INPUTs!FH$51)</f>
        <v>95.689708652040039</v>
      </c>
      <c r="FN46" s="146">
        <f>conversões!FM46*(INPUTs!FI$49+INPUTs!FI$50+INPUTs!FI$51)</f>
        <v>148153.60907472234</v>
      </c>
      <c r="FO46" s="146">
        <f>conversões!FN46*(INPUTs!FJ$49+INPUTs!FJ$50+INPUTs!FJ$51)</f>
        <v>111744.16099756735</v>
      </c>
      <c r="FP46" s="146">
        <f>conversões!FO46*(INPUTs!FK$49+INPUTs!FK$50+INPUTs!FK$51)</f>
        <v>73360.306033228742</v>
      </c>
      <c r="FQ46" s="146">
        <f>conversões!FP46*(INPUTs!FL$49+INPUTs!FL$50+INPUTs!FL$51)</f>
        <v>1025.5097926649084</v>
      </c>
      <c r="FR46" s="146">
        <f>conversões!FQ46*(INPUTs!FM$49+INPUTs!FM$50+INPUTs!FM$51)</f>
        <v>831.19044408059005</v>
      </c>
      <c r="FS46" s="146">
        <f>conversões!FR46*(INPUTs!FN$49+INPUTs!FN$50+INPUTs!FN$51)</f>
        <v>504.85322516663075</v>
      </c>
      <c r="FT46" s="146">
        <f>conversões!FS46*(INPUTs!FO$49+INPUTs!FO$50+INPUTs!FO$51)</f>
        <v>345.4093826247472</v>
      </c>
      <c r="FU46" s="146">
        <f>conversões!FT46*(INPUTs!FP$49+INPUTs!FP$50+INPUTs!FP$51)</f>
        <v>1115.4366543912881</v>
      </c>
      <c r="FV46" s="146">
        <f>conversões!FU46*(INPUTs!FQ$49+INPUTs!FQ$50+INPUTs!FQ$51)</f>
        <v>6259.1372373518934</v>
      </c>
      <c r="FW46" s="144">
        <f t="shared" si="5"/>
        <v>364585.55177059671</v>
      </c>
      <c r="FX46" s="146">
        <f>conversões!FW46*(INPUTs!FS$49+INPUTs!FS$50+INPUTs!FS$51)</f>
        <v>0</v>
      </c>
      <c r="FY46" s="146">
        <f>conversões!FX46*(INPUTs!FT$49+INPUTs!FT$50+INPUTs!FT$51)</f>
        <v>0</v>
      </c>
      <c r="FZ46" s="146">
        <f>conversões!FY46*(INPUTs!FU$49+INPUTs!FU$50+INPUTs!FU$51)</f>
        <v>0</v>
      </c>
      <c r="GA46" s="146">
        <f>conversões!FZ46*(INPUTs!FV$49+INPUTs!FV$50+INPUTs!FV$51)</f>
        <v>0</v>
      </c>
      <c r="GB46" s="146">
        <f>conversões!GA46*(INPUTs!FW$49+INPUTs!FW$50+INPUTs!FW$51)</f>
        <v>655.23068048648076</v>
      </c>
      <c r="GC46" s="146">
        <f>conversões!GB46*(INPUTs!FX$49+INPUTs!FX$50+INPUTs!FX$51)</f>
        <v>0</v>
      </c>
      <c r="GD46" s="146">
        <f>conversões!GC46*(INPUTs!FY$49+INPUTs!FY$50+INPUTs!FY$51)</f>
        <v>0</v>
      </c>
      <c r="GE46" s="146">
        <f>conversões!GD46*(INPUTs!FZ$49+INPUTs!FZ$50+INPUTs!FZ$51)</f>
        <v>0</v>
      </c>
      <c r="GF46" s="146">
        <f>conversões!GE46*(INPUTs!GA$49+INPUTs!GA$50+INPUTs!GA$51)</f>
        <v>118.89101354236269</v>
      </c>
      <c r="GG46" s="146">
        <f>conversões!GF46*(INPUTs!GB$49+INPUTs!GB$50+INPUTs!GB$51)</f>
        <v>33.968861012103623</v>
      </c>
      <c r="GH46" s="146">
        <f>conversões!GG46*(INPUTs!GC$49+INPUTs!GC$50+INPUTs!GC$51)</f>
        <v>4497.6605479995214</v>
      </c>
      <c r="GI46" s="146">
        <f>conversões!GH46*(INPUTs!GD$49+INPUTs!GD$50+INPUTs!GD$51)</f>
        <v>45.323464384610006</v>
      </c>
      <c r="GJ46" s="146">
        <f>conversões!GI46*(INPUTs!GE$49+INPUTs!GE$50+INPUTs!GE$51)</f>
        <v>51.076070533861831</v>
      </c>
      <c r="GK46" s="146">
        <f>conversões!GJ46*(INPUTs!GF$49+INPUTs!GF$50+INPUTs!GF$51)</f>
        <v>101.90576450955751</v>
      </c>
      <c r="GL46" s="146">
        <f>conversões!GK46*(INPUTs!GG$49+INPUTs!GG$50+INPUTs!GG$51)</f>
        <v>33.968861012103623</v>
      </c>
      <c r="GM46" s="146">
        <f>conversões!GL46*(INPUTs!GH$49+INPUTs!GH$50+INPUTs!GH$51)</f>
        <v>5283.7171808819121</v>
      </c>
      <c r="GN46" s="146">
        <f>conversões!GM46*(INPUTs!GI$49+INPUTs!GI$50+INPUTs!GI$51)</f>
        <v>20037.225960164189</v>
      </c>
      <c r="GO46" s="146">
        <f>conversões!GN46*(INPUTs!GJ$49+INPUTs!GJ$50+INPUTs!GJ$51)</f>
        <v>39.289285026047565</v>
      </c>
      <c r="GP46" s="146">
        <f>conversões!GO46*(INPUTs!GK$49+INPUTs!GK$50+INPUTs!GK$51)</f>
        <v>18923.937876095017</v>
      </c>
      <c r="GQ46" s="146">
        <f>conversões!GP46*(INPUTs!GL$49+INPUTs!GL$50+INPUTs!GL$51)</f>
        <v>114477.5286504855</v>
      </c>
      <c r="GR46" s="146">
        <f>conversões!GQ46*(INPUTs!GM$49+INPUTs!GM$50+INPUTs!GM$51)</f>
        <v>72891.62857604312</v>
      </c>
      <c r="GS46" s="146">
        <f>conversões!GR46*(INPUTs!GN$49+INPUTs!GN$50+INPUTs!GN$51)</f>
        <v>687.33903014736291</v>
      </c>
      <c r="GT46" s="146">
        <f>conversões!GS46*(INPUTs!GO$49+INPUTs!GO$50+INPUTs!GO$51)</f>
        <v>652.33227718902617</v>
      </c>
      <c r="GU46" s="146">
        <f>conversões!GT46*(INPUTs!GP$49+INPUTs!GP$50+INPUTs!GP$51)</f>
        <v>542.3975835791299</v>
      </c>
      <c r="GV46" s="146">
        <f>conversões!GU46*(INPUTs!GQ$49+INPUTs!GQ$50+INPUTs!GQ$51)</f>
        <v>441.21621526213295</v>
      </c>
      <c r="GW46" s="146">
        <f>conversões!GV46*(INPUTs!GR$49+INPUTs!GR$50+INPUTs!GR$51)</f>
        <v>449.97117760884333</v>
      </c>
      <c r="GX46" s="146">
        <f>conversões!GW46*(INPUTs!GS$49+INPUTs!GS$50+INPUTs!GS$51)</f>
        <v>7747.5220520095063</v>
      </c>
      <c r="GY46" s="144">
        <f t="shared" si="6"/>
        <v>247712.13112797239</v>
      </c>
      <c r="GZ46" s="146">
        <f>conversões!GY46*(INPUTs!GU$49+INPUTs!GU$50+INPUTs!GU$51)</f>
        <v>0</v>
      </c>
      <c r="HA46" s="146">
        <f>conversões!GZ46*(INPUTs!GV$49+INPUTs!GV$50+INPUTs!GV$51)</f>
        <v>0</v>
      </c>
      <c r="HB46" s="146">
        <f>conversões!HA46*(INPUTs!GW$49+INPUTs!GW$50+INPUTs!GW$51)</f>
        <v>0</v>
      </c>
      <c r="HC46" s="146">
        <f>conversões!HB46*(INPUTs!GX$49+INPUTs!GX$50+INPUTs!GX$51)</f>
        <v>0</v>
      </c>
      <c r="HD46" s="146">
        <f>conversões!HC46*(INPUTs!GY$49+INPUTs!GY$50+INPUTs!GY$51)</f>
        <v>441.38857658922683</v>
      </c>
      <c r="HE46" s="146">
        <f>conversões!HD46*(INPUTs!GZ$49+INPUTs!GZ$50+INPUTs!GZ$51)</f>
        <v>0</v>
      </c>
      <c r="HF46" s="146">
        <f>conversões!HE46*(INPUTs!HA$49+INPUTs!HA$50+INPUTs!HA$51)</f>
        <v>0</v>
      </c>
      <c r="HG46" s="146">
        <f>conversões!HF46*(INPUTs!HB$49+INPUTs!HB$50+INPUTs!HB$51)</f>
        <v>1357.7096084477505</v>
      </c>
      <c r="HH46" s="146">
        <f>conversões!HG46*(INPUTs!HC$49+INPUTs!HC$50+INPUTs!HC$51)</f>
        <v>141.3435329527299</v>
      </c>
      <c r="HI46" s="146">
        <f>conversões!HH46*(INPUTs!HD$49+INPUTs!HD$50+INPUTs!HD$51)</f>
        <v>0</v>
      </c>
      <c r="HJ46" s="146">
        <f>conversões!HI46*(INPUTs!HE$49+INPUTs!HE$50+INPUTs!HE$51)</f>
        <v>6300.2086155979578</v>
      </c>
      <c r="HK46" s="146">
        <f>conversões!HJ46*(INPUTs!HF$49+INPUTs!HF$50+INPUTs!HF$51)</f>
        <v>73.318444795165618</v>
      </c>
      <c r="HL46" s="146">
        <f>conversões!HK46*(INPUTs!HG$49+INPUTs!HG$50+INPUTs!HG$51)</f>
        <v>51.164705788151942</v>
      </c>
      <c r="HM46" s="146">
        <f>conversões!HL46*(INPUTs!HH$49+INPUTs!HH$50+INPUTs!HH$51)</f>
        <v>31.409673989495541</v>
      </c>
      <c r="HN46" s="146">
        <f>conversões!HM46*(INPUTs!HI$49+INPUTs!HI$50+INPUTs!HI$51)</f>
        <v>31.409673989495541</v>
      </c>
      <c r="HO46" s="146">
        <f>conversões!HN46*(INPUTs!HJ$49+INPUTs!HJ$50+INPUTs!HJ$51)</f>
        <v>3332.4779672562508</v>
      </c>
      <c r="HP46" s="146">
        <f>conversões!HO46*(INPUTs!HK$49+INPUTs!HK$50+INPUTs!HK$51)</f>
        <v>6997.2496210614836</v>
      </c>
      <c r="HQ46" s="146">
        <f>conversões!HP46*(INPUTs!HL$49+INPUTs!HL$50+INPUTs!HL$51)</f>
        <v>80.045901021505415</v>
      </c>
      <c r="HR46" s="146">
        <f>conversões!HQ46*(INPUTs!HM$49+INPUTs!HM$50+INPUTs!HM$51)</f>
        <v>24329.899582877741</v>
      </c>
      <c r="HS46" s="146">
        <f>conversões!HR46*(INPUTs!HN$49+INPUTs!HN$50+INPUTs!HN$51)</f>
        <v>91061.675402807276</v>
      </c>
      <c r="HT46" s="146">
        <f>conversões!HS46*(INPUTs!HO$49+INPUTs!HO$50+INPUTs!HO$51)</f>
        <v>60579.178620390579</v>
      </c>
      <c r="HU46" s="146">
        <f>conversões!HT46*(INPUTs!HP$49+INPUTs!HP$50+INPUTs!HP$51)</f>
        <v>1119.4118510226119</v>
      </c>
      <c r="HV46" s="146">
        <f>conversões!HU46*(INPUTs!HQ$49+INPUTs!HQ$50+INPUTs!HQ$51)</f>
        <v>6882.5869530212667</v>
      </c>
      <c r="HW46" s="146">
        <f>conversões!HV46*(INPUTs!HR$49+INPUTs!HR$50+INPUTs!HR$51)</f>
        <v>0</v>
      </c>
      <c r="HX46" s="146">
        <f>conversões!HW46*(INPUTs!HS$49+INPUTs!HS$50+INPUTs!HS$51)</f>
        <v>156.63508476340542</v>
      </c>
      <c r="HY46" s="146">
        <f>conversões!HX46*(INPUTs!HT$49+INPUTs!HT$50+INPUTs!HT$51)</f>
        <v>31.409673989495541</v>
      </c>
      <c r="HZ46" s="146">
        <f>conversões!HY46*(INPUTs!HU$49+INPUTs!HU$50+INPUTs!HU$51)</f>
        <v>8495.9258463733368</v>
      </c>
      <c r="IA46" s="144">
        <f t="shared" si="7"/>
        <v>211494.44933673492</v>
      </c>
    </row>
    <row r="47" spans="1:235" s="27" customFormat="1" ht="24" x14ac:dyDescent="0.25">
      <c r="A47" s="87" t="s">
        <v>841</v>
      </c>
      <c r="B47" s="88">
        <v>9102</v>
      </c>
      <c r="C47" s="88"/>
      <c r="D47" s="88"/>
      <c r="E47" s="88"/>
      <c r="F47" s="88" t="s">
        <v>81</v>
      </c>
      <c r="G47" s="88" t="s">
        <v>832</v>
      </c>
      <c r="H47" s="88" t="s">
        <v>35</v>
      </c>
      <c r="I47" s="87" t="s">
        <v>841</v>
      </c>
      <c r="J47" s="87" t="s">
        <v>841</v>
      </c>
      <c r="K47" s="87" t="s">
        <v>845</v>
      </c>
      <c r="L47" s="146">
        <f>conversões!K47*(INPUTs!G$49+INPUTs!G$50+INPUTs!G$51)</f>
        <v>0</v>
      </c>
      <c r="M47" s="146">
        <f>conversões!L47*(INPUTs!H$49+INPUTs!H$50+INPUTs!H$51)</f>
        <v>0</v>
      </c>
      <c r="N47" s="146">
        <f>conversões!M47*(INPUTs!I$49+INPUTs!I$50+INPUTs!I$51)</f>
        <v>290.06697506379373</v>
      </c>
      <c r="O47" s="146">
        <f>conversões!N47*(INPUTs!J$49+INPUTs!J$50+INPUTs!J$51)</f>
        <v>0</v>
      </c>
      <c r="P47" s="146">
        <f>conversões!O47*(INPUTs!K$49+INPUTs!K$50+INPUTs!K$51)</f>
        <v>170354.97585476999</v>
      </c>
      <c r="Q47" s="146">
        <f>conversões!P47*(INPUTs!L$49+INPUTs!L$50+INPUTs!L$51)</f>
        <v>0</v>
      </c>
      <c r="R47" s="146">
        <f>conversões!Q47*(INPUTs!M$49+INPUTs!M$50+INPUTs!M$51)</f>
        <v>0</v>
      </c>
      <c r="S47" s="146">
        <f>conversões!R47*(INPUTs!N$49+INPUTs!N$50+INPUTs!N$51)</f>
        <v>4807.3621957107098</v>
      </c>
      <c r="T47" s="146">
        <f>conversões!S47*(INPUTs!O$49+INPUTs!O$50+INPUTs!O$51)</f>
        <v>14033.150297994844</v>
      </c>
      <c r="U47" s="146">
        <f>conversões!T47*(INPUTs!P$49+INPUTs!P$50+INPUTs!P$51)</f>
        <v>542.79718122547877</v>
      </c>
      <c r="V47" s="146">
        <f>conversões!U47*(INPUTs!Q$49+INPUTs!Q$50+INPUTs!Q$51)</f>
        <v>292.72770746780435</v>
      </c>
      <c r="W47" s="146">
        <f>conversões!V47*(INPUTs!R$49+INPUTs!R$50+INPUTs!R$51)</f>
        <v>0</v>
      </c>
      <c r="X47" s="146">
        <f>conversões!W47*(INPUTs!S$49+INPUTs!S$50+INPUTs!S$51)</f>
        <v>3679.6255827032883</v>
      </c>
      <c r="Y47" s="146">
        <f>conversões!X47*(INPUTs!T$49+INPUTs!T$50+INPUTs!T$51)</f>
        <v>226.182976546199</v>
      </c>
      <c r="Z47" s="146">
        <f>conversões!Y47*(INPUTs!U$49+INPUTs!U$50+INPUTs!U$51)</f>
        <v>0</v>
      </c>
      <c r="AA47" s="146">
        <f>conversões!Z47*(INPUTs!V$49+INPUTs!V$50+INPUTs!V$51)</f>
        <v>4107.8791664408718</v>
      </c>
      <c r="AB47" s="146">
        <f>conversões!AA47*(INPUTs!W$49+INPUTs!W$50+INPUTs!W$51)</f>
        <v>53712.78370531305</v>
      </c>
      <c r="AC47" s="146">
        <f>conversões!AB47*(INPUTs!X$49+INPUTs!X$50+INPUTs!X$51)</f>
        <v>1748.2742198552808</v>
      </c>
      <c r="AD47" s="146">
        <f>conversões!AC47*(INPUTs!Y$49+INPUTs!Y$50+INPUTs!Y$51)</f>
        <v>40661.655549007286</v>
      </c>
      <c r="AE47" s="146">
        <f>conversões!AD47*(INPUTs!Z$49+INPUTs!Z$50+INPUTs!Z$51)</f>
        <v>102209.8667158913</v>
      </c>
      <c r="AF47" s="146">
        <f>conversões!AE47*(INPUTs!AA$49+INPUTs!AA$50+INPUTs!AA$51)</f>
        <v>12366.954699467937</v>
      </c>
      <c r="AG47" s="146">
        <f>conversões!AF47*(INPUTs!AB$49+INPUTs!AB$50+INPUTs!AB$51)</f>
        <v>314.65232897579733</v>
      </c>
      <c r="AH47" s="146">
        <f>conversões!AG47*(INPUTs!AC$49+INPUTs!AC$50+INPUTs!AC$51)</f>
        <v>4935.4519051339048</v>
      </c>
      <c r="AI47" s="146">
        <f>conversões!AH47*(INPUTs!AD$49+INPUTs!AD$50+INPUTs!AD$51)</f>
        <v>7116.6499779289497</v>
      </c>
      <c r="AJ47" s="146">
        <f>conversões!AI47*(INPUTs!AE$49+INPUTs!AE$50+INPUTs!AE$51)</f>
        <v>1145.7001831217292</v>
      </c>
      <c r="AK47" s="146">
        <f>conversões!AJ47*(INPUTs!AF$49+INPUTs!AF$50+INPUTs!AF$51)</f>
        <v>2302.9923733053306</v>
      </c>
      <c r="AL47" s="146">
        <f>conversões!AK47*(INPUTs!AG$49+INPUTs!AG$50+INPUTs!AG$51)</f>
        <v>94.653897491405502</v>
      </c>
      <c r="AM47" s="144">
        <f t="shared" si="0"/>
        <v>424944.40349341487</v>
      </c>
      <c r="AN47" s="146">
        <f>conversões!AM47*(INPUTs!AI$49+INPUTs!AI$50+INPUTs!AI$51)</f>
        <v>0</v>
      </c>
      <c r="AO47" s="146">
        <f>conversões!AN47*(INPUTs!AJ$49+INPUTs!AJ$50+INPUTs!AJ$51)</f>
        <v>0</v>
      </c>
      <c r="AP47" s="146">
        <f>conversões!AO47*(INPUTs!AK$49+INPUTs!AK$50+INPUTs!AK$51)</f>
        <v>1094.2575280371288</v>
      </c>
      <c r="AQ47" s="146">
        <f>conversões!AP47*(INPUTs!AL$49+INPUTs!AL$50+INPUTs!AL$51)</f>
        <v>0</v>
      </c>
      <c r="AR47" s="146">
        <f>conversões!AQ47*(INPUTs!AM$49+INPUTs!AM$50+INPUTs!AM$51)</f>
        <v>176657.48932561008</v>
      </c>
      <c r="AS47" s="146">
        <f>conversões!AR47*(INPUTs!AN$49+INPUTs!AN$50+INPUTs!AN$51)</f>
        <v>0</v>
      </c>
      <c r="AT47" s="146">
        <f>conversões!AS47*(INPUTs!AO$49+INPUTs!AO$50+INPUTs!AO$51)</f>
        <v>0</v>
      </c>
      <c r="AU47" s="146">
        <f>conversões!AT47*(INPUTs!AP$49+INPUTs!AP$50+INPUTs!AP$51)</f>
        <v>5074.5599895037594</v>
      </c>
      <c r="AV47" s="146">
        <f>conversões!AU47*(INPUTs!AQ$49+INPUTs!AQ$50+INPUTs!AQ$51)</f>
        <v>13444.220844650132</v>
      </c>
      <c r="AW47" s="146">
        <f>conversões!AV47*(INPUTs!AR$49+INPUTs!AR$50+INPUTs!AR$51)</f>
        <v>174.415555710261</v>
      </c>
      <c r="AX47" s="146">
        <f>conversões!AW47*(INPUTs!AS$49+INPUTs!AS$50+INPUTs!AS$51)</f>
        <v>0</v>
      </c>
      <c r="AY47" s="146">
        <f>conversões!AX47*(INPUTs!AT$49+INPUTs!AT$50+INPUTs!AT$51)</f>
        <v>0</v>
      </c>
      <c r="AZ47" s="146">
        <f>conversões!AY47*(INPUTs!AU$49+INPUTs!AU$50+INPUTs!AU$51)</f>
        <v>4462.1799993976701</v>
      </c>
      <c r="BA47" s="146">
        <f>conversões!AZ47*(INPUTs!AV$49+INPUTs!AV$50+INPUTs!AV$51)</f>
        <v>237.87004205729107</v>
      </c>
      <c r="BB47" s="146">
        <f>conversões!BA47*(INPUTs!AW$49+INPUTs!AW$50+INPUTs!AW$51)</f>
        <v>0</v>
      </c>
      <c r="BC47" s="146">
        <f>conversões!BB47*(INPUTs!AX$49+INPUTs!AX$50+INPUTs!AX$51)</f>
        <v>3309.8336958122327</v>
      </c>
      <c r="BD47" s="146">
        <f>conversões!BC47*(INPUTs!AY$49+INPUTs!AY$50+INPUTs!AY$51)</f>
        <v>57129.919978305959</v>
      </c>
      <c r="BE47" s="146">
        <f>conversões!BD47*(INPUTs!AZ$49+INPUTs!AZ$50+INPUTs!AZ$51)</f>
        <v>1712.5685565726035</v>
      </c>
      <c r="BF47" s="146">
        <f>conversões!BE47*(INPUTs!BA$49+INPUTs!BA$50+INPUTs!BA$51)</f>
        <v>90582.524016125273</v>
      </c>
      <c r="BG47" s="146">
        <f>conversões!BF47*(INPUTs!BB$49+INPUTs!BB$50+INPUTs!BB$51)</f>
        <v>81058.809981873215</v>
      </c>
      <c r="BH47" s="146">
        <f>conversões!BG47*(INPUTs!BC$49+INPUTs!BC$50+INPUTs!BC$51)</f>
        <v>11139.153530920299</v>
      </c>
      <c r="BI47" s="146">
        <f>conversões!BH47*(INPUTs!BD$49+INPUTs!BD$50+INPUTs!BD$51)</f>
        <v>453.38513431162528</v>
      </c>
      <c r="BJ47" s="146">
        <f>conversões!BI47*(INPUTs!BE$49+INPUTs!BE$50+INPUTs!BE$51)</f>
        <v>5674.6623488201103</v>
      </c>
      <c r="BK47" s="146">
        <f>conversões!BJ47*(INPUTs!BF$49+INPUTs!BF$50+INPUTs!BF$51)</f>
        <v>6123.1283702671599</v>
      </c>
      <c r="BL47" s="146">
        <f>conversões!BK47*(INPUTs!BG$49+INPUTs!BG$50+INPUTs!BG$51)</f>
        <v>933.47410197595002</v>
      </c>
      <c r="BM47" s="146">
        <f>conversões!BL47*(INPUTs!BH$49+INPUTs!BH$50+INPUTs!BH$51)</f>
        <v>2417.9536558984864</v>
      </c>
      <c r="BN47" s="146">
        <f>conversões!BM47*(INPUTs!BI$49+INPUTs!BI$50+INPUTs!BI$51)</f>
        <v>70.257480012539787</v>
      </c>
      <c r="BO47" s="144">
        <f t="shared" si="1"/>
        <v>461750.66413586185</v>
      </c>
      <c r="BP47" s="146">
        <f>conversões!BO47*(INPUTs!BK$49+INPUTs!BK$50+INPUTs!BK$51)</f>
        <v>0</v>
      </c>
      <c r="BQ47" s="146">
        <f>conversões!BP47*(INPUTs!BL$49+INPUTs!BL$50+INPUTs!BL$51)</f>
        <v>0</v>
      </c>
      <c r="BR47" s="146">
        <f>conversões!BQ47*(INPUTs!BM$49+INPUTs!BM$50+INPUTs!BM$51)</f>
        <v>428.32057422605101</v>
      </c>
      <c r="BS47" s="146">
        <f>conversões!BR47*(INPUTs!BN$49+INPUTs!BN$50+INPUTs!BN$51)</f>
        <v>0</v>
      </c>
      <c r="BT47" s="146">
        <f>conversões!BS47*(INPUTs!BO$49+INPUTs!BO$50+INPUTs!BO$51)</f>
        <v>146024.21544776065</v>
      </c>
      <c r="BU47" s="146">
        <f>conversões!BT47*(INPUTs!BP$49+INPUTs!BP$50+INPUTs!BP$51)</f>
        <v>0</v>
      </c>
      <c r="BV47" s="146">
        <f>conversões!BU47*(INPUTs!BQ$49+INPUTs!BQ$50+INPUTs!BQ$51)</f>
        <v>0</v>
      </c>
      <c r="BW47" s="146">
        <f>conversões!BV47*(INPUTs!BR$49+INPUTs!BR$50+INPUTs!BR$51)</f>
        <v>5559.4306601992976</v>
      </c>
      <c r="BX47" s="146">
        <f>conversões!BW47*(INPUTs!BS$49+INPUTs!BS$50+INPUTs!BS$51)</f>
        <v>12002.478624455054</v>
      </c>
      <c r="BY47" s="146">
        <f>conversões!BX47*(INPUTs!BT$49+INPUTs!BT$50+INPUTs!BT$51)</f>
        <v>39.88403925933865</v>
      </c>
      <c r="BZ47" s="146">
        <f>conversões!BY47*(INPUTs!BU$49+INPUTs!BU$50+INPUTs!BU$51)</f>
        <v>0</v>
      </c>
      <c r="CA47" s="146">
        <f>conversões!BZ47*(INPUTs!BV$49+INPUTs!BV$50+INPUTs!BV$51)</f>
        <v>0</v>
      </c>
      <c r="CB47" s="146">
        <f>conversões!CA47*(INPUTs!BW$49+INPUTs!BW$50+INPUTs!BW$51)</f>
        <v>640.72563043104458</v>
      </c>
      <c r="CC47" s="146">
        <f>conversões!CB47*(INPUTs!BX$49+INPUTs!BX$50+INPUTs!BX$51)</f>
        <v>182.27287421851571</v>
      </c>
      <c r="CD47" s="146">
        <f>conversões!CC47*(INPUTs!BY$49+INPUTs!BY$50+INPUTs!BY$51)</f>
        <v>0</v>
      </c>
      <c r="CE47" s="146">
        <f>conversões!CD47*(INPUTs!BZ$49+INPUTs!BZ$50+INPUTs!BZ$51)</f>
        <v>2806.689187905853</v>
      </c>
      <c r="CF47" s="146">
        <f>conversões!CE47*(INPUTs!CA$49+INPUTs!CA$50+INPUTs!CA$51)</f>
        <v>57523.887000381656</v>
      </c>
      <c r="CG47" s="146">
        <f>conversões!CF47*(INPUTs!CB$49+INPUTs!CB$50+INPUTs!CB$51)</f>
        <v>1550.902614095188</v>
      </c>
      <c r="CH47" s="146">
        <f>conversões!CG47*(INPUTs!CC$49+INPUTs!CC$50+INPUTs!CC$51)</f>
        <v>80491.682298059779</v>
      </c>
      <c r="CI47" s="146">
        <f>conversões!CH47*(INPUTs!CD$49+INPUTs!CD$50+INPUTs!CD$51)</f>
        <v>80717.613920192307</v>
      </c>
      <c r="CJ47" s="146">
        <f>conversões!CI47*(INPUTs!CE$49+INPUTs!CE$50+INPUTs!CE$51)</f>
        <v>9346.920246295329</v>
      </c>
      <c r="CK47" s="146">
        <f>conversões!CJ47*(INPUTs!CF$49+INPUTs!CF$50+INPUTs!CF$51)</f>
        <v>387.2428285922598</v>
      </c>
      <c r="CL47" s="146">
        <f>conversões!CK47*(INPUTs!CG$49+INPUTs!CG$50+INPUTs!CG$51)</f>
        <v>4040.4444687061928</v>
      </c>
      <c r="CM47" s="146">
        <f>conversões!CL47*(INPUTs!CH$49+INPUTs!CH$50+INPUTs!CH$51)</f>
        <v>443.13046067495435</v>
      </c>
      <c r="CN47" s="146">
        <f>conversões!CM47*(INPUTs!CI$49+INPUTs!CI$50+INPUTs!CI$51)</f>
        <v>1053.1385449253225</v>
      </c>
      <c r="CO47" s="146">
        <f>conversões!CN47*(INPUTs!CJ$49+INPUTs!CJ$50+INPUTs!CJ$51)</f>
        <v>1575.5993534849902</v>
      </c>
      <c r="CP47" s="146">
        <f>conversões!CO47*(INPUTs!CK$49+INPUTs!CK$50+INPUTs!CK$51)</f>
        <v>60.891662991373039</v>
      </c>
      <c r="CQ47" s="144">
        <f t="shared" si="2"/>
        <v>404875.47043685516</v>
      </c>
      <c r="CR47" s="146">
        <f>conversões!CQ47*(INPUTs!CM$49+INPUTs!CM$50+INPUTs!CM$51)</f>
        <v>0</v>
      </c>
      <c r="CS47" s="146">
        <f>conversões!CR47*(INPUTs!CN$49+INPUTs!CN$50+INPUTs!CN$51)</f>
        <v>0</v>
      </c>
      <c r="CT47" s="146">
        <f>conversões!CS47*(INPUTs!CO$49+INPUTs!CO$50+INPUTs!CO$51)</f>
        <v>2627.5323807145746</v>
      </c>
      <c r="CU47" s="146">
        <f>conversões!CT47*(INPUTs!CP$49+INPUTs!CP$50+INPUTs!CP$51)</f>
        <v>0</v>
      </c>
      <c r="CV47" s="146">
        <f>conversões!CU47*(INPUTs!CQ$49+INPUTs!CQ$50+INPUTs!CQ$51)</f>
        <v>158515.70238647342</v>
      </c>
      <c r="CW47" s="146">
        <f>conversões!CV47*(INPUTs!CR$49+INPUTs!CR$50+INPUTs!CR$51)</f>
        <v>0</v>
      </c>
      <c r="CX47" s="146">
        <f>conversões!CW47*(INPUTs!CS$49+INPUTs!CS$50+INPUTs!CS$51)</f>
        <v>0</v>
      </c>
      <c r="CY47" s="146">
        <f>conversões!CX47*(INPUTs!CT$49+INPUTs!CT$50+INPUTs!CT$51)</f>
        <v>6687.7706348396805</v>
      </c>
      <c r="CZ47" s="146">
        <f>conversões!CY47*(INPUTs!CU$49+INPUTs!CU$50+INPUTs!CU$51)</f>
        <v>10846.340743976107</v>
      </c>
      <c r="DA47" s="146">
        <f>conversões!CZ47*(INPUTs!CV$49+INPUTs!CV$50+INPUTs!CV$51)</f>
        <v>70.232073204606024</v>
      </c>
      <c r="DB47" s="146">
        <f>conversões!DA47*(INPUTs!CW$49+INPUTs!CW$50+INPUTs!CW$51)</f>
        <v>0</v>
      </c>
      <c r="DC47" s="146">
        <f>conversões!DB47*(INPUTs!CX$49+INPUTs!CX$50+INPUTs!CX$51)</f>
        <v>0</v>
      </c>
      <c r="DD47" s="146">
        <f>conversões!DC47*(INPUTs!CY$49+INPUTs!CY$50+INPUTs!CY$51)</f>
        <v>1792.6733788595923</v>
      </c>
      <c r="DE47" s="146">
        <f>conversões!DD47*(INPUTs!CZ$49+INPUTs!CZ$50+INPUTs!CZ$51)</f>
        <v>185.52503579517915</v>
      </c>
      <c r="DF47" s="146">
        <f>conversões!DE47*(INPUTs!DA$49+INPUTs!DA$50+INPUTs!DA$51)</f>
        <v>0</v>
      </c>
      <c r="DG47" s="146">
        <f>conversões!DF47*(INPUTs!DB$49+INPUTs!DB$50+INPUTs!DB$51)</f>
        <v>2837.6516628661957</v>
      </c>
      <c r="DH47" s="146">
        <f>conversões!DG47*(INPUTs!DC$49+INPUTs!DC$50+INPUTs!DC$51)</f>
        <v>51770.767215374522</v>
      </c>
      <c r="DI47" s="146">
        <f>conversões!DH47*(INPUTs!DD$49+INPUTs!DD$50+INPUTs!DD$51)</f>
        <v>1177.8897945423303</v>
      </c>
      <c r="DJ47" s="146">
        <f>conversões!DI47*(INPUTs!DE$49+INPUTs!DE$50+INPUTs!DE$51)</f>
        <v>15493.03409918434</v>
      </c>
      <c r="DK47" s="146">
        <f>conversões!DJ47*(INPUTs!DF$49+INPUTs!DF$50+INPUTs!DF$51)</f>
        <v>72028.011220089407</v>
      </c>
      <c r="DL47" s="146">
        <f>conversões!DK47*(INPUTs!DG$49+INPUTs!DG$50+INPUTs!DG$51)</f>
        <v>8078.9309122410104</v>
      </c>
      <c r="DM47" s="146">
        <f>conversões!DL47*(INPUTs!DH$49+INPUTs!DH$50+INPUTs!DH$51)</f>
        <v>430.91861593517922</v>
      </c>
      <c r="DN47" s="146">
        <f>conversões!DM47*(INPUTs!DI$49+INPUTs!DI$50+INPUTs!DI$51)</f>
        <v>3797.1187888383097</v>
      </c>
      <c r="DO47" s="146">
        <f>conversões!DN47*(INPUTs!DJ$49+INPUTs!DJ$50+INPUTs!DJ$51)</f>
        <v>39.702567455608744</v>
      </c>
      <c r="DP47" s="146">
        <f>conversões!DO47*(INPUTs!DK$49+INPUTs!DK$50+INPUTs!DK$51)</f>
        <v>8270.9504586481489</v>
      </c>
      <c r="DQ47" s="146">
        <f>conversões!DP47*(INPUTs!DL$49+INPUTs!DL$50+INPUTs!DL$51)</f>
        <v>3600.9179705033876</v>
      </c>
      <c r="DR47" s="146">
        <f>conversões!DQ47*(INPUTs!DM$49+INPUTs!DM$50+INPUTs!DM$51)</f>
        <v>52.997743654261136</v>
      </c>
      <c r="DS47" s="144">
        <f t="shared" si="3"/>
        <v>348304.66768319585</v>
      </c>
      <c r="DT47" s="146">
        <f>conversões!DS47*(INPUTs!DO$49+INPUTs!DO$50+INPUTs!DO$51)</f>
        <v>0</v>
      </c>
      <c r="DU47" s="146">
        <f>conversões!DT47*(INPUTs!DP$49+INPUTs!DP$50+INPUTs!DP$51)</f>
        <v>0</v>
      </c>
      <c r="DV47" s="146">
        <f>conversões!DU47*(INPUTs!DQ$49+INPUTs!DQ$50+INPUTs!DQ$51)</f>
        <v>0</v>
      </c>
      <c r="DW47" s="146">
        <f>conversões!DV47*(INPUTs!DR$49+INPUTs!DR$50+INPUTs!DR$51)</f>
        <v>0</v>
      </c>
      <c r="DX47" s="146">
        <f>conversões!DW47*(INPUTs!DS$49+INPUTs!DS$50+INPUTs!DS$51)</f>
        <v>164518.42407319331</v>
      </c>
      <c r="DY47" s="146">
        <f>conversões!DX47*(INPUTs!DT$49+INPUTs!DT$50+INPUTs!DT$51)</f>
        <v>0</v>
      </c>
      <c r="DZ47" s="146">
        <f>conversões!DY47*(INPUTs!DU$49+INPUTs!DU$50+INPUTs!DU$51)</f>
        <v>0</v>
      </c>
      <c r="EA47" s="146">
        <f>conversões!DZ47*(INPUTs!DV$49+INPUTs!DV$50+INPUTs!DV$51)</f>
        <v>6506.7965819812925</v>
      </c>
      <c r="EB47" s="146">
        <f>conversões!EA47*(INPUTs!DW$49+INPUTs!DW$50+INPUTs!DW$51)</f>
        <v>3657.4382027029851</v>
      </c>
      <c r="EC47" s="146">
        <f>conversões!EB47*(INPUTs!DX$49+INPUTs!DX$50+INPUTs!DX$51)</f>
        <v>0</v>
      </c>
      <c r="ED47" s="146">
        <f>conversões!EC47*(INPUTs!DY$49+INPUTs!DY$50+INPUTs!DY$51)</f>
        <v>0</v>
      </c>
      <c r="EE47" s="146">
        <f>conversões!ED47*(INPUTs!DZ$49+INPUTs!DZ$50+INPUTs!DZ$51)</f>
        <v>483.48887104049572</v>
      </c>
      <c r="EF47" s="146">
        <f>conversões!EE47*(INPUTs!EA$49+INPUTs!EA$50+INPUTs!EA$51)</f>
        <v>656.20568934946459</v>
      </c>
      <c r="EG47" s="146">
        <f>conversões!EF47*(INPUTs!EB$49+INPUTs!EB$50+INPUTs!EB$51)</f>
        <v>201.28012400803613</v>
      </c>
      <c r="EH47" s="146">
        <f>conversões!EG47*(INPUTs!EC$49+INPUTs!EC$50+INPUTs!EC$51)</f>
        <v>0</v>
      </c>
      <c r="EI47" s="146">
        <f>conversões!EH47*(INPUTs!ED$49+INPUTs!ED$50+INPUTs!ED$51)</f>
        <v>4167.2960439133985</v>
      </c>
      <c r="EJ47" s="146">
        <f>conversões!EI47*(INPUTs!EE$49+INPUTs!EE$50+INPUTs!EE$51)</f>
        <v>50034.961656759551</v>
      </c>
      <c r="EK47" s="146">
        <f>conversões!EJ47*(INPUTs!EF$49+INPUTs!EF$50+INPUTs!EF$51)</f>
        <v>999.87366614548296</v>
      </c>
      <c r="EL47" s="146">
        <f>conversões!EK47*(INPUTs!EG$49+INPUTs!EG$50+INPUTs!EG$51)</f>
        <v>55995.422196825959</v>
      </c>
      <c r="EM47" s="146">
        <f>conversões!EL47*(INPUTs!EH$49+INPUTs!EH$50+INPUTs!EH$51)</f>
        <v>123071.98466779702</v>
      </c>
      <c r="EN47" s="146">
        <f>conversões!EM47*(INPUTs!EI$49+INPUTs!EI$50+INPUTs!EI$51)</f>
        <v>10179.992597936409</v>
      </c>
      <c r="EO47" s="146">
        <f>conversões!EN47*(INPUTs!EJ$49+INPUTs!EJ$50+INPUTs!EJ$51)</f>
        <v>1003.0979699041561</v>
      </c>
      <c r="EP47" s="146">
        <f>conversões!EO47*(INPUTs!EK$49+INPUTs!EK$50+INPUTs!EK$51)</f>
        <v>2780.5415966269302</v>
      </c>
      <c r="EQ47" s="146">
        <f>conversões!EP47*(INPUTs!EL$49+INPUTs!EL$50+INPUTs!EL$51)</f>
        <v>35.733591635603879</v>
      </c>
      <c r="ER47" s="146">
        <f>conversões!EQ47*(INPUTs!EM$49+INPUTs!EM$50+INPUTs!EM$51)</f>
        <v>0</v>
      </c>
      <c r="ES47" s="146">
        <f>conversões!ER47*(INPUTs!EN$49+INPUTs!EN$50+INPUTs!EN$51)</f>
        <v>1534.9418428879665</v>
      </c>
      <c r="ET47" s="146">
        <f>conversões!ES47*(INPUTs!EO$49+INPUTs!EO$50+INPUTs!EO$51)</f>
        <v>55.352034102209927</v>
      </c>
      <c r="EU47" s="144">
        <f t="shared" si="4"/>
        <v>425882.83140681026</v>
      </c>
      <c r="EV47" s="146">
        <f>conversões!EU47*(INPUTs!EQ$49+INPUTs!EQ$50+INPUTs!EQ$51)</f>
        <v>0</v>
      </c>
      <c r="EW47" s="146">
        <f>conversões!EV47*(INPUTs!ER$49+INPUTs!ER$50+INPUTs!ER$51)</f>
        <v>0</v>
      </c>
      <c r="EX47" s="146">
        <f>conversões!EW47*(INPUTs!ES$49+INPUTs!ES$50+INPUTs!ES$51)</f>
        <v>0</v>
      </c>
      <c r="EY47" s="146">
        <f>conversões!EX47*(INPUTs!ET$49+INPUTs!ET$50+INPUTs!ET$51)</f>
        <v>0</v>
      </c>
      <c r="EZ47" s="146">
        <f>conversões!EY47*(INPUTs!EU$49+INPUTs!EU$50+INPUTs!EU$51)</f>
        <v>158261.93823702799</v>
      </c>
      <c r="FA47" s="146">
        <f>conversões!EZ47*(INPUTs!EV$49+INPUTs!EV$50+INPUTs!EV$51)</f>
        <v>0</v>
      </c>
      <c r="FB47" s="146">
        <f>conversões!FA47*(INPUTs!EW$49+INPUTs!EW$50+INPUTs!EW$51)</f>
        <v>0</v>
      </c>
      <c r="FC47" s="146">
        <f>conversões!FB47*(INPUTs!EX$49+INPUTs!EX$50+INPUTs!EX$51)</f>
        <v>0</v>
      </c>
      <c r="FD47" s="146">
        <f>conversões!FC47*(INPUTs!EY$49+INPUTs!EY$50+INPUTs!EY$51)</f>
        <v>7860.9462629760774</v>
      </c>
      <c r="FE47" s="146">
        <f>conversões!FD47*(INPUTs!EZ$49+INPUTs!EZ$50+INPUTs!EZ$51)</f>
        <v>0</v>
      </c>
      <c r="FF47" s="146">
        <f>conversões!FE47*(INPUTs!FA$49+INPUTs!FA$50+INPUTs!FA$51)</f>
        <v>0</v>
      </c>
      <c r="FG47" s="146">
        <f>conversões!FF47*(INPUTs!FB$49+INPUTs!FB$50+INPUTs!FB$51)</f>
        <v>527.40123791793701</v>
      </c>
      <c r="FH47" s="146">
        <f>conversões!FG47*(INPUTs!FC$49+INPUTs!FC$50+INPUTs!FC$51)</f>
        <v>2330.612866247332</v>
      </c>
      <c r="FI47" s="146">
        <f>conversões!FH47*(INPUTs!FD$49+INPUTs!FD$50+INPUTs!FD$51)</f>
        <v>235.61825135038887</v>
      </c>
      <c r="FJ47" s="146">
        <f>conversões!FI47*(INPUTs!FE$49+INPUTs!FE$50+INPUTs!FE$51)</f>
        <v>0</v>
      </c>
      <c r="FK47" s="146">
        <f>conversões!FJ47*(INPUTs!FF$49+INPUTs!FF$50+INPUTs!FF$51)</f>
        <v>5774.8510679440369</v>
      </c>
      <c r="FL47" s="146">
        <f>conversões!FK47*(INPUTs!FG$49+INPUTs!FG$50+INPUTs!FG$51)</f>
        <v>45304.727388639389</v>
      </c>
      <c r="FM47" s="146">
        <f>conversões!FL47*(INPUTs!FH$49+INPUTs!FH$50+INPUTs!FH$51)</f>
        <v>1049.3920606160043</v>
      </c>
      <c r="FN47" s="146">
        <f>conversões!FM47*(INPUTs!FI$49+INPUTs!FI$50+INPUTs!FI$51)</f>
        <v>13797.241517660947</v>
      </c>
      <c r="FO47" s="146">
        <f>conversões!FN47*(INPUTs!FJ$49+INPUTs!FJ$50+INPUTs!FJ$51)</f>
        <v>117063.55951793863</v>
      </c>
      <c r="FP47" s="146">
        <f>conversões!FO47*(INPUTs!FK$49+INPUTs!FK$50+INPUTs!FK$51)</f>
        <v>5436.1579673314845</v>
      </c>
      <c r="FQ47" s="146">
        <f>conversões!FP47*(INPUTs!FL$49+INPUTs!FL$50+INPUTs!FL$51)</f>
        <v>264.42902397713812</v>
      </c>
      <c r="FR47" s="146">
        <f>conversões!FQ47*(INPUTs!FM$49+INPUTs!FM$50+INPUTs!FM$51)</f>
        <v>2334.1399529032687</v>
      </c>
      <c r="FS47" s="146">
        <f>conversões!FR47*(INPUTs!FN$49+INPUTs!FN$50+INPUTs!FN$51)</f>
        <v>0</v>
      </c>
      <c r="FT47" s="146">
        <f>conversões!FS47*(INPUTs!FO$49+INPUTs!FO$50+INPUTs!FO$51)</f>
        <v>0</v>
      </c>
      <c r="FU47" s="146">
        <f>conversões!FT47*(INPUTs!FP$49+INPUTs!FP$50+INPUTs!FP$51)</f>
        <v>814.43574386369085</v>
      </c>
      <c r="FV47" s="146">
        <f>conversões!FU47*(INPUTs!FQ$49+INPUTs!FQ$50+INPUTs!FQ$51)</f>
        <v>96.72830896302456</v>
      </c>
      <c r="FW47" s="144">
        <f t="shared" si="5"/>
        <v>361152.17940535728</v>
      </c>
      <c r="FX47" s="146">
        <f>conversões!FW47*(INPUTs!FS$49+INPUTs!FS$50+INPUTs!FS$51)</f>
        <v>0</v>
      </c>
      <c r="FY47" s="146">
        <f>conversões!FX47*(INPUTs!FT$49+INPUTs!FT$50+INPUTs!FT$51)</f>
        <v>0</v>
      </c>
      <c r="FZ47" s="146">
        <f>conversões!FY47*(INPUTs!FU$49+INPUTs!FU$50+INPUTs!FU$51)</f>
        <v>0</v>
      </c>
      <c r="GA47" s="146">
        <f>conversões!FZ47*(INPUTs!FV$49+INPUTs!FV$50+INPUTs!FV$51)</f>
        <v>0</v>
      </c>
      <c r="GB47" s="146">
        <f>conversões!GA47*(INPUTs!FW$49+INPUTs!FW$50+INPUTs!FW$51)</f>
        <v>558.76402637280751</v>
      </c>
      <c r="GC47" s="146">
        <f>conversões!GB47*(INPUTs!FX$49+INPUTs!FX$50+INPUTs!FX$51)</f>
        <v>0</v>
      </c>
      <c r="GD47" s="146">
        <f>conversões!GC47*(INPUTs!FY$49+INPUTs!FY$50+INPUTs!FY$51)</f>
        <v>0</v>
      </c>
      <c r="GE47" s="146">
        <f>conversões!GD47*(INPUTs!FZ$49+INPUTs!FZ$50+INPUTs!FZ$51)</f>
        <v>0</v>
      </c>
      <c r="GF47" s="146">
        <f>conversões!GE47*(INPUTs!GA$49+INPUTs!GA$50+INPUTs!GA$51)</f>
        <v>2839.141959194762</v>
      </c>
      <c r="GG47" s="146">
        <f>conversões!GF47*(INPUTs!GB$49+INPUTs!GB$50+INPUTs!GB$51)</f>
        <v>0</v>
      </c>
      <c r="GH47" s="146">
        <f>conversões!GG47*(INPUTs!GC$49+INPUTs!GC$50+INPUTs!GC$51)</f>
        <v>0</v>
      </c>
      <c r="GI47" s="146">
        <f>conversões!GH47*(INPUTs!GD$49+INPUTs!GD$50+INPUTs!GD$51)</f>
        <v>1128.777884691212</v>
      </c>
      <c r="GJ47" s="146">
        <f>conversões!GI47*(INPUTs!GE$49+INPUTs!GE$50+INPUTs!GE$51)</f>
        <v>1098.3679780810921</v>
      </c>
      <c r="GK47" s="146">
        <f>conversões!GJ47*(INPUTs!GF$49+INPUTs!GF$50+INPUTs!GF$51)</f>
        <v>278.96783864004539</v>
      </c>
      <c r="GL47" s="146">
        <f>conversões!GK47*(INPUTs!GG$49+INPUTs!GG$50+INPUTs!GG$51)</f>
        <v>0</v>
      </c>
      <c r="GM47" s="146">
        <f>conversões!GL47*(INPUTs!GH$49+INPUTs!GH$50+INPUTs!GH$51)</f>
        <v>1857.4377833110125</v>
      </c>
      <c r="GN47" s="146">
        <f>conversões!GM47*(INPUTs!GI$49+INPUTs!GI$50+INPUTs!GI$51)</f>
        <v>40812.722141774306</v>
      </c>
      <c r="GO47" s="146">
        <f>conversões!GN47*(INPUTs!GJ$49+INPUTs!GJ$50+INPUTs!GJ$51)</f>
        <v>1327.6062227260475</v>
      </c>
      <c r="GP47" s="146">
        <f>conversões!GO47*(INPUTs!GK$49+INPUTs!GK$50+INPUTs!GK$51)</f>
        <v>13860.004137122862</v>
      </c>
      <c r="GQ47" s="146">
        <f>conversões!GP47*(INPUTs!GL$49+INPUTs!GL$50+INPUTs!GL$51)</f>
        <v>117095.64137000975</v>
      </c>
      <c r="GR47" s="146">
        <f>conversões!GQ47*(INPUTs!GM$49+INPUTs!GM$50+INPUTs!GM$51)</f>
        <v>662.48773884151251</v>
      </c>
      <c r="GS47" s="146">
        <f>conversões!GR47*(INPUTs!GN$49+INPUTs!GN$50+INPUTs!GN$51)</f>
        <v>192.6910243031738</v>
      </c>
      <c r="GT47" s="146">
        <f>conversões!GS47*(INPUTs!GO$49+INPUTs!GO$50+INPUTs!GO$51)</f>
        <v>2683.9558315560125</v>
      </c>
      <c r="GU47" s="146">
        <f>conversões!GT47*(INPUTs!GP$49+INPUTs!GP$50+INPUTs!GP$51)</f>
        <v>0</v>
      </c>
      <c r="GV47" s="146">
        <f>conversões!GU47*(INPUTs!GQ$49+INPUTs!GQ$50+INPUTs!GQ$51)</f>
        <v>0</v>
      </c>
      <c r="GW47" s="146">
        <f>conversões!GV47*(INPUTs!GR$49+INPUTs!GR$50+INPUTs!GR$51)</f>
        <v>907.54155776312996</v>
      </c>
      <c r="GX47" s="146">
        <f>conversões!GW47*(INPUTs!GS$49+INPUTs!GS$50+INPUTs!GS$51)</f>
        <v>416230.24356148235</v>
      </c>
      <c r="GY47" s="144">
        <f t="shared" si="6"/>
        <v>601534.35105587007</v>
      </c>
      <c r="GZ47" s="146">
        <f>conversões!GY47*(INPUTs!GU$49+INPUTs!GU$50+INPUTs!GU$51)</f>
        <v>0</v>
      </c>
      <c r="HA47" s="146">
        <f>conversões!GZ47*(INPUTs!GV$49+INPUTs!GV$50+INPUTs!GV$51)</f>
        <v>0</v>
      </c>
      <c r="HB47" s="146">
        <f>conversões!HA47*(INPUTs!GW$49+INPUTs!GW$50+INPUTs!GW$51)</f>
        <v>206.67648142126117</v>
      </c>
      <c r="HC47" s="146">
        <f>conversões!HB47*(INPUTs!GX$49+INPUTs!GX$50+INPUTs!GX$51)</f>
        <v>0</v>
      </c>
      <c r="HD47" s="146">
        <f>conversões!HC47*(INPUTs!GY$49+INPUTs!GY$50+INPUTs!GY$51)</f>
        <v>0</v>
      </c>
      <c r="HE47" s="146">
        <f>conversões!HD47*(INPUTs!GZ$49+INPUTs!GZ$50+INPUTs!GZ$51)</f>
        <v>0</v>
      </c>
      <c r="HF47" s="146">
        <f>conversões!HE47*(INPUTs!HA$49+INPUTs!HA$50+INPUTs!HA$51)</f>
        <v>0</v>
      </c>
      <c r="HG47" s="146">
        <f>conversões!HF47*(INPUTs!HB$49+INPUTs!HB$50+INPUTs!HB$51)</f>
        <v>0</v>
      </c>
      <c r="HH47" s="146">
        <f>conversões!HG47*(INPUTs!HC$49+INPUTs!HC$50+INPUTs!HC$51)</f>
        <v>2761.0310229504071</v>
      </c>
      <c r="HI47" s="146">
        <f>conversões!HH47*(INPUTs!HD$49+INPUTs!HD$50+INPUTs!HD$51)</f>
        <v>0</v>
      </c>
      <c r="HJ47" s="146">
        <f>conversões!HI47*(INPUTs!HE$49+INPUTs!HE$50+INPUTs!HE$51)</f>
        <v>0</v>
      </c>
      <c r="HK47" s="146">
        <f>conversões!HJ47*(INPUTs!HF$49+INPUTs!HF$50+INPUTs!HF$51)</f>
        <v>436.37625387674825</v>
      </c>
      <c r="HL47" s="146">
        <f>conversões!HK47*(INPUTs!HG$49+INPUTs!HG$50+INPUTs!HG$51)</f>
        <v>1070.9285395089278</v>
      </c>
      <c r="HM47" s="146">
        <f>conversões!HL47*(INPUTs!HH$49+INPUTs!HH$50+INPUTs!HH$51)</f>
        <v>270.45382445691951</v>
      </c>
      <c r="HN47" s="146">
        <f>conversões!HM47*(INPUTs!HI$49+INPUTs!HI$50+INPUTs!HI$51)</f>
        <v>0</v>
      </c>
      <c r="HO47" s="146">
        <f>conversões!HN47*(INPUTs!HJ$49+INPUTs!HJ$50+INPUTs!HJ$51)</f>
        <v>8824.5933687191045</v>
      </c>
      <c r="HP47" s="146">
        <f>conversões!HO47*(INPUTs!HK$49+INPUTs!HK$50+INPUTs!HK$51)</f>
        <v>28880.643910906427</v>
      </c>
      <c r="HQ47" s="146">
        <f>conversões!HP47*(INPUTs!HL$49+INPUTs!HL$50+INPUTs!HL$51)</f>
        <v>849.76889209701596</v>
      </c>
      <c r="HR47" s="146">
        <f>conversões!HQ47*(INPUTs!HM$49+INPUTs!HM$50+INPUTs!HM$51)</f>
        <v>6060.0890970815781</v>
      </c>
      <c r="HS47" s="146">
        <f>conversões!HR47*(INPUTs!HN$49+INPUTs!HN$50+INPUTs!HN$51)</f>
        <v>98224.210167534315</v>
      </c>
      <c r="HT47" s="146">
        <f>conversões!HS47*(INPUTs!HO$49+INPUTs!HO$50+INPUTs!HO$51)</f>
        <v>594.00322308196598</v>
      </c>
      <c r="HU47" s="146">
        <f>conversões!HT47*(INPUTs!HP$49+INPUTs!HP$50+INPUTs!HP$51)</f>
        <v>48.289894047723386</v>
      </c>
      <c r="HV47" s="146">
        <f>conversões!HU47*(INPUTs!HQ$49+INPUTs!HQ$50+INPUTs!HQ$51)</f>
        <v>2352.4605962580358</v>
      </c>
      <c r="HW47" s="146">
        <f>conversões!HV47*(INPUTs!HR$49+INPUTs!HR$50+INPUTs!HR$51)</f>
        <v>39.01412137642604</v>
      </c>
      <c r="HX47" s="146">
        <f>conversões!HW47*(INPUTs!HS$49+INPUTs!HS$50+INPUTs!HS$51)</f>
        <v>0</v>
      </c>
      <c r="HY47" s="146">
        <f>conversões!HX47*(INPUTs!HT$49+INPUTs!HT$50+INPUTs!HT$51)</f>
        <v>508.88631285192389</v>
      </c>
      <c r="HZ47" s="146">
        <f>conversões!HY47*(INPUTs!HU$49+INPUTs!HU$50+INPUTs!HU$51)</f>
        <v>356360.5482974234</v>
      </c>
      <c r="IA47" s="144">
        <f t="shared" si="7"/>
        <v>507487.97400359216</v>
      </c>
    </row>
    <row r="48" spans="1:235" s="27" customFormat="1" ht="36" x14ac:dyDescent="0.25">
      <c r="A48" s="87" t="s">
        <v>841</v>
      </c>
      <c r="B48" s="88">
        <v>9103</v>
      </c>
      <c r="C48" s="88"/>
      <c r="D48" s="88"/>
      <c r="E48" s="88"/>
      <c r="F48" s="88" t="s">
        <v>82</v>
      </c>
      <c r="G48" s="88" t="s">
        <v>833</v>
      </c>
      <c r="H48" s="88" t="s">
        <v>35</v>
      </c>
      <c r="I48" s="87" t="s">
        <v>841</v>
      </c>
      <c r="J48" s="87" t="s">
        <v>841</v>
      </c>
      <c r="K48" s="87" t="s">
        <v>845</v>
      </c>
      <c r="L48" s="146">
        <f>conversões!K48*(INPUTs!G$49+INPUTs!G$50+INPUTs!G$51)</f>
        <v>2031.9463193751067</v>
      </c>
      <c r="M48" s="146">
        <f>conversões!L48*(INPUTs!H$49+INPUTs!H$50+INPUTs!H$51)</f>
        <v>22858.950435832281</v>
      </c>
      <c r="N48" s="146">
        <f>conversões!M48*(INPUTs!I$49+INPUTs!I$50+INPUTs!I$51)</f>
        <v>0</v>
      </c>
      <c r="O48" s="146">
        <f>conversões!N48*(INPUTs!J$49+INPUTs!J$50+INPUTs!J$51)</f>
        <v>819.48071374220899</v>
      </c>
      <c r="P48" s="146">
        <f>conversões!O48*(INPUTs!K$49+INPUTs!K$50+INPUTs!K$51)</f>
        <v>185.96219337379799</v>
      </c>
      <c r="Q48" s="146">
        <f>conversões!P48*(INPUTs!L$49+INPUTs!L$50+INPUTs!L$51)</f>
        <v>346.28168181594958</v>
      </c>
      <c r="R48" s="146">
        <f>conversões!Q48*(INPUTs!M$49+INPUTs!M$50+INPUTs!M$51)</f>
        <v>317.2571113992035</v>
      </c>
      <c r="S48" s="146">
        <f>conversões!R48*(INPUTs!N$49+INPUTs!N$50+INPUTs!N$51)</f>
        <v>0</v>
      </c>
      <c r="T48" s="146">
        <f>conversões!S48*(INPUTs!O$49+INPUTs!O$50+INPUTs!O$51)</f>
        <v>0</v>
      </c>
      <c r="U48" s="146">
        <f>conversões!T48*(INPUTs!P$49+INPUTs!P$50+INPUTs!P$51)</f>
        <v>37.507209120349991</v>
      </c>
      <c r="V48" s="146">
        <f>conversões!U48*(INPUTs!Q$49+INPUTs!Q$50+INPUTs!Q$51)</f>
        <v>96.813670348094419</v>
      </c>
      <c r="W48" s="146">
        <f>conversões!V48*(INPUTs!R$49+INPUTs!R$50+INPUTs!R$51)</f>
        <v>0</v>
      </c>
      <c r="X48" s="146">
        <f>conversões!W48*(INPUTs!S$49+INPUTs!S$50+INPUTs!S$51)</f>
        <v>7805.3242998631413</v>
      </c>
      <c r="Y48" s="146">
        <f>conversões!X48*(INPUTs!T$49+INPUTs!T$50+INPUTs!T$51)</f>
        <v>0</v>
      </c>
      <c r="Z48" s="146">
        <f>conversões!Y48*(INPUTs!U$49+INPUTs!U$50+INPUTs!U$51)</f>
        <v>112.32062187566639</v>
      </c>
      <c r="AA48" s="146">
        <f>conversões!Z48*(INPUTs!V$49+INPUTs!V$50+INPUTs!V$51)</f>
        <v>472.68097655157101</v>
      </c>
      <c r="AB48" s="146">
        <f>conversões!AA48*(INPUTs!W$49+INPUTs!W$50+INPUTs!W$51)</f>
        <v>48389.789080003087</v>
      </c>
      <c r="AC48" s="146">
        <f>conversões!AB48*(INPUTs!X$49+INPUTs!X$50+INPUTs!X$51)</f>
        <v>68.49106496386041</v>
      </c>
      <c r="AD48" s="146">
        <f>conversões!AC48*(INPUTs!Y$49+INPUTs!Y$50+INPUTs!Y$51)</f>
        <v>119746.22246515979</v>
      </c>
      <c r="AE48" s="146">
        <f>conversões!AD48*(INPUTs!Z$49+INPUTs!Z$50+INPUTs!Z$51)</f>
        <v>155435.7565954602</v>
      </c>
      <c r="AF48" s="146">
        <f>conversões!AE48*(INPUTs!AA$49+INPUTs!AA$50+INPUTs!AA$51)</f>
        <v>56991.705889103003</v>
      </c>
      <c r="AG48" s="146">
        <f>conversões!AF48*(INPUTs!AB$49+INPUTs!AB$50+INPUTs!AB$51)</f>
        <v>1145.6317998123661</v>
      </c>
      <c r="AH48" s="146">
        <f>conversões!AG48*(INPUTs!AC$49+INPUTs!AC$50+INPUTs!AC$51)</f>
        <v>59611.703598897162</v>
      </c>
      <c r="AI48" s="146">
        <f>conversões!AH48*(INPUTs!AD$49+INPUTs!AD$50+INPUTs!AD$51)</f>
        <v>1045.0803599364845</v>
      </c>
      <c r="AJ48" s="146">
        <f>conversões!AI48*(INPUTs!AE$49+INPUTs!AE$50+INPUTs!AE$51)</f>
        <v>165.98442396342324</v>
      </c>
      <c r="AK48" s="146">
        <f>conversões!AJ48*(INPUTs!AF$49+INPUTs!AF$50+INPUTs!AF$51)</f>
        <v>898.42147366688346</v>
      </c>
      <c r="AL48" s="146">
        <f>conversões!AK48*(INPUTs!AG$49+INPUTs!AG$50+INPUTs!AG$51)</f>
        <v>23407.108972131216</v>
      </c>
      <c r="AM48" s="144">
        <f t="shared" si="0"/>
        <v>501990.42095639487</v>
      </c>
      <c r="AN48" s="146">
        <f>conversões!AM48*(INPUTs!AI$49+INPUTs!AI$50+INPUTs!AI$51)</f>
        <v>2024.3957612915533</v>
      </c>
      <c r="AO48" s="146">
        <f>conversões!AN48*(INPUTs!AJ$49+INPUTs!AJ$50+INPUTs!AJ$51)</f>
        <v>25041.258711759743</v>
      </c>
      <c r="AP48" s="146">
        <f>conversões!AO48*(INPUTs!AK$49+INPUTs!AK$50+INPUTs!AK$51)</f>
        <v>0</v>
      </c>
      <c r="AQ48" s="146">
        <f>conversões!AP48*(INPUTs!AL$49+INPUTs!AL$50+INPUTs!AL$51)</f>
        <v>799.37599179193398</v>
      </c>
      <c r="AR48" s="146">
        <f>conversões!AQ48*(INPUTs!AM$49+INPUTs!AM$50+INPUTs!AM$51)</f>
        <v>182.81214151919718</v>
      </c>
      <c r="AS48" s="146">
        <f>conversões!AR48*(INPUTs!AN$49+INPUTs!AN$50+INPUTs!AN$51)</f>
        <v>388.40949182754531</v>
      </c>
      <c r="AT48" s="146">
        <f>conversões!AS48*(INPUTs!AO$49+INPUTs!AO$50+INPUTs!AO$51)</f>
        <v>185.13227225447486</v>
      </c>
      <c r="AU48" s="146">
        <f>conversões!AT48*(INPUTs!AP$49+INPUTs!AP$50+INPUTs!AP$51)</f>
        <v>0</v>
      </c>
      <c r="AV48" s="146">
        <f>conversões!AU48*(INPUTs!AQ$49+INPUTs!AQ$50+INPUTs!AQ$51)</f>
        <v>0</v>
      </c>
      <c r="AW48" s="146">
        <f>conversões!AV48*(INPUTs!AR$49+INPUTs!AR$50+INPUTs!AR$51)</f>
        <v>36.926024378683699</v>
      </c>
      <c r="AX48" s="146">
        <f>conversões!AW48*(INPUTs!AS$49+INPUTs!AS$50+INPUTs!AS$51)</f>
        <v>503.92803865374697</v>
      </c>
      <c r="AY48" s="146">
        <f>conversões!AX48*(INPUTs!AT$49+INPUTs!AT$50+INPUTs!AT$51)</f>
        <v>0</v>
      </c>
      <c r="AZ48" s="146">
        <f>conversões!AY48*(INPUTs!AU$49+INPUTs!AU$50+INPUTs!AU$51)</f>
        <v>7343.5585290383624</v>
      </c>
      <c r="BA48" s="146">
        <f>conversões!AZ48*(INPUTs!AV$49+INPUTs!AV$50+INPUTs!AV$51)</f>
        <v>0</v>
      </c>
      <c r="BB48" s="146">
        <f>conversões!BA48*(INPUTs!AW$49+INPUTs!AW$50+INPUTs!AW$51)</f>
        <v>36.926024378683699</v>
      </c>
      <c r="BC48" s="146">
        <f>conversões!BB48*(INPUTs!AX$49+INPUTs!AX$50+INPUTs!AX$51)</f>
        <v>192.41236322595179</v>
      </c>
      <c r="BD48" s="146">
        <f>conversões!BC48*(INPUTs!AY$49+INPUTs!AY$50+INPUTs!AY$51)</f>
        <v>42263.693184521289</v>
      </c>
      <c r="BE48" s="146">
        <f>conversões!BD48*(INPUTs!AZ$49+INPUTs!AZ$50+INPUTs!AZ$51)</f>
        <v>418.48459495751149</v>
      </c>
      <c r="BF48" s="146">
        <f>conversões!BE48*(INPUTs!BA$49+INPUTs!BA$50+INPUTs!BA$51)</f>
        <v>126823.75363881631</v>
      </c>
      <c r="BG48" s="146">
        <f>conversões!BF48*(INPUTs!BB$49+INPUTs!BB$50+INPUTs!BB$51)</f>
        <v>158257.62880743021</v>
      </c>
      <c r="BH48" s="146">
        <f>conversões!BG48*(INPUTs!BC$49+INPUTs!BC$50+INPUTs!BC$51)</f>
        <v>43251.940889321944</v>
      </c>
      <c r="BI48" s="146">
        <f>conversões!BH48*(INPUTs!BD$49+INPUTs!BD$50+INPUTs!BD$51)</f>
        <v>774.85068495125029</v>
      </c>
      <c r="BJ48" s="146">
        <f>conversões!BI48*(INPUTs!BE$49+INPUTs!BE$50+INPUTs!BE$51)</f>
        <v>56924.338422315384</v>
      </c>
      <c r="BK48" s="146">
        <f>conversões!BJ48*(INPUTs!BF$49+INPUTs!BF$50+INPUTs!BF$51)</f>
        <v>1097.5585403345822</v>
      </c>
      <c r="BL48" s="146">
        <f>conversões!BK48*(INPUTs!BG$49+INPUTs!BG$50+INPUTs!BG$51)</f>
        <v>173.28871287184739</v>
      </c>
      <c r="BM48" s="146">
        <f>conversões!BL48*(INPUTs!BH$49+INPUTs!BH$50+INPUTs!BH$51)</f>
        <v>754.60073639044845</v>
      </c>
      <c r="BN48" s="146">
        <f>conversões!BM48*(INPUTs!BI$49+INPUTs!BI$50+INPUTs!BI$51)</f>
        <v>22914.766850116655</v>
      </c>
      <c r="BO48" s="144">
        <f t="shared" si="1"/>
        <v>490390.0404121473</v>
      </c>
      <c r="BP48" s="146">
        <f>conversões!BO48*(INPUTs!BK$49+INPUTs!BK$50+INPUTs!BK$51)</f>
        <v>147.46122537627789</v>
      </c>
      <c r="BQ48" s="146">
        <f>conversões!BP48*(INPUTs!BL$49+INPUTs!BL$50+INPUTs!BL$51)</f>
        <v>20879.234809504313</v>
      </c>
      <c r="BR48" s="146">
        <f>conversões!BQ48*(INPUTs!BM$49+INPUTs!BM$50+INPUTs!BM$51)</f>
        <v>0</v>
      </c>
      <c r="BS48" s="146">
        <f>conversões!BR48*(INPUTs!BN$49+INPUTs!BN$50+INPUTs!BN$51)</f>
        <v>856.66412643831688</v>
      </c>
      <c r="BT48" s="146">
        <f>conversões!BS48*(INPUTs!BO$49+INPUTs!BO$50+INPUTs!BO$51)</f>
        <v>281.17414725857816</v>
      </c>
      <c r="BU48" s="146">
        <f>conversões!BT48*(INPUTs!BP$49+INPUTs!BP$50+INPUTs!BP$51)</f>
        <v>373.61688287380196</v>
      </c>
      <c r="BV48" s="146">
        <f>conversões!BU48*(INPUTs!BQ$49+INPUTs!BQ$50+INPUTs!BQ$51)</f>
        <v>0</v>
      </c>
      <c r="BW48" s="146">
        <f>conversões!BV48*(INPUTs!BR$49+INPUTs!BR$50+INPUTs!BR$51)</f>
        <v>0</v>
      </c>
      <c r="BX48" s="146">
        <f>conversões!BW48*(INPUTs!BS$49+INPUTs!BS$50+INPUTs!BS$51)</f>
        <v>80.652730981026167</v>
      </c>
      <c r="BY48" s="146">
        <f>conversões!BX48*(INPUTs!BT$49+INPUTs!BT$50+INPUTs!BT$51)</f>
        <v>4440.9731688238735</v>
      </c>
      <c r="BZ48" s="146">
        <f>conversões!BY48*(INPUTs!BU$49+INPUTs!BU$50+INPUTs!BU$51)</f>
        <v>169.18289002437018</v>
      </c>
      <c r="CA48" s="146">
        <f>conversões!BZ48*(INPUTs!BV$49+INPUTs!BV$50+INPUTs!BV$51)</f>
        <v>0</v>
      </c>
      <c r="CB48" s="146">
        <f>conversões!CA48*(INPUTs!BW$49+INPUTs!BW$50+INPUTs!BW$51)</f>
        <v>6523.808117320953</v>
      </c>
      <c r="CC48" s="146">
        <f>conversões!CB48*(INPUTs!BX$49+INPUTs!BX$50+INPUTs!BX$51)</f>
        <v>0</v>
      </c>
      <c r="CD48" s="146">
        <f>conversões!CC48*(INPUTs!BY$49+INPUTs!BY$50+INPUTs!BY$51)</f>
        <v>0</v>
      </c>
      <c r="CE48" s="146">
        <f>conversões!CD48*(INPUTs!BZ$49+INPUTs!BZ$50+INPUTs!BZ$51)</f>
        <v>896.00645967669652</v>
      </c>
      <c r="CF48" s="146">
        <f>conversões!CE48*(INPUTs!CA$49+INPUTs!CA$50+INPUTs!CA$51)</f>
        <v>57010.23078162509</v>
      </c>
      <c r="CG48" s="146">
        <f>conversões!CF48*(INPUTs!CB$49+INPUTs!CB$50+INPUTs!CB$51)</f>
        <v>534.22323961070583</v>
      </c>
      <c r="CH48" s="146">
        <f>conversões!CG48*(INPUTs!CC$49+INPUTs!CC$50+INPUTs!CC$51)</f>
        <v>129273.52270541528</v>
      </c>
      <c r="CI48" s="146">
        <f>conversões!CH48*(INPUTs!CD$49+INPUTs!CD$50+INPUTs!CD$51)</f>
        <v>150287.98813277559</v>
      </c>
      <c r="CJ48" s="146">
        <f>conversões!CI48*(INPUTs!CE$49+INPUTs!CE$50+INPUTs!CE$51)</f>
        <v>36651.573734720187</v>
      </c>
      <c r="CK48" s="146">
        <f>conversões!CJ48*(INPUTs!CF$49+INPUTs!CF$50+INPUTs!CF$51)</f>
        <v>918.92585184681764</v>
      </c>
      <c r="CL48" s="146">
        <f>conversões!CK48*(INPUTs!CG$49+INPUTs!CG$50+INPUTs!CG$51)</f>
        <v>40795.249103485956</v>
      </c>
      <c r="CM48" s="146">
        <f>conversões!CL48*(INPUTs!CH$49+INPUTs!CH$50+INPUTs!CH$51)</f>
        <v>1048.8186835505646</v>
      </c>
      <c r="CN48" s="146">
        <f>conversões!CM48*(INPUTs!CI$49+INPUTs!CI$50+INPUTs!CI$51)</f>
        <v>100.07946927386038</v>
      </c>
      <c r="CO48" s="146">
        <f>conversões!CN48*(INPUTs!CJ$49+INPUTs!CJ$50+INPUTs!CJ$51)</f>
        <v>893.12042463085754</v>
      </c>
      <c r="CP48" s="146">
        <f>conversões!CO48*(INPUTs!CK$49+INPUTs!CK$50+INPUTs!CK$51)</f>
        <v>25497.958210445653</v>
      </c>
      <c r="CQ48" s="144">
        <f t="shared" si="2"/>
        <v>477660.46489565878</v>
      </c>
      <c r="CR48" s="146">
        <f>conversões!CQ48*(INPUTs!CM$49+INPUTs!CM$50+INPUTs!CM$51)</f>
        <v>560.54536413113181</v>
      </c>
      <c r="CS48" s="146">
        <f>conversões!CR48*(INPUTs!CN$49+INPUTs!CN$50+INPUTs!CN$51)</f>
        <v>20767.979418126979</v>
      </c>
      <c r="CT48" s="146">
        <f>conversões!CS48*(INPUTs!CO$49+INPUTs!CO$50+INPUTs!CO$51)</f>
        <v>0</v>
      </c>
      <c r="CU48" s="146">
        <f>conversões!CT48*(INPUTs!CP$49+INPUTs!CP$50+INPUTs!CP$51)</f>
        <v>764.02132727641117</v>
      </c>
      <c r="CV48" s="146">
        <f>conversões!CU48*(INPUTs!CQ$49+INPUTs!CQ$50+INPUTs!CQ$51)</f>
        <v>75.928873244597369</v>
      </c>
      <c r="CW48" s="146">
        <f>conversões!CV48*(INPUTs!CR$49+INPUTs!CR$50+INPUTs!CR$51)</f>
        <v>318.52802690093472</v>
      </c>
      <c r="CX48" s="146">
        <f>conversões!CW48*(INPUTs!CS$49+INPUTs!CS$50+INPUTs!CS$51)</f>
        <v>0</v>
      </c>
      <c r="CY48" s="146">
        <f>conversões!CX48*(INPUTs!CT$49+INPUTs!CT$50+INPUTs!CT$51)</f>
        <v>91.175634940299659</v>
      </c>
      <c r="CZ48" s="146">
        <f>conversões!CY48*(INPUTs!CU$49+INPUTs!CU$50+INPUTs!CU$51)</f>
        <v>121.73014537848702</v>
      </c>
      <c r="DA48" s="146">
        <f>conversões!CZ48*(INPUTs!CV$49+INPUTs!CV$50+INPUTs!CV$51)</f>
        <v>3877.8619795554291</v>
      </c>
      <c r="DB48" s="146">
        <f>conversões!DA48*(INPUTs!CW$49+INPUTs!CW$50+INPUTs!CW$51)</f>
        <v>2519.2797628049434</v>
      </c>
      <c r="DC48" s="146">
        <f>conversões!DB48*(INPUTs!CX$49+INPUTs!CX$50+INPUTs!CX$51)</f>
        <v>0</v>
      </c>
      <c r="DD48" s="146">
        <f>conversões!DC48*(INPUTs!CY$49+INPUTs!CY$50+INPUTs!CY$51)</f>
        <v>2418.2943613895436</v>
      </c>
      <c r="DE48" s="146">
        <f>conversões!DD48*(INPUTs!CZ$49+INPUTs!CZ$50+INPUTs!CZ$51)</f>
        <v>0</v>
      </c>
      <c r="DF48" s="146">
        <f>conversões!DE48*(INPUTs!DA$49+INPUTs!DA$50+INPUTs!DA$51)</f>
        <v>0</v>
      </c>
      <c r="DG48" s="146">
        <f>conversões!DF48*(INPUTs!DB$49+INPUTs!DB$50+INPUTs!DB$51)</f>
        <v>489.38445820399619</v>
      </c>
      <c r="DH48" s="146">
        <f>conversões!DG48*(INPUTs!DC$49+INPUTs!DC$50+INPUTs!DC$51)</f>
        <v>49987.95544197844</v>
      </c>
      <c r="DI48" s="146">
        <f>conversões!DH48*(INPUTs!DD$49+INPUTs!DD$50+INPUTs!DD$51)</f>
        <v>419.50428025929949</v>
      </c>
      <c r="DJ48" s="146">
        <f>conversões!DI48*(INPUTs!DE$49+INPUTs!DE$50+INPUTs!DE$51)</f>
        <v>134144.69118679746</v>
      </c>
      <c r="DK48" s="146">
        <f>conversões!DJ48*(INPUTs!DF$49+INPUTs!DF$50+INPUTs!DF$51)</f>
        <v>51642.528532365992</v>
      </c>
      <c r="DL48" s="146">
        <f>conversões!DK48*(INPUTs!DG$49+INPUTs!DG$50+INPUTs!DG$51)</f>
        <v>5718.7132957618787</v>
      </c>
      <c r="DM48" s="146">
        <f>conversões!DL48*(INPUTs!DH$49+INPUTs!DH$50+INPUTs!DH$51)</f>
        <v>867.04125657222949</v>
      </c>
      <c r="DN48" s="146">
        <f>conversões!DM48*(INPUTs!DI$49+INPUTs!DI$50+INPUTs!DI$51)</f>
        <v>39648.953132913215</v>
      </c>
      <c r="DO48" s="146">
        <f>conversões!DN48*(INPUTs!DJ$49+INPUTs!DJ$50+INPUTs!DJ$51)</f>
        <v>816.83671966060876</v>
      </c>
      <c r="DP48" s="146">
        <f>conversões!DO48*(INPUTs!DK$49+INPUTs!DK$50+INPUTs!DK$51)</f>
        <v>151.84981817311967</v>
      </c>
      <c r="DQ48" s="146">
        <f>conversões!DP48*(INPUTs!DL$49+INPUTs!DL$50+INPUTs!DL$51)</f>
        <v>547.74357314094323</v>
      </c>
      <c r="DR48" s="146">
        <f>conversões!DQ48*(INPUTs!DM$49+INPUTs!DM$50+INPUTs!DM$51)</f>
        <v>28375.782954491235</v>
      </c>
      <c r="DS48" s="144">
        <f t="shared" si="3"/>
        <v>344326.32954406715</v>
      </c>
      <c r="DT48" s="146">
        <f>conversões!DS48*(INPUTs!DO$49+INPUTs!DO$50+INPUTs!DO$51)</f>
        <v>669.13730035459503</v>
      </c>
      <c r="DU48" s="146">
        <f>conversões!DT48*(INPUTs!DP$49+INPUTs!DP$50+INPUTs!DP$51)</f>
        <v>40205.753816712335</v>
      </c>
      <c r="DV48" s="146">
        <f>conversões!DU48*(INPUTs!DQ$49+INPUTs!DQ$50+INPUTs!DQ$51)</f>
        <v>19972.15788857987</v>
      </c>
      <c r="DW48" s="146">
        <f>conversões!DV48*(INPUTs!DR$49+INPUTs!DR$50+INPUTs!DR$51)</f>
        <v>718.31334685427328</v>
      </c>
      <c r="DX48" s="146">
        <f>conversões!DW48*(INPUTs!DS$49+INPUTs!DS$50+INPUTs!DS$51)</f>
        <v>134.02963194226538</v>
      </c>
      <c r="DY48" s="146">
        <f>conversões!DX48*(INPUTs!DT$49+INPUTs!DT$50+INPUTs!DT$51)</f>
        <v>0</v>
      </c>
      <c r="DZ48" s="146">
        <f>conversões!DY48*(INPUTs!DU$49+INPUTs!DU$50+INPUTs!DU$51)</f>
        <v>0</v>
      </c>
      <c r="EA48" s="146">
        <f>conversões!DZ48*(INPUTs!DV$49+INPUTs!DV$50+INPUTs!DV$51)</f>
        <v>95.54436266204246</v>
      </c>
      <c r="EB48" s="146">
        <f>conversões!EA48*(INPUTs!DW$49+INPUTs!DW$50+INPUTs!DW$51)</f>
        <v>110.83146068796924</v>
      </c>
      <c r="EC48" s="146">
        <f>conversões!EB48*(INPUTs!DX$49+INPUTs!DX$50+INPUTs!DX$51)</f>
        <v>3056.5711712446646</v>
      </c>
      <c r="ED48" s="146">
        <f>conversões!EC48*(INPUTs!DY$49+INPUTs!DY$50+INPUTs!DY$51)</f>
        <v>187.66377840382899</v>
      </c>
      <c r="EE48" s="146">
        <f>conversões!ED48*(INPUTs!DZ$49+INPUTs!DZ$50+INPUTs!DZ$51)</f>
        <v>0</v>
      </c>
      <c r="EF48" s="146">
        <f>conversões!EE48*(INPUTs!EA$49+INPUTs!EA$50+INPUTs!EA$51)</f>
        <v>951.30719267972893</v>
      </c>
      <c r="EG48" s="146">
        <f>conversões!EF48*(INPUTs!EB$49+INPUTs!EB$50+INPUTs!EB$51)</f>
        <v>0</v>
      </c>
      <c r="EH48" s="146">
        <f>conversões!EG48*(INPUTs!EC$49+INPUTs!EC$50+INPUTs!EC$51)</f>
        <v>0</v>
      </c>
      <c r="EI48" s="146">
        <f>conversões!EH48*(INPUTs!ED$49+INPUTs!ED$50+INPUTs!ED$51)</f>
        <v>771.42008843398241</v>
      </c>
      <c r="EJ48" s="146">
        <f>conversões!EI48*(INPUTs!EE$49+INPUTs!EE$50+INPUTs!EE$51)</f>
        <v>43179.879120452235</v>
      </c>
      <c r="EK48" s="146">
        <f>conversões!EJ48*(INPUTs!EF$49+INPUTs!EF$50+INPUTs!EF$51)</f>
        <v>370.8484370861608</v>
      </c>
      <c r="EL48" s="146">
        <f>conversões!EK48*(INPUTs!EG$49+INPUTs!EG$50+INPUTs!EG$51)</f>
        <v>139615.79680468704</v>
      </c>
      <c r="EM48" s="146">
        <f>conversões!EL48*(INPUTs!EH$49+INPUTs!EH$50+INPUTs!EH$51)</f>
        <v>42758.452045623068</v>
      </c>
      <c r="EN48" s="146">
        <f>conversões!EM48*(INPUTs!EI$49+INPUTs!EI$50+INPUTs!EI$51)</f>
        <v>5312.4468243731644</v>
      </c>
      <c r="EO48" s="146">
        <f>conversões!EN48*(INPUTs!EJ$49+INPUTs!EJ$50+INPUTs!EJ$51)</f>
        <v>961.74063708246842</v>
      </c>
      <c r="EP48" s="146">
        <f>conversões!EO48*(INPUTs!EK$49+INPUTs!EK$50+INPUTs!EK$51)</f>
        <v>40442.623578848543</v>
      </c>
      <c r="EQ48" s="146">
        <f>conversões!EP48*(INPUTs!EL$49+INPUTs!EL$50+INPUTs!EL$51)</f>
        <v>919.43677810760721</v>
      </c>
      <c r="ER48" s="146">
        <f>conversões!EQ48*(INPUTs!EM$49+INPUTs!EM$50+INPUTs!EM$51)</f>
        <v>257.21561568491177</v>
      </c>
      <c r="ES48" s="146">
        <f>conversões!ER48*(INPUTs!EN$49+INPUTs!EN$50+INPUTs!EN$51)</f>
        <v>1116.1925580623101</v>
      </c>
      <c r="ET48" s="146">
        <f>conversões!ES48*(INPUTs!EO$49+INPUTs!EO$50+INPUTs!EO$51)</f>
        <v>108384.55045131862</v>
      </c>
      <c r="EU48" s="144">
        <f t="shared" si="4"/>
        <v>450191.9128898817</v>
      </c>
      <c r="EV48" s="146">
        <f>conversões!EU48*(INPUTs!EQ$49+INPUTs!EQ$50+INPUTs!EQ$51)</f>
        <v>765.6506100563131</v>
      </c>
      <c r="EW48" s="146">
        <f>conversões!EV48*(INPUTs!ER$49+INPUTs!ER$50+INPUTs!ER$51)</f>
        <v>39856.413643268934</v>
      </c>
      <c r="EX48" s="146">
        <f>conversões!EW48*(INPUTs!ES$49+INPUTs!ES$50+INPUTs!ES$51)</f>
        <v>22224.675010257648</v>
      </c>
      <c r="EY48" s="146">
        <f>conversões!EX48*(INPUTs!ET$49+INPUTs!ET$50+INPUTs!ET$51)</f>
        <v>3610.4821066743175</v>
      </c>
      <c r="EZ48" s="146">
        <f>conversões!EY48*(INPUTs!EU$49+INPUTs!EU$50+INPUTs!EU$51)</f>
        <v>16435.134671915795</v>
      </c>
      <c r="FA48" s="146">
        <f>conversões!EZ48*(INPUTs!EV$49+INPUTs!EV$50+INPUTs!EV$51)</f>
        <v>0</v>
      </c>
      <c r="FB48" s="146">
        <f>conversões!FA48*(INPUTs!EW$49+INPUTs!EW$50+INPUTs!EW$51)</f>
        <v>0</v>
      </c>
      <c r="FC48" s="146">
        <f>conversões!FB48*(INPUTs!EX$49+INPUTs!EX$50+INPUTs!EX$51)</f>
        <v>55.392016585840835</v>
      </c>
      <c r="FD48" s="146">
        <f>conversões!FC48*(INPUTs!EY$49+INPUTs!EY$50+INPUTs!EY$51)</f>
        <v>108.01443234238963</v>
      </c>
      <c r="FE48" s="146">
        <f>conversões!FD48*(INPUTs!EZ$49+INPUTs!EZ$50+INPUTs!EZ$51)</f>
        <v>834.54650788533934</v>
      </c>
      <c r="FF48" s="146">
        <f>conversões!FE48*(INPUTs!FA$49+INPUTs!FA$50+INPUTs!FA$51)</f>
        <v>707.7154075087534</v>
      </c>
      <c r="FG48" s="146">
        <f>conversões!FF48*(INPUTs!FB$49+INPUTs!FB$50+INPUTs!FB$51)</f>
        <v>0</v>
      </c>
      <c r="FH48" s="146">
        <f>conversões!FG48*(INPUTs!FC$49+INPUTs!FC$50+INPUTs!FC$51)</f>
        <v>3786.9638411173728</v>
      </c>
      <c r="FI48" s="146">
        <f>conversões!FH48*(INPUTs!FD$49+INPUTs!FD$50+INPUTs!FD$51)</f>
        <v>0</v>
      </c>
      <c r="FJ48" s="146">
        <f>conversões!FI48*(INPUTs!FE$49+INPUTs!FE$50+INPUTs!FE$51)</f>
        <v>4444.4677703915868</v>
      </c>
      <c r="FK48" s="146">
        <f>conversões!FJ48*(INPUTs!FF$49+INPUTs!FF$50+INPUTs!FF$51)</f>
        <v>12390.764822124191</v>
      </c>
      <c r="FL48" s="146">
        <f>conversões!FK48*(INPUTs!FG$49+INPUTs!FG$50+INPUTs!FG$51)</f>
        <v>48371.016859966563</v>
      </c>
      <c r="FM48" s="146">
        <f>conversões!FL48*(INPUTs!FH$49+INPUTs!FH$50+INPUTs!FH$51)</f>
        <v>16567.988269296107</v>
      </c>
      <c r="FN48" s="146">
        <f>conversões!FM48*(INPUTs!FI$49+INPUTs!FI$50+INPUTs!FI$51)</f>
        <v>134493.96201866888</v>
      </c>
      <c r="FO48" s="146">
        <f>conversões!FN48*(INPUTs!FJ$49+INPUTs!FJ$50+INPUTs!FJ$51)</f>
        <v>44712.230145228103</v>
      </c>
      <c r="FP48" s="146">
        <f>conversões!FO48*(INPUTs!FK$49+INPUTs!FK$50+INPUTs!FK$51)</f>
        <v>5303.6644180581097</v>
      </c>
      <c r="FQ48" s="146">
        <f>conversões!FP48*(INPUTs!FL$49+INPUTs!FL$50+INPUTs!FL$51)</f>
        <v>2905.703168444516</v>
      </c>
      <c r="FR48" s="146">
        <f>conversões!FQ48*(INPUTs!FM$49+INPUTs!FM$50+INPUTs!FM$51)</f>
        <v>25219.68603464176</v>
      </c>
      <c r="FS48" s="146">
        <f>conversões!FR48*(INPUTs!FN$49+INPUTs!FN$50+INPUTs!FN$51)</f>
        <v>938.79843750133648</v>
      </c>
      <c r="FT48" s="146">
        <f>conversões!FS48*(INPUTs!FO$49+INPUTs!FO$50+INPUTs!FO$51)</f>
        <v>322.82951946377801</v>
      </c>
      <c r="FU48" s="146">
        <f>conversões!FT48*(INPUTs!FP$49+INPUTs!FP$50+INPUTs!FP$51)</f>
        <v>494.58977689338622</v>
      </c>
      <c r="FV48" s="146">
        <f>conversões!FU48*(INPUTs!FQ$49+INPUTs!FQ$50+INPUTs!FQ$51)</f>
        <v>21439.680123208571</v>
      </c>
      <c r="FW48" s="144">
        <f t="shared" si="5"/>
        <v>405990.3696114996</v>
      </c>
      <c r="FX48" s="146">
        <f>conversões!FW48*(INPUTs!FS$49+INPUTs!FS$50+INPUTs!FS$51)</f>
        <v>368.65790961372187</v>
      </c>
      <c r="FY48" s="146">
        <f>conversões!FX48*(INPUTs!FT$49+INPUTs!FT$50+INPUTs!FT$51)</f>
        <v>43196.881902462512</v>
      </c>
      <c r="FZ48" s="146">
        <f>conversões!FY48*(INPUTs!FU$49+INPUTs!FU$50+INPUTs!FU$51)</f>
        <v>19475.576626922681</v>
      </c>
      <c r="GA48" s="146">
        <f>conversões!FZ48*(INPUTs!FV$49+INPUTs!FV$50+INPUTs!FV$51)</f>
        <v>519.82670785836081</v>
      </c>
      <c r="GB48" s="146">
        <f>conversões!GA48*(INPUTs!FW$49+INPUTs!FW$50+INPUTs!FW$51)</f>
        <v>24850.54235375057</v>
      </c>
      <c r="GC48" s="146">
        <f>conversões!GB48*(INPUTs!FX$49+INPUTs!FX$50+INPUTs!FX$51)</f>
        <v>0</v>
      </c>
      <c r="GD48" s="146">
        <f>conversões!GC48*(INPUTs!FY$49+INPUTs!FY$50+INPUTs!FY$51)</f>
        <v>0</v>
      </c>
      <c r="GE48" s="146">
        <f>conversões!GD48*(INPUTs!FZ$49+INPUTs!FZ$50+INPUTs!FZ$51)</f>
        <v>0</v>
      </c>
      <c r="GF48" s="146">
        <f>conversões!GE48*(INPUTs!GA$49+INPUTs!GA$50+INPUTs!GA$51)</f>
        <v>112.09724133994197</v>
      </c>
      <c r="GG48" s="146">
        <f>conversões!GF48*(INPUTs!GB$49+INPUTs!GB$50+INPUTs!GB$51)</f>
        <v>901.54257505555972</v>
      </c>
      <c r="GH48" s="146">
        <f>conversões!GG48*(INPUTs!GC$49+INPUTs!GC$50+INPUTs!GC$51)</f>
        <v>1336.1401828447001</v>
      </c>
      <c r="GI48" s="146">
        <f>conversões!GH48*(INPUTs!GD$49+INPUTs!GD$50+INPUTs!GD$51)</f>
        <v>0</v>
      </c>
      <c r="GJ48" s="146">
        <f>conversões!GI48*(INPUTs!GE$49+INPUTs!GE$50+INPUTs!GE$51)</f>
        <v>29695.531640752564</v>
      </c>
      <c r="GK48" s="146">
        <f>conversões!GJ48*(INPUTs!GF$49+INPUTs!GF$50+INPUTs!GF$51)</f>
        <v>0</v>
      </c>
      <c r="GL48" s="146">
        <f>conversões!GK48*(INPUTs!GG$49+INPUTs!GG$50+INPUTs!GG$51)</f>
        <v>3947.1317194735511</v>
      </c>
      <c r="GM48" s="146">
        <f>conversões!GL48*(INPUTs!GH$49+INPUTs!GH$50+INPUTs!GH$51)</f>
        <v>12292.030161240913</v>
      </c>
      <c r="GN48" s="146">
        <f>conversões!GM48*(INPUTs!GI$49+INPUTs!GI$50+INPUTs!GI$51)</f>
        <v>15323.237790284033</v>
      </c>
      <c r="GO48" s="146">
        <f>conversões!GN48*(INPUTs!GJ$49+INPUTs!GJ$50+INPUTs!GJ$51)</f>
        <v>15420.55407518794</v>
      </c>
      <c r="GP48" s="146">
        <f>conversões!GO48*(INPUTs!GK$49+INPUTs!GK$50+INPUTs!GK$51)</f>
        <v>132015.44941491308</v>
      </c>
      <c r="GQ48" s="146">
        <f>conversões!GP48*(INPUTs!GL$49+INPUTs!GL$50+INPUTs!GL$51)</f>
        <v>139702.59038405548</v>
      </c>
      <c r="GR48" s="146">
        <f>conversões!GQ48*(INPUTs!GM$49+INPUTs!GM$50+INPUTs!GM$51)</f>
        <v>5346.5251956299471</v>
      </c>
      <c r="GS48" s="146">
        <f>conversões!GR48*(INPUTs!GN$49+INPUTs!GN$50+INPUTs!GN$51)</f>
        <v>2946.7503997207154</v>
      </c>
      <c r="GT48" s="146">
        <f>conversões!GS48*(INPUTs!GO$49+INPUTs!GO$50+INPUTs!GO$51)</f>
        <v>8122.9565447622726</v>
      </c>
      <c r="GU48" s="146">
        <f>conversões!GT48*(INPUTs!GP$49+INPUTs!GP$50+INPUTs!GP$51)</f>
        <v>1207.8827674574327</v>
      </c>
      <c r="GV48" s="146">
        <f>conversões!GU48*(INPUTs!GQ$49+INPUTs!GQ$50+INPUTs!GQ$51)</f>
        <v>176.28938485835067</v>
      </c>
      <c r="GW48" s="146">
        <f>conversões!GV48*(INPUTs!GR$49+INPUTs!GR$50+INPUTs!GR$51)</f>
        <v>381.43756809505305</v>
      </c>
      <c r="GX48" s="146">
        <f>conversões!GW48*(INPUTs!GS$49+INPUTs!GS$50+INPUTs!GS$51)</f>
        <v>25047.186862358987</v>
      </c>
      <c r="GY48" s="144">
        <f t="shared" si="6"/>
        <v>482386.8194086384</v>
      </c>
      <c r="GZ48" s="146">
        <f>conversões!GY48*(INPUTs!GU$49+INPUTs!GU$50+INPUTs!GU$51)</f>
        <v>31.409673989495541</v>
      </c>
      <c r="HA48" s="146">
        <f>conversões!GZ48*(INPUTs!GV$49+INPUTs!GV$50+INPUTs!GV$51)</f>
        <v>37039.100087084204</v>
      </c>
      <c r="HB48" s="146">
        <f>conversões!HA48*(INPUTs!GW$49+INPUTs!GW$50+INPUTs!GW$51)</f>
        <v>18186.245874718046</v>
      </c>
      <c r="HC48" s="146">
        <f>conversões!HB48*(INPUTs!GX$49+INPUTs!GX$50+INPUTs!GX$51)</f>
        <v>436.24234947713853</v>
      </c>
      <c r="HD48" s="146">
        <f>conversões!HC48*(INPUTs!GY$49+INPUTs!GY$50+INPUTs!GY$51)</f>
        <v>8214.3653958817649</v>
      </c>
      <c r="HE48" s="146">
        <f>conversões!HD48*(INPUTs!GZ$49+INPUTs!GZ$50+INPUTs!GZ$51)</f>
        <v>0</v>
      </c>
      <c r="HF48" s="146">
        <f>conversões!HE48*(INPUTs!HA$49+INPUTs!HA$50+INPUTs!HA$51)</f>
        <v>0</v>
      </c>
      <c r="HG48" s="146">
        <f>conversões!HF48*(INPUTs!HB$49+INPUTs!HB$50+INPUTs!HB$51)</f>
        <v>0</v>
      </c>
      <c r="HH48" s="146">
        <f>conversões!HG48*(INPUTs!HC$49+INPUTs!HC$50+INPUTs!HC$51)</f>
        <v>361.36086011579903</v>
      </c>
      <c r="HI48" s="146">
        <f>conversões!HH48*(INPUTs!HD$49+INPUTs!HD$50+INPUTs!HD$51)</f>
        <v>570.94852237349028</v>
      </c>
      <c r="HJ48" s="146">
        <f>conversões!HI48*(INPUTs!HE$49+INPUTs!HE$50+INPUTs!HE$51)</f>
        <v>948.69944631945975</v>
      </c>
      <c r="HK48" s="146">
        <f>conversões!HJ48*(INPUTs!HF$49+INPUTs!HF$50+INPUTs!HF$51)</f>
        <v>0</v>
      </c>
      <c r="HL48" s="146">
        <f>conversões!HK48*(INPUTs!HG$49+INPUTs!HG$50+INPUTs!HG$51)</f>
        <v>2664.4404894402551</v>
      </c>
      <c r="HM48" s="146">
        <f>conversões!HL48*(INPUTs!HH$49+INPUTs!HH$50+INPUTs!HH$51)</f>
        <v>0</v>
      </c>
      <c r="HN48" s="146">
        <f>conversões!HM48*(INPUTs!HI$49+INPUTs!HI$50+INPUTs!HI$51)</f>
        <v>1999.6630051561067</v>
      </c>
      <c r="HO48" s="146">
        <f>conversões!HN48*(INPUTs!HJ$49+INPUTs!HJ$50+INPUTs!HJ$51)</f>
        <v>11667.774740847884</v>
      </c>
      <c r="HP48" s="146">
        <f>conversões!HO48*(INPUTs!HK$49+INPUTs!HK$50+INPUTs!HK$51)</f>
        <v>12910.14885297589</v>
      </c>
      <c r="HQ48" s="146">
        <f>conversões!HP48*(INPUTs!HL$49+INPUTs!HL$50+INPUTs!HL$51)</f>
        <v>12827.174413140807</v>
      </c>
      <c r="HR48" s="146">
        <f>conversões!HQ48*(INPUTs!HM$49+INPUTs!HM$50+INPUTs!HM$51)</f>
        <v>94291.798334806474</v>
      </c>
      <c r="HS48" s="146">
        <f>conversões!HR48*(INPUTs!HN$49+INPUTs!HN$50+INPUTs!HN$51)</f>
        <v>155115.35992367129</v>
      </c>
      <c r="HT48" s="146">
        <f>conversões!HS48*(INPUTs!HO$49+INPUTs!HO$50+INPUTs!HO$51)</f>
        <v>4064.3506480335386</v>
      </c>
      <c r="HU48" s="146">
        <f>conversões!HT48*(INPUTs!HP$49+INPUTs!HP$50+INPUTs!HP$51)</f>
        <v>2473.9829717829798</v>
      </c>
      <c r="HV48" s="146">
        <f>conversões!HU48*(INPUTs!HQ$49+INPUTs!HQ$50+INPUTs!HQ$51)</f>
        <v>38042.349871420229</v>
      </c>
      <c r="HW48" s="146">
        <f>conversões!HV48*(INPUTs!HR$49+INPUTs!HR$50+INPUTs!HR$51)</f>
        <v>1340.4094906424998</v>
      </c>
      <c r="HX48" s="146">
        <f>conversões!HW48*(INPUTs!HS$49+INPUTs!HS$50+INPUTs!HS$51)</f>
        <v>306.33193785664787</v>
      </c>
      <c r="HY48" s="146">
        <f>conversões!HX48*(INPUTs!HT$49+INPUTs!HT$50+INPUTs!HT$51)</f>
        <v>928.26827995965266</v>
      </c>
      <c r="HZ48" s="146">
        <f>conversões!HY48*(INPUTs!HU$49+INPUTs!HU$50+INPUTs!HU$51)</f>
        <v>26174.709588984439</v>
      </c>
      <c r="IA48" s="144">
        <f t="shared" si="7"/>
        <v>430595.13475867809</v>
      </c>
    </row>
    <row r="49" spans="11:235" x14ac:dyDescent="0.25">
      <c r="IA49" s="106"/>
    </row>
    <row r="50" spans="11:235" x14ac:dyDescent="0.25">
      <c r="K50" s="25" t="s">
        <v>842</v>
      </c>
      <c r="L50" s="23" t="s">
        <v>556</v>
      </c>
      <c r="M50" s="23" t="s">
        <v>557</v>
      </c>
      <c r="N50" s="23" t="s">
        <v>558</v>
      </c>
      <c r="O50" s="23" t="s">
        <v>559</v>
      </c>
      <c r="P50" s="23" t="s">
        <v>560</v>
      </c>
      <c r="Q50" s="23" t="s">
        <v>561</v>
      </c>
      <c r="R50" s="23" t="s">
        <v>562</v>
      </c>
      <c r="S50" s="23" t="s">
        <v>563</v>
      </c>
      <c r="T50" s="23" t="s">
        <v>564</v>
      </c>
      <c r="U50" s="23" t="s">
        <v>565</v>
      </c>
      <c r="V50" s="23" t="s">
        <v>566</v>
      </c>
      <c r="W50" s="23" t="s">
        <v>567</v>
      </c>
      <c r="X50" s="23" t="s">
        <v>568</v>
      </c>
      <c r="Y50" s="23" t="s">
        <v>569</v>
      </c>
      <c r="Z50" s="23" t="s">
        <v>570</v>
      </c>
      <c r="AA50" s="23" t="s">
        <v>571</v>
      </c>
      <c r="AB50" s="23" t="s">
        <v>572</v>
      </c>
      <c r="AC50" s="23" t="s">
        <v>573</v>
      </c>
      <c r="AD50" s="23" t="s">
        <v>574</v>
      </c>
      <c r="AE50" s="23" t="s">
        <v>575</v>
      </c>
      <c r="AF50" s="23" t="s">
        <v>576</v>
      </c>
      <c r="AG50" s="23" t="s">
        <v>577</v>
      </c>
      <c r="AH50" s="23" t="s">
        <v>578</v>
      </c>
      <c r="AI50" s="23" t="s">
        <v>579</v>
      </c>
      <c r="AJ50" s="23" t="s">
        <v>580</v>
      </c>
      <c r="AK50" s="23" t="s">
        <v>581</v>
      </c>
      <c r="AL50" s="23" t="s">
        <v>582</v>
      </c>
      <c r="AM50" s="23" t="s">
        <v>583</v>
      </c>
      <c r="AN50" s="23" t="s">
        <v>584</v>
      </c>
      <c r="AO50" s="23" t="s">
        <v>585</v>
      </c>
      <c r="AP50" s="23" t="s">
        <v>586</v>
      </c>
      <c r="AQ50" s="23" t="s">
        <v>587</v>
      </c>
      <c r="AR50" s="23" t="s">
        <v>588</v>
      </c>
      <c r="AS50" s="23" t="s">
        <v>589</v>
      </c>
      <c r="AT50" s="23" t="s">
        <v>590</v>
      </c>
      <c r="AU50" s="23" t="s">
        <v>591</v>
      </c>
      <c r="AV50" s="23" t="s">
        <v>592</v>
      </c>
      <c r="AW50" s="23" t="s">
        <v>593</v>
      </c>
      <c r="AX50" s="23" t="s">
        <v>594</v>
      </c>
      <c r="AY50" s="23" t="s">
        <v>595</v>
      </c>
      <c r="AZ50" s="23" t="s">
        <v>596</v>
      </c>
      <c r="BA50" s="23" t="s">
        <v>597</v>
      </c>
      <c r="BB50" s="23" t="s">
        <v>598</v>
      </c>
      <c r="BC50" s="23" t="s">
        <v>599</v>
      </c>
      <c r="BD50" s="23" t="s">
        <v>600</v>
      </c>
      <c r="BE50" s="23" t="s">
        <v>601</v>
      </c>
      <c r="BF50" s="23" t="s">
        <v>602</v>
      </c>
      <c r="BG50" s="23" t="s">
        <v>603</v>
      </c>
      <c r="BH50" s="23" t="s">
        <v>604</v>
      </c>
      <c r="BI50" s="23" t="s">
        <v>605</v>
      </c>
      <c r="BJ50" s="23" t="s">
        <v>606</v>
      </c>
      <c r="BK50" s="23" t="s">
        <v>607</v>
      </c>
      <c r="BL50" s="23" t="s">
        <v>608</v>
      </c>
      <c r="BM50" s="23" t="s">
        <v>609</v>
      </c>
      <c r="BN50" s="23" t="s">
        <v>610</v>
      </c>
      <c r="BO50" s="23" t="s">
        <v>611</v>
      </c>
      <c r="BP50" s="23" t="s">
        <v>612</v>
      </c>
      <c r="BQ50" s="23" t="s">
        <v>613</v>
      </c>
      <c r="BR50" s="23" t="s">
        <v>614</v>
      </c>
      <c r="BS50" s="23" t="s">
        <v>615</v>
      </c>
      <c r="BT50" s="23" t="s">
        <v>616</v>
      </c>
      <c r="BU50" s="23" t="s">
        <v>617</v>
      </c>
      <c r="BV50" s="23" t="s">
        <v>618</v>
      </c>
      <c r="BW50" s="23" t="s">
        <v>619</v>
      </c>
      <c r="BX50" s="23" t="s">
        <v>620</v>
      </c>
      <c r="BY50" s="23" t="s">
        <v>621</v>
      </c>
      <c r="BZ50" s="23" t="s">
        <v>622</v>
      </c>
      <c r="CA50" s="23" t="s">
        <v>623</v>
      </c>
      <c r="CB50" s="23" t="s">
        <v>624</v>
      </c>
      <c r="CC50" s="23" t="s">
        <v>625</v>
      </c>
      <c r="CD50" s="23" t="s">
        <v>626</v>
      </c>
      <c r="CE50" s="23" t="s">
        <v>627</v>
      </c>
      <c r="CF50" s="23" t="s">
        <v>628</v>
      </c>
      <c r="CG50" s="23" t="s">
        <v>629</v>
      </c>
      <c r="CH50" s="23" t="s">
        <v>630</v>
      </c>
      <c r="CI50" s="23" t="s">
        <v>631</v>
      </c>
      <c r="CJ50" s="23" t="s">
        <v>632</v>
      </c>
      <c r="CK50" s="23" t="s">
        <v>633</v>
      </c>
      <c r="CL50" s="23" t="s">
        <v>634</v>
      </c>
      <c r="CM50" s="23" t="s">
        <v>635</v>
      </c>
      <c r="CN50" s="23" t="s">
        <v>636</v>
      </c>
      <c r="CO50" s="23" t="s">
        <v>637</v>
      </c>
      <c r="CP50" s="23" t="s">
        <v>638</v>
      </c>
      <c r="CQ50" s="23" t="s">
        <v>639</v>
      </c>
      <c r="CR50" s="23" t="s">
        <v>640</v>
      </c>
      <c r="CS50" s="23" t="s">
        <v>641</v>
      </c>
      <c r="CT50" s="23" t="s">
        <v>642</v>
      </c>
      <c r="CU50" s="23" t="s">
        <v>643</v>
      </c>
      <c r="CV50" s="23" t="s">
        <v>644</v>
      </c>
      <c r="CW50" s="23" t="s">
        <v>645</v>
      </c>
      <c r="CX50" s="23" t="s">
        <v>646</v>
      </c>
      <c r="CY50" s="23" t="s">
        <v>647</v>
      </c>
      <c r="CZ50" s="23" t="s">
        <v>648</v>
      </c>
      <c r="DA50" s="23" t="s">
        <v>649</v>
      </c>
      <c r="DB50" s="23" t="s">
        <v>650</v>
      </c>
      <c r="DC50" s="23" t="s">
        <v>651</v>
      </c>
      <c r="DD50" s="23" t="s">
        <v>652</v>
      </c>
      <c r="DE50" s="23" t="s">
        <v>653</v>
      </c>
      <c r="DF50" s="23" t="s">
        <v>654</v>
      </c>
      <c r="DG50" s="23" t="s">
        <v>655</v>
      </c>
      <c r="DH50" s="23" t="s">
        <v>656</v>
      </c>
      <c r="DI50" s="23" t="s">
        <v>657</v>
      </c>
      <c r="DJ50" s="23" t="s">
        <v>658</v>
      </c>
      <c r="DK50" s="23" t="s">
        <v>659</v>
      </c>
      <c r="DL50" s="23" t="s">
        <v>660</v>
      </c>
      <c r="DM50" s="23" t="s">
        <v>661</v>
      </c>
      <c r="DN50" s="23" t="s">
        <v>662</v>
      </c>
      <c r="DO50" s="23" t="s">
        <v>663</v>
      </c>
      <c r="DP50" s="23" t="s">
        <v>664</v>
      </c>
      <c r="DQ50" s="23" t="s">
        <v>665</v>
      </c>
      <c r="DR50" s="23" t="s">
        <v>666</v>
      </c>
      <c r="DS50" s="23" t="s">
        <v>667</v>
      </c>
      <c r="DT50" s="23" t="s">
        <v>668</v>
      </c>
      <c r="DU50" s="23" t="s">
        <v>669</v>
      </c>
      <c r="DV50" s="23" t="s">
        <v>670</v>
      </c>
      <c r="DW50" s="23" t="s">
        <v>671</v>
      </c>
      <c r="DX50" s="23" t="s">
        <v>672</v>
      </c>
      <c r="DY50" s="23" t="s">
        <v>673</v>
      </c>
      <c r="DZ50" s="23" t="s">
        <v>674</v>
      </c>
      <c r="EA50" s="23" t="s">
        <v>675</v>
      </c>
      <c r="EB50" s="23" t="s">
        <v>676</v>
      </c>
      <c r="EC50" s="23" t="s">
        <v>677</v>
      </c>
      <c r="ED50" s="23" t="s">
        <v>678</v>
      </c>
      <c r="EE50" s="23" t="s">
        <v>679</v>
      </c>
      <c r="EF50" s="23" t="s">
        <v>680</v>
      </c>
      <c r="EG50" s="23" t="s">
        <v>681</v>
      </c>
      <c r="EH50" s="23" t="s">
        <v>682</v>
      </c>
      <c r="EI50" s="23" t="s">
        <v>683</v>
      </c>
      <c r="EJ50" s="23" t="s">
        <v>684</v>
      </c>
      <c r="EK50" s="23" t="s">
        <v>685</v>
      </c>
      <c r="EL50" s="23" t="s">
        <v>686</v>
      </c>
      <c r="EM50" s="23" t="s">
        <v>687</v>
      </c>
      <c r="EN50" s="23" t="s">
        <v>688</v>
      </c>
      <c r="EO50" s="23" t="s">
        <v>689</v>
      </c>
      <c r="EP50" s="23" t="s">
        <v>690</v>
      </c>
      <c r="EQ50" s="23" t="s">
        <v>691</v>
      </c>
      <c r="ER50" s="23" t="s">
        <v>692</v>
      </c>
      <c r="ES50" s="23" t="s">
        <v>693</v>
      </c>
      <c r="ET50" s="23" t="s">
        <v>694</v>
      </c>
      <c r="EU50" s="23" t="s">
        <v>695</v>
      </c>
      <c r="EV50" s="23" t="s">
        <v>696</v>
      </c>
      <c r="EW50" s="23" t="s">
        <v>697</v>
      </c>
      <c r="EX50" s="23" t="s">
        <v>698</v>
      </c>
      <c r="EY50" s="23" t="s">
        <v>699</v>
      </c>
      <c r="EZ50" s="23" t="s">
        <v>700</v>
      </c>
      <c r="FA50" s="23" t="s">
        <v>701</v>
      </c>
      <c r="FB50" s="23" t="s">
        <v>702</v>
      </c>
      <c r="FC50" s="23" t="s">
        <v>703</v>
      </c>
      <c r="FD50" s="23" t="s">
        <v>704</v>
      </c>
      <c r="FE50" s="23" t="s">
        <v>705</v>
      </c>
      <c r="FF50" s="23" t="s">
        <v>706</v>
      </c>
      <c r="FG50" s="23" t="s">
        <v>707</v>
      </c>
      <c r="FH50" s="23" t="s">
        <v>708</v>
      </c>
      <c r="FI50" s="23" t="s">
        <v>709</v>
      </c>
      <c r="FJ50" s="23" t="s">
        <v>710</v>
      </c>
      <c r="FK50" s="23" t="s">
        <v>711</v>
      </c>
      <c r="FL50" s="23" t="s">
        <v>712</v>
      </c>
      <c r="FM50" s="23" t="s">
        <v>713</v>
      </c>
      <c r="FN50" s="23" t="s">
        <v>714</v>
      </c>
      <c r="FO50" s="23" t="s">
        <v>715</v>
      </c>
      <c r="FP50" s="23" t="s">
        <v>716</v>
      </c>
      <c r="FQ50" s="23" t="s">
        <v>717</v>
      </c>
      <c r="FR50" s="23" t="s">
        <v>718</v>
      </c>
      <c r="FS50" s="23" t="s">
        <v>719</v>
      </c>
      <c r="FT50" s="23" t="s">
        <v>720</v>
      </c>
      <c r="FU50" s="23" t="s">
        <v>721</v>
      </c>
      <c r="FV50" s="23" t="s">
        <v>722</v>
      </c>
      <c r="FW50" s="23" t="s">
        <v>723</v>
      </c>
      <c r="FX50" s="23" t="s">
        <v>724</v>
      </c>
      <c r="FY50" s="23" t="s">
        <v>725</v>
      </c>
      <c r="FZ50" s="23" t="s">
        <v>726</v>
      </c>
      <c r="GA50" s="23" t="s">
        <v>727</v>
      </c>
      <c r="GB50" s="23" t="s">
        <v>728</v>
      </c>
      <c r="GC50" s="23" t="s">
        <v>729</v>
      </c>
      <c r="GD50" s="23" t="s">
        <v>730</v>
      </c>
      <c r="GE50" s="23" t="s">
        <v>731</v>
      </c>
      <c r="GF50" s="23" t="s">
        <v>732</v>
      </c>
      <c r="GG50" s="23" t="s">
        <v>733</v>
      </c>
      <c r="GH50" s="23" t="s">
        <v>734</v>
      </c>
      <c r="GI50" s="23" t="s">
        <v>735</v>
      </c>
      <c r="GJ50" s="23" t="s">
        <v>736</v>
      </c>
      <c r="GK50" s="23" t="s">
        <v>737</v>
      </c>
      <c r="GL50" s="23" t="s">
        <v>738</v>
      </c>
      <c r="GM50" s="23" t="s">
        <v>739</v>
      </c>
      <c r="GN50" s="23" t="s">
        <v>740</v>
      </c>
      <c r="GO50" s="23" t="s">
        <v>741</v>
      </c>
      <c r="GP50" s="23" t="s">
        <v>742</v>
      </c>
      <c r="GQ50" s="23" t="s">
        <v>743</v>
      </c>
      <c r="GR50" s="23" t="s">
        <v>744</v>
      </c>
      <c r="GS50" s="23" t="s">
        <v>745</v>
      </c>
      <c r="GT50" s="23" t="s">
        <v>746</v>
      </c>
      <c r="GU50" s="23" t="s">
        <v>747</v>
      </c>
      <c r="GV50" s="23" t="s">
        <v>748</v>
      </c>
      <c r="GW50" s="23" t="s">
        <v>749</v>
      </c>
      <c r="GX50" s="23" t="s">
        <v>750</v>
      </c>
      <c r="GY50" s="23" t="s">
        <v>751</v>
      </c>
      <c r="GZ50" s="23" t="s">
        <v>752</v>
      </c>
      <c r="HA50" s="23" t="s">
        <v>753</v>
      </c>
      <c r="HB50" s="23" t="s">
        <v>754</v>
      </c>
      <c r="HC50" s="23" t="s">
        <v>755</v>
      </c>
      <c r="HD50" s="23" t="s">
        <v>756</v>
      </c>
      <c r="HE50" s="23" t="s">
        <v>757</v>
      </c>
      <c r="HF50" s="23" t="s">
        <v>758</v>
      </c>
      <c r="HG50" s="23" t="s">
        <v>759</v>
      </c>
      <c r="HH50" s="23" t="s">
        <v>760</v>
      </c>
      <c r="HI50" s="23" t="s">
        <v>761</v>
      </c>
      <c r="HJ50" s="23" t="s">
        <v>762</v>
      </c>
      <c r="HK50" s="23" t="s">
        <v>763</v>
      </c>
      <c r="HL50" s="23" t="s">
        <v>764</v>
      </c>
      <c r="HM50" s="23" t="s">
        <v>765</v>
      </c>
      <c r="HN50" s="23" t="s">
        <v>766</v>
      </c>
      <c r="HO50" s="23" t="s">
        <v>767</v>
      </c>
      <c r="HP50" s="23" t="s">
        <v>768</v>
      </c>
      <c r="HQ50" s="23" t="s">
        <v>769</v>
      </c>
      <c r="HR50" s="23" t="s">
        <v>770</v>
      </c>
      <c r="HS50" s="23" t="s">
        <v>771</v>
      </c>
      <c r="HT50" s="23" t="s">
        <v>772</v>
      </c>
      <c r="HU50" s="23" t="s">
        <v>773</v>
      </c>
      <c r="HV50" s="23" t="s">
        <v>774</v>
      </c>
      <c r="HW50" s="23" t="s">
        <v>775</v>
      </c>
      <c r="HX50" s="23" t="s">
        <v>776</v>
      </c>
      <c r="HY50" s="23" t="s">
        <v>777</v>
      </c>
      <c r="HZ50" s="23" t="s">
        <v>778</v>
      </c>
      <c r="IA50" s="23" t="s">
        <v>779</v>
      </c>
    </row>
    <row r="51" spans="11:235" x14ac:dyDescent="0.25">
      <c r="K51" s="26" t="s">
        <v>780</v>
      </c>
      <c r="L51" s="136">
        <f>L3+L5+L36+L41+L42</f>
        <v>19989.424756300657</v>
      </c>
      <c r="M51" s="136">
        <f t="shared" ref="M51:BX51" si="8">M3+M5+M36+M41+M42</f>
        <v>6255.7176576799311</v>
      </c>
      <c r="N51" s="136">
        <f t="shared" si="8"/>
        <v>91405.180384965759</v>
      </c>
      <c r="O51" s="136">
        <f t="shared" si="8"/>
        <v>1599.4225243217143</v>
      </c>
      <c r="P51" s="136">
        <f t="shared" si="8"/>
        <v>49542.30024868968</v>
      </c>
      <c r="Q51" s="136">
        <f t="shared" si="8"/>
        <v>3386.0422475498558</v>
      </c>
      <c r="R51" s="136">
        <f t="shared" si="8"/>
        <v>9144.2763584415152</v>
      </c>
      <c r="S51" s="136">
        <f t="shared" si="8"/>
        <v>39182.741190396722</v>
      </c>
      <c r="T51" s="136">
        <f t="shared" si="8"/>
        <v>22936.463386603828</v>
      </c>
      <c r="U51" s="136">
        <f t="shared" si="8"/>
        <v>109019.18085576234</v>
      </c>
      <c r="V51" s="136">
        <f t="shared" si="8"/>
        <v>23559.6085981955</v>
      </c>
      <c r="W51" s="136">
        <f t="shared" si="8"/>
        <v>19194.67718999432</v>
      </c>
      <c r="X51" s="136">
        <f t="shared" si="8"/>
        <v>95769.957403612963</v>
      </c>
      <c r="Y51" s="136">
        <f t="shared" si="8"/>
        <v>15152.95385891234</v>
      </c>
      <c r="Z51" s="136">
        <f t="shared" si="8"/>
        <v>47893.808399850175</v>
      </c>
      <c r="AA51" s="136">
        <f t="shared" si="8"/>
        <v>111995.12705300652</v>
      </c>
      <c r="AB51" s="136">
        <f t="shared" si="8"/>
        <v>418596.0737057043</v>
      </c>
      <c r="AC51" s="136">
        <f t="shared" si="8"/>
        <v>58040.772602188968</v>
      </c>
      <c r="AD51" s="136">
        <f t="shared" si="8"/>
        <v>622149.29580258927</v>
      </c>
      <c r="AE51" s="136">
        <f t="shared" si="8"/>
        <v>3113655.2193790302</v>
      </c>
      <c r="AF51" s="136">
        <f t="shared" si="8"/>
        <v>377264.72572192788</v>
      </c>
      <c r="AG51" s="136">
        <f t="shared" si="8"/>
        <v>211940.42292044644</v>
      </c>
      <c r="AH51" s="136">
        <f t="shared" si="8"/>
        <v>649534.89099694812</v>
      </c>
      <c r="AI51" s="136">
        <f t="shared" si="8"/>
        <v>33149.8820872984</v>
      </c>
      <c r="AJ51" s="136">
        <f t="shared" si="8"/>
        <v>32392.855458957969</v>
      </c>
      <c r="AK51" s="136">
        <f t="shared" si="8"/>
        <v>163166.35343139002</v>
      </c>
      <c r="AL51" s="136">
        <f t="shared" si="8"/>
        <v>84625.72255143337</v>
      </c>
      <c r="AM51" s="136">
        <f t="shared" si="8"/>
        <v>6430543.0967721976</v>
      </c>
      <c r="AN51" s="136">
        <f t="shared" si="8"/>
        <v>22352.786554573613</v>
      </c>
      <c r="AO51" s="136">
        <f t="shared" si="8"/>
        <v>5317.4601143721875</v>
      </c>
      <c r="AP51" s="136">
        <f t="shared" si="8"/>
        <v>77160.573469092255</v>
      </c>
      <c r="AQ51" s="136">
        <f t="shared" si="8"/>
        <v>1003.9375722811698</v>
      </c>
      <c r="AR51" s="136">
        <f t="shared" si="8"/>
        <v>42662.496574127792</v>
      </c>
      <c r="AS51" s="136">
        <f t="shared" si="8"/>
        <v>2815.4480885035032</v>
      </c>
      <c r="AT51" s="136">
        <f t="shared" si="8"/>
        <v>8514.7744291178806</v>
      </c>
      <c r="AU51" s="136">
        <f t="shared" si="8"/>
        <v>32563.44728951624</v>
      </c>
      <c r="AV51" s="136">
        <f t="shared" si="8"/>
        <v>21218.859011186767</v>
      </c>
      <c r="AW51" s="136">
        <f t="shared" si="8"/>
        <v>98195.462615240758</v>
      </c>
      <c r="AX51" s="136">
        <f t="shared" si="8"/>
        <v>24269.019628335329</v>
      </c>
      <c r="AY51" s="136">
        <f t="shared" si="8"/>
        <v>16370.812090790732</v>
      </c>
      <c r="AZ51" s="136">
        <f t="shared" si="8"/>
        <v>74537.182233568281</v>
      </c>
      <c r="BA51" s="136">
        <f t="shared" si="8"/>
        <v>10463.85626440602</v>
      </c>
      <c r="BB51" s="136">
        <f t="shared" si="8"/>
        <v>52676.672126897996</v>
      </c>
      <c r="BC51" s="136">
        <f t="shared" si="8"/>
        <v>118082.56494571475</v>
      </c>
      <c r="BD51" s="136">
        <f t="shared" si="8"/>
        <v>414431.2996128287</v>
      </c>
      <c r="BE51" s="136">
        <f t="shared" si="8"/>
        <v>60457.953689248796</v>
      </c>
      <c r="BF51" s="136">
        <f t="shared" si="8"/>
        <v>626456.43532464548</v>
      </c>
      <c r="BG51" s="136">
        <f t="shared" si="8"/>
        <v>2769263.0833356697</v>
      </c>
      <c r="BH51" s="136">
        <f t="shared" si="8"/>
        <v>381591.66571466054</v>
      </c>
      <c r="BI51" s="136">
        <f t="shared" si="8"/>
        <v>199827.14840121032</v>
      </c>
      <c r="BJ51" s="136">
        <f t="shared" si="8"/>
        <v>588529.88052969903</v>
      </c>
      <c r="BK51" s="136">
        <f t="shared" si="8"/>
        <v>28851.852312466071</v>
      </c>
      <c r="BL51" s="136">
        <f t="shared" si="8"/>
        <v>27259.228597086334</v>
      </c>
      <c r="BM51" s="136">
        <f t="shared" si="8"/>
        <v>134629.25135269773</v>
      </c>
      <c r="BN51" s="136">
        <f t="shared" si="8"/>
        <v>81952.966597261126</v>
      </c>
      <c r="BO51" s="136">
        <f t="shared" si="8"/>
        <v>5921456.1184751987</v>
      </c>
      <c r="BP51" s="136">
        <f t="shared" si="8"/>
        <v>17344.850406611575</v>
      </c>
      <c r="BQ51" s="136">
        <f t="shared" si="8"/>
        <v>6995.284185017963</v>
      </c>
      <c r="BR51" s="136">
        <f t="shared" si="8"/>
        <v>67536.614112724026</v>
      </c>
      <c r="BS51" s="136">
        <f t="shared" si="8"/>
        <v>1074.8936816149485</v>
      </c>
      <c r="BT51" s="136">
        <f t="shared" si="8"/>
        <v>26657.505678148078</v>
      </c>
      <c r="BU51" s="136">
        <f t="shared" si="8"/>
        <v>2841.4144412646547</v>
      </c>
      <c r="BV51" s="136">
        <f t="shared" si="8"/>
        <v>9093.6122570800362</v>
      </c>
      <c r="BW51" s="136">
        <f t="shared" si="8"/>
        <v>21266.657870585124</v>
      </c>
      <c r="BX51" s="136">
        <f t="shared" si="8"/>
        <v>16695.215538634871</v>
      </c>
      <c r="BY51" s="136">
        <f t="shared" ref="BY51:EJ51" si="9">BY3+BY5+BY36+BY41+BY42</f>
        <v>77880.762594418862</v>
      </c>
      <c r="BZ51" s="136">
        <f t="shared" si="9"/>
        <v>21181.073798655019</v>
      </c>
      <c r="CA51" s="136">
        <f t="shared" si="9"/>
        <v>13246.488181689825</v>
      </c>
      <c r="CB51" s="136">
        <f t="shared" si="9"/>
        <v>352315.70064174407</v>
      </c>
      <c r="CC51" s="136">
        <f t="shared" si="9"/>
        <v>8188.3176883292908</v>
      </c>
      <c r="CD51" s="136">
        <f t="shared" si="9"/>
        <v>33223.513150038445</v>
      </c>
      <c r="CE51" s="136">
        <f t="shared" si="9"/>
        <v>98987.0713968661</v>
      </c>
      <c r="CF51" s="136">
        <f t="shared" si="9"/>
        <v>435932.91943842691</v>
      </c>
      <c r="CG51" s="136">
        <f t="shared" si="9"/>
        <v>49300.382054426162</v>
      </c>
      <c r="CH51" s="136">
        <f t="shared" si="9"/>
        <v>645572.22152333264</v>
      </c>
      <c r="CI51" s="136">
        <f t="shared" si="9"/>
        <v>2846812.1452535754</v>
      </c>
      <c r="CJ51" s="136">
        <f t="shared" si="9"/>
        <v>321606.90711196495</v>
      </c>
      <c r="CK51" s="136">
        <f t="shared" si="9"/>
        <v>186174.20126103458</v>
      </c>
      <c r="CL51" s="136">
        <f t="shared" si="9"/>
        <v>559389.38216286234</v>
      </c>
      <c r="CM51" s="136">
        <f t="shared" si="9"/>
        <v>22089.920878388264</v>
      </c>
      <c r="CN51" s="136">
        <f t="shared" si="9"/>
        <v>25374.992854188244</v>
      </c>
      <c r="CO51" s="136">
        <f t="shared" si="9"/>
        <v>121577.6920239015</v>
      </c>
      <c r="CP51" s="136">
        <f t="shared" si="9"/>
        <v>62565.60987468846</v>
      </c>
      <c r="CQ51" s="136">
        <f t="shared" si="9"/>
        <v>6050925.3500602134</v>
      </c>
      <c r="CR51" s="136">
        <f t="shared" si="9"/>
        <v>17057.437338815595</v>
      </c>
      <c r="CS51" s="136">
        <f t="shared" si="9"/>
        <v>5391.9753711624335</v>
      </c>
      <c r="CT51" s="136">
        <f t="shared" si="9"/>
        <v>51467.980936737396</v>
      </c>
      <c r="CU51" s="136">
        <f t="shared" si="9"/>
        <v>529.46083836946229</v>
      </c>
      <c r="CV51" s="136">
        <f t="shared" si="9"/>
        <v>24929.494955513455</v>
      </c>
      <c r="CW51" s="136">
        <f t="shared" si="9"/>
        <v>1434.6819115327341</v>
      </c>
      <c r="CX51" s="136">
        <f t="shared" si="9"/>
        <v>7448.2083334178988</v>
      </c>
      <c r="CY51" s="136">
        <f t="shared" si="9"/>
        <v>15844.577912132087</v>
      </c>
      <c r="CZ51" s="136">
        <f t="shared" si="9"/>
        <v>13503.429371545109</v>
      </c>
      <c r="DA51" s="136">
        <f t="shared" si="9"/>
        <v>69369.015593169519</v>
      </c>
      <c r="DB51" s="136">
        <f t="shared" si="9"/>
        <v>20277.733958306915</v>
      </c>
      <c r="DC51" s="136">
        <f t="shared" si="9"/>
        <v>10053.339444445992</v>
      </c>
      <c r="DD51" s="136">
        <f t="shared" si="9"/>
        <v>319705.61422248097</v>
      </c>
      <c r="DE51" s="136">
        <f t="shared" si="9"/>
        <v>8370.8574852476031</v>
      </c>
      <c r="DF51" s="136">
        <f t="shared" si="9"/>
        <v>29950.622713036995</v>
      </c>
      <c r="DG51" s="136">
        <f t="shared" si="9"/>
        <v>101720.58710944452</v>
      </c>
      <c r="DH51" s="136">
        <f t="shared" si="9"/>
        <v>460075.46875810198</v>
      </c>
      <c r="DI51" s="136">
        <f t="shared" si="9"/>
        <v>47918.197587812494</v>
      </c>
      <c r="DJ51" s="136">
        <f t="shared" si="9"/>
        <v>564674.37184223346</v>
      </c>
      <c r="DK51" s="136">
        <f t="shared" si="9"/>
        <v>2479934.3450646056</v>
      </c>
      <c r="DL51" s="136">
        <f t="shared" si="9"/>
        <v>309431.98018329142</v>
      </c>
      <c r="DM51" s="136">
        <f t="shared" si="9"/>
        <v>160711.50845017217</v>
      </c>
      <c r="DN51" s="136">
        <f t="shared" si="9"/>
        <v>569254.32247655978</v>
      </c>
      <c r="DO51" s="136">
        <f t="shared" si="9"/>
        <v>20803.476086868402</v>
      </c>
      <c r="DP51" s="136">
        <f t="shared" si="9"/>
        <v>26672.358021971242</v>
      </c>
      <c r="DQ51" s="136">
        <f t="shared" si="9"/>
        <v>104742.95219016896</v>
      </c>
      <c r="DR51" s="136">
        <f t="shared" si="9"/>
        <v>55488.049414345674</v>
      </c>
      <c r="DS51" s="136">
        <f t="shared" si="9"/>
        <v>5496762.0475714905</v>
      </c>
      <c r="DT51" s="136">
        <f t="shared" si="9"/>
        <v>12955.658289976029</v>
      </c>
      <c r="DU51" s="136">
        <f t="shared" si="9"/>
        <v>3581.0829451515219</v>
      </c>
      <c r="DV51" s="136">
        <f t="shared" si="9"/>
        <v>58332.024306474465</v>
      </c>
      <c r="DW51" s="136">
        <f t="shared" si="9"/>
        <v>464.01457685667214</v>
      </c>
      <c r="DX51" s="136">
        <f t="shared" si="9"/>
        <v>24141.082706545392</v>
      </c>
      <c r="DY51" s="136">
        <f t="shared" si="9"/>
        <v>1073.4700071167367</v>
      </c>
      <c r="DZ51" s="136">
        <f t="shared" si="9"/>
        <v>5568.9217416965894</v>
      </c>
      <c r="EA51" s="136">
        <f t="shared" si="9"/>
        <v>15326.519855974253</v>
      </c>
      <c r="EB51" s="136">
        <f t="shared" si="9"/>
        <v>10221.514279712914</v>
      </c>
      <c r="EC51" s="136">
        <f t="shared" si="9"/>
        <v>74931.191779898858</v>
      </c>
      <c r="ED51" s="136">
        <f t="shared" si="9"/>
        <v>19913.252005390343</v>
      </c>
      <c r="EE51" s="136">
        <f t="shared" si="9"/>
        <v>8051.9333146872013</v>
      </c>
      <c r="EF51" s="136">
        <f t="shared" si="9"/>
        <v>306863.90952366183</v>
      </c>
      <c r="EG51" s="136">
        <f t="shared" si="9"/>
        <v>5634.7049499148461</v>
      </c>
      <c r="EH51" s="136">
        <f t="shared" si="9"/>
        <v>22016.909055007302</v>
      </c>
      <c r="EI51" s="136">
        <f t="shared" si="9"/>
        <v>108099.64449981421</v>
      </c>
      <c r="EJ51" s="136">
        <f t="shared" si="9"/>
        <v>617700.05521131668</v>
      </c>
      <c r="EK51" s="136">
        <f t="shared" ref="EK51:GV51" si="10">EK3+EK5+EK36+EK41+EK42</f>
        <v>39239.471862864557</v>
      </c>
      <c r="EL51" s="136">
        <f t="shared" si="10"/>
        <v>519729.06517379358</v>
      </c>
      <c r="EM51" s="136">
        <f t="shared" si="10"/>
        <v>2274846.3197375312</v>
      </c>
      <c r="EN51" s="136">
        <f t="shared" si="10"/>
        <v>246742.75328303583</v>
      </c>
      <c r="EO51" s="136">
        <f t="shared" si="10"/>
        <v>137405.94177354692</v>
      </c>
      <c r="EP51" s="136">
        <f t="shared" si="10"/>
        <v>435068.13714593416</v>
      </c>
      <c r="EQ51" s="136">
        <f t="shared" si="10"/>
        <v>14901.596841356924</v>
      </c>
      <c r="ER51" s="136">
        <f t="shared" si="10"/>
        <v>17275.199542908755</v>
      </c>
      <c r="ES51" s="136">
        <f t="shared" si="10"/>
        <v>80388.328847280238</v>
      </c>
      <c r="ET51" s="136">
        <f t="shared" si="10"/>
        <v>62195.72515031034</v>
      </c>
      <c r="EU51" s="136">
        <f t="shared" si="10"/>
        <v>5122668.4284077575</v>
      </c>
      <c r="EV51" s="136">
        <f t="shared" si="10"/>
        <v>10348.670131116927</v>
      </c>
      <c r="EW51" s="136">
        <f t="shared" si="10"/>
        <v>5395.8104504366165</v>
      </c>
      <c r="EX51" s="136">
        <f t="shared" si="10"/>
        <v>35934.451134870375</v>
      </c>
      <c r="EY51" s="136">
        <f t="shared" si="10"/>
        <v>463.46453512464069</v>
      </c>
      <c r="EZ51" s="136">
        <f t="shared" si="10"/>
        <v>21046.749762801588</v>
      </c>
      <c r="FA51" s="136">
        <f t="shared" si="10"/>
        <v>653.92133758215095</v>
      </c>
      <c r="FB51" s="136">
        <f t="shared" si="10"/>
        <v>7978.2536954904554</v>
      </c>
      <c r="FC51" s="136">
        <f t="shared" si="10"/>
        <v>14595.757170283245</v>
      </c>
      <c r="FD51" s="136">
        <f t="shared" si="10"/>
        <v>9681.9528766728545</v>
      </c>
      <c r="FE51" s="136">
        <f t="shared" si="10"/>
        <v>38684.678347841837</v>
      </c>
      <c r="FF51" s="136">
        <f t="shared" si="10"/>
        <v>9712.9269301680833</v>
      </c>
      <c r="FG51" s="136">
        <f t="shared" si="10"/>
        <v>7067.9947139900942</v>
      </c>
      <c r="FH51" s="136">
        <f t="shared" si="10"/>
        <v>297515.17765897675</v>
      </c>
      <c r="FI51" s="136">
        <f t="shared" si="10"/>
        <v>4180.9038602379023</v>
      </c>
      <c r="FJ51" s="136">
        <f t="shared" si="10"/>
        <v>16277.673349615401</v>
      </c>
      <c r="FK51" s="136">
        <f t="shared" si="10"/>
        <v>70399.894115332092</v>
      </c>
      <c r="FL51" s="136">
        <f t="shared" si="10"/>
        <v>328727.32620184135</v>
      </c>
      <c r="FM51" s="136">
        <f t="shared" si="10"/>
        <v>44406.639242829835</v>
      </c>
      <c r="FN51" s="136">
        <f t="shared" si="10"/>
        <v>527614.84560872777</v>
      </c>
      <c r="FO51" s="136">
        <f t="shared" si="10"/>
        <v>1775314.1170768901</v>
      </c>
      <c r="FP51" s="136">
        <f t="shared" si="10"/>
        <v>203699.73042297878</v>
      </c>
      <c r="FQ51" s="136">
        <f t="shared" si="10"/>
        <v>130685.92828066231</v>
      </c>
      <c r="FR51" s="136">
        <f t="shared" si="10"/>
        <v>433991.16087320814</v>
      </c>
      <c r="FS51" s="136">
        <f t="shared" si="10"/>
        <v>17613.832302133043</v>
      </c>
      <c r="FT51" s="136">
        <f t="shared" si="10"/>
        <v>15782.462757337174</v>
      </c>
      <c r="FU51" s="136">
        <f t="shared" si="10"/>
        <v>68446.889192146467</v>
      </c>
      <c r="FV51" s="136">
        <f t="shared" si="10"/>
        <v>36954.709171602866</v>
      </c>
      <c r="FW51" s="136">
        <f t="shared" si="10"/>
        <v>4133175.921200898</v>
      </c>
      <c r="FX51" s="136">
        <f t="shared" si="10"/>
        <v>9177.3069466341622</v>
      </c>
      <c r="FY51" s="136">
        <f t="shared" si="10"/>
        <v>5546.8212286328098</v>
      </c>
      <c r="FZ51" s="136">
        <f t="shared" si="10"/>
        <v>39489.31622221112</v>
      </c>
      <c r="GA51" s="136">
        <f t="shared" si="10"/>
        <v>726.98492088936814</v>
      </c>
      <c r="GB51" s="136">
        <f t="shared" si="10"/>
        <v>20188.022994899322</v>
      </c>
      <c r="GC51" s="136">
        <f t="shared" si="10"/>
        <v>735.05947775979507</v>
      </c>
      <c r="GD51" s="136">
        <f t="shared" si="10"/>
        <v>7641.4266094478999</v>
      </c>
      <c r="GE51" s="136">
        <f t="shared" si="10"/>
        <v>12813.993648568228</v>
      </c>
      <c r="GF51" s="136">
        <f t="shared" si="10"/>
        <v>8691.7408150513857</v>
      </c>
      <c r="GG51" s="136">
        <f t="shared" si="10"/>
        <v>50338.876583351099</v>
      </c>
      <c r="GH51" s="136">
        <f t="shared" si="10"/>
        <v>11222.369369988493</v>
      </c>
      <c r="GI51" s="136">
        <f t="shared" si="10"/>
        <v>7817.6794985156293</v>
      </c>
      <c r="GJ51" s="136">
        <f t="shared" si="10"/>
        <v>320871.64416077116</v>
      </c>
      <c r="GK51" s="136">
        <f t="shared" si="10"/>
        <v>4922.9144842772857</v>
      </c>
      <c r="GL51" s="136">
        <f t="shared" si="10"/>
        <v>18477.359837304997</v>
      </c>
      <c r="GM51" s="136">
        <f t="shared" si="10"/>
        <v>75816.068362779974</v>
      </c>
      <c r="GN51" s="136">
        <f t="shared" si="10"/>
        <v>543769.98311455117</v>
      </c>
      <c r="GO51" s="136">
        <f t="shared" si="10"/>
        <v>39067.991848202975</v>
      </c>
      <c r="GP51" s="136">
        <f t="shared" si="10"/>
        <v>903090.30024812382</v>
      </c>
      <c r="GQ51" s="136">
        <f t="shared" si="10"/>
        <v>1962496.5194380158</v>
      </c>
      <c r="GR51" s="136">
        <f t="shared" si="10"/>
        <v>196265.37993081825</v>
      </c>
      <c r="GS51" s="136">
        <f t="shared" si="10"/>
        <v>115347.93270130994</v>
      </c>
      <c r="GT51" s="136">
        <f t="shared" si="10"/>
        <v>434583.17479005427</v>
      </c>
      <c r="GU51" s="136">
        <f t="shared" si="10"/>
        <v>11766.46412810368</v>
      </c>
      <c r="GV51" s="136">
        <f t="shared" si="10"/>
        <v>16383.240783666108</v>
      </c>
      <c r="GW51" s="136">
        <f t="shared" ref="GW51:IA51" si="11">GW3+GW5+GW36+GW41+GW42</f>
        <v>64195.811104569759</v>
      </c>
      <c r="GX51" s="136">
        <f t="shared" si="11"/>
        <v>44084.952701088383</v>
      </c>
      <c r="GY51" s="136">
        <f t="shared" si="11"/>
        <v>4925529.3359495858</v>
      </c>
      <c r="GZ51" s="136">
        <f t="shared" si="11"/>
        <v>8713.0548831140586</v>
      </c>
      <c r="HA51" s="136">
        <f t="shared" si="11"/>
        <v>1944.4261854970798</v>
      </c>
      <c r="HB51" s="136">
        <f t="shared" si="11"/>
        <v>25997.417193569709</v>
      </c>
      <c r="HC51" s="136">
        <f t="shared" si="11"/>
        <v>785.37781696137358</v>
      </c>
      <c r="HD51" s="136">
        <f t="shared" si="11"/>
        <v>16816.653807375453</v>
      </c>
      <c r="HE51" s="136">
        <f t="shared" si="11"/>
        <v>851.83447892428524</v>
      </c>
      <c r="HF51" s="136">
        <f t="shared" si="11"/>
        <v>13135.997561937873</v>
      </c>
      <c r="HG51" s="136">
        <f t="shared" si="11"/>
        <v>10932.64610637521</v>
      </c>
      <c r="HH51" s="136">
        <f t="shared" si="11"/>
        <v>8064.7590931341992</v>
      </c>
      <c r="HI51" s="136">
        <f t="shared" si="11"/>
        <v>44254.346941489966</v>
      </c>
      <c r="HJ51" s="136">
        <f t="shared" si="11"/>
        <v>8385.5243149015932</v>
      </c>
      <c r="HK51" s="136">
        <f t="shared" si="11"/>
        <v>7054.5134011393484</v>
      </c>
      <c r="HL51" s="136">
        <f t="shared" si="11"/>
        <v>291579.68183746113</v>
      </c>
      <c r="HM51" s="136">
        <f t="shared" si="11"/>
        <v>3248.1942461934009</v>
      </c>
      <c r="HN51" s="136">
        <f t="shared" si="11"/>
        <v>12291.532505001021</v>
      </c>
      <c r="HO51" s="136">
        <f t="shared" si="11"/>
        <v>63804.032665245359</v>
      </c>
      <c r="HP51" s="136">
        <f t="shared" si="11"/>
        <v>409727.1434395531</v>
      </c>
      <c r="HQ51" s="136">
        <f t="shared" si="11"/>
        <v>30072.554579753785</v>
      </c>
      <c r="HR51" s="136">
        <f t="shared" si="11"/>
        <v>639318.79599472031</v>
      </c>
      <c r="HS51" s="136">
        <f t="shared" si="11"/>
        <v>1557667.5003405032</v>
      </c>
      <c r="HT51" s="136">
        <f t="shared" si="11"/>
        <v>177225.47049369008</v>
      </c>
      <c r="HU51" s="136">
        <f t="shared" si="11"/>
        <v>91243.897825771463</v>
      </c>
      <c r="HV51" s="136">
        <f t="shared" si="11"/>
        <v>403126.05428433698</v>
      </c>
      <c r="HW51" s="136">
        <f t="shared" si="11"/>
        <v>11418.221053878262</v>
      </c>
      <c r="HX51" s="136">
        <f t="shared" si="11"/>
        <v>15283.693068607978</v>
      </c>
      <c r="HY51" s="136">
        <f t="shared" si="11"/>
        <v>55351.741091790987</v>
      </c>
      <c r="HZ51" s="136">
        <f t="shared" si="11"/>
        <v>38036.178651965405</v>
      </c>
      <c r="IA51" s="136">
        <f t="shared" si="11"/>
        <v>3946331.243862893</v>
      </c>
    </row>
    <row r="52" spans="11:235" ht="30" x14ac:dyDescent="0.25">
      <c r="K52" s="26" t="s">
        <v>782</v>
      </c>
      <c r="L52" s="136">
        <f>L9+L10+L45</f>
        <v>3133.0634311802969</v>
      </c>
      <c r="M52" s="136">
        <f t="shared" ref="M52:BX52" si="12">M9+M10+M45</f>
        <v>7604.1085578595284</v>
      </c>
      <c r="N52" s="136">
        <f t="shared" si="12"/>
        <v>67541.785538933313</v>
      </c>
      <c r="O52" s="136">
        <f t="shared" si="12"/>
        <v>214.9719083648846</v>
      </c>
      <c r="P52" s="136">
        <f t="shared" si="12"/>
        <v>45498.375990709959</v>
      </c>
      <c r="Q52" s="136">
        <f t="shared" si="12"/>
        <v>4687.1438923625437</v>
      </c>
      <c r="R52" s="136">
        <f t="shared" si="12"/>
        <v>1511.4439327106397</v>
      </c>
      <c r="S52" s="136">
        <f t="shared" si="12"/>
        <v>7301.7590305156045</v>
      </c>
      <c r="T52" s="136">
        <f t="shared" si="12"/>
        <v>41666.763628498091</v>
      </c>
      <c r="U52" s="136">
        <f t="shared" si="12"/>
        <v>164709.2483558289</v>
      </c>
      <c r="V52" s="136">
        <f t="shared" si="12"/>
        <v>22325.465047375597</v>
      </c>
      <c r="W52" s="136">
        <f t="shared" si="12"/>
        <v>20253.377767011138</v>
      </c>
      <c r="X52" s="136">
        <f t="shared" si="12"/>
        <v>51060.139248354513</v>
      </c>
      <c r="Y52" s="136">
        <f t="shared" si="12"/>
        <v>6073.412095578482</v>
      </c>
      <c r="Z52" s="136">
        <f t="shared" si="12"/>
        <v>6846.6083939993268</v>
      </c>
      <c r="AA52" s="136">
        <f t="shared" si="12"/>
        <v>132935.12477333797</v>
      </c>
      <c r="AB52" s="136">
        <f t="shared" si="12"/>
        <v>258765.14791443141</v>
      </c>
      <c r="AC52" s="136">
        <f t="shared" si="12"/>
        <v>12938.440820550461</v>
      </c>
      <c r="AD52" s="136">
        <f t="shared" si="12"/>
        <v>389914.19999181502</v>
      </c>
      <c r="AE52" s="136">
        <f t="shared" si="12"/>
        <v>1347524.1407887659</v>
      </c>
      <c r="AF52" s="136">
        <f t="shared" si="12"/>
        <v>158475.61076513061</v>
      </c>
      <c r="AG52" s="136">
        <f t="shared" si="12"/>
        <v>72039.594877965748</v>
      </c>
      <c r="AH52" s="136">
        <f t="shared" si="12"/>
        <v>99444.090801583719</v>
      </c>
      <c r="AI52" s="136">
        <f t="shared" si="12"/>
        <v>21742.989909316653</v>
      </c>
      <c r="AJ52" s="136">
        <f t="shared" si="12"/>
        <v>15402.24991417974</v>
      </c>
      <c r="AK52" s="136">
        <f t="shared" si="12"/>
        <v>48949.581132897147</v>
      </c>
      <c r="AL52" s="136">
        <f t="shared" si="12"/>
        <v>80724.899058200419</v>
      </c>
      <c r="AM52" s="136">
        <f t="shared" si="12"/>
        <v>3089283.7375674574</v>
      </c>
      <c r="AN52" s="136">
        <f t="shared" si="12"/>
        <v>1731.1065145776529</v>
      </c>
      <c r="AO52" s="136">
        <f t="shared" si="12"/>
        <v>4995.5771313440846</v>
      </c>
      <c r="AP52" s="136">
        <f t="shared" si="12"/>
        <v>57479.668226550471</v>
      </c>
      <c r="AQ52" s="136">
        <f t="shared" si="12"/>
        <v>506.24639171554736</v>
      </c>
      <c r="AR52" s="136">
        <f t="shared" si="12"/>
        <v>38539.856217684879</v>
      </c>
      <c r="AS52" s="136">
        <f t="shared" si="12"/>
        <v>4688.9792081866462</v>
      </c>
      <c r="AT52" s="136">
        <f t="shared" si="12"/>
        <v>1085.9420814084892</v>
      </c>
      <c r="AU52" s="136">
        <f t="shared" si="12"/>
        <v>5769.4312708133266</v>
      </c>
      <c r="AV52" s="136">
        <f t="shared" si="12"/>
        <v>42507.326397527468</v>
      </c>
      <c r="AW52" s="136">
        <f t="shared" si="12"/>
        <v>182944.37728543192</v>
      </c>
      <c r="AX52" s="136">
        <f t="shared" si="12"/>
        <v>19389.743853919532</v>
      </c>
      <c r="AY52" s="136">
        <f t="shared" si="12"/>
        <v>15110.118560812194</v>
      </c>
      <c r="AZ52" s="136">
        <f t="shared" si="12"/>
        <v>45147.719371014115</v>
      </c>
      <c r="BA52" s="136">
        <f t="shared" si="12"/>
        <v>5794.6143352985991</v>
      </c>
      <c r="BB52" s="136">
        <f t="shared" si="12"/>
        <v>10835.89230223987</v>
      </c>
      <c r="BC52" s="136">
        <f t="shared" si="12"/>
        <v>140222.19200659357</v>
      </c>
      <c r="BD52" s="136">
        <f t="shared" si="12"/>
        <v>202255.23370127159</v>
      </c>
      <c r="BE52" s="136">
        <f t="shared" si="12"/>
        <v>58747.913443100078</v>
      </c>
      <c r="BF52" s="136">
        <f t="shared" si="12"/>
        <v>335520.38644020032</v>
      </c>
      <c r="BG52" s="136">
        <f t="shared" si="12"/>
        <v>1192684.6275669218</v>
      </c>
      <c r="BH52" s="136">
        <f t="shared" si="12"/>
        <v>173287.58475899295</v>
      </c>
      <c r="BI52" s="136">
        <f t="shared" si="12"/>
        <v>66222.621082935046</v>
      </c>
      <c r="BJ52" s="136">
        <f t="shared" si="12"/>
        <v>79298.533067685217</v>
      </c>
      <c r="BK52" s="136">
        <f t="shared" si="12"/>
        <v>23587.56443283716</v>
      </c>
      <c r="BL52" s="136">
        <f t="shared" si="12"/>
        <v>11143.365463461965</v>
      </c>
      <c r="BM52" s="136">
        <f t="shared" si="12"/>
        <v>32981.166621021563</v>
      </c>
      <c r="BN52" s="136">
        <f t="shared" si="12"/>
        <v>67694.926098978409</v>
      </c>
      <c r="BO52" s="136">
        <f t="shared" si="12"/>
        <v>2820172.7138325246</v>
      </c>
      <c r="BP52" s="136">
        <f t="shared" si="12"/>
        <v>2253.5014298474689</v>
      </c>
      <c r="BQ52" s="136">
        <f t="shared" si="12"/>
        <v>2382.6478002371014</v>
      </c>
      <c r="BR52" s="136">
        <f t="shared" si="12"/>
        <v>59436.43433660781</v>
      </c>
      <c r="BS52" s="136">
        <f t="shared" si="12"/>
        <v>672.39540679845038</v>
      </c>
      <c r="BT52" s="136">
        <f t="shared" si="12"/>
        <v>31468.869550214644</v>
      </c>
      <c r="BU52" s="136">
        <f t="shared" si="12"/>
        <v>1052.4371603331142</v>
      </c>
      <c r="BV52" s="136">
        <f t="shared" si="12"/>
        <v>1316.6645767364325</v>
      </c>
      <c r="BW52" s="136">
        <f t="shared" si="12"/>
        <v>4793.9766320132649</v>
      </c>
      <c r="BX52" s="136">
        <f t="shared" si="12"/>
        <v>43787.521467682949</v>
      </c>
      <c r="BY52" s="136">
        <f t="shared" ref="BY52:EJ52" si="13">BY9+BY10+BY45</f>
        <v>154981.89947832644</v>
      </c>
      <c r="BZ52" s="136">
        <f t="shared" si="13"/>
        <v>16316.245770579824</v>
      </c>
      <c r="CA52" s="136">
        <f t="shared" si="13"/>
        <v>47971.62306028368</v>
      </c>
      <c r="CB52" s="136">
        <f t="shared" si="13"/>
        <v>44339.107426724237</v>
      </c>
      <c r="CC52" s="136">
        <f t="shared" si="13"/>
        <v>4019.1733777718255</v>
      </c>
      <c r="CD52" s="136">
        <f t="shared" si="13"/>
        <v>6878.6701122835639</v>
      </c>
      <c r="CE52" s="136">
        <f t="shared" si="13"/>
        <v>111187.14173498962</v>
      </c>
      <c r="CF52" s="136">
        <f t="shared" si="13"/>
        <v>217049.92242398474</v>
      </c>
      <c r="CG52" s="136">
        <f t="shared" si="13"/>
        <v>35668.679065688782</v>
      </c>
      <c r="CH52" s="136">
        <f t="shared" si="13"/>
        <v>316770.19479555695</v>
      </c>
      <c r="CI52" s="136">
        <f t="shared" si="13"/>
        <v>1169169.8847978637</v>
      </c>
      <c r="CJ52" s="136">
        <f t="shared" si="13"/>
        <v>201816.46670567454</v>
      </c>
      <c r="CK52" s="136">
        <f t="shared" si="13"/>
        <v>62325.450540204882</v>
      </c>
      <c r="CL52" s="136">
        <f t="shared" si="13"/>
        <v>78233.736632386484</v>
      </c>
      <c r="CM52" s="136">
        <f t="shared" si="13"/>
        <v>23775.843394933188</v>
      </c>
      <c r="CN52" s="136">
        <f t="shared" si="13"/>
        <v>9643.5970065330876</v>
      </c>
      <c r="CO52" s="136">
        <f t="shared" si="13"/>
        <v>40094.911682360762</v>
      </c>
      <c r="CP52" s="136">
        <f t="shared" si="13"/>
        <v>52598.329244486544</v>
      </c>
      <c r="CQ52" s="136">
        <f t="shared" si="13"/>
        <v>2740005.3256111043</v>
      </c>
      <c r="CR52" s="136">
        <f t="shared" si="13"/>
        <v>14177.077596659481</v>
      </c>
      <c r="CS52" s="136">
        <f t="shared" si="13"/>
        <v>265.55480727174944</v>
      </c>
      <c r="CT52" s="136">
        <f t="shared" si="13"/>
        <v>83545.420992288986</v>
      </c>
      <c r="CU52" s="136">
        <f t="shared" si="13"/>
        <v>1598.0826406205438</v>
      </c>
      <c r="CV52" s="136">
        <f t="shared" si="13"/>
        <v>57528.957962725253</v>
      </c>
      <c r="CW52" s="136">
        <f t="shared" si="13"/>
        <v>2126.5177824250186</v>
      </c>
      <c r="CX52" s="136">
        <f t="shared" si="13"/>
        <v>1385.6737979804534</v>
      </c>
      <c r="CY52" s="136">
        <f t="shared" si="13"/>
        <v>3512.6869564621693</v>
      </c>
      <c r="CZ52" s="136">
        <f t="shared" si="13"/>
        <v>64146.01350097391</v>
      </c>
      <c r="DA52" s="136">
        <f t="shared" si="13"/>
        <v>142208.93620050838</v>
      </c>
      <c r="DB52" s="136">
        <f t="shared" si="13"/>
        <v>12706.523632190332</v>
      </c>
      <c r="DC52" s="136">
        <f t="shared" si="13"/>
        <v>19896.892519672467</v>
      </c>
      <c r="DD52" s="136">
        <f t="shared" si="13"/>
        <v>36845.756901252731</v>
      </c>
      <c r="DE52" s="136">
        <f t="shared" si="13"/>
        <v>2349.5308126771251</v>
      </c>
      <c r="DF52" s="136">
        <f t="shared" si="13"/>
        <v>5702.4884168224935</v>
      </c>
      <c r="DG52" s="136">
        <f t="shared" si="13"/>
        <v>94621.782189525213</v>
      </c>
      <c r="DH52" s="136">
        <f t="shared" si="13"/>
        <v>164545.91916365642</v>
      </c>
      <c r="DI52" s="136">
        <f t="shared" si="13"/>
        <v>35362.159397910626</v>
      </c>
      <c r="DJ52" s="136">
        <f t="shared" si="13"/>
        <v>307587.23419988411</v>
      </c>
      <c r="DK52" s="136">
        <f t="shared" si="13"/>
        <v>999149.9715528118</v>
      </c>
      <c r="DL52" s="136">
        <f t="shared" si="13"/>
        <v>170275.19789910066</v>
      </c>
      <c r="DM52" s="136">
        <f t="shared" si="13"/>
        <v>62670.328456009745</v>
      </c>
      <c r="DN52" s="136">
        <f t="shared" si="13"/>
        <v>89089.644213779859</v>
      </c>
      <c r="DO52" s="136">
        <f t="shared" si="13"/>
        <v>18417.914969683487</v>
      </c>
      <c r="DP52" s="136">
        <f t="shared" si="13"/>
        <v>30868.768315580346</v>
      </c>
      <c r="DQ52" s="136">
        <f t="shared" si="13"/>
        <v>22900.598460547153</v>
      </c>
      <c r="DR52" s="136">
        <f t="shared" si="13"/>
        <v>40527.986461487322</v>
      </c>
      <c r="DS52" s="136">
        <f t="shared" si="13"/>
        <v>2484013.6198005085</v>
      </c>
      <c r="DT52" s="136">
        <f t="shared" si="13"/>
        <v>1825.5872483367434</v>
      </c>
      <c r="DU52" s="136">
        <f t="shared" si="13"/>
        <v>212.45859382013145</v>
      </c>
      <c r="DV52" s="136">
        <f t="shared" si="13"/>
        <v>58129.986507672424</v>
      </c>
      <c r="DW52" s="136">
        <f t="shared" si="13"/>
        <v>1289.9592562991238</v>
      </c>
      <c r="DX52" s="136">
        <f t="shared" si="13"/>
        <v>53305.633878537854</v>
      </c>
      <c r="DY52" s="136">
        <f t="shared" si="13"/>
        <v>373.20604669320392</v>
      </c>
      <c r="DZ52" s="136">
        <f t="shared" si="13"/>
        <v>1305.1231236170183</v>
      </c>
      <c r="EA52" s="136">
        <f t="shared" si="13"/>
        <v>1572.2066525102775</v>
      </c>
      <c r="EB52" s="136">
        <f t="shared" si="13"/>
        <v>31306.568863151344</v>
      </c>
      <c r="EC52" s="136">
        <f t="shared" si="13"/>
        <v>114951.22799885921</v>
      </c>
      <c r="ED52" s="136">
        <f t="shared" si="13"/>
        <v>13241.826173993653</v>
      </c>
      <c r="EE52" s="136">
        <f t="shared" si="13"/>
        <v>12452.566565705458</v>
      </c>
      <c r="EF52" s="136">
        <f t="shared" si="13"/>
        <v>112083.5716693032</v>
      </c>
      <c r="EG52" s="136">
        <f t="shared" si="13"/>
        <v>4244.0716250187861</v>
      </c>
      <c r="EH52" s="136">
        <f t="shared" si="13"/>
        <v>6301.5035483076217</v>
      </c>
      <c r="EI52" s="136">
        <f t="shared" si="13"/>
        <v>77782.142021229229</v>
      </c>
      <c r="EJ52" s="136">
        <f t="shared" si="13"/>
        <v>174585.84266237431</v>
      </c>
      <c r="EK52" s="136">
        <f t="shared" ref="EK52:GV52" si="14">EK9+EK10+EK45</f>
        <v>19936.283445473509</v>
      </c>
      <c r="EL52" s="136">
        <f t="shared" si="14"/>
        <v>311270.25906254811</v>
      </c>
      <c r="EM52" s="136">
        <f t="shared" si="14"/>
        <v>823285.03753274318</v>
      </c>
      <c r="EN52" s="136">
        <f t="shared" si="14"/>
        <v>172304.30754277663</v>
      </c>
      <c r="EO52" s="136">
        <f t="shared" si="14"/>
        <v>62793.49814776078</v>
      </c>
      <c r="EP52" s="136">
        <f t="shared" si="14"/>
        <v>76534.881253816799</v>
      </c>
      <c r="EQ52" s="136">
        <f t="shared" si="14"/>
        <v>19236.000878622697</v>
      </c>
      <c r="ER52" s="136">
        <f t="shared" si="14"/>
        <v>23039.158579431813</v>
      </c>
      <c r="ES52" s="136">
        <f t="shared" si="14"/>
        <v>22651.853480862173</v>
      </c>
      <c r="ET52" s="136">
        <f t="shared" si="14"/>
        <v>42637.747377567102</v>
      </c>
      <c r="EU52" s="136">
        <f t="shared" si="14"/>
        <v>2238652.5097370325</v>
      </c>
      <c r="EV52" s="136">
        <f t="shared" si="14"/>
        <v>841.25236044215626</v>
      </c>
      <c r="EW52" s="136">
        <f t="shared" si="14"/>
        <v>175.56514075343077</v>
      </c>
      <c r="EX52" s="136">
        <f t="shared" si="14"/>
        <v>54899.696309318075</v>
      </c>
      <c r="EY52" s="136">
        <f t="shared" si="14"/>
        <v>1468.4849112537024</v>
      </c>
      <c r="EZ52" s="136">
        <f t="shared" si="14"/>
        <v>61016.435134314685</v>
      </c>
      <c r="FA52" s="136">
        <f t="shared" si="14"/>
        <v>274.84373534560041</v>
      </c>
      <c r="FB52" s="136">
        <f t="shared" si="14"/>
        <v>3175.4145354436896</v>
      </c>
      <c r="FC52" s="136">
        <f t="shared" si="14"/>
        <v>2524.9087366308063</v>
      </c>
      <c r="FD52" s="136">
        <f t="shared" si="14"/>
        <v>31564.117610184439</v>
      </c>
      <c r="FE52" s="136">
        <f t="shared" si="14"/>
        <v>54020.90147701442</v>
      </c>
      <c r="FF52" s="136">
        <f t="shared" si="14"/>
        <v>12517.480554652931</v>
      </c>
      <c r="FG52" s="136">
        <f t="shared" si="14"/>
        <v>11734.96345616876</v>
      </c>
      <c r="FH52" s="136">
        <f t="shared" si="14"/>
        <v>157839.45666407526</v>
      </c>
      <c r="FI52" s="136">
        <f t="shared" si="14"/>
        <v>45265.736778666345</v>
      </c>
      <c r="FJ52" s="136">
        <f t="shared" si="14"/>
        <v>4198.42471459019</v>
      </c>
      <c r="FK52" s="136">
        <f t="shared" si="14"/>
        <v>74748.67583052066</v>
      </c>
      <c r="FL52" s="136">
        <f t="shared" si="14"/>
        <v>187176.90196350709</v>
      </c>
      <c r="FM52" s="136">
        <f t="shared" si="14"/>
        <v>18485.681823543622</v>
      </c>
      <c r="FN52" s="136">
        <f t="shared" si="14"/>
        <v>232746.37459582917</v>
      </c>
      <c r="FO52" s="136">
        <f t="shared" si="14"/>
        <v>691133.58980842412</v>
      </c>
      <c r="FP52" s="136">
        <f t="shared" si="14"/>
        <v>139922.79571861893</v>
      </c>
      <c r="FQ52" s="136">
        <f t="shared" si="14"/>
        <v>95655.229713718058</v>
      </c>
      <c r="FR52" s="136">
        <f t="shared" si="14"/>
        <v>78984.208702029238</v>
      </c>
      <c r="FS52" s="136">
        <f t="shared" si="14"/>
        <v>18778.841627708149</v>
      </c>
      <c r="FT52" s="136">
        <f t="shared" si="14"/>
        <v>24917.838255875864</v>
      </c>
      <c r="FU52" s="136">
        <f t="shared" si="14"/>
        <v>17460.125879862375</v>
      </c>
      <c r="FV52" s="136">
        <f t="shared" si="14"/>
        <v>36384.428852660079</v>
      </c>
      <c r="FW52" s="136">
        <f t="shared" si="14"/>
        <v>2057912.3748911517</v>
      </c>
      <c r="FX52" s="136">
        <f t="shared" si="14"/>
        <v>701.04141507958866</v>
      </c>
      <c r="FY52" s="136">
        <f t="shared" si="14"/>
        <v>877.15327862030767</v>
      </c>
      <c r="FZ52" s="136">
        <f t="shared" si="14"/>
        <v>65744.572911020863</v>
      </c>
      <c r="GA52" s="136">
        <f t="shared" si="14"/>
        <v>532.53163897261788</v>
      </c>
      <c r="GB52" s="136">
        <f t="shared" si="14"/>
        <v>81198.509587747976</v>
      </c>
      <c r="GC52" s="136">
        <f t="shared" si="14"/>
        <v>6013.1457764556271</v>
      </c>
      <c r="GD52" s="136">
        <f t="shared" si="14"/>
        <v>3047.5468927864426</v>
      </c>
      <c r="GE52" s="136">
        <f t="shared" si="14"/>
        <v>3728.0412255908172</v>
      </c>
      <c r="GF52" s="136">
        <f t="shared" si="14"/>
        <v>38888.467283973667</v>
      </c>
      <c r="GG52" s="136">
        <f t="shared" si="14"/>
        <v>40175.780358769254</v>
      </c>
      <c r="GH52" s="136">
        <f t="shared" si="14"/>
        <v>11472.799965685022</v>
      </c>
      <c r="GI52" s="136">
        <f t="shared" si="14"/>
        <v>8965.0988570013978</v>
      </c>
      <c r="GJ52" s="136">
        <f t="shared" si="14"/>
        <v>122079.60463362424</v>
      </c>
      <c r="GK52" s="136">
        <f t="shared" si="14"/>
        <v>1565.5597497001363</v>
      </c>
      <c r="GL52" s="136">
        <f t="shared" si="14"/>
        <v>5175.1643615018229</v>
      </c>
      <c r="GM52" s="136">
        <f t="shared" si="14"/>
        <v>61136.864660550767</v>
      </c>
      <c r="GN52" s="136">
        <f t="shared" si="14"/>
        <v>177672.59025731171</v>
      </c>
      <c r="GO52" s="136">
        <f t="shared" si="14"/>
        <v>14894.878213390031</v>
      </c>
      <c r="GP52" s="136">
        <f t="shared" si="14"/>
        <v>233112.90909471182</v>
      </c>
      <c r="GQ52" s="136">
        <f t="shared" si="14"/>
        <v>580212.67740160332</v>
      </c>
      <c r="GR52" s="136">
        <f t="shared" si="14"/>
        <v>147623.21114548604</v>
      </c>
      <c r="GS52" s="136">
        <f t="shared" si="14"/>
        <v>82938.62518547049</v>
      </c>
      <c r="GT52" s="136">
        <f t="shared" si="14"/>
        <v>106901.69030507738</v>
      </c>
      <c r="GU52" s="136">
        <f t="shared" si="14"/>
        <v>21615.73227861381</v>
      </c>
      <c r="GV52" s="136">
        <f t="shared" si="14"/>
        <v>30608.921577306497</v>
      </c>
      <c r="GW52" s="136">
        <f t="shared" ref="GW52:IA52" si="15">GW9+GW10+GW45</f>
        <v>21951.290337725615</v>
      </c>
      <c r="GX52" s="136">
        <f t="shared" si="15"/>
        <v>43566.548231436689</v>
      </c>
      <c r="GY52" s="136">
        <f t="shared" si="15"/>
        <v>1912400.9566252138</v>
      </c>
      <c r="GZ52" s="136">
        <f t="shared" si="15"/>
        <v>3385.5975531930108</v>
      </c>
      <c r="HA52" s="136">
        <f t="shared" si="15"/>
        <v>1176.0550741682678</v>
      </c>
      <c r="HB52" s="136">
        <f t="shared" si="15"/>
        <v>6798.1389889019647</v>
      </c>
      <c r="HC52" s="136">
        <f t="shared" si="15"/>
        <v>392.35252543285094</v>
      </c>
      <c r="HD52" s="136">
        <f t="shared" si="15"/>
        <v>49364.044584784453</v>
      </c>
      <c r="HE52" s="136">
        <f t="shared" si="15"/>
        <v>181.01524861735078</v>
      </c>
      <c r="HF52" s="136">
        <f t="shared" si="15"/>
        <v>1741.2136889943063</v>
      </c>
      <c r="HG52" s="136">
        <f t="shared" si="15"/>
        <v>7928.697780384482</v>
      </c>
      <c r="HH52" s="136">
        <f t="shared" si="15"/>
        <v>34075.13783040845</v>
      </c>
      <c r="HI52" s="136">
        <f t="shared" si="15"/>
        <v>34905.745527227642</v>
      </c>
      <c r="HJ52" s="136">
        <f t="shared" si="15"/>
        <v>11335.153116368627</v>
      </c>
      <c r="HK52" s="136">
        <f t="shared" si="15"/>
        <v>3905.1772791830217</v>
      </c>
      <c r="HL52" s="136">
        <f t="shared" si="15"/>
        <v>25658.741713411204</v>
      </c>
      <c r="HM52" s="136">
        <f t="shared" si="15"/>
        <v>1117.0000424328177</v>
      </c>
      <c r="HN52" s="136">
        <f t="shared" si="15"/>
        <v>5102.5860007050997</v>
      </c>
      <c r="HO52" s="136">
        <f t="shared" si="15"/>
        <v>37626.545119512273</v>
      </c>
      <c r="HP52" s="136">
        <f t="shared" si="15"/>
        <v>129278.42931344251</v>
      </c>
      <c r="HQ52" s="136">
        <f t="shared" si="15"/>
        <v>13770.784993762392</v>
      </c>
      <c r="HR52" s="136">
        <f t="shared" si="15"/>
        <v>222292.77426449905</v>
      </c>
      <c r="HS52" s="136">
        <f t="shared" si="15"/>
        <v>348951.39920539374</v>
      </c>
      <c r="HT52" s="136">
        <f t="shared" si="15"/>
        <v>131520.88011341693</v>
      </c>
      <c r="HU52" s="136">
        <f t="shared" si="15"/>
        <v>81099.120506272797</v>
      </c>
      <c r="HV52" s="136">
        <f t="shared" si="15"/>
        <v>91019.368688331859</v>
      </c>
      <c r="HW52" s="136">
        <f t="shared" si="15"/>
        <v>28604.153149288937</v>
      </c>
      <c r="HX52" s="136">
        <f t="shared" si="15"/>
        <v>28629.519145366721</v>
      </c>
      <c r="HY52" s="136">
        <f t="shared" si="15"/>
        <v>32357.398875856161</v>
      </c>
      <c r="HZ52" s="136">
        <f t="shared" si="15"/>
        <v>45925.981012978285</v>
      </c>
      <c r="IA52" s="136">
        <f t="shared" si="15"/>
        <v>1378143.011342335</v>
      </c>
    </row>
    <row r="53" spans="11:235" x14ac:dyDescent="0.25">
      <c r="K53" s="26" t="s">
        <v>23</v>
      </c>
      <c r="L53" s="136">
        <f>L14+L15+L16+L17+L18+L19+L20+L22+L23+L24+L25</f>
        <v>278234.50372744753</v>
      </c>
      <c r="M53" s="136">
        <f t="shared" ref="M53:BX53" si="16">M14+M15+M16+M17+M18+M19+M20+M22+M23+M24+M25</f>
        <v>91792.449853181752</v>
      </c>
      <c r="N53" s="136">
        <f t="shared" si="16"/>
        <v>749571.42611842917</v>
      </c>
      <c r="O53" s="136">
        <f t="shared" si="16"/>
        <v>81717.765262692177</v>
      </c>
      <c r="P53" s="136">
        <f t="shared" si="16"/>
        <v>565563.83425539336</v>
      </c>
      <c r="Q53" s="136">
        <f t="shared" si="16"/>
        <v>73535.048076773062</v>
      </c>
      <c r="R53" s="136">
        <f t="shared" si="16"/>
        <v>136450.7118464731</v>
      </c>
      <c r="S53" s="136">
        <f t="shared" si="16"/>
        <v>425850.2676813635</v>
      </c>
      <c r="T53" s="136">
        <f t="shared" si="16"/>
        <v>208074.82313514553</v>
      </c>
      <c r="U53" s="136">
        <f t="shared" si="16"/>
        <v>996274.14610915922</v>
      </c>
      <c r="V53" s="136">
        <f t="shared" si="16"/>
        <v>635864.00478038797</v>
      </c>
      <c r="W53" s="136">
        <f t="shared" si="16"/>
        <v>521363.45149839862</v>
      </c>
      <c r="X53" s="136">
        <f t="shared" si="16"/>
        <v>1089510.5199194644</v>
      </c>
      <c r="Y53" s="136">
        <f t="shared" si="16"/>
        <v>329282.24912668613</v>
      </c>
      <c r="Z53" s="136">
        <f t="shared" si="16"/>
        <v>282540.95005791786</v>
      </c>
      <c r="AA53" s="136">
        <f t="shared" si="16"/>
        <v>1330291.4101570114</v>
      </c>
      <c r="AB53" s="136">
        <f t="shared" si="16"/>
        <v>3204053.0086996052</v>
      </c>
      <c r="AC53" s="136">
        <f t="shared" si="16"/>
        <v>841926.04524003854</v>
      </c>
      <c r="AD53" s="136">
        <f t="shared" si="16"/>
        <v>16088312.821810856</v>
      </c>
      <c r="AE53" s="136">
        <f t="shared" si="16"/>
        <v>27083290.62736157</v>
      </c>
      <c r="AF53" s="136">
        <f t="shared" si="16"/>
        <v>2642317.285332182</v>
      </c>
      <c r="AG53" s="136">
        <f t="shared" si="16"/>
        <v>1935670.8553879457</v>
      </c>
      <c r="AH53" s="136">
        <f t="shared" si="16"/>
        <v>3499454.0254117497</v>
      </c>
      <c r="AI53" s="136">
        <f t="shared" si="16"/>
        <v>451561.85120580654</v>
      </c>
      <c r="AJ53" s="136">
        <f t="shared" si="16"/>
        <v>501312.87410913798</v>
      </c>
      <c r="AK53" s="136">
        <f t="shared" si="16"/>
        <v>984108.61099939141</v>
      </c>
      <c r="AL53" s="136">
        <f t="shared" si="16"/>
        <v>2920563.6066921493</v>
      </c>
      <c r="AM53" s="136">
        <f t="shared" si="16"/>
        <v>67948489.173856348</v>
      </c>
      <c r="AN53" s="136">
        <f t="shared" si="16"/>
        <v>253648.64147008062</v>
      </c>
      <c r="AO53" s="136">
        <f t="shared" si="16"/>
        <v>89747.172357770047</v>
      </c>
      <c r="AP53" s="136">
        <f t="shared" si="16"/>
        <v>672355.43126332352</v>
      </c>
      <c r="AQ53" s="136">
        <f t="shared" si="16"/>
        <v>79564.358026874354</v>
      </c>
      <c r="AR53" s="136">
        <f t="shared" si="16"/>
        <v>548684.26712841226</v>
      </c>
      <c r="AS53" s="136">
        <f t="shared" si="16"/>
        <v>65574.676963858568</v>
      </c>
      <c r="AT53" s="136">
        <f t="shared" si="16"/>
        <v>121989.71787916675</v>
      </c>
      <c r="AU53" s="136">
        <f t="shared" si="16"/>
        <v>419569.87995671795</v>
      </c>
      <c r="AV53" s="136">
        <f t="shared" si="16"/>
        <v>205499.14353326889</v>
      </c>
      <c r="AW53" s="136">
        <f t="shared" si="16"/>
        <v>750646.74359956151</v>
      </c>
      <c r="AX53" s="136">
        <f t="shared" si="16"/>
        <v>590630.97331266198</v>
      </c>
      <c r="AY53" s="136">
        <f t="shared" si="16"/>
        <v>439599.4984405695</v>
      </c>
      <c r="AZ53" s="136">
        <f t="shared" si="16"/>
        <v>1162941.5939278461</v>
      </c>
      <c r="BA53" s="136">
        <f t="shared" si="16"/>
        <v>298920.58421306999</v>
      </c>
      <c r="BB53" s="136">
        <f t="shared" si="16"/>
        <v>228656.28537325992</v>
      </c>
      <c r="BC53" s="136">
        <f t="shared" si="16"/>
        <v>1211328.1998993573</v>
      </c>
      <c r="BD53" s="136">
        <f t="shared" si="16"/>
        <v>3163263.2130440879</v>
      </c>
      <c r="BE53" s="136">
        <f t="shared" si="16"/>
        <v>826658.56694541848</v>
      </c>
      <c r="BF53" s="136">
        <f t="shared" si="16"/>
        <v>15666689.80648981</v>
      </c>
      <c r="BG53" s="136">
        <f t="shared" si="16"/>
        <v>26198655.007039938</v>
      </c>
      <c r="BH53" s="136">
        <f t="shared" si="16"/>
        <v>2648765.6218842706</v>
      </c>
      <c r="BI53" s="136">
        <f t="shared" si="16"/>
        <v>1868032.6147209464</v>
      </c>
      <c r="BJ53" s="136">
        <f t="shared" si="16"/>
        <v>3163650.5422834349</v>
      </c>
      <c r="BK53" s="136">
        <f t="shared" si="16"/>
        <v>494901.37976992113</v>
      </c>
      <c r="BL53" s="136">
        <f t="shared" si="16"/>
        <v>473563.52657271607</v>
      </c>
      <c r="BM53" s="136">
        <f t="shared" si="16"/>
        <v>1013796.4386512267</v>
      </c>
      <c r="BN53" s="136">
        <f t="shared" si="16"/>
        <v>2818762.2174329278</v>
      </c>
      <c r="BO53" s="136">
        <f t="shared" si="16"/>
        <v>65476096.102180496</v>
      </c>
      <c r="BP53" s="136">
        <f t="shared" si="16"/>
        <v>231337.06925144157</v>
      </c>
      <c r="BQ53" s="136">
        <f t="shared" si="16"/>
        <v>64229.356521606795</v>
      </c>
      <c r="BR53" s="136">
        <f t="shared" si="16"/>
        <v>657150.36610790261</v>
      </c>
      <c r="BS53" s="136">
        <f t="shared" si="16"/>
        <v>66434.735007021765</v>
      </c>
      <c r="BT53" s="136">
        <f t="shared" si="16"/>
        <v>537741.00011026184</v>
      </c>
      <c r="BU53" s="136">
        <f t="shared" si="16"/>
        <v>61167.140266719151</v>
      </c>
      <c r="BV53" s="136">
        <f t="shared" si="16"/>
        <v>114312.47176708636</v>
      </c>
      <c r="BW53" s="136">
        <f t="shared" si="16"/>
        <v>386220.86080185813</v>
      </c>
      <c r="BX53" s="136">
        <f t="shared" si="16"/>
        <v>177490.36537301846</v>
      </c>
      <c r="BY53" s="136">
        <f t="shared" ref="BY53:EJ53" si="17">BY14+BY15+BY16+BY17+BY18+BY19+BY20+BY22+BY23+BY24+BY25</f>
        <v>673399.74233288551</v>
      </c>
      <c r="BZ53" s="136">
        <f t="shared" si="17"/>
        <v>647852.39363672084</v>
      </c>
      <c r="CA53" s="136">
        <f t="shared" si="17"/>
        <v>418666.02055287396</v>
      </c>
      <c r="CB53" s="136">
        <f t="shared" si="17"/>
        <v>1034979.8836318782</v>
      </c>
      <c r="CC53" s="136">
        <f t="shared" si="17"/>
        <v>277371.24242586206</v>
      </c>
      <c r="CD53" s="136">
        <f t="shared" si="17"/>
        <v>214955.76668983689</v>
      </c>
      <c r="CE53" s="136">
        <f t="shared" si="17"/>
        <v>1158730.6290811691</v>
      </c>
      <c r="CF53" s="136">
        <f t="shared" si="17"/>
        <v>2914899.0979149742</v>
      </c>
      <c r="CG53" s="136">
        <f t="shared" si="17"/>
        <v>757885.8125043771</v>
      </c>
      <c r="CH53" s="136">
        <f t="shared" si="17"/>
        <v>16597115.208049126</v>
      </c>
      <c r="CI53" s="136">
        <f t="shared" si="17"/>
        <v>26300912.159780655</v>
      </c>
      <c r="CJ53" s="136">
        <f t="shared" si="17"/>
        <v>2415080.7041264395</v>
      </c>
      <c r="CK53" s="136">
        <f t="shared" si="17"/>
        <v>1659561.689605328</v>
      </c>
      <c r="CL53" s="136">
        <f t="shared" si="17"/>
        <v>2842148.128647388</v>
      </c>
      <c r="CM53" s="136">
        <f t="shared" si="17"/>
        <v>458055.30699063442</v>
      </c>
      <c r="CN53" s="136">
        <f t="shared" si="17"/>
        <v>415424.32967534813</v>
      </c>
      <c r="CO53" s="136">
        <f t="shared" si="17"/>
        <v>837347.93440001213</v>
      </c>
      <c r="CP53" s="136">
        <f t="shared" si="17"/>
        <v>2597553.0831048475</v>
      </c>
      <c r="CQ53" s="136">
        <f t="shared" si="17"/>
        <v>64518022.498357274</v>
      </c>
      <c r="CR53" s="136">
        <f t="shared" si="17"/>
        <v>219719.20616878793</v>
      </c>
      <c r="CS53" s="136">
        <f t="shared" si="17"/>
        <v>51682.30712379668</v>
      </c>
      <c r="CT53" s="136">
        <f t="shared" si="17"/>
        <v>607188.30753504054</v>
      </c>
      <c r="CU53" s="136">
        <f t="shared" si="17"/>
        <v>61535.855198237434</v>
      </c>
      <c r="CV53" s="136">
        <f t="shared" si="17"/>
        <v>484637.43033540423</v>
      </c>
      <c r="CW53" s="136">
        <f t="shared" si="17"/>
        <v>59992.534529229051</v>
      </c>
      <c r="CX53" s="136">
        <f t="shared" si="17"/>
        <v>83586.070435859088</v>
      </c>
      <c r="CY53" s="136">
        <f t="shared" si="17"/>
        <v>319025.89542645041</v>
      </c>
      <c r="CZ53" s="136">
        <f t="shared" si="17"/>
        <v>135960.13171171918</v>
      </c>
      <c r="DA53" s="136">
        <f t="shared" si="17"/>
        <v>609457.39076230885</v>
      </c>
      <c r="DB53" s="136">
        <f t="shared" si="17"/>
        <v>645773.84375035984</v>
      </c>
      <c r="DC53" s="136">
        <f t="shared" si="17"/>
        <v>376593.76734810532</v>
      </c>
      <c r="DD53" s="136">
        <f t="shared" si="17"/>
        <v>972035.50635841163</v>
      </c>
      <c r="DE53" s="136">
        <f t="shared" si="17"/>
        <v>283849.21960272401</v>
      </c>
      <c r="DF53" s="136">
        <f t="shared" si="17"/>
        <v>215457.84309282884</v>
      </c>
      <c r="DG53" s="136">
        <f t="shared" si="17"/>
        <v>1250507.5298766915</v>
      </c>
      <c r="DH53" s="136">
        <f t="shared" si="17"/>
        <v>3000264.3345851623</v>
      </c>
      <c r="DI53" s="136">
        <f t="shared" si="17"/>
        <v>775338.66359669552</v>
      </c>
      <c r="DJ53" s="136">
        <f t="shared" si="17"/>
        <v>15489639.624963472</v>
      </c>
      <c r="DK53" s="136">
        <f t="shared" si="17"/>
        <v>25804103.094599973</v>
      </c>
      <c r="DL53" s="136">
        <f t="shared" si="17"/>
        <v>2446860.0382796568</v>
      </c>
      <c r="DM53" s="136">
        <f t="shared" si="17"/>
        <v>1602829.6667937711</v>
      </c>
      <c r="DN53" s="136">
        <f t="shared" si="17"/>
        <v>3058433.0395436785</v>
      </c>
      <c r="DO53" s="136">
        <f t="shared" si="17"/>
        <v>474321.59948494879</v>
      </c>
      <c r="DP53" s="136">
        <f t="shared" si="17"/>
        <v>360795.7363879226</v>
      </c>
      <c r="DQ53" s="136">
        <f t="shared" si="17"/>
        <v>935795.44805279281</v>
      </c>
      <c r="DR53" s="136">
        <f t="shared" si="17"/>
        <v>2422188.8859327249</v>
      </c>
      <c r="DS53" s="136">
        <f t="shared" si="17"/>
        <v>62747572.971476756</v>
      </c>
      <c r="DT53" s="136">
        <f t="shared" si="17"/>
        <v>201193.69762326218</v>
      </c>
      <c r="DU53" s="136">
        <f t="shared" si="17"/>
        <v>54320.541872526235</v>
      </c>
      <c r="DV53" s="136">
        <f t="shared" si="17"/>
        <v>491330.51005640667</v>
      </c>
      <c r="DW53" s="136">
        <f t="shared" si="17"/>
        <v>53325.512864659824</v>
      </c>
      <c r="DX53" s="136">
        <f t="shared" si="17"/>
        <v>478290.82244680135</v>
      </c>
      <c r="DY53" s="136">
        <f t="shared" si="17"/>
        <v>56284.329400539718</v>
      </c>
      <c r="DZ53" s="136">
        <f t="shared" si="17"/>
        <v>54269.525705380947</v>
      </c>
      <c r="EA53" s="136">
        <f t="shared" si="17"/>
        <v>284605.47712387861</v>
      </c>
      <c r="EB53" s="136">
        <f t="shared" si="17"/>
        <v>131978.02803770232</v>
      </c>
      <c r="EC53" s="136">
        <f t="shared" si="17"/>
        <v>656666.33625044522</v>
      </c>
      <c r="ED53" s="136">
        <f t="shared" si="17"/>
        <v>345039.54791700188</v>
      </c>
      <c r="EE53" s="136">
        <f t="shared" si="17"/>
        <v>378764.36168784922</v>
      </c>
      <c r="EF53" s="136">
        <f t="shared" si="17"/>
        <v>708821.55178824603</v>
      </c>
      <c r="EG53" s="136">
        <f t="shared" si="17"/>
        <v>276392.60862015153</v>
      </c>
      <c r="EH53" s="136">
        <f t="shared" si="17"/>
        <v>189902.5877928391</v>
      </c>
      <c r="EI53" s="136">
        <f t="shared" si="17"/>
        <v>990797.82686879695</v>
      </c>
      <c r="EJ53" s="136">
        <f t="shared" si="17"/>
        <v>2900757.6092646583</v>
      </c>
      <c r="EK53" s="136">
        <f t="shared" ref="EK53:GV53" si="18">EK14+EK15+EK16+EK17+EK18+EK19+EK20+EK22+EK23+EK24+EK25</f>
        <v>705751.69583702146</v>
      </c>
      <c r="EL53" s="136">
        <f t="shared" si="18"/>
        <v>14326411.29489319</v>
      </c>
      <c r="EM53" s="136">
        <f t="shared" si="18"/>
        <v>24238718.608433321</v>
      </c>
      <c r="EN53" s="136">
        <f t="shared" si="18"/>
        <v>2146611.5699547352</v>
      </c>
      <c r="EO53" s="136">
        <f t="shared" si="18"/>
        <v>1589995.3971810737</v>
      </c>
      <c r="EP53" s="136">
        <f t="shared" si="18"/>
        <v>3097632.7657671208</v>
      </c>
      <c r="EQ53" s="136">
        <f t="shared" si="18"/>
        <v>455661.75836489594</v>
      </c>
      <c r="ER53" s="136">
        <f t="shared" si="18"/>
        <v>326139.76973802748</v>
      </c>
      <c r="ES53" s="136">
        <f t="shared" si="18"/>
        <v>870067.47630364867</v>
      </c>
      <c r="ET53" s="136">
        <f t="shared" si="18"/>
        <v>2244634.5643441235</v>
      </c>
      <c r="EU53" s="136">
        <f t="shared" si="18"/>
        <v>58254365.776138313</v>
      </c>
      <c r="EV53" s="136">
        <f t="shared" si="18"/>
        <v>162850.1597352566</v>
      </c>
      <c r="EW53" s="136">
        <f t="shared" si="18"/>
        <v>37547.974444596221</v>
      </c>
      <c r="EX53" s="136">
        <f t="shared" si="18"/>
        <v>442024.16155139398</v>
      </c>
      <c r="EY53" s="136">
        <f t="shared" si="18"/>
        <v>42453.579641195647</v>
      </c>
      <c r="EZ53" s="136">
        <f t="shared" si="18"/>
        <v>380840.86633793765</v>
      </c>
      <c r="FA53" s="136">
        <f t="shared" si="18"/>
        <v>58089.575567017288</v>
      </c>
      <c r="FB53" s="136">
        <f t="shared" si="18"/>
        <v>38324.865574671479</v>
      </c>
      <c r="FC53" s="136">
        <f t="shared" si="18"/>
        <v>239395.69251551715</v>
      </c>
      <c r="FD53" s="136">
        <f t="shared" si="18"/>
        <v>121191.60371333119</v>
      </c>
      <c r="FE53" s="136">
        <f t="shared" si="18"/>
        <v>583594.98927094741</v>
      </c>
      <c r="FF53" s="136">
        <f t="shared" si="18"/>
        <v>287326.59022117022</v>
      </c>
      <c r="FG53" s="136">
        <f t="shared" si="18"/>
        <v>316273.51943701576</v>
      </c>
      <c r="FH53" s="136">
        <f t="shared" si="18"/>
        <v>678249.97734391026</v>
      </c>
      <c r="FI53" s="136">
        <f t="shared" si="18"/>
        <v>263909.7549735388</v>
      </c>
      <c r="FJ53" s="136">
        <f t="shared" si="18"/>
        <v>194858.60106273685</v>
      </c>
      <c r="FK53" s="136">
        <f t="shared" si="18"/>
        <v>886557.63431190257</v>
      </c>
      <c r="FL53" s="136">
        <f t="shared" si="18"/>
        <v>2669869.3379765949</v>
      </c>
      <c r="FM53" s="136">
        <f t="shared" si="18"/>
        <v>743336.09879730828</v>
      </c>
      <c r="FN53" s="136">
        <f t="shared" si="18"/>
        <v>12949089.861154482</v>
      </c>
      <c r="FO53" s="136">
        <f t="shared" si="18"/>
        <v>24563937.475720216</v>
      </c>
      <c r="FP53" s="136">
        <f t="shared" si="18"/>
        <v>1905274.1765794766</v>
      </c>
      <c r="FQ53" s="136">
        <f t="shared" si="18"/>
        <v>1376869.1303863593</v>
      </c>
      <c r="FR53" s="136">
        <f t="shared" si="18"/>
        <v>2696241.8812144231</v>
      </c>
      <c r="FS53" s="136">
        <f t="shared" si="18"/>
        <v>433374.35242987279</v>
      </c>
      <c r="FT53" s="136">
        <f t="shared" si="18"/>
        <v>302978.20066371228</v>
      </c>
      <c r="FU53" s="136">
        <f t="shared" si="18"/>
        <v>742693.37020060839</v>
      </c>
      <c r="FV53" s="136">
        <f t="shared" si="18"/>
        <v>2299898.5174386627</v>
      </c>
      <c r="FW53" s="136">
        <f t="shared" si="18"/>
        <v>55417051.948263854</v>
      </c>
      <c r="FX53" s="136">
        <f t="shared" si="18"/>
        <v>132682.0171821845</v>
      </c>
      <c r="FY53" s="136">
        <f t="shared" si="18"/>
        <v>41419.568637267141</v>
      </c>
      <c r="FZ53" s="136">
        <f t="shared" si="18"/>
        <v>425366.6521639523</v>
      </c>
      <c r="GA53" s="136">
        <f t="shared" si="18"/>
        <v>34122.586857701259</v>
      </c>
      <c r="GB53" s="136">
        <f t="shared" si="18"/>
        <v>388416.47218965879</v>
      </c>
      <c r="GC53" s="136">
        <f t="shared" si="18"/>
        <v>56041.255083812182</v>
      </c>
      <c r="GD53" s="136">
        <f t="shared" si="18"/>
        <v>112906.08362222897</v>
      </c>
      <c r="GE53" s="136">
        <f t="shared" si="18"/>
        <v>308987.86244053341</v>
      </c>
      <c r="GF53" s="136">
        <f t="shared" si="18"/>
        <v>124048.21972548444</v>
      </c>
      <c r="GG53" s="136">
        <f t="shared" si="18"/>
        <v>534552.98251494276</v>
      </c>
      <c r="GH53" s="136">
        <f t="shared" si="18"/>
        <v>213597.95631137892</v>
      </c>
      <c r="GI53" s="136">
        <f t="shared" si="18"/>
        <v>218774.99073422505</v>
      </c>
      <c r="GJ53" s="136">
        <f t="shared" si="18"/>
        <v>661631.76212216646</v>
      </c>
      <c r="GK53" s="136">
        <f t="shared" si="18"/>
        <v>190405.68881107611</v>
      </c>
      <c r="GL53" s="136">
        <f t="shared" si="18"/>
        <v>211676.3477162942</v>
      </c>
      <c r="GM53" s="136">
        <f t="shared" si="18"/>
        <v>837407.16716294212</v>
      </c>
      <c r="GN53" s="136">
        <f t="shared" si="18"/>
        <v>2438741.7292798455</v>
      </c>
      <c r="GO53" s="136">
        <f t="shared" si="18"/>
        <v>799240.27838711278</v>
      </c>
      <c r="GP53" s="136">
        <f t="shared" si="18"/>
        <v>12696489.629158633</v>
      </c>
      <c r="GQ53" s="136">
        <f t="shared" si="18"/>
        <v>19102154.957452949</v>
      </c>
      <c r="GR53" s="136">
        <f t="shared" si="18"/>
        <v>1890357.837831991</v>
      </c>
      <c r="GS53" s="136">
        <f t="shared" si="18"/>
        <v>1325865.5331882038</v>
      </c>
      <c r="GT53" s="136">
        <f t="shared" si="18"/>
        <v>2838207.8245282122</v>
      </c>
      <c r="GU53" s="136">
        <f t="shared" si="18"/>
        <v>369881.50362165098</v>
      </c>
      <c r="GV53" s="136">
        <f t="shared" si="18"/>
        <v>270952.54949399905</v>
      </c>
      <c r="GW53" s="136">
        <f t="shared" ref="GW53:IA53" si="19">GW14+GW15+GW16+GW17+GW18+GW19+GW20+GW22+GW23+GW24+GW25</f>
        <v>739844.91605982522</v>
      </c>
      <c r="GX53" s="136">
        <f t="shared" si="19"/>
        <v>1130711.7210292681</v>
      </c>
      <c r="GY53" s="136">
        <f t="shared" si="19"/>
        <v>48094486.093307555</v>
      </c>
      <c r="GZ53" s="136">
        <f t="shared" si="19"/>
        <v>112383.91337335572</v>
      </c>
      <c r="HA53" s="136">
        <f t="shared" si="19"/>
        <v>47267.460503120092</v>
      </c>
      <c r="HB53" s="136">
        <f t="shared" si="19"/>
        <v>355923.28954025818</v>
      </c>
      <c r="HC53" s="136">
        <f t="shared" si="19"/>
        <v>29403.763597318975</v>
      </c>
      <c r="HD53" s="136">
        <f t="shared" si="19"/>
        <v>334036.23319918133</v>
      </c>
      <c r="HE53" s="136">
        <f t="shared" si="19"/>
        <v>48080.030450592312</v>
      </c>
      <c r="HF53" s="136">
        <f t="shared" si="19"/>
        <v>48607.407497851404</v>
      </c>
      <c r="HG53" s="136">
        <f t="shared" si="19"/>
        <v>202771.2768012498</v>
      </c>
      <c r="HH53" s="136">
        <f t="shared" si="19"/>
        <v>104605.73176522073</v>
      </c>
      <c r="HI53" s="136">
        <f t="shared" si="19"/>
        <v>488735.43421675771</v>
      </c>
      <c r="HJ53" s="136">
        <f t="shared" si="19"/>
        <v>201760.21945363394</v>
      </c>
      <c r="HK53" s="136">
        <f t="shared" si="19"/>
        <v>231799.15792393018</v>
      </c>
      <c r="HL53" s="136">
        <f t="shared" si="19"/>
        <v>544326.54171691323</v>
      </c>
      <c r="HM53" s="136">
        <f t="shared" si="19"/>
        <v>162744.52932422605</v>
      </c>
      <c r="HN53" s="136">
        <f t="shared" si="19"/>
        <v>229601.5931016767</v>
      </c>
      <c r="HO53" s="136">
        <f t="shared" si="19"/>
        <v>772941.50226238219</v>
      </c>
      <c r="HP53" s="136">
        <f t="shared" si="19"/>
        <v>2254848.407815041</v>
      </c>
      <c r="HQ53" s="136">
        <f t="shared" si="19"/>
        <v>488302.77454917121</v>
      </c>
      <c r="HR53" s="136">
        <f t="shared" si="19"/>
        <v>12394946.852874471</v>
      </c>
      <c r="HS53" s="136">
        <f t="shared" si="19"/>
        <v>19032079.652982868</v>
      </c>
      <c r="HT53" s="136">
        <f t="shared" si="19"/>
        <v>1454243.368106883</v>
      </c>
      <c r="HU53" s="136">
        <f t="shared" si="19"/>
        <v>1082086.6935720718</v>
      </c>
      <c r="HV53" s="136">
        <f t="shared" si="19"/>
        <v>2273575.9320799555</v>
      </c>
      <c r="HW53" s="136">
        <f t="shared" si="19"/>
        <v>351983.62138487387</v>
      </c>
      <c r="HX53" s="136">
        <f t="shared" si="19"/>
        <v>223534.47350548563</v>
      </c>
      <c r="HY53" s="136">
        <f t="shared" si="19"/>
        <v>609577.88616477617</v>
      </c>
      <c r="HZ53" s="136">
        <f t="shared" si="19"/>
        <v>1526856.3034522703</v>
      </c>
      <c r="IA53" s="136">
        <f t="shared" si="19"/>
        <v>45607024.051215529</v>
      </c>
    </row>
    <row r="54" spans="11:235" x14ac:dyDescent="0.25">
      <c r="K54" s="26" t="s">
        <v>787</v>
      </c>
      <c r="L54" s="136">
        <f>L26</f>
        <v>1223.4928980719385</v>
      </c>
      <c r="M54" s="136">
        <f t="shared" ref="M54:BX54" si="20">M26</f>
        <v>49.783521724344823</v>
      </c>
      <c r="N54" s="136">
        <f t="shared" si="20"/>
        <v>2535.4722722449696</v>
      </c>
      <c r="O54" s="136">
        <f t="shared" si="20"/>
        <v>0</v>
      </c>
      <c r="P54" s="136">
        <f t="shared" si="20"/>
        <v>4947.3600632785019</v>
      </c>
      <c r="Q54" s="136">
        <f t="shared" si="20"/>
        <v>455.39476497344424</v>
      </c>
      <c r="R54" s="136">
        <f t="shared" si="20"/>
        <v>1415.2135962905475</v>
      </c>
      <c r="S54" s="136">
        <f t="shared" si="20"/>
        <v>1761.7106412560918</v>
      </c>
      <c r="T54" s="136">
        <f t="shared" si="20"/>
        <v>8096.3538782561436</v>
      </c>
      <c r="U54" s="136">
        <f t="shared" si="20"/>
        <v>12648.91879067463</v>
      </c>
      <c r="V54" s="136">
        <f t="shared" si="20"/>
        <v>10639.661454526144</v>
      </c>
      <c r="W54" s="136">
        <f t="shared" si="20"/>
        <v>16563.428840855955</v>
      </c>
      <c r="X54" s="136">
        <f t="shared" si="20"/>
        <v>13204.649132213821</v>
      </c>
      <c r="Y54" s="136">
        <f t="shared" si="20"/>
        <v>5743.4216005299595</v>
      </c>
      <c r="Z54" s="136">
        <f t="shared" si="20"/>
        <v>11992.269783073179</v>
      </c>
      <c r="AA54" s="136">
        <f t="shared" si="20"/>
        <v>20578.583747729004</v>
      </c>
      <c r="AB54" s="136">
        <f t="shared" si="20"/>
        <v>61081.002099232122</v>
      </c>
      <c r="AC54" s="136">
        <f t="shared" si="20"/>
        <v>7739.0438523722942</v>
      </c>
      <c r="AD54" s="136">
        <f t="shared" si="20"/>
        <v>234920.71883754747</v>
      </c>
      <c r="AE54" s="136">
        <f t="shared" si="20"/>
        <v>3225517.6263108696</v>
      </c>
      <c r="AF54" s="136">
        <f t="shared" si="20"/>
        <v>90410.168009076995</v>
      </c>
      <c r="AG54" s="136">
        <f t="shared" si="20"/>
        <v>52651.103603776726</v>
      </c>
      <c r="AH54" s="136">
        <f t="shared" si="20"/>
        <v>136309.88429256208</v>
      </c>
      <c r="AI54" s="136">
        <f t="shared" si="20"/>
        <v>4868.1905732689484</v>
      </c>
      <c r="AJ54" s="136">
        <f t="shared" si="20"/>
        <v>8197.7069055468801</v>
      </c>
      <c r="AK54" s="136">
        <f t="shared" si="20"/>
        <v>21995.05064417953</v>
      </c>
      <c r="AL54" s="136">
        <f t="shared" si="20"/>
        <v>18570.780090416174</v>
      </c>
      <c r="AM54" s="136">
        <f t="shared" si="20"/>
        <v>3974116.9902045475</v>
      </c>
      <c r="AN54" s="136">
        <f t="shared" si="20"/>
        <v>1051.9048108424834</v>
      </c>
      <c r="AO54" s="136">
        <f t="shared" si="20"/>
        <v>0</v>
      </c>
      <c r="AP54" s="136">
        <f t="shared" si="20"/>
        <v>3131.307489938139</v>
      </c>
      <c r="AQ54" s="136">
        <f t="shared" si="20"/>
        <v>114.25697884403729</v>
      </c>
      <c r="AR54" s="136">
        <f t="shared" si="20"/>
        <v>5132.7463000542803</v>
      </c>
      <c r="AS54" s="136">
        <f t="shared" si="20"/>
        <v>0</v>
      </c>
      <c r="AT54" s="136">
        <f t="shared" si="20"/>
        <v>452.76048604582968</v>
      </c>
      <c r="AU54" s="136">
        <f t="shared" si="20"/>
        <v>1162.2281834569856</v>
      </c>
      <c r="AV54" s="136">
        <f t="shared" si="20"/>
        <v>7722.3841670305465</v>
      </c>
      <c r="AW54" s="136">
        <f t="shared" si="20"/>
        <v>7414.7796013596544</v>
      </c>
      <c r="AX54" s="136">
        <f t="shared" si="20"/>
        <v>8710.8350569104841</v>
      </c>
      <c r="AY54" s="136">
        <f t="shared" si="20"/>
        <v>8105.4527140455093</v>
      </c>
      <c r="AZ54" s="136">
        <f t="shared" si="20"/>
        <v>32820.880886594976</v>
      </c>
      <c r="BA54" s="136">
        <f t="shared" si="20"/>
        <v>8608.9336625690667</v>
      </c>
      <c r="BB54" s="136">
        <f t="shared" si="20"/>
        <v>12086.853463730338</v>
      </c>
      <c r="BC54" s="136">
        <f t="shared" si="20"/>
        <v>17463.446182079704</v>
      </c>
      <c r="BD54" s="136">
        <f t="shared" si="20"/>
        <v>52226.968962160296</v>
      </c>
      <c r="BE54" s="136">
        <f t="shared" si="20"/>
        <v>10435.693512586617</v>
      </c>
      <c r="BF54" s="136">
        <f t="shared" si="20"/>
        <v>244923.32886500985</v>
      </c>
      <c r="BG54" s="136">
        <f t="shared" si="20"/>
        <v>2440380.4507524655</v>
      </c>
      <c r="BH54" s="136">
        <f t="shared" si="20"/>
        <v>131360.76470556721</v>
      </c>
      <c r="BI54" s="136">
        <f t="shared" si="20"/>
        <v>48578.228094678852</v>
      </c>
      <c r="BJ54" s="136">
        <f t="shared" si="20"/>
        <v>38945.558784618363</v>
      </c>
      <c r="BK54" s="136">
        <f t="shared" si="20"/>
        <v>5896.4798677606268</v>
      </c>
      <c r="BL54" s="136">
        <f t="shared" si="20"/>
        <v>8597.7915422453752</v>
      </c>
      <c r="BM54" s="136">
        <f t="shared" si="20"/>
        <v>16612.470528074835</v>
      </c>
      <c r="BN54" s="136">
        <f t="shared" si="20"/>
        <v>8388.3399160574718</v>
      </c>
      <c r="BO54" s="136">
        <f t="shared" si="20"/>
        <v>3120324.8455147273</v>
      </c>
      <c r="BP54" s="136">
        <f t="shared" si="20"/>
        <v>989.65825911497188</v>
      </c>
      <c r="BQ54" s="136">
        <f t="shared" si="20"/>
        <v>421.20653797583788</v>
      </c>
      <c r="BR54" s="136">
        <f t="shared" si="20"/>
        <v>2896.710823868601</v>
      </c>
      <c r="BS54" s="136">
        <f t="shared" si="20"/>
        <v>211.26224095584604</v>
      </c>
      <c r="BT54" s="136">
        <f t="shared" si="20"/>
        <v>4790.4102296136534</v>
      </c>
      <c r="BU54" s="136">
        <f t="shared" si="20"/>
        <v>0</v>
      </c>
      <c r="BV54" s="136">
        <f t="shared" si="20"/>
        <v>0</v>
      </c>
      <c r="BW54" s="136">
        <f t="shared" si="20"/>
        <v>422.6954658165123</v>
      </c>
      <c r="BX54" s="136">
        <f t="shared" si="20"/>
        <v>5151.7703491955399</v>
      </c>
      <c r="BY54" s="136">
        <f t="shared" ref="BY54:EJ54" si="21">BY26</f>
        <v>3669.4787358256044</v>
      </c>
      <c r="BZ54" s="136">
        <f t="shared" si="21"/>
        <v>5985.0501489029357</v>
      </c>
      <c r="CA54" s="136">
        <f t="shared" si="21"/>
        <v>7638.2162371072118</v>
      </c>
      <c r="CB54" s="136">
        <f t="shared" si="21"/>
        <v>10753.627785714914</v>
      </c>
      <c r="CC54" s="136">
        <f t="shared" si="21"/>
        <v>3446.318750856803</v>
      </c>
      <c r="CD54" s="136">
        <f t="shared" si="21"/>
        <v>14267.807312536916</v>
      </c>
      <c r="CE54" s="136">
        <f t="shared" si="21"/>
        <v>13538.298328427445</v>
      </c>
      <c r="CF54" s="136">
        <f t="shared" si="21"/>
        <v>41745.024729198427</v>
      </c>
      <c r="CG54" s="136">
        <f t="shared" si="21"/>
        <v>4563.5262152037603</v>
      </c>
      <c r="CH54" s="136">
        <f t="shared" si="21"/>
        <v>219862.69852507138</v>
      </c>
      <c r="CI54" s="136">
        <f t="shared" si="21"/>
        <v>1603828.6579296337</v>
      </c>
      <c r="CJ54" s="136">
        <f t="shared" si="21"/>
        <v>92659.089380335339</v>
      </c>
      <c r="CK54" s="136">
        <f t="shared" si="21"/>
        <v>33412.993423956221</v>
      </c>
      <c r="CL54" s="136">
        <f t="shared" si="21"/>
        <v>22218.24221112844</v>
      </c>
      <c r="CM54" s="136">
        <f t="shared" si="21"/>
        <v>7105.3312199181546</v>
      </c>
      <c r="CN54" s="136">
        <f t="shared" si="21"/>
        <v>28942.018744467998</v>
      </c>
      <c r="CO54" s="136">
        <f t="shared" si="21"/>
        <v>11852.247247832032</v>
      </c>
      <c r="CP54" s="136">
        <f t="shared" si="21"/>
        <v>5288.5820945045352</v>
      </c>
      <c r="CQ54" s="136">
        <f t="shared" si="21"/>
        <v>2145660.9229271626</v>
      </c>
      <c r="CR54" s="136">
        <f t="shared" si="21"/>
        <v>549.68228675811338</v>
      </c>
      <c r="CS54" s="136">
        <f t="shared" si="21"/>
        <v>320.73126254131353</v>
      </c>
      <c r="CT54" s="136">
        <f t="shared" si="21"/>
        <v>533.96211897424314</v>
      </c>
      <c r="CU54" s="136">
        <f t="shared" si="21"/>
        <v>402.00356942032636</v>
      </c>
      <c r="CV54" s="136">
        <f t="shared" si="21"/>
        <v>5331.9603046108023</v>
      </c>
      <c r="CW54" s="136">
        <f t="shared" si="21"/>
        <v>0</v>
      </c>
      <c r="CX54" s="136">
        <f t="shared" si="21"/>
        <v>0</v>
      </c>
      <c r="CY54" s="136">
        <f t="shared" si="21"/>
        <v>455.39749801168347</v>
      </c>
      <c r="CZ54" s="136">
        <f t="shared" si="21"/>
        <v>4561.7838864615051</v>
      </c>
      <c r="DA54" s="136">
        <f t="shared" si="21"/>
        <v>3310.2983845175017</v>
      </c>
      <c r="DB54" s="136">
        <f t="shared" si="21"/>
        <v>2859.3029429058874</v>
      </c>
      <c r="DC54" s="136">
        <f t="shared" si="21"/>
        <v>7018.9139803679991</v>
      </c>
      <c r="DD54" s="136">
        <f t="shared" si="21"/>
        <v>7575.6414469992033</v>
      </c>
      <c r="DE54" s="136">
        <f t="shared" si="21"/>
        <v>3818.2693956737735</v>
      </c>
      <c r="DF54" s="136">
        <f t="shared" si="21"/>
        <v>9933.8374688393178</v>
      </c>
      <c r="DG54" s="136">
        <f t="shared" si="21"/>
        <v>10955.651524173185</v>
      </c>
      <c r="DH54" s="136">
        <f t="shared" si="21"/>
        <v>50078.028233913865</v>
      </c>
      <c r="DI54" s="136">
        <f t="shared" si="21"/>
        <v>2960.5935441803554</v>
      </c>
      <c r="DJ54" s="136">
        <f t="shared" si="21"/>
        <v>156713.49600315059</v>
      </c>
      <c r="DK54" s="136">
        <f t="shared" si="21"/>
        <v>1566824.0918633402</v>
      </c>
      <c r="DL54" s="136">
        <f t="shared" si="21"/>
        <v>66103.836989958028</v>
      </c>
      <c r="DM54" s="136">
        <f t="shared" si="21"/>
        <v>27117.988591058969</v>
      </c>
      <c r="DN54" s="136">
        <f t="shared" si="21"/>
        <v>26632.015264351729</v>
      </c>
      <c r="DO54" s="136">
        <f t="shared" si="21"/>
        <v>3233.1793324246737</v>
      </c>
      <c r="DP54" s="136">
        <f t="shared" si="21"/>
        <v>11987.987683195981</v>
      </c>
      <c r="DQ54" s="136">
        <f t="shared" si="21"/>
        <v>6157.8068711779442</v>
      </c>
      <c r="DR54" s="136">
        <f t="shared" si="21"/>
        <v>2864.0789890733513</v>
      </c>
      <c r="DS54" s="136">
        <f t="shared" si="21"/>
        <v>1978300.5394360805</v>
      </c>
      <c r="DT54" s="136">
        <f t="shared" si="21"/>
        <v>357.26753653127213</v>
      </c>
      <c r="DU54" s="136">
        <f t="shared" si="21"/>
        <v>0</v>
      </c>
      <c r="DV54" s="136">
        <f t="shared" si="21"/>
        <v>0</v>
      </c>
      <c r="DW54" s="136">
        <f t="shared" si="21"/>
        <v>381.0129090590741</v>
      </c>
      <c r="DX54" s="136">
        <f t="shared" si="21"/>
        <v>5101.6360891458398</v>
      </c>
      <c r="DY54" s="136">
        <f t="shared" si="21"/>
        <v>0</v>
      </c>
      <c r="DZ54" s="136">
        <f t="shared" si="21"/>
        <v>658.8512300869719</v>
      </c>
      <c r="EA54" s="136">
        <f t="shared" si="21"/>
        <v>93.1479325295374</v>
      </c>
      <c r="EB54" s="136">
        <f t="shared" si="21"/>
        <v>2099.7717889387318</v>
      </c>
      <c r="EC54" s="136">
        <f t="shared" si="21"/>
        <v>2523.425157594791</v>
      </c>
      <c r="ED54" s="136">
        <f t="shared" si="21"/>
        <v>1688.2111690937425</v>
      </c>
      <c r="EE54" s="136">
        <f t="shared" si="21"/>
        <v>6126.0539757202187</v>
      </c>
      <c r="EF54" s="136">
        <f t="shared" si="21"/>
        <v>6139.2203090247313</v>
      </c>
      <c r="EG54" s="136">
        <f t="shared" si="21"/>
        <v>2994.6182730880892</v>
      </c>
      <c r="EH54" s="136">
        <f t="shared" si="21"/>
        <v>8889.3036538911492</v>
      </c>
      <c r="EI54" s="136">
        <f t="shared" si="21"/>
        <v>8047.8708938078171</v>
      </c>
      <c r="EJ54" s="136">
        <f t="shared" si="21"/>
        <v>34248.458098870222</v>
      </c>
      <c r="EK54" s="136">
        <f t="shared" ref="EK54:GV54" si="22">EK26</f>
        <v>793.61593044425092</v>
      </c>
      <c r="EL54" s="136">
        <f t="shared" si="22"/>
        <v>88262.260656988554</v>
      </c>
      <c r="EM54" s="136">
        <f t="shared" si="22"/>
        <v>1232091.5567446568</v>
      </c>
      <c r="EN54" s="136">
        <f t="shared" si="22"/>
        <v>66044.64875487762</v>
      </c>
      <c r="EO54" s="136">
        <f t="shared" si="22"/>
        <v>16476.220131781516</v>
      </c>
      <c r="EP54" s="136">
        <f t="shared" si="22"/>
        <v>19861.374587490405</v>
      </c>
      <c r="EQ54" s="136">
        <f t="shared" si="22"/>
        <v>2289.4371947039713</v>
      </c>
      <c r="ER54" s="136">
        <f t="shared" si="22"/>
        <v>8311.2937815662954</v>
      </c>
      <c r="ES54" s="136">
        <f t="shared" si="22"/>
        <v>2827.7137495063994</v>
      </c>
      <c r="ET54" s="136">
        <f t="shared" si="22"/>
        <v>1999.7056957579539</v>
      </c>
      <c r="EU54" s="136">
        <f t="shared" si="22"/>
        <v>1518306.676245156</v>
      </c>
      <c r="EV54" s="136">
        <f t="shared" si="22"/>
        <v>140.81427661872547</v>
      </c>
      <c r="EW54" s="136">
        <f t="shared" si="22"/>
        <v>0</v>
      </c>
      <c r="EX54" s="136">
        <f t="shared" si="22"/>
        <v>196.61186478339164</v>
      </c>
      <c r="EY54" s="136">
        <f t="shared" si="22"/>
        <v>207.96915749004691</v>
      </c>
      <c r="EZ54" s="136">
        <f t="shared" si="22"/>
        <v>3862.8544904105506</v>
      </c>
      <c r="FA54" s="136">
        <f t="shared" si="22"/>
        <v>0</v>
      </c>
      <c r="FB54" s="136">
        <f t="shared" si="22"/>
        <v>149.71021519536376</v>
      </c>
      <c r="FC54" s="136">
        <f t="shared" si="22"/>
        <v>352.65620099144724</v>
      </c>
      <c r="FD54" s="136">
        <f t="shared" si="22"/>
        <v>704.56779064937166</v>
      </c>
      <c r="FE54" s="136">
        <f t="shared" si="22"/>
        <v>1014.5615049884215</v>
      </c>
      <c r="FF54" s="136">
        <f t="shared" si="22"/>
        <v>1366.5449949470174</v>
      </c>
      <c r="FG54" s="136">
        <f t="shared" si="22"/>
        <v>2552.8251016997924</v>
      </c>
      <c r="FH54" s="136">
        <f t="shared" si="22"/>
        <v>3299.6141278415421</v>
      </c>
      <c r="FI54" s="136">
        <f t="shared" si="22"/>
        <v>1314.9668710052472</v>
      </c>
      <c r="FJ54" s="136">
        <f t="shared" si="22"/>
        <v>8314.5448655108776</v>
      </c>
      <c r="FK54" s="136">
        <f t="shared" si="22"/>
        <v>3670.2680575320514</v>
      </c>
      <c r="FL54" s="136">
        <f t="shared" si="22"/>
        <v>22352.183274379051</v>
      </c>
      <c r="FM54" s="136">
        <f t="shared" si="22"/>
        <v>1028.2422608375143</v>
      </c>
      <c r="FN54" s="136">
        <f t="shared" si="22"/>
        <v>42594.298574205655</v>
      </c>
      <c r="FO54" s="136">
        <f t="shared" si="22"/>
        <v>889032.57929006312</v>
      </c>
      <c r="FP54" s="136">
        <f t="shared" si="22"/>
        <v>46938.439888529829</v>
      </c>
      <c r="FQ54" s="136">
        <f t="shared" si="22"/>
        <v>8425.7854650159825</v>
      </c>
      <c r="FR54" s="136">
        <f t="shared" si="22"/>
        <v>12287.340825335828</v>
      </c>
      <c r="FS54" s="136">
        <f t="shared" si="22"/>
        <v>387.91295666995154</v>
      </c>
      <c r="FT54" s="136">
        <f t="shared" si="22"/>
        <v>9234.8982627804926</v>
      </c>
      <c r="FU54" s="136">
        <f t="shared" si="22"/>
        <v>2644.1690166174517</v>
      </c>
      <c r="FV54" s="136">
        <f t="shared" si="22"/>
        <v>1019.559068356124</v>
      </c>
      <c r="FW54" s="136">
        <f t="shared" si="22"/>
        <v>1063093.9184024548</v>
      </c>
      <c r="FX54" s="136">
        <f t="shared" si="22"/>
        <v>239.67187323219295</v>
      </c>
      <c r="FY54" s="136">
        <f t="shared" si="22"/>
        <v>0</v>
      </c>
      <c r="FZ54" s="136">
        <f t="shared" si="22"/>
        <v>783.13650544811651</v>
      </c>
      <c r="GA54" s="136">
        <f t="shared" si="22"/>
        <v>236.76161411463249</v>
      </c>
      <c r="GB54" s="136">
        <f t="shared" si="22"/>
        <v>3307.9164856810344</v>
      </c>
      <c r="GC54" s="136">
        <f t="shared" si="22"/>
        <v>0</v>
      </c>
      <c r="GD54" s="136">
        <f t="shared" si="22"/>
        <v>533.86187121049875</v>
      </c>
      <c r="GE54" s="136">
        <f t="shared" si="22"/>
        <v>0</v>
      </c>
      <c r="GF54" s="136">
        <f t="shared" si="22"/>
        <v>428.11443333737668</v>
      </c>
      <c r="GG54" s="136">
        <f t="shared" si="22"/>
        <v>7627.2563288475067</v>
      </c>
      <c r="GH54" s="136">
        <f t="shared" si="22"/>
        <v>531.94285072484672</v>
      </c>
      <c r="GI54" s="136">
        <f t="shared" si="22"/>
        <v>739.25942588112491</v>
      </c>
      <c r="GJ54" s="136">
        <f t="shared" si="22"/>
        <v>2362.1982452255347</v>
      </c>
      <c r="GK54" s="136">
        <f t="shared" si="22"/>
        <v>1431.2216706909346</v>
      </c>
      <c r="GL54" s="136">
        <f t="shared" si="22"/>
        <v>8623.105423727473</v>
      </c>
      <c r="GM54" s="136">
        <f t="shared" si="22"/>
        <v>2764.005467856427</v>
      </c>
      <c r="GN54" s="136">
        <f t="shared" si="22"/>
        <v>15848.553435862434</v>
      </c>
      <c r="GO54" s="136">
        <f t="shared" si="22"/>
        <v>1077.2455413307491</v>
      </c>
      <c r="GP54" s="136">
        <f t="shared" si="22"/>
        <v>27499.015425517951</v>
      </c>
      <c r="GQ54" s="136">
        <f t="shared" si="22"/>
        <v>206882.07894048124</v>
      </c>
      <c r="GR54" s="136">
        <f t="shared" si="22"/>
        <v>30877.538517271383</v>
      </c>
      <c r="GS54" s="136">
        <f t="shared" si="22"/>
        <v>10018.856943820281</v>
      </c>
      <c r="GT54" s="136">
        <f t="shared" si="22"/>
        <v>9131.5834897546065</v>
      </c>
      <c r="GU54" s="136">
        <f t="shared" si="22"/>
        <v>344.5265398874007</v>
      </c>
      <c r="GV54" s="136">
        <f t="shared" si="22"/>
        <v>8008.638127620251</v>
      </c>
      <c r="GW54" s="136">
        <f t="shared" ref="GW54:IA54" si="23">GW26</f>
        <v>5689.5237522395337</v>
      </c>
      <c r="GX54" s="136">
        <f t="shared" si="23"/>
        <v>1163.3170017720508</v>
      </c>
      <c r="GY54" s="136">
        <f t="shared" si="23"/>
        <v>346149.32991153561</v>
      </c>
      <c r="GZ54" s="136">
        <f t="shared" si="23"/>
        <v>0</v>
      </c>
      <c r="HA54" s="136">
        <f t="shared" si="23"/>
        <v>0</v>
      </c>
      <c r="HB54" s="136">
        <f t="shared" si="23"/>
        <v>252.7094728409113</v>
      </c>
      <c r="HC54" s="136">
        <f t="shared" si="23"/>
        <v>419.33594701366491</v>
      </c>
      <c r="HD54" s="136">
        <f t="shared" si="23"/>
        <v>3930.3012149897399</v>
      </c>
      <c r="HE54" s="136">
        <f t="shared" si="23"/>
        <v>0</v>
      </c>
      <c r="HF54" s="136">
        <f t="shared" si="23"/>
        <v>0</v>
      </c>
      <c r="HG54" s="136">
        <f t="shared" si="23"/>
        <v>164.63701101502414</v>
      </c>
      <c r="HH54" s="136">
        <f t="shared" si="23"/>
        <v>56.586526940764443</v>
      </c>
      <c r="HI54" s="136">
        <f t="shared" si="23"/>
        <v>814.46834733553248</v>
      </c>
      <c r="HJ54" s="136">
        <f t="shared" si="23"/>
        <v>819.6111691630723</v>
      </c>
      <c r="HK54" s="136">
        <f t="shared" si="23"/>
        <v>398.40250593152513</v>
      </c>
      <c r="HL54" s="136">
        <f t="shared" si="23"/>
        <v>2588.2129426866404</v>
      </c>
      <c r="HM54" s="136">
        <f t="shared" si="23"/>
        <v>226.34610776305777</v>
      </c>
      <c r="HN54" s="136">
        <f t="shared" si="23"/>
        <v>8091.1144974207527</v>
      </c>
      <c r="HO54" s="136">
        <f t="shared" si="23"/>
        <v>1298.47137733711</v>
      </c>
      <c r="HP54" s="136">
        <f t="shared" si="23"/>
        <v>14521.228587061498</v>
      </c>
      <c r="HQ54" s="136">
        <f t="shared" si="23"/>
        <v>0</v>
      </c>
      <c r="HR54" s="136">
        <f t="shared" si="23"/>
        <v>18091.892045313012</v>
      </c>
      <c r="HS54" s="136">
        <f t="shared" si="23"/>
        <v>10465.990277063989</v>
      </c>
      <c r="HT54" s="136">
        <f t="shared" si="23"/>
        <v>10969.641340514232</v>
      </c>
      <c r="HU54" s="136">
        <f t="shared" si="23"/>
        <v>3661.4353952356919</v>
      </c>
      <c r="HV54" s="136">
        <f t="shared" si="23"/>
        <v>2243.45446429511</v>
      </c>
      <c r="HW54" s="136">
        <f t="shared" si="23"/>
        <v>4146.4414958831849</v>
      </c>
      <c r="HX54" s="136">
        <f t="shared" si="23"/>
        <v>4603.8524321087698</v>
      </c>
      <c r="HY54" s="136">
        <f t="shared" si="23"/>
        <v>2593.2342523932825</v>
      </c>
      <c r="HZ54" s="136">
        <f t="shared" si="23"/>
        <v>2617.3293912120025</v>
      </c>
      <c r="IA54" s="136">
        <f t="shared" si="23"/>
        <v>92974.696801518585</v>
      </c>
    </row>
    <row r="55" spans="11:235" x14ac:dyDescent="0.25">
      <c r="K55" s="26" t="s">
        <v>788</v>
      </c>
      <c r="L55" s="136">
        <f>L27+L28+L29+L30+L31+L32+L33+L37+L39</f>
        <v>100987.32617444359</v>
      </c>
      <c r="M55" s="136">
        <f t="shared" ref="M55:BX55" si="24">M27+M28+M29+M30+M31+M32+M33+M37+M39</f>
        <v>24784.090762434429</v>
      </c>
      <c r="N55" s="136">
        <f t="shared" si="24"/>
        <v>198675.4134134597</v>
      </c>
      <c r="O55" s="136">
        <f t="shared" si="24"/>
        <v>21380.555945324981</v>
      </c>
      <c r="P55" s="136">
        <f t="shared" si="24"/>
        <v>313194.01006100618</v>
      </c>
      <c r="Q55" s="136">
        <f t="shared" si="24"/>
        <v>15604.70901968221</v>
      </c>
      <c r="R55" s="136">
        <f t="shared" si="24"/>
        <v>45417.096782479304</v>
      </c>
      <c r="S55" s="136">
        <f t="shared" si="24"/>
        <v>120848.85708811115</v>
      </c>
      <c r="T55" s="136">
        <f t="shared" si="24"/>
        <v>90585.833197057349</v>
      </c>
      <c r="U55" s="136">
        <f t="shared" si="24"/>
        <v>575414.72077645746</v>
      </c>
      <c r="V55" s="136">
        <f t="shared" si="24"/>
        <v>132779.23467554362</v>
      </c>
      <c r="W55" s="136">
        <f t="shared" si="24"/>
        <v>151254.57391157557</v>
      </c>
      <c r="X55" s="136">
        <f t="shared" si="24"/>
        <v>1033513.7737537916</v>
      </c>
      <c r="Y55" s="136">
        <f t="shared" si="24"/>
        <v>89721.749765823173</v>
      </c>
      <c r="Z55" s="136">
        <f t="shared" si="24"/>
        <v>115490.99465405126</v>
      </c>
      <c r="AA55" s="136">
        <f t="shared" si="24"/>
        <v>613701.7408170558</v>
      </c>
      <c r="AB55" s="136">
        <f t="shared" si="24"/>
        <v>1991898.2774637348</v>
      </c>
      <c r="AC55" s="136">
        <f t="shared" si="24"/>
        <v>542764.59501349146</v>
      </c>
      <c r="AD55" s="136">
        <f t="shared" si="24"/>
        <v>3805075.2541147987</v>
      </c>
      <c r="AE55" s="136">
        <f t="shared" si="24"/>
        <v>16878645.227920424</v>
      </c>
      <c r="AF55" s="136">
        <f t="shared" si="24"/>
        <v>2390504.8495689179</v>
      </c>
      <c r="AG55" s="136">
        <f t="shared" si="24"/>
        <v>793859.58990026452</v>
      </c>
      <c r="AH55" s="136">
        <f t="shared" si="24"/>
        <v>1910331.4951941166</v>
      </c>
      <c r="AI55" s="136">
        <f t="shared" si="24"/>
        <v>163141.0638548641</v>
      </c>
      <c r="AJ55" s="136">
        <f t="shared" si="24"/>
        <v>120399.75597296673</v>
      </c>
      <c r="AK55" s="136">
        <f t="shared" si="24"/>
        <v>439088.63967223157</v>
      </c>
      <c r="AL55" s="136">
        <f t="shared" si="24"/>
        <v>986401.42413475527</v>
      </c>
      <c r="AM55" s="136">
        <f t="shared" si="24"/>
        <v>33665464.853608862</v>
      </c>
      <c r="AN55" s="136">
        <f t="shared" si="24"/>
        <v>77676.819669050543</v>
      </c>
      <c r="AO55" s="136">
        <f t="shared" si="24"/>
        <v>17607.19013887654</v>
      </c>
      <c r="AP55" s="136">
        <f t="shared" si="24"/>
        <v>189525.6405347439</v>
      </c>
      <c r="AQ55" s="136">
        <f t="shared" si="24"/>
        <v>23601.244319455382</v>
      </c>
      <c r="AR55" s="136">
        <f t="shared" si="24"/>
        <v>295087.11597961665</v>
      </c>
      <c r="AS55" s="136">
        <f t="shared" si="24"/>
        <v>16570.405629356195</v>
      </c>
      <c r="AT55" s="136">
        <f t="shared" si="24"/>
        <v>50937.423003939031</v>
      </c>
      <c r="AU55" s="136">
        <f t="shared" si="24"/>
        <v>125581.55000407177</v>
      </c>
      <c r="AV55" s="136">
        <f t="shared" si="24"/>
        <v>92786.694214008749</v>
      </c>
      <c r="AW55" s="136">
        <f t="shared" si="24"/>
        <v>579800.54964327463</v>
      </c>
      <c r="AX55" s="136">
        <f t="shared" si="24"/>
        <v>136442.33525252182</v>
      </c>
      <c r="AY55" s="136">
        <f t="shared" si="24"/>
        <v>140937.24261083448</v>
      </c>
      <c r="AZ55" s="136">
        <f t="shared" si="24"/>
        <v>1068978.7509114877</v>
      </c>
      <c r="BA55" s="136">
        <f t="shared" si="24"/>
        <v>57136.80136223766</v>
      </c>
      <c r="BB55" s="136">
        <f t="shared" si="24"/>
        <v>126368.15074285356</v>
      </c>
      <c r="BC55" s="136">
        <f t="shared" si="24"/>
        <v>572506.78909401246</v>
      </c>
      <c r="BD55" s="136">
        <f t="shared" si="24"/>
        <v>2141518.5356522556</v>
      </c>
      <c r="BE55" s="136">
        <f t="shared" si="24"/>
        <v>539828.97674797021</v>
      </c>
      <c r="BF55" s="136">
        <f t="shared" si="24"/>
        <v>3849986.1837707357</v>
      </c>
      <c r="BG55" s="136">
        <f t="shared" si="24"/>
        <v>17221291.597834442</v>
      </c>
      <c r="BH55" s="136">
        <f t="shared" si="24"/>
        <v>2445278.7757219821</v>
      </c>
      <c r="BI55" s="136">
        <f t="shared" si="24"/>
        <v>828923.24990548275</v>
      </c>
      <c r="BJ55" s="136">
        <f t="shared" si="24"/>
        <v>1891224.9845484411</v>
      </c>
      <c r="BK55" s="136">
        <f t="shared" si="24"/>
        <v>159435.82152910696</v>
      </c>
      <c r="BL55" s="136">
        <f t="shared" si="24"/>
        <v>126838.25469512094</v>
      </c>
      <c r="BM55" s="136">
        <f t="shared" si="24"/>
        <v>420982.64820769313</v>
      </c>
      <c r="BN55" s="136">
        <f t="shared" si="24"/>
        <v>1027898.6763515855</v>
      </c>
      <c r="BO55" s="136">
        <f t="shared" si="24"/>
        <v>34224752.408075161</v>
      </c>
      <c r="BP55" s="136">
        <f t="shared" si="24"/>
        <v>79661.883123265317</v>
      </c>
      <c r="BQ55" s="136">
        <f t="shared" si="24"/>
        <v>19516.436697293117</v>
      </c>
      <c r="BR55" s="136">
        <f t="shared" si="24"/>
        <v>226107.19992035019</v>
      </c>
      <c r="BS55" s="136">
        <f t="shared" si="24"/>
        <v>23440.742927402036</v>
      </c>
      <c r="BT55" s="136">
        <f t="shared" si="24"/>
        <v>306337.19889732776</v>
      </c>
      <c r="BU55" s="136">
        <f t="shared" si="24"/>
        <v>12898.145871683502</v>
      </c>
      <c r="BV55" s="136">
        <f t="shared" si="24"/>
        <v>41549.705365261572</v>
      </c>
      <c r="BW55" s="136">
        <f t="shared" si="24"/>
        <v>131278.35162739662</v>
      </c>
      <c r="BX55" s="136">
        <f t="shared" si="24"/>
        <v>86849.816809296317</v>
      </c>
      <c r="BY55" s="136">
        <f t="shared" ref="BY55:EJ55" si="25">BY27+BY28+BY29+BY30+BY31+BY32+BY33+BY37+BY39</f>
        <v>565868.79990563821</v>
      </c>
      <c r="BZ55" s="136">
        <f t="shared" si="25"/>
        <v>137621.04206287261</v>
      </c>
      <c r="CA55" s="136">
        <f t="shared" si="25"/>
        <v>138180.93667014677</v>
      </c>
      <c r="CB55" s="136">
        <f t="shared" si="25"/>
        <v>845153.55057249591</v>
      </c>
      <c r="CC55" s="136">
        <f t="shared" si="25"/>
        <v>92438.285400222783</v>
      </c>
      <c r="CD55" s="136">
        <f t="shared" si="25"/>
        <v>111487.62904734118</v>
      </c>
      <c r="CE55" s="136">
        <f t="shared" si="25"/>
        <v>600291.62273416726</v>
      </c>
      <c r="CF55" s="136">
        <f t="shared" si="25"/>
        <v>2114163.1481876699</v>
      </c>
      <c r="CG55" s="136">
        <f t="shared" si="25"/>
        <v>525613.90052145405</v>
      </c>
      <c r="CH55" s="136">
        <f t="shared" si="25"/>
        <v>4084995.7756527872</v>
      </c>
      <c r="CI55" s="136">
        <f t="shared" si="25"/>
        <v>18013591.826464459</v>
      </c>
      <c r="CJ55" s="136">
        <f t="shared" si="25"/>
        <v>2406687.6265648161</v>
      </c>
      <c r="CK55" s="136">
        <f t="shared" si="25"/>
        <v>821211.89567539911</v>
      </c>
      <c r="CL55" s="136">
        <f t="shared" si="25"/>
        <v>1948227.4336667354</v>
      </c>
      <c r="CM55" s="136">
        <f t="shared" si="25"/>
        <v>153929.76238192071</v>
      </c>
      <c r="CN55" s="136">
        <f t="shared" si="25"/>
        <v>139201.95558023412</v>
      </c>
      <c r="CO55" s="136">
        <f t="shared" si="25"/>
        <v>414469.33208471682</v>
      </c>
      <c r="CP55" s="136">
        <f t="shared" si="25"/>
        <v>961472.95946750976</v>
      </c>
      <c r="CQ55" s="136">
        <f t="shared" si="25"/>
        <v>35002246.963879861</v>
      </c>
      <c r="CR55" s="136">
        <f t="shared" si="25"/>
        <v>72040.711416332706</v>
      </c>
      <c r="CS55" s="136">
        <f t="shared" si="25"/>
        <v>16773.923032832445</v>
      </c>
      <c r="CT55" s="136">
        <f t="shared" si="25"/>
        <v>214913.09796935596</v>
      </c>
      <c r="CU55" s="136">
        <f t="shared" si="25"/>
        <v>16543.177148702045</v>
      </c>
      <c r="CV55" s="136">
        <f t="shared" si="25"/>
        <v>295359.18749665288</v>
      </c>
      <c r="CW55" s="136">
        <f t="shared" si="25"/>
        <v>11371.28566827187</v>
      </c>
      <c r="CX55" s="136">
        <f t="shared" si="25"/>
        <v>45389.535561548524</v>
      </c>
      <c r="CY55" s="136">
        <f t="shared" si="25"/>
        <v>112857.42138412529</v>
      </c>
      <c r="CZ55" s="136">
        <f t="shared" si="25"/>
        <v>76311.022225996116</v>
      </c>
      <c r="DA55" s="136">
        <f t="shared" si="25"/>
        <v>528256.56844260462</v>
      </c>
      <c r="DB55" s="136">
        <f t="shared" si="25"/>
        <v>147902.42172012306</v>
      </c>
      <c r="DC55" s="136">
        <f t="shared" si="25"/>
        <v>145948.43026830768</v>
      </c>
      <c r="DD55" s="136">
        <f t="shared" si="25"/>
        <v>889777.90665677353</v>
      </c>
      <c r="DE55" s="136">
        <f t="shared" si="25"/>
        <v>88130.683171205412</v>
      </c>
      <c r="DF55" s="136">
        <f t="shared" si="25"/>
        <v>104833.14793509764</v>
      </c>
      <c r="DG55" s="136">
        <f t="shared" si="25"/>
        <v>620277.67578572955</v>
      </c>
      <c r="DH55" s="136">
        <f t="shared" si="25"/>
        <v>1984128.004413317</v>
      </c>
      <c r="DI55" s="136">
        <f t="shared" si="25"/>
        <v>507143.90226599021</v>
      </c>
      <c r="DJ55" s="136">
        <f t="shared" si="25"/>
        <v>4077823.9889439302</v>
      </c>
      <c r="DK55" s="136">
        <f t="shared" si="25"/>
        <v>17770033.767761458</v>
      </c>
      <c r="DL55" s="136">
        <f t="shared" si="25"/>
        <v>2021040.4444052994</v>
      </c>
      <c r="DM55" s="136">
        <f t="shared" si="25"/>
        <v>799659.0687681844</v>
      </c>
      <c r="DN55" s="136">
        <f t="shared" si="25"/>
        <v>2024804.4482573527</v>
      </c>
      <c r="DO55" s="136">
        <f t="shared" si="25"/>
        <v>145698.91620528512</v>
      </c>
      <c r="DP55" s="136">
        <f t="shared" si="25"/>
        <v>126900.21865160948</v>
      </c>
      <c r="DQ55" s="136">
        <f t="shared" si="25"/>
        <v>415690.97253116802</v>
      </c>
      <c r="DR55" s="136">
        <f t="shared" si="25"/>
        <v>983001.03866466624</v>
      </c>
      <c r="DS55" s="136">
        <f t="shared" si="25"/>
        <v>34242610.966751926</v>
      </c>
      <c r="DT55" s="136">
        <f t="shared" si="25"/>
        <v>85101.775664519242</v>
      </c>
      <c r="DU55" s="136">
        <f t="shared" si="25"/>
        <v>18389.173709893235</v>
      </c>
      <c r="DV55" s="136">
        <f t="shared" si="25"/>
        <v>210824.59489796622</v>
      </c>
      <c r="DW55" s="136">
        <f t="shared" si="25"/>
        <v>20901.234379338752</v>
      </c>
      <c r="DX55" s="136">
        <f t="shared" si="25"/>
        <v>316444.85504739318</v>
      </c>
      <c r="DY55" s="136">
        <f t="shared" si="25"/>
        <v>12398.16000681283</v>
      </c>
      <c r="DZ55" s="136">
        <f t="shared" si="25"/>
        <v>55202.579188779586</v>
      </c>
      <c r="EA55" s="136">
        <f t="shared" si="25"/>
        <v>122913.09108630962</v>
      </c>
      <c r="EB55" s="136">
        <f t="shared" si="25"/>
        <v>80448.088389657234</v>
      </c>
      <c r="EC55" s="136">
        <f t="shared" si="25"/>
        <v>534322.81587432686</v>
      </c>
      <c r="ED55" s="136">
        <f t="shared" si="25"/>
        <v>157058.4940143018</v>
      </c>
      <c r="EE55" s="136">
        <f t="shared" si="25"/>
        <v>142969.8632950029</v>
      </c>
      <c r="EF55" s="136">
        <f t="shared" si="25"/>
        <v>750845.48788748367</v>
      </c>
      <c r="EG55" s="136">
        <f t="shared" si="25"/>
        <v>94282.959517943906</v>
      </c>
      <c r="EH55" s="136">
        <f t="shared" si="25"/>
        <v>103673.23367879904</v>
      </c>
      <c r="EI55" s="136">
        <f t="shared" si="25"/>
        <v>688305.47272578045</v>
      </c>
      <c r="EJ55" s="136">
        <f t="shared" si="25"/>
        <v>2109339.1348878425</v>
      </c>
      <c r="EK55" s="136">
        <f t="shared" ref="EK55:GV55" si="26">EK27+EK28+EK29+EK30+EK31+EK32+EK33+EK37+EK39</f>
        <v>524156.97800783109</v>
      </c>
      <c r="EL55" s="136">
        <f t="shared" si="26"/>
        <v>4161287.2544959239</v>
      </c>
      <c r="EM55" s="136">
        <f t="shared" si="26"/>
        <v>18127010.926602118</v>
      </c>
      <c r="EN55" s="136">
        <f t="shared" si="26"/>
        <v>2522918.1784871807</v>
      </c>
      <c r="EO55" s="136">
        <f t="shared" si="26"/>
        <v>813595.8876502217</v>
      </c>
      <c r="EP55" s="136">
        <f t="shared" si="26"/>
        <v>2220580.598091451</v>
      </c>
      <c r="EQ55" s="136">
        <f t="shared" si="26"/>
        <v>147293.0107361296</v>
      </c>
      <c r="ER55" s="136">
        <f t="shared" si="26"/>
        <v>127500.37286391512</v>
      </c>
      <c r="ES55" s="136">
        <f t="shared" si="26"/>
        <v>507505.44567847636</v>
      </c>
      <c r="ET55" s="136">
        <f t="shared" si="26"/>
        <v>1048127.860359728</v>
      </c>
      <c r="EU55" s="136">
        <f t="shared" si="26"/>
        <v>35703397.527225122</v>
      </c>
      <c r="EV55" s="136">
        <f t="shared" si="26"/>
        <v>69410.480763613159</v>
      </c>
      <c r="EW55" s="136">
        <f t="shared" si="26"/>
        <v>18428.205239249692</v>
      </c>
      <c r="EX55" s="136">
        <f t="shared" si="26"/>
        <v>191504.83226151872</v>
      </c>
      <c r="EY55" s="136">
        <f t="shared" si="26"/>
        <v>20033.150450674326</v>
      </c>
      <c r="EZ55" s="136">
        <f t="shared" si="26"/>
        <v>267268.55072955415</v>
      </c>
      <c r="FA55" s="136">
        <f t="shared" si="26"/>
        <v>11129.704557303759</v>
      </c>
      <c r="FB55" s="136">
        <f t="shared" si="26"/>
        <v>61773.065151601608</v>
      </c>
      <c r="FC55" s="136">
        <f t="shared" si="26"/>
        <v>104928.18470315138</v>
      </c>
      <c r="FD55" s="136">
        <f t="shared" si="26"/>
        <v>62607.074320553322</v>
      </c>
      <c r="FE55" s="136">
        <f t="shared" si="26"/>
        <v>486859.8230823871</v>
      </c>
      <c r="FF55" s="136">
        <f t="shared" si="26"/>
        <v>148995.62123822659</v>
      </c>
      <c r="FG55" s="136">
        <f t="shared" si="26"/>
        <v>122220.29160739583</v>
      </c>
      <c r="FH55" s="136">
        <f t="shared" si="26"/>
        <v>656247.10508942232</v>
      </c>
      <c r="FI55" s="136">
        <f t="shared" si="26"/>
        <v>83447.645203252847</v>
      </c>
      <c r="FJ55" s="136">
        <f t="shared" si="26"/>
        <v>80022.966477734313</v>
      </c>
      <c r="FK55" s="136">
        <f t="shared" si="26"/>
        <v>665210.29694466747</v>
      </c>
      <c r="FL55" s="136">
        <f t="shared" si="26"/>
        <v>1927560.0775723094</v>
      </c>
      <c r="FM55" s="136">
        <f t="shared" si="26"/>
        <v>489530.84638270305</v>
      </c>
      <c r="FN55" s="136">
        <f t="shared" si="26"/>
        <v>3911423.0106522152</v>
      </c>
      <c r="FO55" s="136">
        <f t="shared" si="26"/>
        <v>16259215.992654555</v>
      </c>
      <c r="FP55" s="136">
        <f t="shared" si="26"/>
        <v>2304044.9984303722</v>
      </c>
      <c r="FQ55" s="136">
        <f t="shared" si="26"/>
        <v>716187.12419236777</v>
      </c>
      <c r="FR55" s="136">
        <f t="shared" si="26"/>
        <v>1969696.4478228628</v>
      </c>
      <c r="FS55" s="136">
        <f t="shared" si="26"/>
        <v>138666.98187907203</v>
      </c>
      <c r="FT55" s="136">
        <f t="shared" si="26"/>
        <v>130467.9066601267</v>
      </c>
      <c r="FU55" s="136">
        <f t="shared" si="26"/>
        <v>443875.87334203068</v>
      </c>
      <c r="FV55" s="136">
        <f t="shared" si="26"/>
        <v>982899.44710787723</v>
      </c>
      <c r="FW55" s="136">
        <f t="shared" si="26"/>
        <v>32323655.704516798</v>
      </c>
      <c r="FX55" s="136">
        <f t="shared" si="26"/>
        <v>60596.315315536071</v>
      </c>
      <c r="FY55" s="136">
        <f t="shared" si="26"/>
        <v>16623.379517707544</v>
      </c>
      <c r="FZ55" s="136">
        <f t="shared" si="26"/>
        <v>158833.0286055911</v>
      </c>
      <c r="GA55" s="136">
        <f t="shared" si="26"/>
        <v>17359.157553730158</v>
      </c>
      <c r="GB55" s="136">
        <f t="shared" si="26"/>
        <v>250571.6579350988</v>
      </c>
      <c r="GC55" s="136">
        <f t="shared" si="26"/>
        <v>14065.947557259999</v>
      </c>
      <c r="GD55" s="136">
        <f t="shared" si="26"/>
        <v>72840.524310988869</v>
      </c>
      <c r="GE55" s="136">
        <f t="shared" si="26"/>
        <v>89726.532850172647</v>
      </c>
      <c r="GF55" s="136">
        <f t="shared" si="26"/>
        <v>72206.837615630517</v>
      </c>
      <c r="GG55" s="136">
        <f t="shared" si="26"/>
        <v>426553.85738298541</v>
      </c>
      <c r="GH55" s="136">
        <f t="shared" si="26"/>
        <v>143124.51544463061</v>
      </c>
      <c r="GI55" s="136">
        <f t="shared" si="26"/>
        <v>115394.65219081042</v>
      </c>
      <c r="GJ55" s="136">
        <f t="shared" si="26"/>
        <v>743492.90079091105</v>
      </c>
      <c r="GK55" s="136">
        <f t="shared" si="26"/>
        <v>79211.219842392704</v>
      </c>
      <c r="GL55" s="136">
        <f t="shared" si="26"/>
        <v>89411.304930972794</v>
      </c>
      <c r="GM55" s="136">
        <f t="shared" si="26"/>
        <v>665196.81652473938</v>
      </c>
      <c r="GN55" s="136">
        <f t="shared" si="26"/>
        <v>1837392.0516257044</v>
      </c>
      <c r="GO55" s="136">
        <f t="shared" si="26"/>
        <v>476168.41346794454</v>
      </c>
      <c r="GP55" s="136">
        <f t="shared" si="26"/>
        <v>3713149.801225313</v>
      </c>
      <c r="GQ55" s="136">
        <f t="shared" si="26"/>
        <v>15979508.411957286</v>
      </c>
      <c r="GR55" s="136">
        <f t="shared" si="26"/>
        <v>2129103.8733659089</v>
      </c>
      <c r="GS55" s="136">
        <f t="shared" si="26"/>
        <v>669027.94679597544</v>
      </c>
      <c r="GT55" s="136">
        <f t="shared" si="26"/>
        <v>1870335.0413396214</v>
      </c>
      <c r="GU55" s="136">
        <f t="shared" si="26"/>
        <v>129728.99492115498</v>
      </c>
      <c r="GV55" s="136">
        <f t="shared" si="26"/>
        <v>109889.71045588146</v>
      </c>
      <c r="GW55" s="136">
        <f t="shared" ref="GW55:IA55" si="27">GW27+GW28+GW29+GW30+GW31+GW32+GW33+GW37+GW39</f>
        <v>423234.71842758596</v>
      </c>
      <c r="GX55" s="136">
        <f t="shared" si="27"/>
        <v>976665.60151420487</v>
      </c>
      <c r="GY55" s="136">
        <f t="shared" si="27"/>
        <v>31329413.213465735</v>
      </c>
      <c r="GZ55" s="136">
        <f t="shared" si="27"/>
        <v>51554.788728568456</v>
      </c>
      <c r="HA55" s="136">
        <f t="shared" si="27"/>
        <v>17644.184224421195</v>
      </c>
      <c r="HB55" s="136">
        <f t="shared" si="27"/>
        <v>167010.72075866457</v>
      </c>
      <c r="HC55" s="136">
        <f t="shared" si="27"/>
        <v>16222.420099818126</v>
      </c>
      <c r="HD55" s="136">
        <f t="shared" si="27"/>
        <v>227157.85889760056</v>
      </c>
      <c r="HE55" s="136">
        <f t="shared" si="27"/>
        <v>17118.401724797121</v>
      </c>
      <c r="HF55" s="136">
        <f t="shared" si="27"/>
        <v>63317.857993886581</v>
      </c>
      <c r="HG55" s="136">
        <f t="shared" si="27"/>
        <v>79766.525743761551</v>
      </c>
      <c r="HH55" s="136">
        <f t="shared" si="27"/>
        <v>63720.57539122778</v>
      </c>
      <c r="HI55" s="136">
        <f t="shared" si="27"/>
        <v>395199.72013687895</v>
      </c>
      <c r="HJ55" s="136">
        <f t="shared" si="27"/>
        <v>134367.76687532148</v>
      </c>
      <c r="HK55" s="136">
        <f t="shared" si="27"/>
        <v>111059.38927497464</v>
      </c>
      <c r="HL55" s="136">
        <f t="shared" si="27"/>
        <v>691614.66810692649</v>
      </c>
      <c r="HM55" s="136">
        <f t="shared" si="27"/>
        <v>83921.138234819882</v>
      </c>
      <c r="HN55" s="136">
        <f t="shared" si="27"/>
        <v>88934.003034702197</v>
      </c>
      <c r="HO55" s="136">
        <f t="shared" si="27"/>
        <v>578803.89606743713</v>
      </c>
      <c r="HP55" s="136">
        <f t="shared" si="27"/>
        <v>1741531.9033789642</v>
      </c>
      <c r="HQ55" s="136">
        <f t="shared" si="27"/>
        <v>456122.43487288721</v>
      </c>
      <c r="HR55" s="136">
        <f t="shared" si="27"/>
        <v>3673168.2730860198</v>
      </c>
      <c r="HS55" s="136">
        <f t="shared" si="27"/>
        <v>15136502.30292381</v>
      </c>
      <c r="HT55" s="136">
        <f t="shared" si="27"/>
        <v>1508020.3865674997</v>
      </c>
      <c r="HU55" s="136">
        <f t="shared" si="27"/>
        <v>618913.66099931393</v>
      </c>
      <c r="HV55" s="136">
        <f t="shared" si="27"/>
        <v>1853706.2388576912</v>
      </c>
      <c r="HW55" s="136">
        <f t="shared" si="27"/>
        <v>121531.89138954841</v>
      </c>
      <c r="HX55" s="136">
        <f t="shared" si="27"/>
        <v>101001.07975480791</v>
      </c>
      <c r="HY55" s="136">
        <f t="shared" si="27"/>
        <v>390279.10120576643</v>
      </c>
      <c r="HZ55" s="136">
        <f t="shared" si="27"/>
        <v>917079.70977235772</v>
      </c>
      <c r="IA55" s="136">
        <f t="shared" si="27"/>
        <v>29305270.898102477</v>
      </c>
    </row>
    <row r="56" spans="11:235" ht="30" x14ac:dyDescent="0.25">
      <c r="K56" s="26" t="s">
        <v>791</v>
      </c>
      <c r="L56" s="136">
        <f>L4+L11+L34+L35</f>
        <v>9078.3733043262255</v>
      </c>
      <c r="M56" s="136">
        <f t="shared" ref="M56:BX56" si="28">M4+M11+M34+M35</f>
        <v>1896.8098859356396</v>
      </c>
      <c r="N56" s="136">
        <f t="shared" si="28"/>
        <v>14307.996725683703</v>
      </c>
      <c r="O56" s="136">
        <f t="shared" si="28"/>
        <v>3677.9246661068773</v>
      </c>
      <c r="P56" s="136">
        <f t="shared" si="28"/>
        <v>37259.521694990894</v>
      </c>
      <c r="Q56" s="136">
        <f t="shared" si="28"/>
        <v>2769.7445525796525</v>
      </c>
      <c r="R56" s="136">
        <f t="shared" si="28"/>
        <v>7057.0905872422718</v>
      </c>
      <c r="S56" s="136">
        <f t="shared" si="28"/>
        <v>15541.880369070899</v>
      </c>
      <c r="T56" s="136">
        <f t="shared" si="28"/>
        <v>7461.3027231049373</v>
      </c>
      <c r="U56" s="136">
        <f t="shared" si="28"/>
        <v>35631.876527707806</v>
      </c>
      <c r="V56" s="136">
        <f t="shared" si="28"/>
        <v>14071.316487260512</v>
      </c>
      <c r="W56" s="136">
        <f t="shared" si="28"/>
        <v>14803.450927047441</v>
      </c>
      <c r="X56" s="136">
        <f t="shared" si="28"/>
        <v>45610.877855831524</v>
      </c>
      <c r="Y56" s="136">
        <f t="shared" si="28"/>
        <v>13043.758035932649</v>
      </c>
      <c r="Z56" s="136">
        <f t="shared" si="28"/>
        <v>13810.32684626948</v>
      </c>
      <c r="AA56" s="136">
        <f t="shared" si="28"/>
        <v>65129.382196905659</v>
      </c>
      <c r="AB56" s="136">
        <f t="shared" si="28"/>
        <v>216973.54591996461</v>
      </c>
      <c r="AC56" s="136">
        <f t="shared" si="28"/>
        <v>44022.814269805385</v>
      </c>
      <c r="AD56" s="136">
        <f t="shared" si="28"/>
        <v>377344.02796966548</v>
      </c>
      <c r="AE56" s="136">
        <f t="shared" si="28"/>
        <v>1226548.8265744934</v>
      </c>
      <c r="AF56" s="136">
        <f t="shared" si="28"/>
        <v>175236.42320550655</v>
      </c>
      <c r="AG56" s="136">
        <f t="shared" si="28"/>
        <v>144581.64460422623</v>
      </c>
      <c r="AH56" s="136">
        <f t="shared" si="28"/>
        <v>176563.90679329325</v>
      </c>
      <c r="AI56" s="136">
        <f t="shared" si="28"/>
        <v>19777.543606750303</v>
      </c>
      <c r="AJ56" s="136">
        <f t="shared" si="28"/>
        <v>24082.289760841944</v>
      </c>
      <c r="AK56" s="136">
        <f t="shared" si="28"/>
        <v>44557.605550297681</v>
      </c>
      <c r="AL56" s="136">
        <f t="shared" si="28"/>
        <v>101381.50762299239</v>
      </c>
      <c r="AM56" s="136">
        <f t="shared" si="28"/>
        <v>2852221.7692638328</v>
      </c>
      <c r="AN56" s="136">
        <f t="shared" si="28"/>
        <v>8099.5645364166285</v>
      </c>
      <c r="AO56" s="136">
        <f t="shared" si="28"/>
        <v>1860.6386253900669</v>
      </c>
      <c r="AP56" s="136">
        <f t="shared" si="28"/>
        <v>13597.080408436352</v>
      </c>
      <c r="AQ56" s="136">
        <f t="shared" si="28"/>
        <v>2456.524001473193</v>
      </c>
      <c r="AR56" s="136">
        <f t="shared" si="28"/>
        <v>32938.871424958284</v>
      </c>
      <c r="AS56" s="136">
        <f t="shared" si="28"/>
        <v>1898.1652599060408</v>
      </c>
      <c r="AT56" s="136">
        <f t="shared" si="28"/>
        <v>6302.5285575955841</v>
      </c>
      <c r="AU56" s="136">
        <f t="shared" si="28"/>
        <v>12069.635386325361</v>
      </c>
      <c r="AV56" s="136">
        <f t="shared" si="28"/>
        <v>7980.7489478634288</v>
      </c>
      <c r="AW56" s="136">
        <f t="shared" si="28"/>
        <v>34010.804182015505</v>
      </c>
      <c r="AX56" s="136">
        <f t="shared" si="28"/>
        <v>14327.720687966292</v>
      </c>
      <c r="AY56" s="136">
        <f t="shared" si="28"/>
        <v>12356.516864864618</v>
      </c>
      <c r="AZ56" s="136">
        <f t="shared" si="28"/>
        <v>52145.410956357249</v>
      </c>
      <c r="BA56" s="136">
        <f t="shared" si="28"/>
        <v>12038.427523575081</v>
      </c>
      <c r="BB56" s="136">
        <f t="shared" si="28"/>
        <v>11732.723277629209</v>
      </c>
      <c r="BC56" s="136">
        <f t="shared" si="28"/>
        <v>56647.792774847781</v>
      </c>
      <c r="BD56" s="136">
        <f t="shared" si="28"/>
        <v>212058.6244457392</v>
      </c>
      <c r="BE56" s="136">
        <f t="shared" si="28"/>
        <v>41001.089415303264</v>
      </c>
      <c r="BF56" s="136">
        <f t="shared" si="28"/>
        <v>343486.92127233645</v>
      </c>
      <c r="BG56" s="136">
        <f t="shared" si="28"/>
        <v>1171704.3788570161</v>
      </c>
      <c r="BH56" s="136">
        <f t="shared" si="28"/>
        <v>151075.95512201381</v>
      </c>
      <c r="BI56" s="136">
        <f t="shared" si="28"/>
        <v>127312.02656375545</v>
      </c>
      <c r="BJ56" s="136">
        <f t="shared" si="28"/>
        <v>158624.72804809429</v>
      </c>
      <c r="BK56" s="136">
        <f t="shared" si="28"/>
        <v>16147.433864191673</v>
      </c>
      <c r="BL56" s="136">
        <f t="shared" si="28"/>
        <v>19203.922224099664</v>
      </c>
      <c r="BM56" s="136">
        <f t="shared" si="28"/>
        <v>42856.785506437867</v>
      </c>
      <c r="BN56" s="136">
        <f t="shared" si="28"/>
        <v>93950.887868959646</v>
      </c>
      <c r="BO56" s="136">
        <f t="shared" si="28"/>
        <v>2657885.9066035682</v>
      </c>
      <c r="BP56" s="136">
        <f t="shared" si="28"/>
        <v>7562.4672228356794</v>
      </c>
      <c r="BQ56" s="136">
        <f t="shared" si="28"/>
        <v>1792.9783559276939</v>
      </c>
      <c r="BR56" s="136">
        <f t="shared" si="28"/>
        <v>15207.400598723178</v>
      </c>
      <c r="BS56" s="136">
        <f t="shared" si="28"/>
        <v>2675.8530860798851</v>
      </c>
      <c r="BT56" s="136">
        <f t="shared" si="28"/>
        <v>31909.049282549338</v>
      </c>
      <c r="BU56" s="136">
        <f t="shared" si="28"/>
        <v>1871.5140839859894</v>
      </c>
      <c r="BV56" s="136">
        <f t="shared" si="28"/>
        <v>5144.7623960387282</v>
      </c>
      <c r="BW56" s="136">
        <f t="shared" si="28"/>
        <v>11413.479982094444</v>
      </c>
      <c r="BX56" s="136">
        <f t="shared" si="28"/>
        <v>7050.827720784072</v>
      </c>
      <c r="BY56" s="136">
        <f t="shared" ref="BY56:EJ56" si="29">BY4+BY11+BY34+BY35</f>
        <v>33902.615675451307</v>
      </c>
      <c r="BZ56" s="136">
        <f t="shared" si="29"/>
        <v>13474.845893086826</v>
      </c>
      <c r="CA56" s="136">
        <f t="shared" si="29"/>
        <v>9724.5101529842523</v>
      </c>
      <c r="CB56" s="136">
        <f t="shared" si="29"/>
        <v>34783.268268964443</v>
      </c>
      <c r="CC56" s="136">
        <f t="shared" si="29"/>
        <v>11586.117069910575</v>
      </c>
      <c r="CD56" s="136">
        <f t="shared" si="29"/>
        <v>12152.100557841884</v>
      </c>
      <c r="CE56" s="136">
        <f t="shared" si="29"/>
        <v>52836.936584199393</v>
      </c>
      <c r="CF56" s="136">
        <f t="shared" si="29"/>
        <v>205017.78382704814</v>
      </c>
      <c r="CG56" s="136">
        <f t="shared" si="29"/>
        <v>35914.869700782721</v>
      </c>
      <c r="CH56" s="136">
        <f t="shared" si="29"/>
        <v>331196.01459147129</v>
      </c>
      <c r="CI56" s="136">
        <f t="shared" si="29"/>
        <v>1211928.3316639697</v>
      </c>
      <c r="CJ56" s="136">
        <f t="shared" si="29"/>
        <v>161351.0817824392</v>
      </c>
      <c r="CK56" s="136">
        <f t="shared" si="29"/>
        <v>124241.95878851236</v>
      </c>
      <c r="CL56" s="136">
        <f t="shared" si="29"/>
        <v>153369.40477690115</v>
      </c>
      <c r="CM56" s="136">
        <f t="shared" si="29"/>
        <v>15507.399826607421</v>
      </c>
      <c r="CN56" s="136">
        <f t="shared" si="29"/>
        <v>21748.698011894572</v>
      </c>
      <c r="CO56" s="136">
        <f t="shared" si="29"/>
        <v>42119.090802706989</v>
      </c>
      <c r="CP56" s="136">
        <f t="shared" si="29"/>
        <v>92393.207374994148</v>
      </c>
      <c r="CQ56" s="136">
        <f t="shared" si="29"/>
        <v>2647876.5680787852</v>
      </c>
      <c r="CR56" s="136">
        <f t="shared" si="29"/>
        <v>9273.7958603016559</v>
      </c>
      <c r="CS56" s="136">
        <f t="shared" si="29"/>
        <v>1816.0744392386241</v>
      </c>
      <c r="CT56" s="136">
        <f t="shared" si="29"/>
        <v>12706.816021406376</v>
      </c>
      <c r="CU56" s="136">
        <f t="shared" si="29"/>
        <v>2453.3391924532662</v>
      </c>
      <c r="CV56" s="136">
        <f t="shared" si="29"/>
        <v>24170.140635346477</v>
      </c>
      <c r="CW56" s="136">
        <f t="shared" si="29"/>
        <v>1202.2939474733964</v>
      </c>
      <c r="CX56" s="136">
        <f t="shared" si="29"/>
        <v>3374.8588565868499</v>
      </c>
      <c r="CY56" s="136">
        <f t="shared" si="29"/>
        <v>7499.0040166540775</v>
      </c>
      <c r="CZ56" s="136">
        <f t="shared" si="29"/>
        <v>7693.1670412226595</v>
      </c>
      <c r="DA56" s="136">
        <f t="shared" si="29"/>
        <v>23715.013370988883</v>
      </c>
      <c r="DB56" s="136">
        <f t="shared" si="29"/>
        <v>11523.787976811851</v>
      </c>
      <c r="DC56" s="136">
        <f t="shared" si="29"/>
        <v>8885.64784196658</v>
      </c>
      <c r="DD56" s="136">
        <f t="shared" si="29"/>
        <v>25706.251510027796</v>
      </c>
      <c r="DE56" s="136">
        <f t="shared" si="29"/>
        <v>7390.1556892237822</v>
      </c>
      <c r="DF56" s="136">
        <f t="shared" si="29"/>
        <v>10369.683845490361</v>
      </c>
      <c r="DG56" s="136">
        <f t="shared" si="29"/>
        <v>48063.964384846004</v>
      </c>
      <c r="DH56" s="136">
        <f t="shared" si="29"/>
        <v>177532.09429010883</v>
      </c>
      <c r="DI56" s="136">
        <f t="shared" si="29"/>
        <v>31337.17698083556</v>
      </c>
      <c r="DJ56" s="136">
        <f t="shared" si="29"/>
        <v>298171.54531349771</v>
      </c>
      <c r="DK56" s="136">
        <f t="shared" si="29"/>
        <v>1131557.3631851939</v>
      </c>
      <c r="DL56" s="136">
        <f t="shared" si="29"/>
        <v>144125.41702160527</v>
      </c>
      <c r="DM56" s="136">
        <f t="shared" si="29"/>
        <v>111820.03548221222</v>
      </c>
      <c r="DN56" s="136">
        <f t="shared" si="29"/>
        <v>143834.21443941814</v>
      </c>
      <c r="DO56" s="136">
        <f t="shared" si="29"/>
        <v>12828.328005228976</v>
      </c>
      <c r="DP56" s="136">
        <f t="shared" si="29"/>
        <v>17962.773656458699</v>
      </c>
      <c r="DQ56" s="136">
        <f t="shared" si="29"/>
        <v>35230.724646086273</v>
      </c>
      <c r="DR56" s="136">
        <f t="shared" si="29"/>
        <v>98052.672600956517</v>
      </c>
      <c r="DS56" s="136">
        <f t="shared" si="29"/>
        <v>2408296.3402516413</v>
      </c>
      <c r="DT56" s="136">
        <f t="shared" si="29"/>
        <v>7023.574725911556</v>
      </c>
      <c r="DU56" s="136">
        <f t="shared" si="29"/>
        <v>1535.434689748156</v>
      </c>
      <c r="DV56" s="136">
        <f t="shared" si="29"/>
        <v>12151.094695663814</v>
      </c>
      <c r="DW56" s="136">
        <f t="shared" si="29"/>
        <v>2419.2943251733041</v>
      </c>
      <c r="DX56" s="136">
        <f t="shared" si="29"/>
        <v>18196.099206260602</v>
      </c>
      <c r="DY56" s="136">
        <f t="shared" si="29"/>
        <v>695.16611088944398</v>
      </c>
      <c r="DZ56" s="136">
        <f t="shared" si="29"/>
        <v>3066.5044771736621</v>
      </c>
      <c r="EA56" s="136">
        <f t="shared" si="29"/>
        <v>6037.6315090122735</v>
      </c>
      <c r="EB56" s="136">
        <f t="shared" si="29"/>
        <v>3994.8846268008551</v>
      </c>
      <c r="EC56" s="136">
        <f t="shared" si="29"/>
        <v>20210.782770573605</v>
      </c>
      <c r="ED56" s="136">
        <f t="shared" si="29"/>
        <v>11566.848409417344</v>
      </c>
      <c r="EE56" s="136">
        <f t="shared" si="29"/>
        <v>6962.6850365320179</v>
      </c>
      <c r="EF56" s="136">
        <f t="shared" si="29"/>
        <v>26439.105240885663</v>
      </c>
      <c r="EG56" s="136">
        <f t="shared" si="29"/>
        <v>6481.7761128890488</v>
      </c>
      <c r="EH56" s="136">
        <f t="shared" si="29"/>
        <v>8254.2267789690668</v>
      </c>
      <c r="EI56" s="136">
        <f t="shared" si="29"/>
        <v>51544.7758327185</v>
      </c>
      <c r="EJ56" s="136">
        <f t="shared" si="29"/>
        <v>145975.72221414535</v>
      </c>
      <c r="EK56" s="136">
        <f t="shared" ref="EK56:GV56" si="30">EK4+EK11+EK34+EK35</f>
        <v>25424.787488667946</v>
      </c>
      <c r="EL56" s="136">
        <f t="shared" si="30"/>
        <v>272970.838666066</v>
      </c>
      <c r="EM56" s="136">
        <f t="shared" si="30"/>
        <v>1055290.653676036</v>
      </c>
      <c r="EN56" s="136">
        <f t="shared" si="30"/>
        <v>131703.59450650544</v>
      </c>
      <c r="EO56" s="136">
        <f t="shared" si="30"/>
        <v>98196.102228842457</v>
      </c>
      <c r="EP56" s="136">
        <f t="shared" si="30"/>
        <v>117245.95995458483</v>
      </c>
      <c r="EQ56" s="136">
        <f t="shared" si="30"/>
        <v>9438.7497701166503</v>
      </c>
      <c r="ER56" s="136">
        <f t="shared" si="30"/>
        <v>14610.663160101845</v>
      </c>
      <c r="ES56" s="136">
        <f t="shared" si="30"/>
        <v>25903.856077190991</v>
      </c>
      <c r="ET56" s="136">
        <f t="shared" si="30"/>
        <v>82886.156896224275</v>
      </c>
      <c r="EU56" s="136">
        <f t="shared" si="30"/>
        <v>2166226.9691871009</v>
      </c>
      <c r="EV56" s="136">
        <f t="shared" si="30"/>
        <v>5764.6905470662105</v>
      </c>
      <c r="EW56" s="136">
        <f t="shared" si="30"/>
        <v>1654.4430055702605</v>
      </c>
      <c r="EX56" s="136">
        <f t="shared" si="30"/>
        <v>10443.206625251085</v>
      </c>
      <c r="EY56" s="136">
        <f t="shared" si="30"/>
        <v>2286.9634916351151</v>
      </c>
      <c r="EZ56" s="136">
        <f t="shared" si="30"/>
        <v>16570.214796387809</v>
      </c>
      <c r="FA56" s="136">
        <f t="shared" si="30"/>
        <v>677.58710760934821</v>
      </c>
      <c r="FB56" s="136">
        <f t="shared" si="30"/>
        <v>2608.9902122082381</v>
      </c>
      <c r="FC56" s="136">
        <f t="shared" si="30"/>
        <v>5649.2100469696607</v>
      </c>
      <c r="FD56" s="136">
        <f t="shared" si="30"/>
        <v>4591.4210284906403</v>
      </c>
      <c r="FE56" s="136">
        <f t="shared" si="30"/>
        <v>21809.924361817881</v>
      </c>
      <c r="FF56" s="136">
        <f t="shared" si="30"/>
        <v>9470.4066966212504</v>
      </c>
      <c r="FG56" s="136">
        <f t="shared" si="30"/>
        <v>7534.6701008983491</v>
      </c>
      <c r="FH56" s="136">
        <f t="shared" si="30"/>
        <v>21338.181339036768</v>
      </c>
      <c r="FI56" s="136">
        <f t="shared" si="30"/>
        <v>4457.84028908664</v>
      </c>
      <c r="FJ56" s="136">
        <f t="shared" si="30"/>
        <v>7273.8329329735152</v>
      </c>
      <c r="FK56" s="136">
        <f t="shared" si="30"/>
        <v>47015.043939831419</v>
      </c>
      <c r="FL56" s="136">
        <f t="shared" si="30"/>
        <v>138197.66801028894</v>
      </c>
      <c r="FM56" s="136">
        <f t="shared" si="30"/>
        <v>24884.514598036792</v>
      </c>
      <c r="FN56" s="136">
        <f t="shared" si="30"/>
        <v>243236.75019141607</v>
      </c>
      <c r="FO56" s="136">
        <f t="shared" si="30"/>
        <v>849316.95624204795</v>
      </c>
      <c r="FP56" s="136">
        <f t="shared" si="30"/>
        <v>114484.62833466619</v>
      </c>
      <c r="FQ56" s="136">
        <f t="shared" si="30"/>
        <v>92744.136133630702</v>
      </c>
      <c r="FR56" s="136">
        <f t="shared" si="30"/>
        <v>105109.9562321173</v>
      </c>
      <c r="FS56" s="136">
        <f t="shared" si="30"/>
        <v>6793.6860587953361</v>
      </c>
      <c r="FT56" s="136">
        <f t="shared" si="30"/>
        <v>13701.284657863856</v>
      </c>
      <c r="FU56" s="136">
        <f t="shared" si="30"/>
        <v>22384.6517843816</v>
      </c>
      <c r="FV56" s="136">
        <f t="shared" si="30"/>
        <v>60491.787021506214</v>
      </c>
      <c r="FW56" s="136">
        <f t="shared" si="30"/>
        <v>1840492.6457862053</v>
      </c>
      <c r="FX56" s="136">
        <f t="shared" si="30"/>
        <v>5544.7179340513485</v>
      </c>
      <c r="FY56" s="136">
        <f t="shared" si="30"/>
        <v>1317.7003988505144</v>
      </c>
      <c r="FZ56" s="136">
        <f t="shared" si="30"/>
        <v>9821.2141000939737</v>
      </c>
      <c r="GA56" s="136">
        <f t="shared" si="30"/>
        <v>1980.1876615237884</v>
      </c>
      <c r="GB56" s="136">
        <f t="shared" si="30"/>
        <v>16746.612397871952</v>
      </c>
      <c r="GC56" s="136">
        <f t="shared" si="30"/>
        <v>977.50285558096584</v>
      </c>
      <c r="GD56" s="136">
        <f t="shared" si="30"/>
        <v>2771.70892777779</v>
      </c>
      <c r="GE56" s="136">
        <f t="shared" si="30"/>
        <v>4375.3936099774819</v>
      </c>
      <c r="GF56" s="136">
        <f t="shared" si="30"/>
        <v>3522.123847426461</v>
      </c>
      <c r="GG56" s="136">
        <f t="shared" si="30"/>
        <v>29988.270630320694</v>
      </c>
      <c r="GH56" s="136">
        <f t="shared" si="30"/>
        <v>9975.6635902766338</v>
      </c>
      <c r="GI56" s="136">
        <f t="shared" si="30"/>
        <v>5820.0172067578605</v>
      </c>
      <c r="GJ56" s="136">
        <f t="shared" si="30"/>
        <v>18233.238407440214</v>
      </c>
      <c r="GK56" s="136">
        <f t="shared" si="30"/>
        <v>4313.389906358615</v>
      </c>
      <c r="GL56" s="136">
        <f t="shared" si="30"/>
        <v>6071.8625632925523</v>
      </c>
      <c r="GM56" s="136">
        <f t="shared" si="30"/>
        <v>50620.243916862797</v>
      </c>
      <c r="GN56" s="136">
        <f t="shared" si="30"/>
        <v>139702.2830332584</v>
      </c>
      <c r="GO56" s="136">
        <f t="shared" si="30"/>
        <v>21930.755668404221</v>
      </c>
      <c r="GP56" s="136">
        <f t="shared" si="30"/>
        <v>238707.9660413141</v>
      </c>
      <c r="GQ56" s="136">
        <f t="shared" si="30"/>
        <v>820465.11475435819</v>
      </c>
      <c r="GR56" s="136">
        <f t="shared" si="30"/>
        <v>101183.1124089994</v>
      </c>
      <c r="GS56" s="136">
        <f t="shared" si="30"/>
        <v>82228.830551926003</v>
      </c>
      <c r="GT56" s="136">
        <f t="shared" si="30"/>
        <v>105900.86901068318</v>
      </c>
      <c r="GU56" s="136">
        <f t="shared" si="30"/>
        <v>11351.029720979961</v>
      </c>
      <c r="GV56" s="136">
        <f t="shared" si="30"/>
        <v>11650.064700775405</v>
      </c>
      <c r="GW56" s="136">
        <f t="shared" ref="GW56:IA56" si="31">GW4+GW11+GW34+GW35</f>
        <v>22126.406355242445</v>
      </c>
      <c r="GX56" s="136">
        <f t="shared" si="31"/>
        <v>60409.219691817852</v>
      </c>
      <c r="GY56" s="136">
        <f t="shared" si="31"/>
        <v>1787735.4998922227</v>
      </c>
      <c r="GZ56" s="136">
        <f t="shared" si="31"/>
        <v>5192.0067227885565</v>
      </c>
      <c r="HA56" s="136">
        <f t="shared" si="31"/>
        <v>1058.2948162730397</v>
      </c>
      <c r="HB56" s="136">
        <f t="shared" si="31"/>
        <v>21102.296133487573</v>
      </c>
      <c r="HC56" s="136">
        <f t="shared" si="31"/>
        <v>2782.5589056657818</v>
      </c>
      <c r="HD56" s="136">
        <f t="shared" si="31"/>
        <v>11274.79097861544</v>
      </c>
      <c r="HE56" s="136">
        <f t="shared" si="31"/>
        <v>491.14244108093868</v>
      </c>
      <c r="HF56" s="136">
        <f t="shared" si="31"/>
        <v>2268.398042894868</v>
      </c>
      <c r="HG56" s="136">
        <f t="shared" si="31"/>
        <v>3427.4319948906086</v>
      </c>
      <c r="HH56" s="136">
        <f t="shared" si="31"/>
        <v>3215.5179813502305</v>
      </c>
      <c r="HI56" s="136">
        <f t="shared" si="31"/>
        <v>13716.551562298246</v>
      </c>
      <c r="HJ56" s="136">
        <f t="shared" si="31"/>
        <v>7447.4749012762777</v>
      </c>
      <c r="HK56" s="136">
        <f t="shared" si="31"/>
        <v>4445.8979742413185</v>
      </c>
      <c r="HL56" s="136">
        <f t="shared" si="31"/>
        <v>12971.671002278275</v>
      </c>
      <c r="HM56" s="136">
        <f t="shared" si="31"/>
        <v>3028.4902082246513</v>
      </c>
      <c r="HN56" s="136">
        <f t="shared" si="31"/>
        <v>3585.6098899115623</v>
      </c>
      <c r="HO56" s="136">
        <f t="shared" si="31"/>
        <v>44665.04014753933</v>
      </c>
      <c r="HP56" s="136">
        <f t="shared" si="31"/>
        <v>110856.69783400658</v>
      </c>
      <c r="HQ56" s="136">
        <f t="shared" si="31"/>
        <v>15302.811701258697</v>
      </c>
      <c r="HR56" s="136">
        <f t="shared" si="31"/>
        <v>184258.46173200783</v>
      </c>
      <c r="HS56" s="136">
        <f t="shared" si="31"/>
        <v>585396.56424639048</v>
      </c>
      <c r="HT56" s="136">
        <f t="shared" si="31"/>
        <v>83872.33713916775</v>
      </c>
      <c r="HU56" s="136">
        <f t="shared" si="31"/>
        <v>66621.271500785122</v>
      </c>
      <c r="HV56" s="136">
        <f t="shared" si="31"/>
        <v>84033.271466239341</v>
      </c>
      <c r="HW56" s="136">
        <f t="shared" si="31"/>
        <v>7336.8581330814868</v>
      </c>
      <c r="HX56" s="136">
        <f t="shared" si="31"/>
        <v>9582.6900234372606</v>
      </c>
      <c r="HY56" s="136">
        <f t="shared" si="31"/>
        <v>18333.799802122161</v>
      </c>
      <c r="HZ56" s="136">
        <f t="shared" si="31"/>
        <v>36055.944662525944</v>
      </c>
      <c r="IA56" s="136">
        <f t="shared" si="31"/>
        <v>1342323.8819438396</v>
      </c>
    </row>
    <row r="57" spans="11:235" x14ac:dyDescent="0.25">
      <c r="K57" s="26" t="s">
        <v>25</v>
      </c>
      <c r="L57" s="136">
        <f>L12+L13+L43</f>
        <v>7040.4943633011735</v>
      </c>
      <c r="M57" s="136">
        <f t="shared" ref="M57:BX57" si="32">M12+M13+M43</f>
        <v>3375.3367298931435</v>
      </c>
      <c r="N57" s="136">
        <f t="shared" si="32"/>
        <v>57256.492329439861</v>
      </c>
      <c r="O57" s="136">
        <f t="shared" si="32"/>
        <v>6082.2120445154769</v>
      </c>
      <c r="P57" s="136">
        <f t="shared" si="32"/>
        <v>56968.624030047285</v>
      </c>
      <c r="Q57" s="136">
        <f t="shared" si="32"/>
        <v>2144.3430740894519</v>
      </c>
      <c r="R57" s="136">
        <f t="shared" si="32"/>
        <v>5091.9748331289638</v>
      </c>
      <c r="S57" s="136">
        <f t="shared" si="32"/>
        <v>10209.098158903234</v>
      </c>
      <c r="T57" s="136">
        <f t="shared" si="32"/>
        <v>7184.9734902688469</v>
      </c>
      <c r="U57" s="136">
        <f t="shared" si="32"/>
        <v>105253.45501558507</v>
      </c>
      <c r="V57" s="136">
        <f t="shared" si="32"/>
        <v>16394.782579557821</v>
      </c>
      <c r="W57" s="136">
        <f t="shared" si="32"/>
        <v>9441.826034557942</v>
      </c>
      <c r="X57" s="136">
        <f t="shared" si="32"/>
        <v>53724.596121648523</v>
      </c>
      <c r="Y57" s="136">
        <f t="shared" si="32"/>
        <v>15462.704879277506</v>
      </c>
      <c r="Z57" s="136">
        <f t="shared" si="32"/>
        <v>25662.97482441453</v>
      </c>
      <c r="AA57" s="136">
        <f t="shared" si="32"/>
        <v>46666.407816948929</v>
      </c>
      <c r="AB57" s="136">
        <f t="shared" si="32"/>
        <v>241870.09638350934</v>
      </c>
      <c r="AC57" s="136">
        <f t="shared" si="32"/>
        <v>55354.508822657706</v>
      </c>
      <c r="AD57" s="136">
        <f t="shared" si="32"/>
        <v>227808.34487337404</v>
      </c>
      <c r="AE57" s="136">
        <f t="shared" si="32"/>
        <v>2258802.3671629443</v>
      </c>
      <c r="AF57" s="136">
        <f t="shared" si="32"/>
        <v>269087.8666924577</v>
      </c>
      <c r="AG57" s="136">
        <f t="shared" si="32"/>
        <v>210825.82037175074</v>
      </c>
      <c r="AH57" s="136">
        <f t="shared" si="32"/>
        <v>151604.60807613068</v>
      </c>
      <c r="AI57" s="136">
        <f t="shared" si="32"/>
        <v>60228.28883116637</v>
      </c>
      <c r="AJ57" s="136">
        <f t="shared" si="32"/>
        <v>16982.815837113943</v>
      </c>
      <c r="AK57" s="136">
        <f t="shared" si="32"/>
        <v>61696.647630561281</v>
      </c>
      <c r="AL57" s="136">
        <f t="shared" si="32"/>
        <v>37339.250741160249</v>
      </c>
      <c r="AM57" s="136">
        <f t="shared" si="32"/>
        <v>4019560.9117484046</v>
      </c>
      <c r="AN57" s="136">
        <f t="shared" si="32"/>
        <v>8064.4869692926477</v>
      </c>
      <c r="AO57" s="136">
        <f t="shared" si="32"/>
        <v>4120.4464021507329</v>
      </c>
      <c r="AP57" s="136">
        <f t="shared" si="32"/>
        <v>92375.472678927908</v>
      </c>
      <c r="AQ57" s="136">
        <f t="shared" si="32"/>
        <v>4064.3000664681153</v>
      </c>
      <c r="AR57" s="136">
        <f t="shared" si="32"/>
        <v>17390.688470239918</v>
      </c>
      <c r="AS57" s="136">
        <f t="shared" si="32"/>
        <v>2060.7163614654314</v>
      </c>
      <c r="AT57" s="136">
        <f t="shared" si="32"/>
        <v>4601.2802641384123</v>
      </c>
      <c r="AU57" s="136">
        <f t="shared" si="32"/>
        <v>11022.751234370335</v>
      </c>
      <c r="AV57" s="136">
        <f t="shared" si="32"/>
        <v>6496.7038266175477</v>
      </c>
      <c r="AW57" s="136">
        <f t="shared" si="32"/>
        <v>81450.593618715386</v>
      </c>
      <c r="AX57" s="136">
        <f t="shared" si="32"/>
        <v>15144.267767464255</v>
      </c>
      <c r="AY57" s="136">
        <f t="shared" si="32"/>
        <v>6863.0436648778204</v>
      </c>
      <c r="AZ57" s="136">
        <f t="shared" si="32"/>
        <v>42267.250593508586</v>
      </c>
      <c r="BA57" s="136">
        <f t="shared" si="32"/>
        <v>8976.5592187190559</v>
      </c>
      <c r="BB57" s="136">
        <f t="shared" si="32"/>
        <v>24564.658357058706</v>
      </c>
      <c r="BC57" s="136">
        <f t="shared" si="32"/>
        <v>40553.282814869381</v>
      </c>
      <c r="BD57" s="136">
        <f t="shared" si="32"/>
        <v>233018.96016209701</v>
      </c>
      <c r="BE57" s="136">
        <f t="shared" si="32"/>
        <v>47732.205117036749</v>
      </c>
      <c r="BF57" s="136">
        <f t="shared" si="32"/>
        <v>210921.16754656483</v>
      </c>
      <c r="BG57" s="136">
        <f t="shared" si="32"/>
        <v>2552831.9362638961</v>
      </c>
      <c r="BH57" s="136">
        <f t="shared" si="32"/>
        <v>264747.00957475445</v>
      </c>
      <c r="BI57" s="136">
        <f t="shared" si="32"/>
        <v>223016.60362462269</v>
      </c>
      <c r="BJ57" s="136">
        <f t="shared" si="32"/>
        <v>145605.84456778641</v>
      </c>
      <c r="BK57" s="136">
        <f t="shared" si="32"/>
        <v>63706.284084454921</v>
      </c>
      <c r="BL57" s="136">
        <f t="shared" si="32"/>
        <v>15093.137686513524</v>
      </c>
      <c r="BM57" s="136">
        <f t="shared" si="32"/>
        <v>53663.595592794911</v>
      </c>
      <c r="BN57" s="136">
        <f t="shared" si="32"/>
        <v>40102.155829792217</v>
      </c>
      <c r="BO57" s="136">
        <f t="shared" si="32"/>
        <v>4220455.4023591978</v>
      </c>
      <c r="BP57" s="136">
        <f t="shared" si="32"/>
        <v>8380.3954246685807</v>
      </c>
      <c r="BQ57" s="136">
        <f t="shared" si="32"/>
        <v>3903.9131242141284</v>
      </c>
      <c r="BR57" s="136">
        <f t="shared" si="32"/>
        <v>59325.45055687576</v>
      </c>
      <c r="BS57" s="136">
        <f t="shared" si="32"/>
        <v>3600.0320321473596</v>
      </c>
      <c r="BT57" s="136">
        <f t="shared" si="32"/>
        <v>18037.578376404002</v>
      </c>
      <c r="BU57" s="136">
        <f t="shared" si="32"/>
        <v>906.21328135891633</v>
      </c>
      <c r="BV57" s="136">
        <f t="shared" si="32"/>
        <v>2818.8985261625007</v>
      </c>
      <c r="BW57" s="136">
        <f t="shared" si="32"/>
        <v>9764.0766723254819</v>
      </c>
      <c r="BX57" s="136">
        <f t="shared" si="32"/>
        <v>5388.0374818216123</v>
      </c>
      <c r="BY57" s="136">
        <f t="shared" ref="BY57:EJ57" si="33">BY12+BY13+BY43</f>
        <v>76733.749319232287</v>
      </c>
      <c r="BZ57" s="136">
        <f t="shared" si="33"/>
        <v>14823.989972504614</v>
      </c>
      <c r="CA57" s="136">
        <f t="shared" si="33"/>
        <v>6126.9363130602906</v>
      </c>
      <c r="CB57" s="136">
        <f t="shared" si="33"/>
        <v>38918.623307398826</v>
      </c>
      <c r="CC57" s="136">
        <f t="shared" si="33"/>
        <v>7945.6382656474489</v>
      </c>
      <c r="CD57" s="136">
        <f t="shared" si="33"/>
        <v>24125.515775839929</v>
      </c>
      <c r="CE57" s="136">
        <f t="shared" si="33"/>
        <v>39726.554704545379</v>
      </c>
      <c r="CF57" s="136">
        <f t="shared" si="33"/>
        <v>258479.7966324474</v>
      </c>
      <c r="CG57" s="136">
        <f t="shared" si="33"/>
        <v>45877.881602930051</v>
      </c>
      <c r="CH57" s="136">
        <f t="shared" si="33"/>
        <v>181945.26238959064</v>
      </c>
      <c r="CI57" s="136">
        <f t="shared" si="33"/>
        <v>2521580.109918009</v>
      </c>
      <c r="CJ57" s="136">
        <f t="shared" si="33"/>
        <v>239147.12585257151</v>
      </c>
      <c r="CK57" s="136">
        <f t="shared" si="33"/>
        <v>209506.71899110515</v>
      </c>
      <c r="CL57" s="136">
        <f t="shared" si="33"/>
        <v>112204.58484134726</v>
      </c>
      <c r="CM57" s="136">
        <f t="shared" si="33"/>
        <v>43946.47040100646</v>
      </c>
      <c r="CN57" s="136">
        <f t="shared" si="33"/>
        <v>13183.605234431741</v>
      </c>
      <c r="CO57" s="136">
        <f t="shared" si="33"/>
        <v>48943.307288787582</v>
      </c>
      <c r="CP57" s="136">
        <f t="shared" si="33"/>
        <v>31803.07429226541</v>
      </c>
      <c r="CQ57" s="136">
        <f t="shared" si="33"/>
        <v>4027143.5405786992</v>
      </c>
      <c r="CR57" s="136">
        <f t="shared" si="33"/>
        <v>6528.3333550838379</v>
      </c>
      <c r="CS57" s="136">
        <f t="shared" si="33"/>
        <v>2632.3011245265002</v>
      </c>
      <c r="CT57" s="136">
        <f t="shared" si="33"/>
        <v>59204.011401678654</v>
      </c>
      <c r="CU57" s="136">
        <f t="shared" si="33"/>
        <v>3215.1202212717967</v>
      </c>
      <c r="CV57" s="136">
        <f t="shared" si="33"/>
        <v>16574.124295344132</v>
      </c>
      <c r="CW57" s="136">
        <f t="shared" si="33"/>
        <v>941.26947932583755</v>
      </c>
      <c r="CX57" s="136">
        <f t="shared" si="33"/>
        <v>3875.5985845209552</v>
      </c>
      <c r="CY57" s="136">
        <f t="shared" si="33"/>
        <v>5450.1644699266853</v>
      </c>
      <c r="CZ57" s="136">
        <f t="shared" si="33"/>
        <v>3952.3917553991714</v>
      </c>
      <c r="DA57" s="136">
        <f t="shared" si="33"/>
        <v>59358.277367456059</v>
      </c>
      <c r="DB57" s="136">
        <f t="shared" si="33"/>
        <v>8013.2357818770142</v>
      </c>
      <c r="DC57" s="136">
        <f t="shared" si="33"/>
        <v>5911.9500256509264</v>
      </c>
      <c r="DD57" s="136">
        <f t="shared" si="33"/>
        <v>34143.159223951385</v>
      </c>
      <c r="DE57" s="136">
        <f t="shared" si="33"/>
        <v>4283.6551950982976</v>
      </c>
      <c r="DF57" s="136">
        <f t="shared" si="33"/>
        <v>30685.183558521108</v>
      </c>
      <c r="DG57" s="136">
        <f t="shared" si="33"/>
        <v>44661.214497189278</v>
      </c>
      <c r="DH57" s="136">
        <f t="shared" si="33"/>
        <v>216209.29835911444</v>
      </c>
      <c r="DI57" s="136">
        <f t="shared" si="33"/>
        <v>35561.485982349972</v>
      </c>
      <c r="DJ57" s="136">
        <f t="shared" si="33"/>
        <v>181832.66755289561</v>
      </c>
      <c r="DK57" s="136">
        <f t="shared" si="33"/>
        <v>2249384.93369014</v>
      </c>
      <c r="DL57" s="136">
        <f t="shared" si="33"/>
        <v>205441.66681120967</v>
      </c>
      <c r="DM57" s="136">
        <f t="shared" si="33"/>
        <v>185055.24016290711</v>
      </c>
      <c r="DN57" s="136">
        <f t="shared" si="33"/>
        <v>92204.519788032034</v>
      </c>
      <c r="DO57" s="136">
        <f t="shared" si="33"/>
        <v>36100.06604801456</v>
      </c>
      <c r="DP57" s="136">
        <f t="shared" si="33"/>
        <v>12463.735763758916</v>
      </c>
      <c r="DQ57" s="136">
        <f t="shared" si="33"/>
        <v>44399.909445696147</v>
      </c>
      <c r="DR57" s="136">
        <f t="shared" si="33"/>
        <v>29707.426659910161</v>
      </c>
      <c r="DS57" s="136">
        <f t="shared" si="33"/>
        <v>3577790.9406008497</v>
      </c>
      <c r="DT57" s="136">
        <f t="shared" si="33"/>
        <v>7044.821917843934</v>
      </c>
      <c r="DU57" s="136">
        <f t="shared" si="33"/>
        <v>1900.5091233358557</v>
      </c>
      <c r="DV57" s="136">
        <f t="shared" si="33"/>
        <v>42914.788631593619</v>
      </c>
      <c r="DW57" s="136">
        <f t="shared" si="33"/>
        <v>2153.8547825119103</v>
      </c>
      <c r="DX57" s="136">
        <f t="shared" si="33"/>
        <v>14893.067466522079</v>
      </c>
      <c r="DY57" s="136">
        <f t="shared" si="33"/>
        <v>944.99613389001649</v>
      </c>
      <c r="DZ57" s="136">
        <f t="shared" si="33"/>
        <v>4306.9085607335746</v>
      </c>
      <c r="EA57" s="136">
        <f t="shared" si="33"/>
        <v>5556.22619866485</v>
      </c>
      <c r="EB57" s="136">
        <f t="shared" si="33"/>
        <v>4832.2548137710419</v>
      </c>
      <c r="EC57" s="136">
        <f t="shared" si="33"/>
        <v>54502.031950896046</v>
      </c>
      <c r="ED57" s="136">
        <f t="shared" si="33"/>
        <v>10938.059818675893</v>
      </c>
      <c r="EE57" s="136">
        <f t="shared" si="33"/>
        <v>5820.6833580379598</v>
      </c>
      <c r="EF57" s="136">
        <f t="shared" si="33"/>
        <v>35139.252684682011</v>
      </c>
      <c r="EG57" s="136">
        <f t="shared" si="33"/>
        <v>3920.4417558181594</v>
      </c>
      <c r="EH57" s="136">
        <f t="shared" si="33"/>
        <v>17131.22928216372</v>
      </c>
      <c r="EI57" s="136">
        <f t="shared" si="33"/>
        <v>43975.403815695194</v>
      </c>
      <c r="EJ57" s="136">
        <f t="shared" si="33"/>
        <v>210618.46107274969</v>
      </c>
      <c r="EK57" s="136">
        <f t="shared" ref="EK57:GV57" si="34">EK12+EK13+EK43</f>
        <v>30544.357891471576</v>
      </c>
      <c r="EL57" s="136">
        <f t="shared" si="34"/>
        <v>161386.10621737977</v>
      </c>
      <c r="EM57" s="136">
        <f t="shared" si="34"/>
        <v>2202314.2046312327</v>
      </c>
      <c r="EN57" s="136">
        <f t="shared" si="34"/>
        <v>207772.77170530485</v>
      </c>
      <c r="EO57" s="136">
        <f t="shared" si="34"/>
        <v>178489.53494313901</v>
      </c>
      <c r="EP57" s="136">
        <f t="shared" si="34"/>
        <v>82271.074983506725</v>
      </c>
      <c r="EQ57" s="136">
        <f t="shared" si="34"/>
        <v>39451.41348374926</v>
      </c>
      <c r="ER57" s="136">
        <f t="shared" si="34"/>
        <v>12205.59951132676</v>
      </c>
      <c r="ES57" s="136">
        <f t="shared" si="34"/>
        <v>42613.669683002328</v>
      </c>
      <c r="ET57" s="136">
        <f t="shared" si="34"/>
        <v>25318.060660500727</v>
      </c>
      <c r="EU57" s="136">
        <f t="shared" si="34"/>
        <v>3448959.7850781996</v>
      </c>
      <c r="EV57" s="136">
        <f t="shared" si="34"/>
        <v>6544.2936697268742</v>
      </c>
      <c r="EW57" s="136">
        <f t="shared" si="34"/>
        <v>1791.7274548024034</v>
      </c>
      <c r="EX57" s="136">
        <f t="shared" si="34"/>
        <v>25429.50112607858</v>
      </c>
      <c r="EY57" s="136">
        <f t="shared" si="34"/>
        <v>1873.2022075576499</v>
      </c>
      <c r="EZ57" s="136">
        <f t="shared" si="34"/>
        <v>10443.139374921531</v>
      </c>
      <c r="FA57" s="136">
        <f t="shared" si="34"/>
        <v>706.83850772564699</v>
      </c>
      <c r="FB57" s="136">
        <f t="shared" si="34"/>
        <v>3701.9825466556085</v>
      </c>
      <c r="FC57" s="136">
        <f t="shared" si="34"/>
        <v>5186.2946826259204</v>
      </c>
      <c r="FD57" s="136">
        <f t="shared" si="34"/>
        <v>2171.1024340965796</v>
      </c>
      <c r="FE57" s="136">
        <f t="shared" si="34"/>
        <v>43818.897543417101</v>
      </c>
      <c r="FF57" s="136">
        <f t="shared" si="34"/>
        <v>7354.0101862690581</v>
      </c>
      <c r="FG57" s="136">
        <f t="shared" si="34"/>
        <v>4222.4911617147418</v>
      </c>
      <c r="FH57" s="136">
        <f t="shared" si="34"/>
        <v>25981.272532568222</v>
      </c>
      <c r="FI57" s="136">
        <f t="shared" si="34"/>
        <v>3485.9127415562079</v>
      </c>
      <c r="FJ57" s="136">
        <f t="shared" si="34"/>
        <v>5503.9129050920828</v>
      </c>
      <c r="FK57" s="136">
        <f t="shared" si="34"/>
        <v>61969.954989288075</v>
      </c>
      <c r="FL57" s="136">
        <f t="shared" si="34"/>
        <v>173432.20348613846</v>
      </c>
      <c r="FM57" s="136">
        <f t="shared" si="34"/>
        <v>25257.390191837898</v>
      </c>
      <c r="FN57" s="136">
        <f t="shared" si="34"/>
        <v>160229.7365469753</v>
      </c>
      <c r="FO57" s="136">
        <f t="shared" si="34"/>
        <v>2043077.0620356773</v>
      </c>
      <c r="FP57" s="136">
        <f t="shared" si="34"/>
        <v>177848.76719949197</v>
      </c>
      <c r="FQ57" s="136">
        <f t="shared" si="34"/>
        <v>156573.78260866378</v>
      </c>
      <c r="FR57" s="136">
        <f t="shared" si="34"/>
        <v>81896.658506784646</v>
      </c>
      <c r="FS57" s="136">
        <f t="shared" si="34"/>
        <v>31985.713139098418</v>
      </c>
      <c r="FT57" s="136">
        <f t="shared" si="34"/>
        <v>11464.257480145217</v>
      </c>
      <c r="FU57" s="136">
        <f t="shared" si="34"/>
        <v>32128.03091912339</v>
      </c>
      <c r="FV57" s="136">
        <f t="shared" si="34"/>
        <v>22866.123896238962</v>
      </c>
      <c r="FW57" s="136">
        <f t="shared" si="34"/>
        <v>3126944.2600742714</v>
      </c>
      <c r="FX57" s="136">
        <f t="shared" si="34"/>
        <v>6581.2358611045765</v>
      </c>
      <c r="FY57" s="136">
        <f t="shared" si="34"/>
        <v>1993.9454110766685</v>
      </c>
      <c r="FZ57" s="136">
        <f t="shared" si="34"/>
        <v>28757.321740018677</v>
      </c>
      <c r="GA57" s="136">
        <f t="shared" si="34"/>
        <v>1628.8725837721022</v>
      </c>
      <c r="GB57" s="136">
        <f t="shared" si="34"/>
        <v>13178.67491990545</v>
      </c>
      <c r="GC57" s="136">
        <f t="shared" si="34"/>
        <v>1447.795883955873</v>
      </c>
      <c r="GD57" s="136">
        <f t="shared" si="34"/>
        <v>4608.3571789041916</v>
      </c>
      <c r="GE57" s="136">
        <f t="shared" si="34"/>
        <v>2817.0047507000563</v>
      </c>
      <c r="GF57" s="136">
        <f t="shared" si="34"/>
        <v>1672.8712300654943</v>
      </c>
      <c r="GG57" s="136">
        <f t="shared" si="34"/>
        <v>44963.184225343743</v>
      </c>
      <c r="GH57" s="136">
        <f t="shared" si="34"/>
        <v>10299.368309246389</v>
      </c>
      <c r="GI57" s="136">
        <f t="shared" si="34"/>
        <v>3921.204283018054</v>
      </c>
      <c r="GJ57" s="136">
        <f t="shared" si="34"/>
        <v>27713.274502002507</v>
      </c>
      <c r="GK57" s="136">
        <f t="shared" si="34"/>
        <v>4194.5937401502952</v>
      </c>
      <c r="GL57" s="136">
        <f t="shared" si="34"/>
        <v>5975.3464406923167</v>
      </c>
      <c r="GM57" s="136">
        <f t="shared" si="34"/>
        <v>77561.962941072416</v>
      </c>
      <c r="GN57" s="136">
        <f t="shared" si="34"/>
        <v>187142.45536653686</v>
      </c>
      <c r="GO57" s="136">
        <f t="shared" si="34"/>
        <v>27815.433436027364</v>
      </c>
      <c r="GP57" s="136">
        <f t="shared" si="34"/>
        <v>177378.9790564802</v>
      </c>
      <c r="GQ57" s="136">
        <f t="shared" si="34"/>
        <v>2112475.959658525</v>
      </c>
      <c r="GR57" s="136">
        <f t="shared" si="34"/>
        <v>191167.60888162028</v>
      </c>
      <c r="GS57" s="136">
        <f t="shared" si="34"/>
        <v>160695.34496416204</v>
      </c>
      <c r="GT57" s="136">
        <f t="shared" si="34"/>
        <v>80715.593878654225</v>
      </c>
      <c r="GU57" s="136">
        <f t="shared" si="34"/>
        <v>32738.440906606091</v>
      </c>
      <c r="GV57" s="136">
        <f t="shared" si="34"/>
        <v>13146.459162213312</v>
      </c>
      <c r="GW57" s="136">
        <f t="shared" ref="GW57:IA57" si="35">GW12+GW13+GW43</f>
        <v>35221.227367543121</v>
      </c>
      <c r="GX57" s="136">
        <f t="shared" si="35"/>
        <v>30446.600663924619</v>
      </c>
      <c r="GY57" s="136">
        <f t="shared" si="35"/>
        <v>3286259.1173433219</v>
      </c>
      <c r="GZ57" s="136">
        <f t="shared" si="35"/>
        <v>5204.767459141638</v>
      </c>
      <c r="HA57" s="136">
        <f t="shared" si="35"/>
        <v>2335.552875380331</v>
      </c>
      <c r="HB57" s="136">
        <f t="shared" si="35"/>
        <v>19897.453190560398</v>
      </c>
      <c r="HC57" s="136">
        <f t="shared" si="35"/>
        <v>1593.4822655502642</v>
      </c>
      <c r="HD57" s="136">
        <f t="shared" si="35"/>
        <v>12656.56297585434</v>
      </c>
      <c r="HE57" s="136">
        <f t="shared" si="35"/>
        <v>1303.0945041520556</v>
      </c>
      <c r="HF57" s="136">
        <f t="shared" si="35"/>
        <v>2137.7071322945244</v>
      </c>
      <c r="HG57" s="136">
        <f t="shared" si="35"/>
        <v>2950.0585336688164</v>
      </c>
      <c r="HH57" s="136">
        <f t="shared" si="35"/>
        <v>5049.4961361289525</v>
      </c>
      <c r="HI57" s="136">
        <f t="shared" si="35"/>
        <v>31128.436752070727</v>
      </c>
      <c r="HJ57" s="136">
        <f t="shared" si="35"/>
        <v>8667.9320887503582</v>
      </c>
      <c r="HK57" s="136">
        <f t="shared" si="35"/>
        <v>5982.5932403264078</v>
      </c>
      <c r="HL57" s="136">
        <f t="shared" si="35"/>
        <v>28684.003758924497</v>
      </c>
      <c r="HM57" s="136">
        <f t="shared" si="35"/>
        <v>3722.703346148819</v>
      </c>
      <c r="HN57" s="136">
        <f t="shared" si="35"/>
        <v>17428.040484112011</v>
      </c>
      <c r="HO57" s="136">
        <f t="shared" si="35"/>
        <v>51584.448864724531</v>
      </c>
      <c r="HP57" s="136">
        <f t="shared" si="35"/>
        <v>202378.88704109134</v>
      </c>
      <c r="HQ57" s="136">
        <f t="shared" si="35"/>
        <v>21530.88826545926</v>
      </c>
      <c r="HR57" s="136">
        <f t="shared" si="35"/>
        <v>160422.86160670253</v>
      </c>
      <c r="HS57" s="136">
        <f t="shared" si="35"/>
        <v>1993914.840729495</v>
      </c>
      <c r="HT57" s="136">
        <f t="shared" si="35"/>
        <v>169821.21139936306</v>
      </c>
      <c r="HU57" s="136">
        <f t="shared" si="35"/>
        <v>135826.95287280099</v>
      </c>
      <c r="HV57" s="136">
        <f t="shared" si="35"/>
        <v>77833.597827249614</v>
      </c>
      <c r="HW57" s="136">
        <f t="shared" si="35"/>
        <v>28739.720883646565</v>
      </c>
      <c r="HX57" s="136">
        <f t="shared" si="35"/>
        <v>10008.912536071257</v>
      </c>
      <c r="HY57" s="136">
        <f t="shared" si="35"/>
        <v>35982.639563915785</v>
      </c>
      <c r="HZ57" s="136">
        <f t="shared" si="35"/>
        <v>25850.718163075406</v>
      </c>
      <c r="IA57" s="136">
        <f t="shared" si="35"/>
        <v>3062637.5644966597</v>
      </c>
    </row>
    <row r="58" spans="11:235" x14ac:dyDescent="0.25">
      <c r="K58" s="26" t="s">
        <v>24</v>
      </c>
      <c r="L58" s="136">
        <f>L21+L38+L40+L44</f>
        <v>8537.5434604885995</v>
      </c>
      <c r="M58" s="136">
        <f t="shared" ref="M58:BX58" si="36">M21+M38+M40+M44</f>
        <v>3418.668680367281</v>
      </c>
      <c r="N58" s="136">
        <f t="shared" si="36"/>
        <v>12104.374018556471</v>
      </c>
      <c r="O58" s="136">
        <f t="shared" si="36"/>
        <v>3855.5840218799467</v>
      </c>
      <c r="P58" s="136">
        <f t="shared" si="36"/>
        <v>23953.754070239993</v>
      </c>
      <c r="Q58" s="136">
        <f t="shared" si="36"/>
        <v>188.74880045935751</v>
      </c>
      <c r="R58" s="136">
        <f t="shared" si="36"/>
        <v>2536.3376465606798</v>
      </c>
      <c r="S58" s="136">
        <f t="shared" si="36"/>
        <v>9157.3401627093954</v>
      </c>
      <c r="T58" s="136">
        <f t="shared" si="36"/>
        <v>6688.2820797685517</v>
      </c>
      <c r="U58" s="136">
        <f t="shared" si="36"/>
        <v>34746.084649836972</v>
      </c>
      <c r="V58" s="136">
        <f t="shared" si="36"/>
        <v>8308.6380257939709</v>
      </c>
      <c r="W58" s="136">
        <f t="shared" si="36"/>
        <v>8083.8897067763937</v>
      </c>
      <c r="X58" s="136">
        <f t="shared" si="36"/>
        <v>34485.946292682289</v>
      </c>
      <c r="Y58" s="136">
        <f t="shared" si="36"/>
        <v>4668.839449693769</v>
      </c>
      <c r="Z58" s="136">
        <f t="shared" si="36"/>
        <v>1655.0770776295917</v>
      </c>
      <c r="AA58" s="136">
        <f t="shared" si="36"/>
        <v>45665.963938689478</v>
      </c>
      <c r="AB58" s="136">
        <f t="shared" si="36"/>
        <v>89437.915848169912</v>
      </c>
      <c r="AC58" s="136">
        <f t="shared" si="36"/>
        <v>32941.130576769865</v>
      </c>
      <c r="AD58" s="136">
        <f t="shared" si="36"/>
        <v>372882.94921562949</v>
      </c>
      <c r="AE58" s="136">
        <f t="shared" si="36"/>
        <v>693091.14007921598</v>
      </c>
      <c r="AF58" s="136">
        <f t="shared" si="36"/>
        <v>108103.27551874082</v>
      </c>
      <c r="AG58" s="136">
        <f t="shared" si="36"/>
        <v>36689.439038628989</v>
      </c>
      <c r="AH58" s="136">
        <f t="shared" si="36"/>
        <v>89825.44823164992</v>
      </c>
      <c r="AI58" s="136">
        <f t="shared" si="36"/>
        <v>11402.738065180001</v>
      </c>
      <c r="AJ58" s="136">
        <f t="shared" si="36"/>
        <v>29369.143983281712</v>
      </c>
      <c r="AK58" s="136">
        <f t="shared" si="36"/>
        <v>40045.87287759898</v>
      </c>
      <c r="AL58" s="136">
        <f t="shared" si="36"/>
        <v>21918.921802042234</v>
      </c>
      <c r="AM58" s="136">
        <f t="shared" si="36"/>
        <v>1733763.0473190406</v>
      </c>
      <c r="AN58" s="136">
        <f t="shared" si="36"/>
        <v>9566.0392494411935</v>
      </c>
      <c r="AO58" s="136">
        <f t="shared" si="36"/>
        <v>3137.7059778651314</v>
      </c>
      <c r="AP58" s="136">
        <f t="shared" si="36"/>
        <v>27467.101073093574</v>
      </c>
      <c r="AQ58" s="136">
        <f t="shared" si="36"/>
        <v>3941.8762377773996</v>
      </c>
      <c r="AR58" s="136">
        <f t="shared" si="36"/>
        <v>19686.184017095831</v>
      </c>
      <c r="AS58" s="136">
        <f t="shared" si="36"/>
        <v>292.08358544952659</v>
      </c>
      <c r="AT58" s="136">
        <f t="shared" si="36"/>
        <v>2448.6662584445858</v>
      </c>
      <c r="AU58" s="136">
        <f t="shared" si="36"/>
        <v>13854.894072360381</v>
      </c>
      <c r="AV58" s="136">
        <f t="shared" si="36"/>
        <v>6401.9867438061383</v>
      </c>
      <c r="AW58" s="136">
        <f t="shared" si="36"/>
        <v>36362.704540719911</v>
      </c>
      <c r="AX58" s="136">
        <f t="shared" si="36"/>
        <v>8523.8101198773784</v>
      </c>
      <c r="AY58" s="136">
        <f t="shared" si="36"/>
        <v>9097.5268907075388</v>
      </c>
      <c r="AZ58" s="136">
        <f t="shared" si="36"/>
        <v>37023.521422777638</v>
      </c>
      <c r="BA58" s="136">
        <f t="shared" si="36"/>
        <v>5379.2941331821821</v>
      </c>
      <c r="BB58" s="136">
        <f t="shared" si="36"/>
        <v>1430.701428133307</v>
      </c>
      <c r="BC58" s="136">
        <f t="shared" si="36"/>
        <v>46378.897282668346</v>
      </c>
      <c r="BD58" s="136">
        <f t="shared" si="36"/>
        <v>88798.444640994392</v>
      </c>
      <c r="BE58" s="136">
        <f t="shared" si="36"/>
        <v>34721.214597874612</v>
      </c>
      <c r="BF58" s="136">
        <f t="shared" si="36"/>
        <v>341760.32530809584</v>
      </c>
      <c r="BG58" s="136">
        <f t="shared" si="36"/>
        <v>719684.44219027879</v>
      </c>
      <c r="BH58" s="136">
        <f t="shared" si="36"/>
        <v>119643.61557929621</v>
      </c>
      <c r="BI58" s="136">
        <f t="shared" si="36"/>
        <v>40703.909179156508</v>
      </c>
      <c r="BJ58" s="136">
        <f t="shared" si="36"/>
        <v>87047.02067944278</v>
      </c>
      <c r="BK58" s="136">
        <f t="shared" si="36"/>
        <v>10566.917271349506</v>
      </c>
      <c r="BL58" s="136">
        <f t="shared" si="36"/>
        <v>33730.081977810136</v>
      </c>
      <c r="BM58" s="136">
        <f t="shared" si="36"/>
        <v>34818.819504221923</v>
      </c>
      <c r="BN58" s="136">
        <f t="shared" si="36"/>
        <v>29017.132842412851</v>
      </c>
      <c r="BO58" s="136">
        <f t="shared" si="36"/>
        <v>1771484.9168043332</v>
      </c>
      <c r="BP58" s="136">
        <f t="shared" si="36"/>
        <v>6975.4409562592427</v>
      </c>
      <c r="BQ58" s="136">
        <f t="shared" si="36"/>
        <v>3696.4439174934623</v>
      </c>
      <c r="BR58" s="136">
        <f t="shared" si="36"/>
        <v>11903.326696185748</v>
      </c>
      <c r="BS58" s="136">
        <f t="shared" si="36"/>
        <v>4183.8326427924148</v>
      </c>
      <c r="BT58" s="136">
        <f t="shared" si="36"/>
        <v>14298.511636016878</v>
      </c>
      <c r="BU58" s="136">
        <f t="shared" si="36"/>
        <v>341.93919967409931</v>
      </c>
      <c r="BV58" s="136">
        <f t="shared" si="36"/>
        <v>2351.8074851155425</v>
      </c>
      <c r="BW58" s="136">
        <f t="shared" si="36"/>
        <v>15614.746760636905</v>
      </c>
      <c r="BX58" s="136">
        <f t="shared" si="36"/>
        <v>6131.3446195260231</v>
      </c>
      <c r="BY58" s="136">
        <f t="shared" ref="BY58:EJ58" si="37">BY21+BY38+BY40+BY44</f>
        <v>34651.890293471704</v>
      </c>
      <c r="BZ58" s="136">
        <f t="shared" si="37"/>
        <v>7586.8949972820847</v>
      </c>
      <c r="CA58" s="136">
        <f t="shared" si="37"/>
        <v>9607.9287133827165</v>
      </c>
      <c r="CB58" s="136">
        <f t="shared" si="37"/>
        <v>38433.060404377262</v>
      </c>
      <c r="CC58" s="136">
        <f t="shared" si="37"/>
        <v>4164.6458932072919</v>
      </c>
      <c r="CD58" s="136">
        <f t="shared" si="37"/>
        <v>1655.3947232266144</v>
      </c>
      <c r="CE58" s="136">
        <f t="shared" si="37"/>
        <v>46146.708191423895</v>
      </c>
      <c r="CF58" s="136">
        <f t="shared" si="37"/>
        <v>91145.434681404644</v>
      </c>
      <c r="CG58" s="136">
        <f t="shared" si="37"/>
        <v>33307.175728924994</v>
      </c>
      <c r="CH58" s="136">
        <f t="shared" si="37"/>
        <v>349703.02782632341</v>
      </c>
      <c r="CI58" s="136">
        <f t="shared" si="37"/>
        <v>704305.28014770441</v>
      </c>
      <c r="CJ58" s="136">
        <f t="shared" si="37"/>
        <v>117676.00228381676</v>
      </c>
      <c r="CK58" s="136">
        <f t="shared" si="37"/>
        <v>49309.943294014163</v>
      </c>
      <c r="CL58" s="136">
        <f t="shared" si="37"/>
        <v>85023.726291250307</v>
      </c>
      <c r="CM58" s="136">
        <f t="shared" si="37"/>
        <v>10533.8415791302</v>
      </c>
      <c r="CN58" s="136">
        <f t="shared" si="37"/>
        <v>30055.614818108421</v>
      </c>
      <c r="CO58" s="136">
        <f t="shared" si="37"/>
        <v>29033.242576048397</v>
      </c>
      <c r="CP58" s="136">
        <f t="shared" si="37"/>
        <v>26090.176783827803</v>
      </c>
      <c r="CQ58" s="136">
        <f t="shared" si="37"/>
        <v>1733927.3831406254</v>
      </c>
      <c r="CR58" s="136">
        <f t="shared" si="37"/>
        <v>6070.0168909589765</v>
      </c>
      <c r="CS58" s="136">
        <f t="shared" si="37"/>
        <v>3224.9914789115483</v>
      </c>
      <c r="CT58" s="136">
        <f t="shared" si="37"/>
        <v>11302.46943863289</v>
      </c>
      <c r="CU58" s="136">
        <f t="shared" si="37"/>
        <v>3622.9318825008368</v>
      </c>
      <c r="CV58" s="136">
        <f t="shared" si="37"/>
        <v>12030.82126794565</v>
      </c>
      <c r="CW58" s="136">
        <f t="shared" si="37"/>
        <v>676.69034344472811</v>
      </c>
      <c r="CX58" s="136">
        <f t="shared" si="37"/>
        <v>2155.9606038461061</v>
      </c>
      <c r="CY58" s="136">
        <f t="shared" si="37"/>
        <v>11555.197342853675</v>
      </c>
      <c r="CZ58" s="136">
        <f t="shared" si="37"/>
        <v>5645.0275348104387</v>
      </c>
      <c r="DA58" s="136">
        <f t="shared" si="37"/>
        <v>26063.011430872495</v>
      </c>
      <c r="DB58" s="136">
        <f t="shared" si="37"/>
        <v>7428.8027512062827</v>
      </c>
      <c r="DC58" s="136">
        <f t="shared" si="37"/>
        <v>8459.0742413361968</v>
      </c>
      <c r="DD58" s="136">
        <f t="shared" si="37"/>
        <v>34244.729728678081</v>
      </c>
      <c r="DE58" s="136">
        <f t="shared" si="37"/>
        <v>3842.6502469616607</v>
      </c>
      <c r="DF58" s="136">
        <f t="shared" si="37"/>
        <v>1671.4852848777196</v>
      </c>
      <c r="DG58" s="136">
        <f t="shared" si="37"/>
        <v>38657.33828983549</v>
      </c>
      <c r="DH58" s="136">
        <f t="shared" si="37"/>
        <v>87387.616226583836</v>
      </c>
      <c r="DI58" s="136">
        <f t="shared" si="37"/>
        <v>27121.844319258202</v>
      </c>
      <c r="DJ58" s="136">
        <f t="shared" si="37"/>
        <v>379433.75398544752</v>
      </c>
      <c r="DK58" s="136">
        <f t="shared" si="37"/>
        <v>647625.274536476</v>
      </c>
      <c r="DL58" s="136">
        <f t="shared" si="37"/>
        <v>111266.34785426734</v>
      </c>
      <c r="DM58" s="136">
        <f t="shared" si="37"/>
        <v>57803.999409246331</v>
      </c>
      <c r="DN58" s="136">
        <f t="shared" si="37"/>
        <v>83141.642250268211</v>
      </c>
      <c r="DO58" s="136">
        <f t="shared" si="37"/>
        <v>10252.165708320232</v>
      </c>
      <c r="DP58" s="136">
        <f t="shared" si="37"/>
        <v>27640.257182411438</v>
      </c>
      <c r="DQ58" s="136">
        <f t="shared" si="37"/>
        <v>27123.487640009713</v>
      </c>
      <c r="DR58" s="136">
        <f t="shared" si="37"/>
        <v>25134.524263822539</v>
      </c>
      <c r="DS58" s="136">
        <f t="shared" si="37"/>
        <v>1660582.112133784</v>
      </c>
      <c r="DT58" s="136">
        <f t="shared" si="37"/>
        <v>8159.6176833246946</v>
      </c>
      <c r="DU58" s="136">
        <f t="shared" si="37"/>
        <v>4431.4269793217936</v>
      </c>
      <c r="DV58" s="136">
        <f t="shared" si="37"/>
        <v>32688.150466222993</v>
      </c>
      <c r="DW58" s="136">
        <f t="shared" si="37"/>
        <v>3046.5793562333483</v>
      </c>
      <c r="DX58" s="136">
        <f t="shared" si="37"/>
        <v>16426.177851464694</v>
      </c>
      <c r="DY58" s="136">
        <f t="shared" si="37"/>
        <v>1135.1984070281594</v>
      </c>
      <c r="DZ58" s="136">
        <f t="shared" si="37"/>
        <v>3163.474465249551</v>
      </c>
      <c r="EA58" s="136">
        <f t="shared" si="37"/>
        <v>16041.355467022244</v>
      </c>
      <c r="EB58" s="136">
        <f t="shared" si="37"/>
        <v>8947.9489186119972</v>
      </c>
      <c r="EC58" s="136">
        <f t="shared" si="37"/>
        <v>37954.60784506936</v>
      </c>
      <c r="ED58" s="136">
        <f t="shared" si="37"/>
        <v>9507.72570623293</v>
      </c>
      <c r="EE58" s="136">
        <f t="shared" si="37"/>
        <v>7539.3890110479852</v>
      </c>
      <c r="EF58" s="136">
        <f t="shared" si="37"/>
        <v>52369.420968307997</v>
      </c>
      <c r="EG58" s="136">
        <f t="shared" si="37"/>
        <v>6018.9711159055205</v>
      </c>
      <c r="EH58" s="136">
        <f t="shared" si="37"/>
        <v>1334.935935581786</v>
      </c>
      <c r="EI58" s="136">
        <f t="shared" si="37"/>
        <v>52974.981896600875</v>
      </c>
      <c r="EJ58" s="136">
        <f t="shared" si="37"/>
        <v>121120.03567475932</v>
      </c>
      <c r="EK58" s="136">
        <f t="shared" ref="EK58:GV58" si="38">EK21+EK38+EK40+EK44</f>
        <v>33652.358310854499</v>
      </c>
      <c r="EL58" s="136">
        <f t="shared" si="38"/>
        <v>395045.74441223725</v>
      </c>
      <c r="EM58" s="136">
        <f t="shared" si="38"/>
        <v>798240.41072641453</v>
      </c>
      <c r="EN58" s="136">
        <f t="shared" si="38"/>
        <v>144283.2801863002</v>
      </c>
      <c r="EO58" s="136">
        <f t="shared" si="38"/>
        <v>65968.224602885297</v>
      </c>
      <c r="EP58" s="136">
        <f t="shared" si="38"/>
        <v>101185.85738269574</v>
      </c>
      <c r="EQ58" s="136">
        <f t="shared" si="38"/>
        <v>10649.986899340267</v>
      </c>
      <c r="ER58" s="136">
        <f t="shared" si="38"/>
        <v>25468.337994102512</v>
      </c>
      <c r="ES58" s="136">
        <f t="shared" si="38"/>
        <v>50701.145064079501</v>
      </c>
      <c r="ET58" s="136">
        <f t="shared" si="38"/>
        <v>33168.498608602982</v>
      </c>
      <c r="EU58" s="136">
        <f t="shared" si="38"/>
        <v>2041223.8419354979</v>
      </c>
      <c r="EV58" s="136">
        <f t="shared" si="38"/>
        <v>11135.537177389764</v>
      </c>
      <c r="EW58" s="136">
        <f t="shared" si="38"/>
        <v>3191.606663070479</v>
      </c>
      <c r="EX58" s="136">
        <f t="shared" si="38"/>
        <v>29463.102229374392</v>
      </c>
      <c r="EY58" s="136">
        <f t="shared" si="38"/>
        <v>3236.1727835309034</v>
      </c>
      <c r="EZ58" s="136">
        <f t="shared" si="38"/>
        <v>12687.815273600983</v>
      </c>
      <c r="FA58" s="136">
        <f t="shared" si="38"/>
        <v>669.28939859251398</v>
      </c>
      <c r="FB58" s="136">
        <f t="shared" si="38"/>
        <v>6063.7064245251695</v>
      </c>
      <c r="FC58" s="136">
        <f t="shared" si="38"/>
        <v>13027.689339169079</v>
      </c>
      <c r="FD58" s="136">
        <f t="shared" si="38"/>
        <v>9145.9044704317839</v>
      </c>
      <c r="FE58" s="136">
        <f t="shared" si="38"/>
        <v>22888.588430985055</v>
      </c>
      <c r="FF58" s="136">
        <f t="shared" si="38"/>
        <v>6263.387344121863</v>
      </c>
      <c r="FG58" s="136">
        <f t="shared" si="38"/>
        <v>6549.689270266208</v>
      </c>
      <c r="FH58" s="136">
        <f t="shared" si="38"/>
        <v>41459.512247788349</v>
      </c>
      <c r="FI58" s="136">
        <f t="shared" si="38"/>
        <v>6264.3613021184974</v>
      </c>
      <c r="FJ58" s="136">
        <f t="shared" si="38"/>
        <v>3047.1402298576832</v>
      </c>
      <c r="FK58" s="136">
        <f t="shared" si="38"/>
        <v>53221.071598101931</v>
      </c>
      <c r="FL58" s="136">
        <f t="shared" si="38"/>
        <v>119502.72984707778</v>
      </c>
      <c r="FM58" s="136">
        <f t="shared" si="38"/>
        <v>28965.692460074872</v>
      </c>
      <c r="FN58" s="136">
        <f t="shared" si="38"/>
        <v>374269.14004825184</v>
      </c>
      <c r="FO58" s="136">
        <f t="shared" si="38"/>
        <v>728869.32403243892</v>
      </c>
      <c r="FP58" s="136">
        <f t="shared" si="38"/>
        <v>116963.41705984074</v>
      </c>
      <c r="FQ58" s="136">
        <f t="shared" si="38"/>
        <v>64266.391879357579</v>
      </c>
      <c r="FR58" s="136">
        <f t="shared" si="38"/>
        <v>95576.334628611279</v>
      </c>
      <c r="FS58" s="136">
        <f t="shared" si="38"/>
        <v>10603.992381290414</v>
      </c>
      <c r="FT58" s="136">
        <f t="shared" si="38"/>
        <v>20878.781245137809</v>
      </c>
      <c r="FU58" s="136">
        <f t="shared" si="38"/>
        <v>42752.014234442744</v>
      </c>
      <c r="FV58" s="136">
        <f t="shared" si="38"/>
        <v>26443.909367761986</v>
      </c>
      <c r="FW58" s="136">
        <f t="shared" si="38"/>
        <v>1857406.3013672107</v>
      </c>
      <c r="FX58" s="136">
        <f t="shared" si="38"/>
        <v>9318.7065797477862</v>
      </c>
      <c r="FY58" s="136">
        <f t="shared" si="38"/>
        <v>2962.3768297047463</v>
      </c>
      <c r="FZ58" s="136">
        <f t="shared" si="38"/>
        <v>34182.619696906841</v>
      </c>
      <c r="GA58" s="136">
        <f t="shared" si="38"/>
        <v>2458.1213194074498</v>
      </c>
      <c r="GB58" s="136">
        <f t="shared" si="38"/>
        <v>11811.81460492163</v>
      </c>
      <c r="GC58" s="136">
        <f t="shared" si="38"/>
        <v>1376.1863325518341</v>
      </c>
      <c r="GD58" s="136">
        <f t="shared" si="38"/>
        <v>6451.3894570598013</v>
      </c>
      <c r="GE58" s="136">
        <f t="shared" si="38"/>
        <v>16036.962750290142</v>
      </c>
      <c r="GF58" s="136">
        <f t="shared" si="38"/>
        <v>7854.7473079888423</v>
      </c>
      <c r="GG58" s="136">
        <f t="shared" si="38"/>
        <v>24301.382172053021</v>
      </c>
      <c r="GH58" s="136">
        <f t="shared" si="38"/>
        <v>6855.592848944083</v>
      </c>
      <c r="GI58" s="136">
        <f t="shared" si="38"/>
        <v>7423.9965338038855</v>
      </c>
      <c r="GJ58" s="136">
        <f t="shared" si="38"/>
        <v>52606.46878890568</v>
      </c>
      <c r="GK58" s="136">
        <f t="shared" si="38"/>
        <v>4878.7126127883457</v>
      </c>
      <c r="GL58" s="136">
        <f t="shared" si="38"/>
        <v>3135.775807483571</v>
      </c>
      <c r="GM58" s="136">
        <f t="shared" si="38"/>
        <v>49633.716225505777</v>
      </c>
      <c r="GN58" s="136">
        <f t="shared" si="38"/>
        <v>127301.02001690608</v>
      </c>
      <c r="GO58" s="136">
        <f t="shared" si="38"/>
        <v>37766.433350387328</v>
      </c>
      <c r="GP58" s="136">
        <f t="shared" si="38"/>
        <v>425898.56362295081</v>
      </c>
      <c r="GQ58" s="136">
        <f t="shared" si="38"/>
        <v>802216.91548405692</v>
      </c>
      <c r="GR58" s="136">
        <f t="shared" si="38"/>
        <v>98327.820489598598</v>
      </c>
      <c r="GS58" s="136">
        <f t="shared" si="38"/>
        <v>77645.88903618083</v>
      </c>
      <c r="GT58" s="136">
        <f t="shared" si="38"/>
        <v>94116.63339591898</v>
      </c>
      <c r="GU58" s="136">
        <f t="shared" si="38"/>
        <v>9296.0148654006352</v>
      </c>
      <c r="GV58" s="136">
        <f t="shared" si="38"/>
        <v>24069.276960284689</v>
      </c>
      <c r="GW58" s="136">
        <f t="shared" ref="GW58:IA58" si="39">GW21+GW38+GW40+GW44</f>
        <v>41164.106385890365</v>
      </c>
      <c r="GX58" s="136">
        <f t="shared" si="39"/>
        <v>25868.541031178356</v>
      </c>
      <c r="GY58" s="136">
        <f t="shared" si="39"/>
        <v>2004959.7845068169</v>
      </c>
      <c r="GZ58" s="136">
        <f t="shared" si="39"/>
        <v>8495.6714787675428</v>
      </c>
      <c r="HA58" s="136">
        <f t="shared" si="39"/>
        <v>2611.0368711018209</v>
      </c>
      <c r="HB58" s="136">
        <f t="shared" si="39"/>
        <v>26503.385089457013</v>
      </c>
      <c r="HC58" s="136">
        <f t="shared" si="39"/>
        <v>1781.6223253211074</v>
      </c>
      <c r="HD58" s="136">
        <f t="shared" si="39"/>
        <v>12461.353710930864</v>
      </c>
      <c r="HE58" s="136">
        <f t="shared" si="39"/>
        <v>1202.8825314497374</v>
      </c>
      <c r="HF58" s="136">
        <f t="shared" si="39"/>
        <v>6276.7985464104922</v>
      </c>
      <c r="HG58" s="136">
        <f t="shared" si="39"/>
        <v>12307.300060352452</v>
      </c>
      <c r="HH58" s="136">
        <f t="shared" si="39"/>
        <v>8319.3119661096698</v>
      </c>
      <c r="HI58" s="136">
        <f t="shared" si="39"/>
        <v>22925.098108035123</v>
      </c>
      <c r="HJ58" s="136">
        <f t="shared" si="39"/>
        <v>8778.1685038200831</v>
      </c>
      <c r="HK58" s="136">
        <f t="shared" si="39"/>
        <v>5029.3781189120591</v>
      </c>
      <c r="HL58" s="136">
        <f t="shared" si="39"/>
        <v>42983.74513971062</v>
      </c>
      <c r="HM58" s="136">
        <f t="shared" si="39"/>
        <v>5125.4090725498927</v>
      </c>
      <c r="HN58" s="136">
        <f t="shared" si="39"/>
        <v>4081.7083441991977</v>
      </c>
      <c r="HO58" s="136">
        <f t="shared" si="39"/>
        <v>55101.399637693692</v>
      </c>
      <c r="HP58" s="136">
        <f t="shared" si="39"/>
        <v>116944.08603977899</v>
      </c>
      <c r="HQ58" s="136">
        <f t="shared" si="39"/>
        <v>36116.017406722778</v>
      </c>
      <c r="HR58" s="136">
        <f t="shared" si="39"/>
        <v>380722.78436168644</v>
      </c>
      <c r="HS58" s="136">
        <f t="shared" si="39"/>
        <v>789484.0934488778</v>
      </c>
      <c r="HT58" s="136">
        <f t="shared" si="39"/>
        <v>112614.0610965801</v>
      </c>
      <c r="HU58" s="136">
        <f t="shared" si="39"/>
        <v>71976.666140794725</v>
      </c>
      <c r="HV58" s="136">
        <f t="shared" si="39"/>
        <v>86415.390634617448</v>
      </c>
      <c r="HW58" s="136">
        <f t="shared" si="39"/>
        <v>8741.4830614049642</v>
      </c>
      <c r="HX58" s="136">
        <f t="shared" si="39"/>
        <v>21492.888139693594</v>
      </c>
      <c r="HY58" s="136">
        <f t="shared" si="39"/>
        <v>38852.641830957829</v>
      </c>
      <c r="HZ58" s="136">
        <f t="shared" si="39"/>
        <v>25815.114050055814</v>
      </c>
      <c r="IA58" s="136">
        <f t="shared" si="39"/>
        <v>1913159.4957159921</v>
      </c>
    </row>
    <row r="59" spans="11:235" x14ac:dyDescent="0.25">
      <c r="K59" s="26" t="s">
        <v>35</v>
      </c>
      <c r="L59" s="136">
        <f>L46+L47+L48</f>
        <v>2794.3922447071782</v>
      </c>
      <c r="M59" s="136">
        <f t="shared" ref="M59:BX59" si="40">M46+M47+M48</f>
        <v>22858.950435832281</v>
      </c>
      <c r="N59" s="136">
        <f t="shared" si="40"/>
        <v>290.06697506379373</v>
      </c>
      <c r="O59" s="136">
        <f t="shared" si="40"/>
        <v>819.48071374220899</v>
      </c>
      <c r="P59" s="136">
        <f t="shared" si="40"/>
        <v>170665.44126020843</v>
      </c>
      <c r="Q59" s="136">
        <f t="shared" si="40"/>
        <v>346.28168181594958</v>
      </c>
      <c r="R59" s="136">
        <f t="shared" si="40"/>
        <v>317.2571113992035</v>
      </c>
      <c r="S59" s="136">
        <f t="shared" si="40"/>
        <v>4852.8629992609813</v>
      </c>
      <c r="T59" s="136">
        <f t="shared" si="40"/>
        <v>14183.173435867155</v>
      </c>
      <c r="U59" s="136">
        <f t="shared" si="40"/>
        <v>729.11579669694117</v>
      </c>
      <c r="V59" s="136">
        <f t="shared" si="40"/>
        <v>6254.2639180628512</v>
      </c>
      <c r="W59" s="136">
        <f t="shared" si="40"/>
        <v>142.46522801237913</v>
      </c>
      <c r="X59" s="136">
        <f t="shared" si="40"/>
        <v>12965.817905553078</v>
      </c>
      <c r="Y59" s="136">
        <f t="shared" si="40"/>
        <v>226.182976546199</v>
      </c>
      <c r="Z59" s="136">
        <f t="shared" si="40"/>
        <v>703.56996812049385</v>
      </c>
      <c r="AA59" s="136">
        <f t="shared" si="40"/>
        <v>20781.034472795141</v>
      </c>
      <c r="AB59" s="136">
        <f t="shared" si="40"/>
        <v>113484.24729284756</v>
      </c>
      <c r="AC59" s="136">
        <f t="shared" si="40"/>
        <v>1854.2724939394911</v>
      </c>
      <c r="AD59" s="136">
        <f t="shared" si="40"/>
        <v>293439.74867732695</v>
      </c>
      <c r="AE59" s="136">
        <f t="shared" si="40"/>
        <v>276320.30938798346</v>
      </c>
      <c r="AF59" s="136">
        <f t="shared" si="40"/>
        <v>131840.99087081739</v>
      </c>
      <c r="AG59" s="136">
        <f t="shared" si="40"/>
        <v>2286.9642580708487</v>
      </c>
      <c r="AH59" s="136">
        <f t="shared" si="40"/>
        <v>74677.355872332075</v>
      </c>
      <c r="AI59" s="136">
        <f t="shared" si="40"/>
        <v>8831.1884317907898</v>
      </c>
      <c r="AJ59" s="136">
        <f t="shared" si="40"/>
        <v>1398.4329795603267</v>
      </c>
      <c r="AK59" s="136">
        <f t="shared" si="40"/>
        <v>5069.2935833805132</v>
      </c>
      <c r="AL59" s="136">
        <f t="shared" si="40"/>
        <v>42881.638355475588</v>
      </c>
      <c r="AM59" s="136">
        <f t="shared" si="40"/>
        <v>1211014.7993272091</v>
      </c>
      <c r="AN59" s="136">
        <f t="shared" si="40"/>
        <v>2587.9261067874827</v>
      </c>
      <c r="AO59" s="136">
        <f t="shared" si="40"/>
        <v>25041.258711759743</v>
      </c>
      <c r="AP59" s="136">
        <f t="shared" si="40"/>
        <v>1094.2575280371288</v>
      </c>
      <c r="AQ59" s="136">
        <f t="shared" si="40"/>
        <v>799.37599179193398</v>
      </c>
      <c r="AR59" s="136">
        <f t="shared" si="40"/>
        <v>176964.65121580363</v>
      </c>
      <c r="AS59" s="136">
        <f t="shared" si="40"/>
        <v>388.40949182754531</v>
      </c>
      <c r="AT59" s="136">
        <f t="shared" si="40"/>
        <v>185.13227225447486</v>
      </c>
      <c r="AU59" s="136">
        <f t="shared" si="40"/>
        <v>5909.8179468435474</v>
      </c>
      <c r="AV59" s="136">
        <f t="shared" si="40"/>
        <v>23539.440809960961</v>
      </c>
      <c r="AW59" s="136">
        <f t="shared" si="40"/>
        <v>435.11437708703426</v>
      </c>
      <c r="AX59" s="136">
        <f t="shared" si="40"/>
        <v>6061.0648730985713</v>
      </c>
      <c r="AY59" s="136">
        <f t="shared" si="40"/>
        <v>0</v>
      </c>
      <c r="AZ59" s="136">
        <f t="shared" si="40"/>
        <v>13329.483299579737</v>
      </c>
      <c r="BA59" s="136">
        <f t="shared" si="40"/>
        <v>274.79606643597475</v>
      </c>
      <c r="BB59" s="136">
        <f t="shared" si="40"/>
        <v>516.87447708293087</v>
      </c>
      <c r="BC59" s="136">
        <f t="shared" si="40"/>
        <v>20818.711182370469</v>
      </c>
      <c r="BD59" s="136">
        <f t="shared" si="40"/>
        <v>110752.47817269556</v>
      </c>
      <c r="BE59" s="136">
        <f t="shared" si="40"/>
        <v>2131.053151530115</v>
      </c>
      <c r="BF59" s="136">
        <f t="shared" si="40"/>
        <v>373082.46147196897</v>
      </c>
      <c r="BG59" s="136">
        <f t="shared" si="40"/>
        <v>260391.87897311445</v>
      </c>
      <c r="BH59" s="136">
        <f t="shared" si="40"/>
        <v>121944.584058276</v>
      </c>
      <c r="BI59" s="136">
        <f t="shared" si="40"/>
        <v>2134.8127436582708</v>
      </c>
      <c r="BJ59" s="136">
        <f t="shared" si="40"/>
        <v>71955.125662504011</v>
      </c>
      <c r="BK59" s="136">
        <f t="shared" si="40"/>
        <v>8023.0807062443</v>
      </c>
      <c r="BL59" s="136">
        <f t="shared" si="40"/>
        <v>1106.7628148477975</v>
      </c>
      <c r="BM59" s="136">
        <f t="shared" si="40"/>
        <v>5090.3096469225202</v>
      </c>
      <c r="BN59" s="136">
        <f t="shared" si="40"/>
        <v>42486.622347123564</v>
      </c>
      <c r="BO59" s="136">
        <f t="shared" si="40"/>
        <v>1277045.4840996068</v>
      </c>
      <c r="BP59" s="136">
        <f t="shared" si="40"/>
        <v>594.66912967307655</v>
      </c>
      <c r="BQ59" s="136">
        <f t="shared" si="40"/>
        <v>20879.234809504313</v>
      </c>
      <c r="BR59" s="136">
        <f t="shared" si="40"/>
        <v>428.32057422605101</v>
      </c>
      <c r="BS59" s="136">
        <f t="shared" si="40"/>
        <v>856.66412643831688</v>
      </c>
      <c r="BT59" s="136">
        <f t="shared" si="40"/>
        <v>146428.39247761079</v>
      </c>
      <c r="BU59" s="136">
        <f t="shared" si="40"/>
        <v>373.61688287380196</v>
      </c>
      <c r="BV59" s="136">
        <f t="shared" si="40"/>
        <v>0</v>
      </c>
      <c r="BW59" s="136">
        <f t="shared" si="40"/>
        <v>5667.26864645773</v>
      </c>
      <c r="BX59" s="136">
        <f t="shared" si="40"/>
        <v>12226.054428570549</v>
      </c>
      <c r="BY59" s="136">
        <f t="shared" ref="BY59:EJ59" si="41">BY46+BY47+BY48</f>
        <v>4695.241817784914</v>
      </c>
      <c r="BZ59" s="136">
        <f t="shared" si="41"/>
        <v>5426.8304472906202</v>
      </c>
      <c r="CA59" s="136">
        <f t="shared" si="41"/>
        <v>43.138296531493317</v>
      </c>
      <c r="CB59" s="136">
        <f t="shared" si="41"/>
        <v>8138.6343396648035</v>
      </c>
      <c r="CC59" s="136">
        <f t="shared" si="41"/>
        <v>218.00364250213272</v>
      </c>
      <c r="CD59" s="136">
        <f t="shared" si="41"/>
        <v>474.32307671676142</v>
      </c>
      <c r="CE59" s="136">
        <f t="shared" si="41"/>
        <v>20883.947019992171</v>
      </c>
      <c r="CF59" s="136">
        <f t="shared" si="41"/>
        <v>125862.28040714585</v>
      </c>
      <c r="CG59" s="136">
        <f t="shared" si="41"/>
        <v>2085.1258537058939</v>
      </c>
      <c r="CH59" s="136">
        <f t="shared" si="41"/>
        <v>369179.75794318761</v>
      </c>
      <c r="CI59" s="136">
        <f t="shared" si="41"/>
        <v>263072.09675389854</v>
      </c>
      <c r="CJ59" s="136">
        <f t="shared" si="41"/>
        <v>87902.420570573333</v>
      </c>
      <c r="CK59" s="136">
        <f t="shared" si="41"/>
        <v>2183.9495760429554</v>
      </c>
      <c r="CL59" s="136">
        <f t="shared" si="41"/>
        <v>51927.818515902793</v>
      </c>
      <c r="CM59" s="136">
        <f t="shared" si="41"/>
        <v>2104.757670523788</v>
      </c>
      <c r="CN59" s="136">
        <f t="shared" si="41"/>
        <v>1217.3455520738657</v>
      </c>
      <c r="CO59" s="136">
        <f t="shared" si="41"/>
        <v>2504.4505463994647</v>
      </c>
      <c r="CP59" s="136">
        <f t="shared" si="41"/>
        <v>29813.257305800609</v>
      </c>
      <c r="CQ59" s="136">
        <f t="shared" si="41"/>
        <v>1165187.6004110924</v>
      </c>
      <c r="CR59" s="136">
        <f t="shared" si="41"/>
        <v>967.60462762389966</v>
      </c>
      <c r="CS59" s="136">
        <f t="shared" si="41"/>
        <v>20767.979418126979</v>
      </c>
      <c r="CT59" s="136">
        <f t="shared" si="41"/>
        <v>4466.1753559569643</v>
      </c>
      <c r="CU59" s="136">
        <f t="shared" si="41"/>
        <v>764.02132727641117</v>
      </c>
      <c r="CV59" s="136">
        <f t="shared" si="41"/>
        <v>159290.68918476134</v>
      </c>
      <c r="CW59" s="136">
        <f t="shared" si="41"/>
        <v>318.52802690093472</v>
      </c>
      <c r="CX59" s="136">
        <f t="shared" si="41"/>
        <v>0</v>
      </c>
      <c r="CY59" s="136">
        <f t="shared" si="41"/>
        <v>8078.2222427571378</v>
      </c>
      <c r="CZ59" s="136">
        <f t="shared" si="41"/>
        <v>11101.022651341118</v>
      </c>
      <c r="DA59" s="136">
        <f t="shared" si="41"/>
        <v>3981.331993256666</v>
      </c>
      <c r="DB59" s="136">
        <f t="shared" si="41"/>
        <v>7671.7801681786495</v>
      </c>
      <c r="DC59" s="136">
        <f t="shared" si="41"/>
        <v>40.487470747710333</v>
      </c>
      <c r="DD59" s="136">
        <f t="shared" si="41"/>
        <v>8631.6626159383595</v>
      </c>
      <c r="DE59" s="136">
        <f t="shared" si="41"/>
        <v>218.76297629181013</v>
      </c>
      <c r="DF59" s="136">
        <f t="shared" si="41"/>
        <v>510.12493307389877</v>
      </c>
      <c r="DG59" s="136">
        <f t="shared" si="41"/>
        <v>20207.067521843626</v>
      </c>
      <c r="DH59" s="136">
        <f t="shared" si="41"/>
        <v>111805.26707240893</v>
      </c>
      <c r="DI59" s="136">
        <f t="shared" si="41"/>
        <v>1597.3940748016298</v>
      </c>
      <c r="DJ59" s="136">
        <f t="shared" si="41"/>
        <v>317289.77761637734</v>
      </c>
      <c r="DK59" s="136">
        <f t="shared" si="41"/>
        <v>220562.52413058042</v>
      </c>
      <c r="DL59" s="136">
        <f t="shared" si="41"/>
        <v>82947.262588363257</v>
      </c>
      <c r="DM59" s="136">
        <f t="shared" si="41"/>
        <v>2224.1762507026706</v>
      </c>
      <c r="DN59" s="136">
        <f t="shared" si="41"/>
        <v>52700.389110265067</v>
      </c>
      <c r="DO59" s="136">
        <f t="shared" si="41"/>
        <v>1337.4697208951739</v>
      </c>
      <c r="DP59" s="136">
        <f t="shared" si="41"/>
        <v>8422.8002768212682</v>
      </c>
      <c r="DQ59" s="136">
        <f t="shared" si="41"/>
        <v>4216.0522303393354</v>
      </c>
      <c r="DR59" s="136">
        <f t="shared" si="41"/>
        <v>36045.432235254928</v>
      </c>
      <c r="DS59" s="136">
        <f t="shared" si="41"/>
        <v>1086164.0058208855</v>
      </c>
      <c r="DT59" s="136">
        <f t="shared" si="41"/>
        <v>737.92924147126564</v>
      </c>
      <c r="DU59" s="136">
        <f t="shared" si="41"/>
        <v>40205.753816712335</v>
      </c>
      <c r="DV59" s="136">
        <f t="shared" si="41"/>
        <v>20011.649558480181</v>
      </c>
      <c r="DW59" s="136">
        <f t="shared" si="41"/>
        <v>718.31334685427328</v>
      </c>
      <c r="DX59" s="136">
        <f t="shared" si="41"/>
        <v>165369.50077070351</v>
      </c>
      <c r="DY59" s="136">
        <f t="shared" si="41"/>
        <v>0</v>
      </c>
      <c r="DZ59" s="136">
        <f t="shared" si="41"/>
        <v>0</v>
      </c>
      <c r="EA59" s="136">
        <f t="shared" si="41"/>
        <v>6602.3409446433352</v>
      </c>
      <c r="EB59" s="136">
        <f t="shared" si="41"/>
        <v>3898.2099966113324</v>
      </c>
      <c r="EC59" s="136">
        <f t="shared" si="41"/>
        <v>3089.0562545497592</v>
      </c>
      <c r="ED59" s="136">
        <f t="shared" si="41"/>
        <v>5308.3568886890043</v>
      </c>
      <c r="EE59" s="136">
        <f t="shared" si="41"/>
        <v>523.00856728721362</v>
      </c>
      <c r="EF59" s="136">
        <f t="shared" si="41"/>
        <v>2684.3774695327197</v>
      </c>
      <c r="EG59" s="136">
        <f t="shared" si="41"/>
        <v>233.76520731313056</v>
      </c>
      <c r="EH59" s="136">
        <f t="shared" si="41"/>
        <v>146.18287487292497</v>
      </c>
      <c r="EI59" s="136">
        <f t="shared" si="41"/>
        <v>8236.5138886673521</v>
      </c>
      <c r="EJ59" s="136">
        <f t="shared" si="41"/>
        <v>102750.48410424238</v>
      </c>
      <c r="EK59" s="136">
        <f t="shared" ref="EK59:GV59" si="42">EK46+EK47+EK48</f>
        <v>1406.4556948672478</v>
      </c>
      <c r="EL59" s="136">
        <f t="shared" si="42"/>
        <v>353619.21325909323</v>
      </c>
      <c r="EM59" s="136">
        <f t="shared" si="42"/>
        <v>254164.02301191635</v>
      </c>
      <c r="EN59" s="136">
        <f t="shared" si="42"/>
        <v>88303.685371710875</v>
      </c>
      <c r="EO59" s="136">
        <f t="shared" si="42"/>
        <v>1999.5976461230875</v>
      </c>
      <c r="EP59" s="136">
        <f t="shared" si="42"/>
        <v>50052.460288299029</v>
      </c>
      <c r="EQ59" s="136">
        <f t="shared" si="42"/>
        <v>1427.9187804955909</v>
      </c>
      <c r="ER59" s="136">
        <f t="shared" si="42"/>
        <v>1795.6677584567442</v>
      </c>
      <c r="ES59" s="136">
        <f t="shared" si="42"/>
        <v>3430.5611069754082</v>
      </c>
      <c r="ET59" s="136">
        <f t="shared" si="42"/>
        <v>117933.72604491583</v>
      </c>
      <c r="EU59" s="136">
        <f t="shared" si="42"/>
        <v>1234648.7518934843</v>
      </c>
      <c r="EV59" s="136">
        <f t="shared" si="42"/>
        <v>830.04382933735303</v>
      </c>
      <c r="EW59" s="136">
        <f t="shared" si="42"/>
        <v>39856.413643268934</v>
      </c>
      <c r="EX59" s="136">
        <f t="shared" si="42"/>
        <v>22269.681023733643</v>
      </c>
      <c r="EY59" s="136">
        <f t="shared" si="42"/>
        <v>3610.4821066743175</v>
      </c>
      <c r="EZ59" s="136">
        <f t="shared" si="42"/>
        <v>175444.64771918749</v>
      </c>
      <c r="FA59" s="136">
        <f t="shared" si="42"/>
        <v>0</v>
      </c>
      <c r="FB59" s="136">
        <f t="shared" si="42"/>
        <v>0</v>
      </c>
      <c r="FC59" s="136">
        <f t="shared" si="42"/>
        <v>1287.6061203430802</v>
      </c>
      <c r="FD59" s="136">
        <f t="shared" si="42"/>
        <v>8097.7471338805462</v>
      </c>
      <c r="FE59" s="136">
        <f t="shared" si="42"/>
        <v>898.93972716637927</v>
      </c>
      <c r="FF59" s="136">
        <f t="shared" si="42"/>
        <v>5433.7082553967302</v>
      </c>
      <c r="FG59" s="136">
        <f t="shared" si="42"/>
        <v>570.36051638111428</v>
      </c>
      <c r="FH59" s="136">
        <f t="shared" si="42"/>
        <v>7226.6772074587661</v>
      </c>
      <c r="FI59" s="136">
        <f t="shared" si="42"/>
        <v>267.81486099090887</v>
      </c>
      <c r="FJ59" s="136">
        <f t="shared" si="42"/>
        <v>4589.0409336806315</v>
      </c>
      <c r="FK59" s="136">
        <f t="shared" si="42"/>
        <v>22699.878966147669</v>
      </c>
      <c r="FL59" s="136">
        <f t="shared" si="42"/>
        <v>101954.54018869683</v>
      </c>
      <c r="FM59" s="136">
        <f t="shared" si="42"/>
        <v>17713.07003856415</v>
      </c>
      <c r="FN59" s="136">
        <f t="shared" si="42"/>
        <v>296444.81261105218</v>
      </c>
      <c r="FO59" s="136">
        <f t="shared" si="42"/>
        <v>273519.95066073409</v>
      </c>
      <c r="FP59" s="136">
        <f t="shared" si="42"/>
        <v>84100.128418618333</v>
      </c>
      <c r="FQ59" s="136">
        <f t="shared" si="42"/>
        <v>4195.6419850865623</v>
      </c>
      <c r="FR59" s="136">
        <f t="shared" si="42"/>
        <v>28385.01643162562</v>
      </c>
      <c r="FS59" s="136">
        <f t="shared" si="42"/>
        <v>1443.6516626679672</v>
      </c>
      <c r="FT59" s="136">
        <f t="shared" si="42"/>
        <v>668.23890208852526</v>
      </c>
      <c r="FU59" s="136">
        <f t="shared" si="42"/>
        <v>2424.4621751483655</v>
      </c>
      <c r="FV59" s="136">
        <f t="shared" si="42"/>
        <v>27795.54566952349</v>
      </c>
      <c r="FW59" s="136">
        <f t="shared" si="42"/>
        <v>1131728.1007874536</v>
      </c>
      <c r="FX59" s="136">
        <f t="shared" si="42"/>
        <v>368.65790961372187</v>
      </c>
      <c r="FY59" s="136">
        <f t="shared" si="42"/>
        <v>43196.881902462512</v>
      </c>
      <c r="FZ59" s="136">
        <f t="shared" si="42"/>
        <v>19475.576626922681</v>
      </c>
      <c r="GA59" s="136">
        <f t="shared" si="42"/>
        <v>519.82670785836081</v>
      </c>
      <c r="GB59" s="136">
        <f t="shared" si="42"/>
        <v>26064.537060609859</v>
      </c>
      <c r="GC59" s="136">
        <f t="shared" si="42"/>
        <v>0</v>
      </c>
      <c r="GD59" s="136">
        <f t="shared" si="42"/>
        <v>0</v>
      </c>
      <c r="GE59" s="136">
        <f t="shared" si="42"/>
        <v>0</v>
      </c>
      <c r="GF59" s="136">
        <f t="shared" si="42"/>
        <v>3070.1302140770663</v>
      </c>
      <c r="GG59" s="136">
        <f t="shared" si="42"/>
        <v>935.51143606766334</v>
      </c>
      <c r="GH59" s="136">
        <f t="shared" si="42"/>
        <v>5833.8007308442211</v>
      </c>
      <c r="GI59" s="136">
        <f t="shared" si="42"/>
        <v>1174.1013490758219</v>
      </c>
      <c r="GJ59" s="136">
        <f t="shared" si="42"/>
        <v>30844.975689367518</v>
      </c>
      <c r="GK59" s="136">
        <f t="shared" si="42"/>
        <v>380.8736031496029</v>
      </c>
      <c r="GL59" s="136">
        <f t="shared" si="42"/>
        <v>3981.100580485655</v>
      </c>
      <c r="GM59" s="136">
        <f t="shared" si="42"/>
        <v>19433.18512543384</v>
      </c>
      <c r="GN59" s="136">
        <f t="shared" si="42"/>
        <v>76173.185892222536</v>
      </c>
      <c r="GO59" s="136">
        <f t="shared" si="42"/>
        <v>16787.449582940033</v>
      </c>
      <c r="GP59" s="136">
        <f t="shared" si="42"/>
        <v>164799.39142813097</v>
      </c>
      <c r="GQ59" s="136">
        <f t="shared" si="42"/>
        <v>371275.7604045507</v>
      </c>
      <c r="GR59" s="136">
        <f t="shared" si="42"/>
        <v>78900.641510514586</v>
      </c>
      <c r="GS59" s="136">
        <f t="shared" si="42"/>
        <v>3826.7804541712521</v>
      </c>
      <c r="GT59" s="136">
        <f t="shared" si="42"/>
        <v>11459.24465350731</v>
      </c>
      <c r="GU59" s="136">
        <f t="shared" si="42"/>
        <v>1750.2803510365625</v>
      </c>
      <c r="GV59" s="136">
        <f t="shared" si="42"/>
        <v>617.50560012048368</v>
      </c>
      <c r="GW59" s="136">
        <f t="shared" ref="GW59:IA59" si="43">GW46+GW47+GW48</f>
        <v>1738.9503034670265</v>
      </c>
      <c r="GX59" s="136">
        <f t="shared" si="43"/>
        <v>449024.95247585088</v>
      </c>
      <c r="GY59" s="136">
        <f t="shared" si="43"/>
        <v>1331633.3015924809</v>
      </c>
      <c r="GZ59" s="136">
        <f t="shared" si="43"/>
        <v>31.409673989495541</v>
      </c>
      <c r="HA59" s="136">
        <f t="shared" si="43"/>
        <v>37039.100087084204</v>
      </c>
      <c r="HB59" s="136">
        <f t="shared" si="43"/>
        <v>18392.922356139308</v>
      </c>
      <c r="HC59" s="136">
        <f t="shared" si="43"/>
        <v>436.24234947713853</v>
      </c>
      <c r="HD59" s="136">
        <f t="shared" si="43"/>
        <v>8655.7539724709914</v>
      </c>
      <c r="HE59" s="136">
        <f t="shared" si="43"/>
        <v>0</v>
      </c>
      <c r="HF59" s="136">
        <f t="shared" si="43"/>
        <v>0</v>
      </c>
      <c r="HG59" s="136">
        <f t="shared" si="43"/>
        <v>1357.7096084477505</v>
      </c>
      <c r="HH59" s="136">
        <f t="shared" si="43"/>
        <v>3263.7354160189357</v>
      </c>
      <c r="HI59" s="136">
        <f t="shared" si="43"/>
        <v>570.94852237349028</v>
      </c>
      <c r="HJ59" s="136">
        <f t="shared" si="43"/>
        <v>7248.9080619174174</v>
      </c>
      <c r="HK59" s="136">
        <f t="shared" si="43"/>
        <v>509.6946986719139</v>
      </c>
      <c r="HL59" s="136">
        <f t="shared" si="43"/>
        <v>3786.5337347373347</v>
      </c>
      <c r="HM59" s="136">
        <f t="shared" si="43"/>
        <v>301.86349844641506</v>
      </c>
      <c r="HN59" s="136">
        <f t="shared" si="43"/>
        <v>2031.0726791456023</v>
      </c>
      <c r="HO59" s="136">
        <f t="shared" si="43"/>
        <v>23824.84607682324</v>
      </c>
      <c r="HP59" s="136">
        <f t="shared" si="43"/>
        <v>48788.042384943794</v>
      </c>
      <c r="HQ59" s="136">
        <f t="shared" si="43"/>
        <v>13756.989206259328</v>
      </c>
      <c r="HR59" s="136">
        <f t="shared" si="43"/>
        <v>124681.7870147658</v>
      </c>
      <c r="HS59" s="136">
        <f t="shared" si="43"/>
        <v>344401.2454940129</v>
      </c>
      <c r="HT59" s="136">
        <f t="shared" si="43"/>
        <v>65237.532491506085</v>
      </c>
      <c r="HU59" s="136">
        <f t="shared" si="43"/>
        <v>3641.684716853315</v>
      </c>
      <c r="HV59" s="136">
        <f t="shared" si="43"/>
        <v>47277.397420699534</v>
      </c>
      <c r="HW59" s="136">
        <f t="shared" si="43"/>
        <v>1379.423612018926</v>
      </c>
      <c r="HX59" s="136">
        <f t="shared" si="43"/>
        <v>462.96702262005329</v>
      </c>
      <c r="HY59" s="136">
        <f t="shared" si="43"/>
        <v>1468.5642668010721</v>
      </c>
      <c r="HZ59" s="136">
        <f t="shared" si="43"/>
        <v>391031.18373278115</v>
      </c>
      <c r="IA59" s="136">
        <f t="shared" si="43"/>
        <v>1149577.5580990051</v>
      </c>
    </row>
    <row r="60" spans="11:235" x14ac:dyDescent="0.25">
      <c r="K60" s="26" t="s">
        <v>795</v>
      </c>
      <c r="L60" s="136">
        <f>L6+L7+L8</f>
        <v>18008.822617403024</v>
      </c>
      <c r="M60" s="136">
        <f t="shared" ref="M60:BX60" si="44">M6+M7+M8</f>
        <v>2524.0734301001812</v>
      </c>
      <c r="N60" s="136">
        <f t="shared" si="44"/>
        <v>51175.182413177499</v>
      </c>
      <c r="O60" s="136">
        <f t="shared" si="44"/>
        <v>5769.6531267641412</v>
      </c>
      <c r="P60" s="136">
        <f t="shared" si="44"/>
        <v>76862.179649791418</v>
      </c>
      <c r="Q60" s="136">
        <f t="shared" si="44"/>
        <v>5066.2059542670677</v>
      </c>
      <c r="R60" s="136">
        <f t="shared" si="44"/>
        <v>6447.7473745410116</v>
      </c>
      <c r="S60" s="136">
        <f t="shared" si="44"/>
        <v>34650.651642371973</v>
      </c>
      <c r="T60" s="136">
        <f t="shared" si="44"/>
        <v>23770.982746182053</v>
      </c>
      <c r="U60" s="136">
        <f t="shared" si="44"/>
        <v>130163.85712762436</v>
      </c>
      <c r="V60" s="136">
        <f t="shared" si="44"/>
        <v>60665.972995234886</v>
      </c>
      <c r="W60" s="136">
        <f t="shared" si="44"/>
        <v>42144.780575148834</v>
      </c>
      <c r="X60" s="136">
        <f t="shared" si="44"/>
        <v>237306.34889874599</v>
      </c>
      <c r="Y60" s="136">
        <f t="shared" si="44"/>
        <v>24255.598312073373</v>
      </c>
      <c r="Z60" s="136">
        <f t="shared" si="44"/>
        <v>41653.326572015358</v>
      </c>
      <c r="AA60" s="136">
        <f t="shared" si="44"/>
        <v>287884.83459937264</v>
      </c>
      <c r="AB60" s="136">
        <f t="shared" si="44"/>
        <v>476880.67056866444</v>
      </c>
      <c r="AC60" s="136">
        <f t="shared" si="44"/>
        <v>103093.44091492293</v>
      </c>
      <c r="AD60" s="136">
        <f t="shared" si="44"/>
        <v>1049456.9650580806</v>
      </c>
      <c r="AE60" s="136">
        <f t="shared" si="44"/>
        <v>8307876.4214625284</v>
      </c>
      <c r="AF60" s="136">
        <f t="shared" si="44"/>
        <v>453999.93780322192</v>
      </c>
      <c r="AG60" s="136">
        <f t="shared" si="44"/>
        <v>294768.15769818384</v>
      </c>
      <c r="AH60" s="136">
        <f t="shared" si="44"/>
        <v>493527.16549208568</v>
      </c>
      <c r="AI60" s="136">
        <f t="shared" si="44"/>
        <v>87969.01342139623</v>
      </c>
      <c r="AJ60" s="136">
        <f t="shared" si="44"/>
        <v>59392.297910252804</v>
      </c>
      <c r="AK60" s="136">
        <f t="shared" si="44"/>
        <v>132444.95394935017</v>
      </c>
      <c r="AL60" s="136">
        <f t="shared" si="44"/>
        <v>354212.00818817527</v>
      </c>
      <c r="AM60" s="136">
        <f t="shared" si="44"/>
        <v>12861971.250501676</v>
      </c>
      <c r="AN60" s="136">
        <f t="shared" si="44"/>
        <v>10828.20212892466</v>
      </c>
      <c r="AO60" s="136">
        <f t="shared" si="44"/>
        <v>2489.5351087615377</v>
      </c>
      <c r="AP60" s="136">
        <f t="shared" si="44"/>
        <v>52630.051178728048</v>
      </c>
      <c r="AQ60" s="136">
        <f t="shared" si="44"/>
        <v>2826.7737576561535</v>
      </c>
      <c r="AR60" s="136">
        <f t="shared" si="44"/>
        <v>62496.18413767012</v>
      </c>
      <c r="AS60" s="136">
        <f t="shared" si="44"/>
        <v>7195.6726911263477</v>
      </c>
      <c r="AT60" s="136">
        <f t="shared" si="44"/>
        <v>7021.3010285112714</v>
      </c>
      <c r="AU60" s="136">
        <f t="shared" si="44"/>
        <v>36873.573464145644</v>
      </c>
      <c r="AV60" s="136">
        <f t="shared" si="44"/>
        <v>53911.122850130771</v>
      </c>
      <c r="AW60" s="136">
        <f t="shared" si="44"/>
        <v>112074.49011117721</v>
      </c>
      <c r="AX60" s="136">
        <f t="shared" si="44"/>
        <v>50176.035900934905</v>
      </c>
      <c r="AY60" s="136">
        <f t="shared" si="44"/>
        <v>38658.940523700461</v>
      </c>
      <c r="AZ60" s="136">
        <f t="shared" si="44"/>
        <v>219159.26417887921</v>
      </c>
      <c r="BA60" s="136">
        <f t="shared" si="44"/>
        <v>19204.966619714731</v>
      </c>
      <c r="BB60" s="136">
        <f t="shared" si="44"/>
        <v>37156.670250621064</v>
      </c>
      <c r="BC60" s="136">
        <f t="shared" si="44"/>
        <v>211614.34471727622</v>
      </c>
      <c r="BD60" s="136">
        <f t="shared" si="44"/>
        <v>438975.13198865054</v>
      </c>
      <c r="BE60" s="136">
        <f t="shared" si="44"/>
        <v>88628.016887309845</v>
      </c>
      <c r="BF60" s="136">
        <f t="shared" si="44"/>
        <v>1018503.2839174177</v>
      </c>
      <c r="BG60" s="136">
        <f t="shared" si="44"/>
        <v>7699060.1438067164</v>
      </c>
      <c r="BH60" s="136">
        <f t="shared" si="44"/>
        <v>401339.68095494178</v>
      </c>
      <c r="BI60" s="136">
        <f t="shared" si="44"/>
        <v>255073.97038480654</v>
      </c>
      <c r="BJ60" s="136">
        <f t="shared" si="44"/>
        <v>450268.10551619017</v>
      </c>
      <c r="BK60" s="136">
        <f t="shared" si="44"/>
        <v>71109.382299679492</v>
      </c>
      <c r="BL60" s="136">
        <f t="shared" si="44"/>
        <v>50420.579666866288</v>
      </c>
      <c r="BM60" s="136">
        <f t="shared" si="44"/>
        <v>119148.77589444222</v>
      </c>
      <c r="BN60" s="136">
        <f t="shared" si="44"/>
        <v>305721.01605128805</v>
      </c>
      <c r="BO60" s="136">
        <f t="shared" si="44"/>
        <v>11822565.216016266</v>
      </c>
      <c r="BP60" s="136">
        <f t="shared" si="44"/>
        <v>10083.852184232881</v>
      </c>
      <c r="BQ60" s="136">
        <f t="shared" si="44"/>
        <v>3457.4805466161101</v>
      </c>
      <c r="BR60" s="136">
        <f t="shared" si="44"/>
        <v>55642.261631585839</v>
      </c>
      <c r="BS60" s="136">
        <f t="shared" si="44"/>
        <v>3264.5041713890705</v>
      </c>
      <c r="BT60" s="136">
        <f t="shared" si="44"/>
        <v>62509.234592407171</v>
      </c>
      <c r="BU60" s="136">
        <f t="shared" si="44"/>
        <v>7515.1161985136259</v>
      </c>
      <c r="BV60" s="136">
        <f t="shared" si="44"/>
        <v>9126.710078955206</v>
      </c>
      <c r="BW60" s="136">
        <f t="shared" si="44"/>
        <v>42027.243677752514</v>
      </c>
      <c r="BX60" s="136">
        <f t="shared" si="44"/>
        <v>38451.970712016155</v>
      </c>
      <c r="BY60" s="136">
        <f t="shared" ref="BY60:EJ60" si="45">BY6+BY7+BY8</f>
        <v>109063.50172492456</v>
      </c>
      <c r="BZ60" s="136">
        <f t="shared" si="45"/>
        <v>52176.156649401077</v>
      </c>
      <c r="CA60" s="136">
        <f t="shared" si="45"/>
        <v>30187.337421310451</v>
      </c>
      <c r="CB60" s="136">
        <f t="shared" si="45"/>
        <v>205912.57101366619</v>
      </c>
      <c r="CC60" s="136">
        <f t="shared" si="45"/>
        <v>22590.563265261531</v>
      </c>
      <c r="CD60" s="136">
        <f t="shared" si="45"/>
        <v>35482.257609353328</v>
      </c>
      <c r="CE60" s="136">
        <f t="shared" si="45"/>
        <v>230992.0664592082</v>
      </c>
      <c r="CF60" s="136">
        <f t="shared" si="45"/>
        <v>418569.59579534072</v>
      </c>
      <c r="CG60" s="136">
        <f t="shared" si="45"/>
        <v>82175.150089015704</v>
      </c>
      <c r="CH60" s="136">
        <f t="shared" si="45"/>
        <v>980411.40409586253</v>
      </c>
      <c r="CI60" s="136">
        <f t="shared" si="45"/>
        <v>7710220.4438482299</v>
      </c>
      <c r="CJ60" s="136">
        <f t="shared" si="45"/>
        <v>460273.66625784489</v>
      </c>
      <c r="CK60" s="136">
        <f t="shared" si="45"/>
        <v>235827.05478114414</v>
      </c>
      <c r="CL60" s="136">
        <f t="shared" si="45"/>
        <v>432962.16533436277</v>
      </c>
      <c r="CM60" s="136">
        <f t="shared" si="45"/>
        <v>59156.028597001452</v>
      </c>
      <c r="CN60" s="136">
        <f t="shared" si="45"/>
        <v>48360.905986355494</v>
      </c>
      <c r="CO60" s="136">
        <f t="shared" si="45"/>
        <v>115317.50956379049</v>
      </c>
      <c r="CP60" s="136">
        <f t="shared" si="45"/>
        <v>316867.09522523772</v>
      </c>
      <c r="CQ60" s="136">
        <f t="shared" si="45"/>
        <v>11778623.847510781</v>
      </c>
      <c r="CR60" s="136">
        <f t="shared" si="45"/>
        <v>9155.0608272330901</v>
      </c>
      <c r="CS60" s="136">
        <f t="shared" si="45"/>
        <v>3000.7418974605775</v>
      </c>
      <c r="CT60" s="136">
        <f t="shared" si="45"/>
        <v>59447.459531272361</v>
      </c>
      <c r="CU60" s="136">
        <f t="shared" si="45"/>
        <v>2878.3730537020247</v>
      </c>
      <c r="CV60" s="136">
        <f t="shared" si="45"/>
        <v>56524.498228347278</v>
      </c>
      <c r="CW60" s="136">
        <f t="shared" si="45"/>
        <v>7643.9816421296255</v>
      </c>
      <c r="CX60" s="136">
        <f t="shared" si="45"/>
        <v>11507.752920749712</v>
      </c>
      <c r="CY60" s="136">
        <f t="shared" si="45"/>
        <v>44781.992842997541</v>
      </c>
      <c r="CZ60" s="136">
        <f t="shared" si="45"/>
        <v>16616.676447993093</v>
      </c>
      <c r="DA60" s="136">
        <f t="shared" si="45"/>
        <v>108989.466839389</v>
      </c>
      <c r="DB60" s="136">
        <f t="shared" si="45"/>
        <v>45181.812656113223</v>
      </c>
      <c r="DC60" s="136">
        <f t="shared" si="45"/>
        <v>23372.528055038958</v>
      </c>
      <c r="DD60" s="136">
        <f t="shared" si="45"/>
        <v>177125.88431367144</v>
      </c>
      <c r="DE60" s="136">
        <f t="shared" si="45"/>
        <v>17019.801104799044</v>
      </c>
      <c r="DF60" s="136">
        <f t="shared" si="45"/>
        <v>27633.477670294524</v>
      </c>
      <c r="DG60" s="136">
        <f t="shared" si="45"/>
        <v>206475.53524935822</v>
      </c>
      <c r="DH60" s="136">
        <f t="shared" si="45"/>
        <v>389256.01090691396</v>
      </c>
      <c r="DI60" s="136">
        <f t="shared" si="45"/>
        <v>69156.226216466806</v>
      </c>
      <c r="DJ60" s="136">
        <f t="shared" si="45"/>
        <v>936227.16674819891</v>
      </c>
      <c r="DK60" s="136">
        <f t="shared" si="45"/>
        <v>6658562.2330113938</v>
      </c>
      <c r="DL60" s="136">
        <f t="shared" si="45"/>
        <v>417093.49450804328</v>
      </c>
      <c r="DM60" s="136">
        <f t="shared" si="45"/>
        <v>199513.51466729387</v>
      </c>
      <c r="DN60" s="136">
        <f t="shared" si="45"/>
        <v>421957.73084193922</v>
      </c>
      <c r="DO60" s="136">
        <f t="shared" si="45"/>
        <v>50886.20072326166</v>
      </c>
      <c r="DP60" s="136">
        <f t="shared" si="45"/>
        <v>38033.734928552796</v>
      </c>
      <c r="DQ60" s="136">
        <f t="shared" si="45"/>
        <v>117108.28117725754</v>
      </c>
      <c r="DR60" s="136">
        <f t="shared" si="45"/>
        <v>651536.77002346073</v>
      </c>
      <c r="DS60" s="136">
        <f t="shared" si="45"/>
        <v>10766686.407033332</v>
      </c>
      <c r="DT60" s="136">
        <f t="shared" si="45"/>
        <v>6092.9051976352266</v>
      </c>
      <c r="DU60" s="136">
        <f t="shared" si="45"/>
        <v>4793.255606584863</v>
      </c>
      <c r="DV60" s="136">
        <f t="shared" si="45"/>
        <v>50016.798317126595</v>
      </c>
      <c r="DW60" s="136">
        <f t="shared" si="45"/>
        <v>2737.0140521509525</v>
      </c>
      <c r="DX60" s="136">
        <f t="shared" si="45"/>
        <v>55540.545735062871</v>
      </c>
      <c r="DY60" s="136">
        <f t="shared" si="45"/>
        <v>5065.1900689875583</v>
      </c>
      <c r="DZ60" s="136">
        <f t="shared" si="45"/>
        <v>9442.7245502217211</v>
      </c>
      <c r="EA60" s="136">
        <f t="shared" si="45"/>
        <v>34139.085097411007</v>
      </c>
      <c r="EB60" s="136">
        <f t="shared" si="45"/>
        <v>12990.449988893775</v>
      </c>
      <c r="EC60" s="136">
        <f t="shared" si="45"/>
        <v>89345.598638928292</v>
      </c>
      <c r="ED60" s="136">
        <f t="shared" si="45"/>
        <v>39465.002716399482</v>
      </c>
      <c r="EE60" s="136">
        <f t="shared" si="45"/>
        <v>18752.803013252847</v>
      </c>
      <c r="EF60" s="136">
        <f t="shared" si="45"/>
        <v>150976.36890789671</v>
      </c>
      <c r="EG60" s="136">
        <f t="shared" si="45"/>
        <v>11736.38229507801</v>
      </c>
      <c r="EH60" s="136">
        <f t="shared" si="45"/>
        <v>18936.72135487941</v>
      </c>
      <c r="EI60" s="136">
        <f t="shared" si="45"/>
        <v>177512.05085156442</v>
      </c>
      <c r="EJ60" s="136">
        <f t="shared" si="45"/>
        <v>314299.26995551231</v>
      </c>
      <c r="EK60" s="136">
        <f t="shared" ref="EK60:GV60" si="46">EK6+EK7+EK8</f>
        <v>68155.159504972777</v>
      </c>
      <c r="EL60" s="136">
        <f t="shared" si="46"/>
        <v>760143.85542709229</v>
      </c>
      <c r="EM60" s="136">
        <f t="shared" si="46"/>
        <v>5812536.4583330043</v>
      </c>
      <c r="EN60" s="136">
        <f t="shared" si="46"/>
        <v>345468.7859595163</v>
      </c>
      <c r="EO60" s="136">
        <f t="shared" si="46"/>
        <v>185139.92890959705</v>
      </c>
      <c r="EP60" s="136">
        <f t="shared" si="46"/>
        <v>381296.86300738907</v>
      </c>
      <c r="EQ60" s="136">
        <f t="shared" si="46"/>
        <v>44633.778779549961</v>
      </c>
      <c r="ER60" s="136">
        <f t="shared" si="46"/>
        <v>32260.903032328966</v>
      </c>
      <c r="ES60" s="136">
        <f t="shared" si="46"/>
        <v>86402.387083730224</v>
      </c>
      <c r="ET60" s="136">
        <f t="shared" si="46"/>
        <v>242548.11847069787</v>
      </c>
      <c r="EU60" s="136">
        <f t="shared" si="46"/>
        <v>8960428.4048554637</v>
      </c>
      <c r="EV60" s="136">
        <f t="shared" si="46"/>
        <v>4857.1097984948674</v>
      </c>
      <c r="EW60" s="136">
        <f t="shared" si="46"/>
        <v>3651.4355593335777</v>
      </c>
      <c r="EX60" s="136">
        <f t="shared" si="46"/>
        <v>33607.408175229437</v>
      </c>
      <c r="EY60" s="136">
        <f t="shared" si="46"/>
        <v>3566.8344044164505</v>
      </c>
      <c r="EZ60" s="136">
        <f t="shared" si="46"/>
        <v>54439.719154872662</v>
      </c>
      <c r="FA60" s="136">
        <f t="shared" si="46"/>
        <v>6835.2195689692162</v>
      </c>
      <c r="FB60" s="136">
        <f t="shared" si="46"/>
        <v>10942.922630009454</v>
      </c>
      <c r="FC60" s="136">
        <f t="shared" si="46"/>
        <v>22278.883055439292</v>
      </c>
      <c r="FD60" s="136">
        <f t="shared" si="46"/>
        <v>13357.228332167799</v>
      </c>
      <c r="FE60" s="136">
        <f t="shared" si="46"/>
        <v>75481.452854956835</v>
      </c>
      <c r="FF60" s="136">
        <f t="shared" si="46"/>
        <v>36408.332438948615</v>
      </c>
      <c r="FG60" s="136">
        <f t="shared" si="46"/>
        <v>20334.087007233164</v>
      </c>
      <c r="FH60" s="136">
        <f t="shared" si="46"/>
        <v>144781.45792056544</v>
      </c>
      <c r="FI60" s="136">
        <f t="shared" si="46"/>
        <v>9154.6962380269397</v>
      </c>
      <c r="FJ60" s="136">
        <f t="shared" si="46"/>
        <v>16135.136078659285</v>
      </c>
      <c r="FK60" s="136">
        <f t="shared" si="46"/>
        <v>153612.79491166421</v>
      </c>
      <c r="FL60" s="136">
        <f t="shared" si="46"/>
        <v>309426.97685374541</v>
      </c>
      <c r="FM60" s="136">
        <f t="shared" si="46"/>
        <v>51804.170502796405</v>
      </c>
      <c r="FN60" s="136">
        <f t="shared" si="46"/>
        <v>727442.09283187147</v>
      </c>
      <c r="FO60" s="136">
        <f t="shared" si="46"/>
        <v>5261500.4513193714</v>
      </c>
      <c r="FP60" s="136">
        <f t="shared" si="46"/>
        <v>282885.06029865082</v>
      </c>
      <c r="FQ60" s="136">
        <f t="shared" si="46"/>
        <v>147232.45125213091</v>
      </c>
      <c r="FR60" s="136">
        <f t="shared" si="46"/>
        <v>362979.44292198383</v>
      </c>
      <c r="FS60" s="136">
        <f t="shared" si="46"/>
        <v>32260.827817074431</v>
      </c>
      <c r="FT60" s="136">
        <f t="shared" si="46"/>
        <v>33086.611088628415</v>
      </c>
      <c r="FU60" s="136">
        <f t="shared" si="46"/>
        <v>73727.692744278946</v>
      </c>
      <c r="FV60" s="136">
        <f t="shared" si="46"/>
        <v>226810.05341376562</v>
      </c>
      <c r="FW60" s="136">
        <f t="shared" si="46"/>
        <v>8118600.5491732853</v>
      </c>
      <c r="FX60" s="136">
        <f t="shared" si="46"/>
        <v>6445.9611247076873</v>
      </c>
      <c r="FY60" s="136">
        <f t="shared" si="46"/>
        <v>1945.4441232108031</v>
      </c>
      <c r="FZ60" s="136">
        <f t="shared" si="46"/>
        <v>31555.04092070293</v>
      </c>
      <c r="GA60" s="136">
        <f t="shared" si="46"/>
        <v>4560.1155955127697</v>
      </c>
      <c r="GB60" s="136">
        <f t="shared" si="46"/>
        <v>58534.807289760538</v>
      </c>
      <c r="GC60" s="136">
        <f t="shared" si="46"/>
        <v>8245.1835796324176</v>
      </c>
      <c r="GD60" s="136">
        <f t="shared" si="46"/>
        <v>9080.3686295446114</v>
      </c>
      <c r="GE60" s="136">
        <f t="shared" si="46"/>
        <v>31454.6350422291</v>
      </c>
      <c r="GF60" s="136">
        <f t="shared" si="46"/>
        <v>10240.355824639215</v>
      </c>
      <c r="GG60" s="136">
        <f t="shared" si="46"/>
        <v>62796.192310861166</v>
      </c>
      <c r="GH60" s="136">
        <f t="shared" si="46"/>
        <v>34834.84239504084</v>
      </c>
      <c r="GI60" s="136">
        <f t="shared" si="46"/>
        <v>15277.861880583088</v>
      </c>
      <c r="GJ60" s="136">
        <f t="shared" si="46"/>
        <v>133780.81769333532</v>
      </c>
      <c r="GK60" s="136">
        <f t="shared" si="46"/>
        <v>9087.7291185327631</v>
      </c>
      <c r="GL60" s="136">
        <f t="shared" si="46"/>
        <v>16580.027427856836</v>
      </c>
      <c r="GM60" s="136">
        <f t="shared" si="46"/>
        <v>171627.58347951615</v>
      </c>
      <c r="GN60" s="136">
        <f t="shared" si="46"/>
        <v>285980.92547814874</v>
      </c>
      <c r="GO60" s="136">
        <f t="shared" si="46"/>
        <v>54613.4480433844</v>
      </c>
      <c r="GP60" s="136">
        <f t="shared" si="46"/>
        <v>786188.78470455075</v>
      </c>
      <c r="GQ60" s="136">
        <f t="shared" si="46"/>
        <v>5855616.1639304925</v>
      </c>
      <c r="GR60" s="136">
        <f t="shared" si="46"/>
        <v>300197.54418106854</v>
      </c>
      <c r="GS60" s="136">
        <f t="shared" si="46"/>
        <v>148823.14638226479</v>
      </c>
      <c r="GT60" s="136">
        <f t="shared" si="46"/>
        <v>401452.06386763696</v>
      </c>
      <c r="GU60" s="136">
        <f t="shared" si="46"/>
        <v>29934.391574817695</v>
      </c>
      <c r="GV60" s="136">
        <f t="shared" si="46"/>
        <v>32329.058841742797</v>
      </c>
      <c r="GW60" s="136">
        <f t="shared" ref="GW60:IA60" si="47">GW6+GW7+GW8</f>
        <v>60951.920323237202</v>
      </c>
      <c r="GX60" s="136">
        <f t="shared" si="47"/>
        <v>203371.63858106191</v>
      </c>
      <c r="GY60" s="136">
        <f t="shared" si="47"/>
        <v>8765506.0523440745</v>
      </c>
      <c r="GZ60" s="136">
        <f t="shared" si="47"/>
        <v>5487.1129624210862</v>
      </c>
      <c r="HA60" s="136">
        <f t="shared" si="47"/>
        <v>1106.4911544193121</v>
      </c>
      <c r="HB60" s="136">
        <f t="shared" si="47"/>
        <v>24700.01542715896</v>
      </c>
      <c r="HC60" s="136">
        <f t="shared" si="47"/>
        <v>4401.547086026786</v>
      </c>
      <c r="HD60" s="136">
        <f t="shared" si="47"/>
        <v>52214.371096564508</v>
      </c>
      <c r="HE60" s="136">
        <f t="shared" si="47"/>
        <v>6803.7058702596114</v>
      </c>
      <c r="HF60" s="136">
        <f t="shared" si="47"/>
        <v>7383.7912939553653</v>
      </c>
      <c r="HG60" s="136">
        <f t="shared" si="47"/>
        <v>17675.535828617158</v>
      </c>
      <c r="HH60" s="136">
        <f t="shared" si="47"/>
        <v>7229.2607324389301</v>
      </c>
      <c r="HI60" s="136">
        <f t="shared" si="47"/>
        <v>40936.336550989872</v>
      </c>
      <c r="HJ60" s="136">
        <f t="shared" si="47"/>
        <v>26537.715044342422</v>
      </c>
      <c r="HK60" s="136">
        <f t="shared" si="47"/>
        <v>13152.137833217988</v>
      </c>
      <c r="HL60" s="136">
        <f t="shared" si="47"/>
        <v>101632.53525354259</v>
      </c>
      <c r="HM60" s="136">
        <f t="shared" si="47"/>
        <v>6113.8869262567314</v>
      </c>
      <c r="HN60" s="136">
        <f t="shared" si="47"/>
        <v>12590.93749370781</v>
      </c>
      <c r="HO60" s="136">
        <f t="shared" si="47"/>
        <v>126759.9995339023</v>
      </c>
      <c r="HP60" s="136">
        <f t="shared" si="47"/>
        <v>224430.75580325682</v>
      </c>
      <c r="HQ60" s="136">
        <f t="shared" si="47"/>
        <v>36287.266436256527</v>
      </c>
      <c r="HR60" s="136">
        <f t="shared" si="47"/>
        <v>721692.17381171917</v>
      </c>
      <c r="HS60" s="136">
        <f t="shared" si="47"/>
        <v>4481908.2429780401</v>
      </c>
      <c r="HT60" s="136">
        <f t="shared" si="47"/>
        <v>618339.85981899325</v>
      </c>
      <c r="HU60" s="136">
        <f t="shared" si="47"/>
        <v>109754.53031658217</v>
      </c>
      <c r="HV60" s="136">
        <f t="shared" si="47"/>
        <v>202310.90524217059</v>
      </c>
      <c r="HW60" s="136">
        <f t="shared" si="47"/>
        <v>27109.563268478967</v>
      </c>
      <c r="HX60" s="136">
        <f t="shared" si="47"/>
        <v>24705.036995466104</v>
      </c>
      <c r="HY60" s="136">
        <f t="shared" si="47"/>
        <v>47697.255668759542</v>
      </c>
      <c r="HZ60" s="136">
        <f t="shared" si="47"/>
        <v>213700.4925362698</v>
      </c>
      <c r="IA60" s="136">
        <f t="shared" si="47"/>
        <v>7162661.4629638148</v>
      </c>
    </row>
    <row r="61" spans="11:235" x14ac:dyDescent="0.25">
      <c r="K61" s="102" t="s">
        <v>844</v>
      </c>
      <c r="L61" s="136">
        <f>SUM(L51:L60)</f>
        <v>449027.43697767018</v>
      </c>
      <c r="M61" s="136">
        <f t="shared" ref="M61:BX61" si="48">SUM(M51:M60)</f>
        <v>164559.98951500855</v>
      </c>
      <c r="N61" s="136">
        <f t="shared" si="48"/>
        <v>1244863.3901899545</v>
      </c>
      <c r="O61" s="136">
        <f t="shared" si="48"/>
        <v>125117.5702137124</v>
      </c>
      <c r="P61" s="136">
        <f t="shared" si="48"/>
        <v>1344455.4013243557</v>
      </c>
      <c r="Q61" s="136">
        <f t="shared" si="48"/>
        <v>108183.6620645526</v>
      </c>
      <c r="R61" s="136">
        <f t="shared" si="48"/>
        <v>215389.15006926726</v>
      </c>
      <c r="S61" s="136">
        <f t="shared" si="48"/>
        <v>669357.16896395956</v>
      </c>
      <c r="T61" s="136">
        <f t="shared" si="48"/>
        <v>430648.9517007526</v>
      </c>
      <c r="U61" s="136">
        <f t="shared" si="48"/>
        <v>2164590.6040053335</v>
      </c>
      <c r="V61" s="136">
        <f t="shared" si="48"/>
        <v>930862.94856193895</v>
      </c>
      <c r="W61" s="136">
        <f t="shared" si="48"/>
        <v>803245.9216793786</v>
      </c>
      <c r="X61" s="136">
        <f t="shared" si="48"/>
        <v>2667152.626531898</v>
      </c>
      <c r="Y61" s="136">
        <f t="shared" si="48"/>
        <v>503630.87010105368</v>
      </c>
      <c r="Z61" s="136">
        <f t="shared" si="48"/>
        <v>548249.90657734126</v>
      </c>
      <c r="AA61" s="136">
        <f t="shared" si="48"/>
        <v>2675629.609572852</v>
      </c>
      <c r="AB61" s="136">
        <f t="shared" si="48"/>
        <v>7073039.9858958637</v>
      </c>
      <c r="AC61" s="136">
        <f t="shared" si="48"/>
        <v>1700675.0646067369</v>
      </c>
      <c r="AD61" s="136">
        <f t="shared" si="48"/>
        <v>23461304.326351684</v>
      </c>
      <c r="AE61" s="136">
        <f t="shared" si="48"/>
        <v>64411271.90642783</v>
      </c>
      <c r="AF61" s="136">
        <f t="shared" si="48"/>
        <v>6797241.1334879799</v>
      </c>
      <c r="AG61" s="136">
        <f t="shared" si="48"/>
        <v>3755313.5926612597</v>
      </c>
      <c r="AH61" s="136">
        <f t="shared" si="48"/>
        <v>7281272.8711624527</v>
      </c>
      <c r="AI61" s="136">
        <f t="shared" si="48"/>
        <v>862672.74998683832</v>
      </c>
      <c r="AJ61" s="136">
        <f t="shared" si="48"/>
        <v>808930.42283184</v>
      </c>
      <c r="AK61" s="136">
        <f t="shared" si="48"/>
        <v>1941122.6094712785</v>
      </c>
      <c r="AL61" s="136">
        <f t="shared" si="48"/>
        <v>4648619.7592368005</v>
      </c>
      <c r="AM61" s="136">
        <f t="shared" si="48"/>
        <v>137786429.63016957</v>
      </c>
      <c r="AN61" s="136">
        <f t="shared" si="48"/>
        <v>395607.47800998745</v>
      </c>
      <c r="AO61" s="136">
        <f t="shared" si="48"/>
        <v>154316.98456829009</v>
      </c>
      <c r="AP61" s="136">
        <f t="shared" si="48"/>
        <v>1186816.5838508711</v>
      </c>
      <c r="AQ61" s="136">
        <f t="shared" si="48"/>
        <v>118878.89334433728</v>
      </c>
      <c r="AR61" s="136">
        <f t="shared" si="48"/>
        <v>1239583.0614656634</v>
      </c>
      <c r="AS61" s="136">
        <f t="shared" si="48"/>
        <v>101484.55727967981</v>
      </c>
      <c r="AT61" s="136">
        <f t="shared" si="48"/>
        <v>203539.52626062234</v>
      </c>
      <c r="AU61" s="136">
        <f t="shared" si="48"/>
        <v>664377.20880862139</v>
      </c>
      <c r="AV61" s="136">
        <f t="shared" si="48"/>
        <v>468064.41050140129</v>
      </c>
      <c r="AW61" s="136">
        <f t="shared" si="48"/>
        <v>1883335.6195745836</v>
      </c>
      <c r="AX61" s="136">
        <f t="shared" si="48"/>
        <v>873675.80645369063</v>
      </c>
      <c r="AY61" s="136">
        <f t="shared" si="48"/>
        <v>687099.15236120275</v>
      </c>
      <c r="AZ61" s="136">
        <f t="shared" si="48"/>
        <v>2748351.0577816134</v>
      </c>
      <c r="BA61" s="136">
        <f t="shared" si="48"/>
        <v>426798.83339920844</v>
      </c>
      <c r="BB61" s="136">
        <f t="shared" si="48"/>
        <v>506025.48179950682</v>
      </c>
      <c r="BC61" s="136">
        <f t="shared" si="48"/>
        <v>2435616.2208997896</v>
      </c>
      <c r="BD61" s="136">
        <f t="shared" si="48"/>
        <v>7057298.8903827798</v>
      </c>
      <c r="BE61" s="136">
        <f t="shared" si="48"/>
        <v>1710342.6835073787</v>
      </c>
      <c r="BF61" s="136">
        <f t="shared" si="48"/>
        <v>23011330.300406784</v>
      </c>
      <c r="BG61" s="136">
        <f t="shared" si="48"/>
        <v>62225947.546620466</v>
      </c>
      <c r="BH61" s="136">
        <f t="shared" si="48"/>
        <v>6839035.2580747548</v>
      </c>
      <c r="BI61" s="136">
        <f t="shared" si="48"/>
        <v>3659825.1847012527</v>
      </c>
      <c r="BJ61" s="136">
        <f t="shared" si="48"/>
        <v>6675150.3236878961</v>
      </c>
      <c r="BK61" s="136">
        <f t="shared" si="48"/>
        <v>882226.19613801176</v>
      </c>
      <c r="BL61" s="136">
        <f t="shared" si="48"/>
        <v>766956.65124076803</v>
      </c>
      <c r="BM61" s="136">
        <f t="shared" si="48"/>
        <v>1874580.2615055335</v>
      </c>
      <c r="BN61" s="136">
        <f t="shared" si="48"/>
        <v>4515974.9413363859</v>
      </c>
      <c r="BO61" s="136">
        <f t="shared" si="48"/>
        <v>133312239.11396109</v>
      </c>
      <c r="BP61" s="136">
        <f t="shared" si="48"/>
        <v>365183.78738795046</v>
      </c>
      <c r="BQ61" s="136">
        <f t="shared" si="48"/>
        <v>127274.98249588654</v>
      </c>
      <c r="BR61" s="136">
        <f t="shared" si="48"/>
        <v>1155634.08535905</v>
      </c>
      <c r="BS61" s="136">
        <f t="shared" si="48"/>
        <v>106414.91532264008</v>
      </c>
      <c r="BT61" s="136">
        <f t="shared" si="48"/>
        <v>1180177.7508305542</v>
      </c>
      <c r="BU61" s="136">
        <f t="shared" si="48"/>
        <v>88967.537386406853</v>
      </c>
      <c r="BV61" s="136">
        <f t="shared" si="48"/>
        <v>185714.63245243637</v>
      </c>
      <c r="BW61" s="136">
        <f t="shared" si="48"/>
        <v>628469.35813693679</v>
      </c>
      <c r="BX61" s="136">
        <f t="shared" si="48"/>
        <v>399222.92450054653</v>
      </c>
      <c r="BY61" s="136">
        <f t="shared" ref="BY61:EJ61" si="49">SUM(BY51:BY60)</f>
        <v>1734847.6818779595</v>
      </c>
      <c r="BZ61" s="136">
        <f t="shared" si="49"/>
        <v>922444.52337729651</v>
      </c>
      <c r="CA61" s="136">
        <f t="shared" si="49"/>
        <v>681393.13559937081</v>
      </c>
      <c r="CB61" s="136">
        <f t="shared" si="49"/>
        <v>2613728.0273926281</v>
      </c>
      <c r="CC61" s="136">
        <f t="shared" si="49"/>
        <v>431968.30577957176</v>
      </c>
      <c r="CD61" s="136">
        <f t="shared" si="49"/>
        <v>454702.9780550155</v>
      </c>
      <c r="CE61" s="136">
        <f t="shared" si="49"/>
        <v>2373320.9762349888</v>
      </c>
      <c r="CF61" s="136">
        <f t="shared" si="49"/>
        <v>6822865.0040376401</v>
      </c>
      <c r="CG61" s="136">
        <f t="shared" si="49"/>
        <v>1572392.5033365095</v>
      </c>
      <c r="CH61" s="136">
        <f t="shared" si="49"/>
        <v>24076751.565392308</v>
      </c>
      <c r="CI61" s="136">
        <f t="shared" si="49"/>
        <v>62345420.936557986</v>
      </c>
      <c r="CJ61" s="136">
        <f t="shared" si="49"/>
        <v>6504201.0906364769</v>
      </c>
      <c r="CK61" s="136">
        <f t="shared" si="49"/>
        <v>3383755.8559367415</v>
      </c>
      <c r="CL61" s="136">
        <f t="shared" si="49"/>
        <v>6285704.6230802638</v>
      </c>
      <c r="CM61" s="136">
        <f t="shared" si="49"/>
        <v>796204.66294006398</v>
      </c>
      <c r="CN61" s="136">
        <f t="shared" si="49"/>
        <v>733153.06346363563</v>
      </c>
      <c r="CO61" s="136">
        <f t="shared" si="49"/>
        <v>1663259.7182165561</v>
      </c>
      <c r="CP61" s="136">
        <f t="shared" si="49"/>
        <v>4176445.3747681621</v>
      </c>
      <c r="CQ61" s="136">
        <f t="shared" si="49"/>
        <v>131809620.00055557</v>
      </c>
      <c r="CR61" s="136">
        <f t="shared" si="49"/>
        <v>355538.92636855529</v>
      </c>
      <c r="CS61" s="136">
        <f t="shared" si="49"/>
        <v>105876.57995586884</v>
      </c>
      <c r="CT61" s="136">
        <f t="shared" si="49"/>
        <v>1104775.7013013442</v>
      </c>
      <c r="CU61" s="136">
        <f t="shared" si="49"/>
        <v>93542.365072554137</v>
      </c>
      <c r="CV61" s="136">
        <f t="shared" si="49"/>
        <v>1136377.3046666514</v>
      </c>
      <c r="CW61" s="136">
        <f t="shared" si="49"/>
        <v>85707.783330733218</v>
      </c>
      <c r="CX61" s="136">
        <f t="shared" si="49"/>
        <v>158723.65909450961</v>
      </c>
      <c r="CY61" s="136">
        <f t="shared" si="49"/>
        <v>529060.56009237084</v>
      </c>
      <c r="CZ61" s="136">
        <f t="shared" si="49"/>
        <v>339490.66612746229</v>
      </c>
      <c r="DA61" s="136">
        <f t="shared" si="49"/>
        <v>1574709.3103850721</v>
      </c>
      <c r="DB61" s="136">
        <f t="shared" si="49"/>
        <v>909339.24533807312</v>
      </c>
      <c r="DC61" s="136">
        <f t="shared" si="49"/>
        <v>606181.03119563975</v>
      </c>
      <c r="DD61" s="136">
        <f t="shared" si="49"/>
        <v>2505792.1129781855</v>
      </c>
      <c r="DE61" s="136">
        <f t="shared" si="49"/>
        <v>419273.58567990252</v>
      </c>
      <c r="DF61" s="136">
        <f t="shared" si="49"/>
        <v>436747.89491888281</v>
      </c>
      <c r="DG61" s="136">
        <f t="shared" si="49"/>
        <v>2436148.3464286365</v>
      </c>
      <c r="DH61" s="136">
        <f t="shared" si="49"/>
        <v>6641282.042009281</v>
      </c>
      <c r="DI61" s="136">
        <f t="shared" si="49"/>
        <v>1533497.6439663016</v>
      </c>
      <c r="DJ61" s="136">
        <f t="shared" si="49"/>
        <v>22709393.627169084</v>
      </c>
      <c r="DK61" s="136">
        <f t="shared" si="49"/>
        <v>59527737.599395983</v>
      </c>
      <c r="DL61" s="136">
        <f t="shared" si="49"/>
        <v>5974585.6865407955</v>
      </c>
      <c r="DM61" s="136">
        <f t="shared" si="49"/>
        <v>3209405.527031559</v>
      </c>
      <c r="DN61" s="136">
        <f t="shared" si="49"/>
        <v>6562051.9661856452</v>
      </c>
      <c r="DO61" s="136">
        <f t="shared" si="49"/>
        <v>773879.31628493115</v>
      </c>
      <c r="DP61" s="136">
        <f t="shared" si="49"/>
        <v>661748.37086828263</v>
      </c>
      <c r="DQ61" s="136">
        <f t="shared" si="49"/>
        <v>1713366.2332452438</v>
      </c>
      <c r="DR61" s="136">
        <f t="shared" si="49"/>
        <v>4344546.8652457017</v>
      </c>
      <c r="DS61" s="136">
        <f t="shared" si="49"/>
        <v>126448779.95087725</v>
      </c>
      <c r="DT61" s="136">
        <f t="shared" si="49"/>
        <v>330492.83512881212</v>
      </c>
      <c r="DU61" s="136">
        <f t="shared" si="49"/>
        <v>129369.63733709414</v>
      </c>
      <c r="DV61" s="136">
        <f t="shared" si="49"/>
        <v>976399.59743760689</v>
      </c>
      <c r="DW61" s="136">
        <f t="shared" si="49"/>
        <v>87436.789849137233</v>
      </c>
      <c r="DX61" s="136">
        <f t="shared" si="49"/>
        <v>1147709.4211984375</v>
      </c>
      <c r="DY61" s="136">
        <f t="shared" si="49"/>
        <v>77969.716181957672</v>
      </c>
      <c r="DZ61" s="136">
        <f t="shared" si="49"/>
        <v>136984.61304293963</v>
      </c>
      <c r="EA61" s="136">
        <f t="shared" si="49"/>
        <v>492887.08186795597</v>
      </c>
      <c r="EB61" s="136">
        <f t="shared" si="49"/>
        <v>290717.7197038515</v>
      </c>
      <c r="EC61" s="136">
        <f t="shared" si="49"/>
        <v>1588497.0745211421</v>
      </c>
      <c r="ED61" s="136">
        <f t="shared" si="49"/>
        <v>613727.32481919602</v>
      </c>
      <c r="EE61" s="136">
        <f t="shared" si="49"/>
        <v>587963.34782512288</v>
      </c>
      <c r="EF61" s="136">
        <f t="shared" si="49"/>
        <v>2152362.2664490244</v>
      </c>
      <c r="EG61" s="136">
        <f t="shared" si="49"/>
        <v>411940.29947312095</v>
      </c>
      <c r="EH61" s="136">
        <f t="shared" si="49"/>
        <v>376586.8339553111</v>
      </c>
      <c r="EI61" s="136">
        <f t="shared" si="49"/>
        <v>2207276.6832946748</v>
      </c>
      <c r="EJ61" s="136">
        <f t="shared" si="49"/>
        <v>6731395.0731464699</v>
      </c>
      <c r="EK61" s="136">
        <f t="shared" ref="EK61:GV61" si="50">SUM(EK51:EK60)</f>
        <v>1449061.1639744691</v>
      </c>
      <c r="EL61" s="136">
        <f t="shared" si="50"/>
        <v>21350125.892264314</v>
      </c>
      <c r="EM61" s="136">
        <f t="shared" si="50"/>
        <v>56818498.199428961</v>
      </c>
      <c r="EN61" s="136">
        <f t="shared" si="50"/>
        <v>6072153.5757519444</v>
      </c>
      <c r="EO61" s="136">
        <f t="shared" si="50"/>
        <v>3150060.3332149717</v>
      </c>
      <c r="EP61" s="136">
        <f t="shared" si="50"/>
        <v>6581729.972462289</v>
      </c>
      <c r="EQ61" s="136">
        <f t="shared" si="50"/>
        <v>744983.65172896092</v>
      </c>
      <c r="ER61" s="136">
        <f t="shared" si="50"/>
        <v>588606.96596216632</v>
      </c>
      <c r="ES61" s="136">
        <f t="shared" si="50"/>
        <v>1692492.4370747523</v>
      </c>
      <c r="ET61" s="136">
        <f t="shared" si="50"/>
        <v>3901450.1636084281</v>
      </c>
      <c r="EU61" s="136">
        <f t="shared" si="50"/>
        <v>120688878.67070313</v>
      </c>
      <c r="EV61" s="136">
        <f t="shared" si="50"/>
        <v>272723.05228906265</v>
      </c>
      <c r="EW61" s="136">
        <f t="shared" si="50"/>
        <v>111693.18160108161</v>
      </c>
      <c r="EX61" s="136">
        <f t="shared" si="50"/>
        <v>845772.65230155154</v>
      </c>
      <c r="EY61" s="136">
        <f t="shared" si="50"/>
        <v>79200.303689552806</v>
      </c>
      <c r="EZ61" s="136">
        <f t="shared" si="50"/>
        <v>1003620.9927739892</v>
      </c>
      <c r="FA61" s="136">
        <f t="shared" si="50"/>
        <v>79036.979780145528</v>
      </c>
      <c r="FB61" s="136">
        <f t="shared" si="50"/>
        <v>134718.91098580108</v>
      </c>
      <c r="FC61" s="136">
        <f t="shared" si="50"/>
        <v>409226.88257112098</v>
      </c>
      <c r="FD61" s="136">
        <f t="shared" si="50"/>
        <v>263112.71971045854</v>
      </c>
      <c r="FE61" s="136">
        <f t="shared" si="50"/>
        <v>1329072.7566015224</v>
      </c>
      <c r="FF61" s="136">
        <f t="shared" si="50"/>
        <v>524849.00886052242</v>
      </c>
      <c r="FG61" s="136">
        <f t="shared" si="50"/>
        <v>499060.89237276377</v>
      </c>
      <c r="FH61" s="136">
        <f t="shared" si="50"/>
        <v>2033938.4321316436</v>
      </c>
      <c r="FI61" s="136">
        <f t="shared" si="50"/>
        <v>421749.63311848033</v>
      </c>
      <c r="FJ61" s="136">
        <f t="shared" si="50"/>
        <v>340221.2735504508</v>
      </c>
      <c r="FK61" s="136">
        <f t="shared" si="50"/>
        <v>2039105.5136649881</v>
      </c>
      <c r="FL61" s="136">
        <f t="shared" si="50"/>
        <v>5978199.9453745792</v>
      </c>
      <c r="FM61" s="136">
        <f t="shared" si="50"/>
        <v>1445412.3462985323</v>
      </c>
      <c r="FN61" s="136">
        <f t="shared" si="50"/>
        <v>19465090.922815025</v>
      </c>
      <c r="FO61" s="136">
        <f t="shared" si="50"/>
        <v>53334917.498840421</v>
      </c>
      <c r="FP61" s="136">
        <f t="shared" si="50"/>
        <v>5376162.1423512446</v>
      </c>
      <c r="FQ61" s="136">
        <f t="shared" si="50"/>
        <v>2792835.6018969929</v>
      </c>
      <c r="FR61" s="136">
        <f t="shared" si="50"/>
        <v>5865148.4481589822</v>
      </c>
      <c r="FS61" s="136">
        <f t="shared" si="50"/>
        <v>691909.79225438251</v>
      </c>
      <c r="FT61" s="136">
        <f t="shared" si="50"/>
        <v>563180.47997369629</v>
      </c>
      <c r="FU61" s="136">
        <f t="shared" si="50"/>
        <v>1448537.2794886406</v>
      </c>
      <c r="FV61" s="136">
        <f t="shared" si="50"/>
        <v>3721564.0810079551</v>
      </c>
      <c r="FW61" s="136">
        <f t="shared" si="50"/>
        <v>111070061.72446358</v>
      </c>
      <c r="FX61" s="136">
        <f t="shared" si="50"/>
        <v>231655.63214189163</v>
      </c>
      <c r="FY61" s="136">
        <f t="shared" si="50"/>
        <v>115883.27132753305</v>
      </c>
      <c r="FZ61" s="136">
        <f t="shared" si="50"/>
        <v>814008.47949286876</v>
      </c>
      <c r="GA61" s="136">
        <f t="shared" si="50"/>
        <v>64125.146453482499</v>
      </c>
      <c r="GB61" s="136">
        <f t="shared" si="50"/>
        <v>870019.02546615538</v>
      </c>
      <c r="GC61" s="136">
        <f t="shared" si="50"/>
        <v>88902.076547008692</v>
      </c>
      <c r="GD61" s="136">
        <f t="shared" si="50"/>
        <v>219881.26749994908</v>
      </c>
      <c r="GE61" s="136">
        <f t="shared" si="50"/>
        <v>469940.42631806189</v>
      </c>
      <c r="GF61" s="136">
        <f t="shared" si="50"/>
        <v>270623.60829767451</v>
      </c>
      <c r="GG61" s="136">
        <f t="shared" si="50"/>
        <v>1222233.2939435421</v>
      </c>
      <c r="GH61" s="136">
        <f t="shared" si="50"/>
        <v>447748.85181675997</v>
      </c>
      <c r="GI61" s="136">
        <f t="shared" si="50"/>
        <v>385308.86195967236</v>
      </c>
      <c r="GJ61" s="136">
        <f t="shared" si="50"/>
        <v>2113616.88503375</v>
      </c>
      <c r="GK61" s="136">
        <f t="shared" si="50"/>
        <v>300391.90353911673</v>
      </c>
      <c r="GL61" s="136">
        <f t="shared" si="50"/>
        <v>369107.39508961223</v>
      </c>
      <c r="GM61" s="136">
        <f t="shared" si="50"/>
        <v>2011197.6138672598</v>
      </c>
      <c r="GN61" s="136">
        <f t="shared" si="50"/>
        <v>5829724.7775003482</v>
      </c>
      <c r="GO61" s="136">
        <f t="shared" si="50"/>
        <v>1489362.3275391243</v>
      </c>
      <c r="GP61" s="136">
        <f t="shared" si="50"/>
        <v>19366315.340005729</v>
      </c>
      <c r="GQ61" s="136">
        <f t="shared" si="50"/>
        <v>47793304.559422314</v>
      </c>
      <c r="GR61" s="136">
        <f t="shared" si="50"/>
        <v>5164004.5682632765</v>
      </c>
      <c r="GS61" s="136">
        <f t="shared" si="50"/>
        <v>2676418.8862034851</v>
      </c>
      <c r="GT61" s="136">
        <f t="shared" si="50"/>
        <v>5952803.7192591196</v>
      </c>
      <c r="GU61" s="136">
        <f t="shared" si="50"/>
        <v>618407.37890825188</v>
      </c>
      <c r="GV61" s="136">
        <f t="shared" si="50"/>
        <v>517655.42570361006</v>
      </c>
      <c r="GW61" s="136">
        <f t="shared" ref="GW61:IA61" si="51">SUM(GW51:GW60)</f>
        <v>1416118.8704173265</v>
      </c>
      <c r="GX61" s="136">
        <f t="shared" si="51"/>
        <v>2965313.0929216035</v>
      </c>
      <c r="GY61" s="136">
        <f t="shared" si="51"/>
        <v>103784072.68493854</v>
      </c>
      <c r="GZ61" s="136">
        <f t="shared" si="51"/>
        <v>200448.32283533955</v>
      </c>
      <c r="HA61" s="136">
        <f t="shared" si="51"/>
        <v>112182.60179146536</v>
      </c>
      <c r="HB61" s="136">
        <f t="shared" si="51"/>
        <v>666578.34815103863</v>
      </c>
      <c r="HC61" s="136">
        <f t="shared" si="51"/>
        <v>58218.702918586074</v>
      </c>
      <c r="HD61" s="136">
        <f t="shared" si="51"/>
        <v>728567.92443836771</v>
      </c>
      <c r="HE61" s="136">
        <f t="shared" si="51"/>
        <v>76032.107249873428</v>
      </c>
      <c r="HF61" s="136">
        <f t="shared" si="51"/>
        <v>144869.17175822542</v>
      </c>
      <c r="HG61" s="136">
        <f t="shared" si="51"/>
        <v>339281.81946876284</v>
      </c>
      <c r="HH61" s="136">
        <f t="shared" si="51"/>
        <v>237600.11283897862</v>
      </c>
      <c r="HI61" s="136">
        <f t="shared" si="51"/>
        <v>1073187.0866654571</v>
      </c>
      <c r="HJ61" s="136">
        <f t="shared" si="51"/>
        <v>415348.4735294953</v>
      </c>
      <c r="HK61" s="136">
        <f t="shared" si="51"/>
        <v>383336.34225052834</v>
      </c>
      <c r="HL61" s="136">
        <f t="shared" si="51"/>
        <v>1745826.3352065925</v>
      </c>
      <c r="HM61" s="136">
        <f t="shared" si="51"/>
        <v>269549.56100706174</v>
      </c>
      <c r="HN61" s="136">
        <f t="shared" si="51"/>
        <v>383738.19803058187</v>
      </c>
      <c r="HO61" s="136">
        <f t="shared" si="51"/>
        <v>1756410.1817525972</v>
      </c>
      <c r="HP61" s="136">
        <f t="shared" si="51"/>
        <v>5253305.5816371394</v>
      </c>
      <c r="HQ61" s="136">
        <f t="shared" si="51"/>
        <v>1111262.5220115311</v>
      </c>
      <c r="HR61" s="136">
        <f t="shared" si="51"/>
        <v>18519596.656791907</v>
      </c>
      <c r="HS61" s="136">
        <f t="shared" si="51"/>
        <v>44280771.832626462</v>
      </c>
      <c r="HT61" s="136">
        <f t="shared" si="51"/>
        <v>4331864.7485676138</v>
      </c>
      <c r="HU61" s="136">
        <f t="shared" si="51"/>
        <v>2264825.9138464816</v>
      </c>
      <c r="HV61" s="136">
        <f t="shared" si="51"/>
        <v>5121541.6109655863</v>
      </c>
      <c r="HW61" s="136">
        <f t="shared" si="51"/>
        <v>590991.37743210362</v>
      </c>
      <c r="HX61" s="136">
        <f t="shared" si="51"/>
        <v>439305.11262366525</v>
      </c>
      <c r="HY61" s="136">
        <f t="shared" si="51"/>
        <v>1232494.2627231393</v>
      </c>
      <c r="HZ61" s="136">
        <f t="shared" si="51"/>
        <v>3222968.9554254916</v>
      </c>
      <c r="IA61" s="136">
        <f t="shared" si="51"/>
        <v>94960103.864544064</v>
      </c>
    </row>
    <row r="62" spans="11:235" x14ac:dyDescent="0.25">
      <c r="K62" s="14"/>
      <c r="IA62" s="106"/>
    </row>
    <row r="63" spans="11:235" x14ac:dyDescent="0.25">
      <c r="K63" s="14"/>
      <c r="IA63" s="106"/>
    </row>
    <row r="64" spans="11:235" x14ac:dyDescent="0.25">
      <c r="K64" s="25" t="s">
        <v>843</v>
      </c>
      <c r="L64" s="23" t="s">
        <v>556</v>
      </c>
      <c r="M64" s="23" t="s">
        <v>557</v>
      </c>
      <c r="N64" s="23" t="s">
        <v>558</v>
      </c>
      <c r="O64" s="23" t="s">
        <v>559</v>
      </c>
      <c r="P64" s="23" t="s">
        <v>560</v>
      </c>
      <c r="Q64" s="23" t="s">
        <v>561</v>
      </c>
      <c r="R64" s="23" t="s">
        <v>562</v>
      </c>
      <c r="S64" s="23" t="s">
        <v>563</v>
      </c>
      <c r="T64" s="23" t="s">
        <v>564</v>
      </c>
      <c r="U64" s="23" t="s">
        <v>565</v>
      </c>
      <c r="V64" s="23" t="s">
        <v>566</v>
      </c>
      <c r="W64" s="23" t="s">
        <v>567</v>
      </c>
      <c r="X64" s="23" t="s">
        <v>568</v>
      </c>
      <c r="Y64" s="23" t="s">
        <v>569</v>
      </c>
      <c r="Z64" s="23" t="s">
        <v>570</v>
      </c>
      <c r="AA64" s="23" t="s">
        <v>571</v>
      </c>
      <c r="AB64" s="23" t="s">
        <v>572</v>
      </c>
      <c r="AC64" s="23" t="s">
        <v>573</v>
      </c>
      <c r="AD64" s="23" t="s">
        <v>574</v>
      </c>
      <c r="AE64" s="23" t="s">
        <v>575</v>
      </c>
      <c r="AF64" s="23" t="s">
        <v>576</v>
      </c>
      <c r="AG64" s="23" t="s">
        <v>577</v>
      </c>
      <c r="AH64" s="23" t="s">
        <v>578</v>
      </c>
      <c r="AI64" s="23" t="s">
        <v>579</v>
      </c>
      <c r="AJ64" s="23" t="s">
        <v>580</v>
      </c>
      <c r="AK64" s="23" t="s">
        <v>581</v>
      </c>
      <c r="AL64" s="23" t="s">
        <v>582</v>
      </c>
      <c r="AM64" s="23" t="s">
        <v>583</v>
      </c>
      <c r="AN64" s="23" t="s">
        <v>584</v>
      </c>
      <c r="AO64" s="23" t="s">
        <v>585</v>
      </c>
      <c r="AP64" s="23" t="s">
        <v>586</v>
      </c>
      <c r="AQ64" s="23" t="s">
        <v>587</v>
      </c>
      <c r="AR64" s="23" t="s">
        <v>588</v>
      </c>
      <c r="AS64" s="23" t="s">
        <v>589</v>
      </c>
      <c r="AT64" s="23" t="s">
        <v>590</v>
      </c>
      <c r="AU64" s="23" t="s">
        <v>591</v>
      </c>
      <c r="AV64" s="23" t="s">
        <v>592</v>
      </c>
      <c r="AW64" s="23" t="s">
        <v>593</v>
      </c>
      <c r="AX64" s="23" t="s">
        <v>594</v>
      </c>
      <c r="AY64" s="23" t="s">
        <v>595</v>
      </c>
      <c r="AZ64" s="23" t="s">
        <v>596</v>
      </c>
      <c r="BA64" s="23" t="s">
        <v>597</v>
      </c>
      <c r="BB64" s="23" t="s">
        <v>598</v>
      </c>
      <c r="BC64" s="23" t="s">
        <v>599</v>
      </c>
      <c r="BD64" s="23" t="s">
        <v>600</v>
      </c>
      <c r="BE64" s="23" t="s">
        <v>601</v>
      </c>
      <c r="BF64" s="23" t="s">
        <v>602</v>
      </c>
      <c r="BG64" s="23" t="s">
        <v>603</v>
      </c>
      <c r="BH64" s="23" t="s">
        <v>604</v>
      </c>
      <c r="BI64" s="23" t="s">
        <v>605</v>
      </c>
      <c r="BJ64" s="23" t="s">
        <v>606</v>
      </c>
      <c r="BK64" s="23" t="s">
        <v>607</v>
      </c>
      <c r="BL64" s="23" t="s">
        <v>608</v>
      </c>
      <c r="BM64" s="23" t="s">
        <v>609</v>
      </c>
      <c r="BN64" s="23" t="s">
        <v>610</v>
      </c>
      <c r="BO64" s="23" t="s">
        <v>611</v>
      </c>
      <c r="BP64" s="23" t="s">
        <v>612</v>
      </c>
      <c r="BQ64" s="23" t="s">
        <v>613</v>
      </c>
      <c r="BR64" s="23" t="s">
        <v>614</v>
      </c>
      <c r="BS64" s="23" t="s">
        <v>615</v>
      </c>
      <c r="BT64" s="23" t="s">
        <v>616</v>
      </c>
      <c r="BU64" s="23" t="s">
        <v>617</v>
      </c>
      <c r="BV64" s="23" t="s">
        <v>618</v>
      </c>
      <c r="BW64" s="23" t="s">
        <v>619</v>
      </c>
      <c r="BX64" s="23" t="s">
        <v>620</v>
      </c>
      <c r="BY64" s="23" t="s">
        <v>621</v>
      </c>
      <c r="BZ64" s="23" t="s">
        <v>622</v>
      </c>
      <c r="CA64" s="23" t="s">
        <v>623</v>
      </c>
      <c r="CB64" s="23" t="s">
        <v>624</v>
      </c>
      <c r="CC64" s="23" t="s">
        <v>625</v>
      </c>
      <c r="CD64" s="23" t="s">
        <v>626</v>
      </c>
      <c r="CE64" s="23" t="s">
        <v>627</v>
      </c>
      <c r="CF64" s="23" t="s">
        <v>628</v>
      </c>
      <c r="CG64" s="23" t="s">
        <v>629</v>
      </c>
      <c r="CH64" s="23" t="s">
        <v>630</v>
      </c>
      <c r="CI64" s="23" t="s">
        <v>631</v>
      </c>
      <c r="CJ64" s="23" t="s">
        <v>632</v>
      </c>
      <c r="CK64" s="23" t="s">
        <v>633</v>
      </c>
      <c r="CL64" s="23" t="s">
        <v>634</v>
      </c>
      <c r="CM64" s="23" t="s">
        <v>635</v>
      </c>
      <c r="CN64" s="23" t="s">
        <v>636</v>
      </c>
      <c r="CO64" s="23" t="s">
        <v>637</v>
      </c>
      <c r="CP64" s="23" t="s">
        <v>638</v>
      </c>
      <c r="CQ64" s="23" t="s">
        <v>639</v>
      </c>
      <c r="CR64" s="23" t="s">
        <v>640</v>
      </c>
      <c r="CS64" s="23" t="s">
        <v>641</v>
      </c>
      <c r="CT64" s="23" t="s">
        <v>642</v>
      </c>
      <c r="CU64" s="23" t="s">
        <v>643</v>
      </c>
      <c r="CV64" s="23" t="s">
        <v>644</v>
      </c>
      <c r="CW64" s="23" t="s">
        <v>645</v>
      </c>
      <c r="CX64" s="23" t="s">
        <v>646</v>
      </c>
      <c r="CY64" s="23" t="s">
        <v>647</v>
      </c>
      <c r="CZ64" s="23" t="s">
        <v>648</v>
      </c>
      <c r="DA64" s="23" t="s">
        <v>649</v>
      </c>
      <c r="DB64" s="23" t="s">
        <v>650</v>
      </c>
      <c r="DC64" s="23" t="s">
        <v>651</v>
      </c>
      <c r="DD64" s="23" t="s">
        <v>652</v>
      </c>
      <c r="DE64" s="23" t="s">
        <v>653</v>
      </c>
      <c r="DF64" s="23" t="s">
        <v>654</v>
      </c>
      <c r="DG64" s="23" t="s">
        <v>655</v>
      </c>
      <c r="DH64" s="23" t="s">
        <v>656</v>
      </c>
      <c r="DI64" s="23" t="s">
        <v>657</v>
      </c>
      <c r="DJ64" s="23" t="s">
        <v>658</v>
      </c>
      <c r="DK64" s="23" t="s">
        <v>659</v>
      </c>
      <c r="DL64" s="23" t="s">
        <v>660</v>
      </c>
      <c r="DM64" s="23" t="s">
        <v>661</v>
      </c>
      <c r="DN64" s="23" t="s">
        <v>662</v>
      </c>
      <c r="DO64" s="23" t="s">
        <v>663</v>
      </c>
      <c r="DP64" s="23" t="s">
        <v>664</v>
      </c>
      <c r="DQ64" s="23" t="s">
        <v>665</v>
      </c>
      <c r="DR64" s="23" t="s">
        <v>666</v>
      </c>
      <c r="DS64" s="23" t="s">
        <v>667</v>
      </c>
      <c r="DT64" s="23" t="s">
        <v>668</v>
      </c>
      <c r="DU64" s="23" t="s">
        <v>669</v>
      </c>
      <c r="DV64" s="23" t="s">
        <v>670</v>
      </c>
      <c r="DW64" s="23" t="s">
        <v>671</v>
      </c>
      <c r="DX64" s="23" t="s">
        <v>672</v>
      </c>
      <c r="DY64" s="23" t="s">
        <v>673</v>
      </c>
      <c r="DZ64" s="23" t="s">
        <v>674</v>
      </c>
      <c r="EA64" s="23" t="s">
        <v>675</v>
      </c>
      <c r="EB64" s="23" t="s">
        <v>676</v>
      </c>
      <c r="EC64" s="23" t="s">
        <v>677</v>
      </c>
      <c r="ED64" s="23" t="s">
        <v>678</v>
      </c>
      <c r="EE64" s="23" t="s">
        <v>679</v>
      </c>
      <c r="EF64" s="23" t="s">
        <v>680</v>
      </c>
      <c r="EG64" s="23" t="s">
        <v>681</v>
      </c>
      <c r="EH64" s="23" t="s">
        <v>682</v>
      </c>
      <c r="EI64" s="23" t="s">
        <v>683</v>
      </c>
      <c r="EJ64" s="23" t="s">
        <v>684</v>
      </c>
      <c r="EK64" s="23" t="s">
        <v>685</v>
      </c>
      <c r="EL64" s="23" t="s">
        <v>686</v>
      </c>
      <c r="EM64" s="23" t="s">
        <v>687</v>
      </c>
      <c r="EN64" s="23" t="s">
        <v>688</v>
      </c>
      <c r="EO64" s="23" t="s">
        <v>689</v>
      </c>
      <c r="EP64" s="23" t="s">
        <v>690</v>
      </c>
      <c r="EQ64" s="23" t="s">
        <v>691</v>
      </c>
      <c r="ER64" s="23" t="s">
        <v>692</v>
      </c>
      <c r="ES64" s="23" t="s">
        <v>693</v>
      </c>
      <c r="ET64" s="23" t="s">
        <v>694</v>
      </c>
      <c r="EU64" s="23" t="s">
        <v>695</v>
      </c>
      <c r="EV64" s="23" t="s">
        <v>696</v>
      </c>
      <c r="EW64" s="23" t="s">
        <v>697</v>
      </c>
      <c r="EX64" s="23" t="s">
        <v>698</v>
      </c>
      <c r="EY64" s="23" t="s">
        <v>699</v>
      </c>
      <c r="EZ64" s="23" t="s">
        <v>700</v>
      </c>
      <c r="FA64" s="23" t="s">
        <v>701</v>
      </c>
      <c r="FB64" s="23" t="s">
        <v>702</v>
      </c>
      <c r="FC64" s="23" t="s">
        <v>703</v>
      </c>
      <c r="FD64" s="23" t="s">
        <v>704</v>
      </c>
      <c r="FE64" s="23" t="s">
        <v>705</v>
      </c>
      <c r="FF64" s="23" t="s">
        <v>706</v>
      </c>
      <c r="FG64" s="23" t="s">
        <v>707</v>
      </c>
      <c r="FH64" s="23" t="s">
        <v>708</v>
      </c>
      <c r="FI64" s="23" t="s">
        <v>709</v>
      </c>
      <c r="FJ64" s="23" t="s">
        <v>710</v>
      </c>
      <c r="FK64" s="23" t="s">
        <v>711</v>
      </c>
      <c r="FL64" s="23" t="s">
        <v>712</v>
      </c>
      <c r="FM64" s="23" t="s">
        <v>713</v>
      </c>
      <c r="FN64" s="23" t="s">
        <v>714</v>
      </c>
      <c r="FO64" s="23" t="s">
        <v>715</v>
      </c>
      <c r="FP64" s="23" t="s">
        <v>716</v>
      </c>
      <c r="FQ64" s="23" t="s">
        <v>717</v>
      </c>
      <c r="FR64" s="23" t="s">
        <v>718</v>
      </c>
      <c r="FS64" s="23" t="s">
        <v>719</v>
      </c>
      <c r="FT64" s="23" t="s">
        <v>720</v>
      </c>
      <c r="FU64" s="23" t="s">
        <v>721</v>
      </c>
      <c r="FV64" s="23" t="s">
        <v>722</v>
      </c>
      <c r="FW64" s="23" t="s">
        <v>723</v>
      </c>
      <c r="FX64" s="23" t="s">
        <v>724</v>
      </c>
      <c r="FY64" s="23" t="s">
        <v>725</v>
      </c>
      <c r="FZ64" s="23" t="s">
        <v>726</v>
      </c>
      <c r="GA64" s="23" t="s">
        <v>727</v>
      </c>
      <c r="GB64" s="23" t="s">
        <v>728</v>
      </c>
      <c r="GC64" s="23" t="s">
        <v>729</v>
      </c>
      <c r="GD64" s="23" t="s">
        <v>730</v>
      </c>
      <c r="GE64" s="23" t="s">
        <v>731</v>
      </c>
      <c r="GF64" s="23" t="s">
        <v>732</v>
      </c>
      <c r="GG64" s="23" t="s">
        <v>733</v>
      </c>
      <c r="GH64" s="23" t="s">
        <v>734</v>
      </c>
      <c r="GI64" s="23" t="s">
        <v>735</v>
      </c>
      <c r="GJ64" s="23" t="s">
        <v>736</v>
      </c>
      <c r="GK64" s="23" t="s">
        <v>737</v>
      </c>
      <c r="GL64" s="23" t="s">
        <v>738</v>
      </c>
      <c r="GM64" s="23" t="s">
        <v>739</v>
      </c>
      <c r="GN64" s="23" t="s">
        <v>740</v>
      </c>
      <c r="GO64" s="23" t="s">
        <v>741</v>
      </c>
      <c r="GP64" s="23" t="s">
        <v>742</v>
      </c>
      <c r="GQ64" s="23" t="s">
        <v>743</v>
      </c>
      <c r="GR64" s="23" t="s">
        <v>744</v>
      </c>
      <c r="GS64" s="23" t="s">
        <v>745</v>
      </c>
      <c r="GT64" s="23" t="s">
        <v>746</v>
      </c>
      <c r="GU64" s="23" t="s">
        <v>747</v>
      </c>
      <c r="GV64" s="23" t="s">
        <v>748</v>
      </c>
      <c r="GW64" s="23" t="s">
        <v>749</v>
      </c>
      <c r="GX64" s="23" t="s">
        <v>750</v>
      </c>
      <c r="GY64" s="23" t="s">
        <v>751</v>
      </c>
      <c r="GZ64" s="23" t="s">
        <v>752</v>
      </c>
      <c r="HA64" s="23" t="s">
        <v>753</v>
      </c>
      <c r="HB64" s="23" t="s">
        <v>754</v>
      </c>
      <c r="HC64" s="23" t="s">
        <v>755</v>
      </c>
      <c r="HD64" s="23" t="s">
        <v>756</v>
      </c>
      <c r="HE64" s="23" t="s">
        <v>757</v>
      </c>
      <c r="HF64" s="23" t="s">
        <v>758</v>
      </c>
      <c r="HG64" s="23" t="s">
        <v>759</v>
      </c>
      <c r="HH64" s="23" t="s">
        <v>760</v>
      </c>
      <c r="HI64" s="23" t="s">
        <v>761</v>
      </c>
      <c r="HJ64" s="23" t="s">
        <v>762</v>
      </c>
      <c r="HK64" s="23" t="s">
        <v>763</v>
      </c>
      <c r="HL64" s="23" t="s">
        <v>764</v>
      </c>
      <c r="HM64" s="23" t="s">
        <v>765</v>
      </c>
      <c r="HN64" s="23" t="s">
        <v>766</v>
      </c>
      <c r="HO64" s="23" t="s">
        <v>767</v>
      </c>
      <c r="HP64" s="23" t="s">
        <v>768</v>
      </c>
      <c r="HQ64" s="23" t="s">
        <v>769</v>
      </c>
      <c r="HR64" s="23" t="s">
        <v>770</v>
      </c>
      <c r="HS64" s="23" t="s">
        <v>771</v>
      </c>
      <c r="HT64" s="23" t="s">
        <v>772</v>
      </c>
      <c r="HU64" s="23" t="s">
        <v>773</v>
      </c>
      <c r="HV64" s="23" t="s">
        <v>774</v>
      </c>
      <c r="HW64" s="23" t="s">
        <v>775</v>
      </c>
      <c r="HX64" s="23" t="s">
        <v>776</v>
      </c>
      <c r="HY64" s="23" t="s">
        <v>777</v>
      </c>
      <c r="HZ64" s="23" t="s">
        <v>778</v>
      </c>
      <c r="IA64" s="23" t="s">
        <v>779</v>
      </c>
    </row>
    <row r="65" spans="11:235" x14ac:dyDescent="0.25">
      <c r="K65" s="26" t="s">
        <v>845</v>
      </c>
      <c r="L65" s="24">
        <f>SUMIFS($L$3:$L$48,$K$3:$K$48,"Serviços Não-Financeiros")</f>
        <v>383593.87078236829</v>
      </c>
      <c r="M65" s="24">
        <f t="shared" ref="M65:BX65" si="52">SUMIFS($L$3:$L$48,$K$3:$K$48,"Serviços Não-Financeiros")</f>
        <v>383593.87078236829</v>
      </c>
      <c r="N65" s="24">
        <f t="shared" si="52"/>
        <v>383593.87078236829</v>
      </c>
      <c r="O65" s="24">
        <f t="shared" si="52"/>
        <v>383593.87078236829</v>
      </c>
      <c r="P65" s="24">
        <f t="shared" si="52"/>
        <v>383593.87078236829</v>
      </c>
      <c r="Q65" s="24">
        <f t="shared" si="52"/>
        <v>383593.87078236829</v>
      </c>
      <c r="R65" s="24">
        <f t="shared" si="52"/>
        <v>383593.87078236829</v>
      </c>
      <c r="S65" s="24">
        <f t="shared" si="52"/>
        <v>383593.87078236829</v>
      </c>
      <c r="T65" s="24">
        <f t="shared" si="52"/>
        <v>383593.87078236829</v>
      </c>
      <c r="U65" s="24">
        <f t="shared" si="52"/>
        <v>383593.87078236829</v>
      </c>
      <c r="V65" s="24">
        <f t="shared" si="52"/>
        <v>383593.87078236829</v>
      </c>
      <c r="W65" s="24">
        <f t="shared" si="52"/>
        <v>383593.87078236829</v>
      </c>
      <c r="X65" s="24">
        <f t="shared" si="52"/>
        <v>383593.87078236829</v>
      </c>
      <c r="Y65" s="24">
        <f t="shared" si="52"/>
        <v>383593.87078236829</v>
      </c>
      <c r="Z65" s="24">
        <f t="shared" si="52"/>
        <v>383593.87078236829</v>
      </c>
      <c r="AA65" s="24">
        <f t="shared" si="52"/>
        <v>383593.87078236829</v>
      </c>
      <c r="AB65" s="24">
        <f t="shared" si="52"/>
        <v>383593.87078236829</v>
      </c>
      <c r="AC65" s="24">
        <f t="shared" si="52"/>
        <v>383593.87078236829</v>
      </c>
      <c r="AD65" s="24">
        <f t="shared" si="52"/>
        <v>383593.87078236829</v>
      </c>
      <c r="AE65" s="24">
        <f t="shared" si="52"/>
        <v>383593.87078236829</v>
      </c>
      <c r="AF65" s="24">
        <f t="shared" si="52"/>
        <v>383593.87078236829</v>
      </c>
      <c r="AG65" s="24">
        <f t="shared" si="52"/>
        <v>383593.87078236829</v>
      </c>
      <c r="AH65" s="24">
        <f t="shared" si="52"/>
        <v>383593.87078236829</v>
      </c>
      <c r="AI65" s="24">
        <f t="shared" si="52"/>
        <v>383593.87078236829</v>
      </c>
      <c r="AJ65" s="24">
        <f t="shared" si="52"/>
        <v>383593.87078236829</v>
      </c>
      <c r="AK65" s="24">
        <f t="shared" si="52"/>
        <v>383593.87078236829</v>
      </c>
      <c r="AL65" s="24">
        <f t="shared" si="52"/>
        <v>383593.87078236829</v>
      </c>
      <c r="AM65" s="24">
        <f t="shared" si="52"/>
        <v>383593.87078236829</v>
      </c>
      <c r="AN65" s="24">
        <f t="shared" si="52"/>
        <v>383593.87078236829</v>
      </c>
      <c r="AO65" s="24">
        <f t="shared" si="52"/>
        <v>383593.87078236829</v>
      </c>
      <c r="AP65" s="24">
        <f t="shared" si="52"/>
        <v>383593.87078236829</v>
      </c>
      <c r="AQ65" s="24">
        <f t="shared" si="52"/>
        <v>383593.87078236829</v>
      </c>
      <c r="AR65" s="24">
        <f t="shared" si="52"/>
        <v>383593.87078236829</v>
      </c>
      <c r="AS65" s="24">
        <f t="shared" si="52"/>
        <v>383593.87078236829</v>
      </c>
      <c r="AT65" s="24">
        <f t="shared" si="52"/>
        <v>383593.87078236829</v>
      </c>
      <c r="AU65" s="24">
        <f t="shared" si="52"/>
        <v>383593.87078236829</v>
      </c>
      <c r="AV65" s="24">
        <f t="shared" si="52"/>
        <v>383593.87078236829</v>
      </c>
      <c r="AW65" s="24">
        <f t="shared" si="52"/>
        <v>383593.87078236829</v>
      </c>
      <c r="AX65" s="24">
        <f t="shared" si="52"/>
        <v>383593.87078236829</v>
      </c>
      <c r="AY65" s="24">
        <f t="shared" si="52"/>
        <v>383593.87078236829</v>
      </c>
      <c r="AZ65" s="24">
        <f t="shared" si="52"/>
        <v>383593.87078236829</v>
      </c>
      <c r="BA65" s="24">
        <f t="shared" si="52"/>
        <v>383593.87078236829</v>
      </c>
      <c r="BB65" s="24">
        <f t="shared" si="52"/>
        <v>383593.87078236829</v>
      </c>
      <c r="BC65" s="24">
        <f t="shared" si="52"/>
        <v>383593.87078236829</v>
      </c>
      <c r="BD65" s="24">
        <f t="shared" si="52"/>
        <v>383593.87078236829</v>
      </c>
      <c r="BE65" s="24">
        <f t="shared" si="52"/>
        <v>383593.87078236829</v>
      </c>
      <c r="BF65" s="24">
        <f t="shared" si="52"/>
        <v>383593.87078236829</v>
      </c>
      <c r="BG65" s="24">
        <f t="shared" si="52"/>
        <v>383593.87078236829</v>
      </c>
      <c r="BH65" s="24">
        <f t="shared" si="52"/>
        <v>383593.87078236829</v>
      </c>
      <c r="BI65" s="24">
        <f t="shared" si="52"/>
        <v>383593.87078236829</v>
      </c>
      <c r="BJ65" s="24">
        <f t="shared" si="52"/>
        <v>383593.87078236829</v>
      </c>
      <c r="BK65" s="24">
        <f t="shared" si="52"/>
        <v>383593.87078236829</v>
      </c>
      <c r="BL65" s="24">
        <f t="shared" si="52"/>
        <v>383593.87078236829</v>
      </c>
      <c r="BM65" s="24">
        <f t="shared" si="52"/>
        <v>383593.87078236829</v>
      </c>
      <c r="BN65" s="24">
        <f t="shared" si="52"/>
        <v>383593.87078236829</v>
      </c>
      <c r="BO65" s="24">
        <f t="shared" si="52"/>
        <v>383593.87078236829</v>
      </c>
      <c r="BP65" s="24">
        <f t="shared" si="52"/>
        <v>383593.87078236829</v>
      </c>
      <c r="BQ65" s="24">
        <f t="shared" si="52"/>
        <v>383593.87078236829</v>
      </c>
      <c r="BR65" s="24">
        <f t="shared" si="52"/>
        <v>383593.87078236829</v>
      </c>
      <c r="BS65" s="24">
        <f t="shared" si="52"/>
        <v>383593.87078236829</v>
      </c>
      <c r="BT65" s="24">
        <f t="shared" si="52"/>
        <v>383593.87078236829</v>
      </c>
      <c r="BU65" s="24">
        <f t="shared" si="52"/>
        <v>383593.87078236829</v>
      </c>
      <c r="BV65" s="24">
        <f t="shared" si="52"/>
        <v>383593.87078236829</v>
      </c>
      <c r="BW65" s="24">
        <f t="shared" si="52"/>
        <v>383593.87078236829</v>
      </c>
      <c r="BX65" s="24">
        <f t="shared" si="52"/>
        <v>383593.87078236829</v>
      </c>
      <c r="BY65" s="24">
        <f t="shared" ref="BY65:EJ65" si="53">SUMIFS($L$3:$L$48,$K$3:$K$48,"Serviços Não-Financeiros")</f>
        <v>383593.87078236829</v>
      </c>
      <c r="BZ65" s="24">
        <f t="shared" si="53"/>
        <v>383593.87078236829</v>
      </c>
      <c r="CA65" s="24">
        <f t="shared" si="53"/>
        <v>383593.87078236829</v>
      </c>
      <c r="CB65" s="24">
        <f t="shared" si="53"/>
        <v>383593.87078236829</v>
      </c>
      <c r="CC65" s="24">
        <f t="shared" si="53"/>
        <v>383593.87078236829</v>
      </c>
      <c r="CD65" s="24">
        <f t="shared" si="53"/>
        <v>383593.87078236829</v>
      </c>
      <c r="CE65" s="24">
        <f t="shared" si="53"/>
        <v>383593.87078236829</v>
      </c>
      <c r="CF65" s="24">
        <f t="shared" si="53"/>
        <v>383593.87078236829</v>
      </c>
      <c r="CG65" s="24">
        <f t="shared" si="53"/>
        <v>383593.87078236829</v>
      </c>
      <c r="CH65" s="24">
        <f t="shared" si="53"/>
        <v>383593.87078236829</v>
      </c>
      <c r="CI65" s="24">
        <f t="shared" si="53"/>
        <v>383593.87078236829</v>
      </c>
      <c r="CJ65" s="24">
        <f t="shared" si="53"/>
        <v>383593.87078236829</v>
      </c>
      <c r="CK65" s="24">
        <f t="shared" si="53"/>
        <v>383593.87078236829</v>
      </c>
      <c r="CL65" s="24">
        <f t="shared" si="53"/>
        <v>383593.87078236829</v>
      </c>
      <c r="CM65" s="24">
        <f t="shared" si="53"/>
        <v>383593.87078236829</v>
      </c>
      <c r="CN65" s="24">
        <f t="shared" si="53"/>
        <v>383593.87078236829</v>
      </c>
      <c r="CO65" s="24">
        <f t="shared" si="53"/>
        <v>383593.87078236829</v>
      </c>
      <c r="CP65" s="24">
        <f t="shared" si="53"/>
        <v>383593.87078236829</v>
      </c>
      <c r="CQ65" s="24">
        <f t="shared" si="53"/>
        <v>383593.87078236829</v>
      </c>
      <c r="CR65" s="24">
        <f t="shared" si="53"/>
        <v>383593.87078236829</v>
      </c>
      <c r="CS65" s="24">
        <f t="shared" si="53"/>
        <v>383593.87078236829</v>
      </c>
      <c r="CT65" s="24">
        <f t="shared" si="53"/>
        <v>383593.87078236829</v>
      </c>
      <c r="CU65" s="24">
        <f t="shared" si="53"/>
        <v>383593.87078236829</v>
      </c>
      <c r="CV65" s="24">
        <f t="shared" si="53"/>
        <v>383593.87078236829</v>
      </c>
      <c r="CW65" s="24">
        <f t="shared" si="53"/>
        <v>383593.87078236829</v>
      </c>
      <c r="CX65" s="24">
        <f t="shared" si="53"/>
        <v>383593.87078236829</v>
      </c>
      <c r="CY65" s="24">
        <f t="shared" si="53"/>
        <v>383593.87078236829</v>
      </c>
      <c r="CZ65" s="24">
        <f t="shared" si="53"/>
        <v>383593.87078236829</v>
      </c>
      <c r="DA65" s="24">
        <f t="shared" si="53"/>
        <v>383593.87078236829</v>
      </c>
      <c r="DB65" s="24">
        <f t="shared" si="53"/>
        <v>383593.87078236829</v>
      </c>
      <c r="DC65" s="24">
        <f t="shared" si="53"/>
        <v>383593.87078236829</v>
      </c>
      <c r="DD65" s="24">
        <f t="shared" si="53"/>
        <v>383593.87078236829</v>
      </c>
      <c r="DE65" s="24">
        <f t="shared" si="53"/>
        <v>383593.87078236829</v>
      </c>
      <c r="DF65" s="24">
        <f t="shared" si="53"/>
        <v>383593.87078236829</v>
      </c>
      <c r="DG65" s="24">
        <f t="shared" si="53"/>
        <v>383593.87078236829</v>
      </c>
      <c r="DH65" s="24">
        <f t="shared" si="53"/>
        <v>383593.87078236829</v>
      </c>
      <c r="DI65" s="24">
        <f t="shared" si="53"/>
        <v>383593.87078236829</v>
      </c>
      <c r="DJ65" s="24">
        <f t="shared" si="53"/>
        <v>383593.87078236829</v>
      </c>
      <c r="DK65" s="24">
        <f t="shared" si="53"/>
        <v>383593.87078236829</v>
      </c>
      <c r="DL65" s="24">
        <f t="shared" si="53"/>
        <v>383593.87078236829</v>
      </c>
      <c r="DM65" s="24">
        <f t="shared" si="53"/>
        <v>383593.87078236829</v>
      </c>
      <c r="DN65" s="24">
        <f t="shared" si="53"/>
        <v>383593.87078236829</v>
      </c>
      <c r="DO65" s="24">
        <f t="shared" si="53"/>
        <v>383593.87078236829</v>
      </c>
      <c r="DP65" s="24">
        <f t="shared" si="53"/>
        <v>383593.87078236829</v>
      </c>
      <c r="DQ65" s="24">
        <f t="shared" si="53"/>
        <v>383593.87078236829</v>
      </c>
      <c r="DR65" s="24">
        <f t="shared" si="53"/>
        <v>383593.87078236829</v>
      </c>
      <c r="DS65" s="24">
        <f t="shared" si="53"/>
        <v>383593.87078236829</v>
      </c>
      <c r="DT65" s="24">
        <f t="shared" si="53"/>
        <v>383593.87078236829</v>
      </c>
      <c r="DU65" s="24">
        <f t="shared" si="53"/>
        <v>383593.87078236829</v>
      </c>
      <c r="DV65" s="24">
        <f t="shared" si="53"/>
        <v>383593.87078236829</v>
      </c>
      <c r="DW65" s="24">
        <f t="shared" si="53"/>
        <v>383593.87078236829</v>
      </c>
      <c r="DX65" s="24">
        <f t="shared" si="53"/>
        <v>383593.87078236829</v>
      </c>
      <c r="DY65" s="24">
        <f t="shared" si="53"/>
        <v>383593.87078236829</v>
      </c>
      <c r="DZ65" s="24">
        <f t="shared" si="53"/>
        <v>383593.87078236829</v>
      </c>
      <c r="EA65" s="24">
        <f t="shared" si="53"/>
        <v>383593.87078236829</v>
      </c>
      <c r="EB65" s="24">
        <f t="shared" si="53"/>
        <v>383593.87078236829</v>
      </c>
      <c r="EC65" s="24">
        <f t="shared" si="53"/>
        <v>383593.87078236829</v>
      </c>
      <c r="ED65" s="24">
        <f t="shared" si="53"/>
        <v>383593.87078236829</v>
      </c>
      <c r="EE65" s="24">
        <f t="shared" si="53"/>
        <v>383593.87078236829</v>
      </c>
      <c r="EF65" s="24">
        <f t="shared" si="53"/>
        <v>383593.87078236829</v>
      </c>
      <c r="EG65" s="24">
        <f t="shared" si="53"/>
        <v>383593.87078236829</v>
      </c>
      <c r="EH65" s="24">
        <f t="shared" si="53"/>
        <v>383593.87078236829</v>
      </c>
      <c r="EI65" s="24">
        <f t="shared" si="53"/>
        <v>383593.87078236829</v>
      </c>
      <c r="EJ65" s="24">
        <f t="shared" si="53"/>
        <v>383593.87078236829</v>
      </c>
      <c r="EK65" s="24">
        <f t="shared" ref="EK65:GV65" si="54">SUMIFS($L$3:$L$48,$K$3:$K$48,"Serviços Não-Financeiros")</f>
        <v>383593.87078236829</v>
      </c>
      <c r="EL65" s="24">
        <f t="shared" si="54"/>
        <v>383593.87078236829</v>
      </c>
      <c r="EM65" s="24">
        <f t="shared" si="54"/>
        <v>383593.87078236829</v>
      </c>
      <c r="EN65" s="24">
        <f t="shared" si="54"/>
        <v>383593.87078236829</v>
      </c>
      <c r="EO65" s="24">
        <f t="shared" si="54"/>
        <v>383593.87078236829</v>
      </c>
      <c r="EP65" s="24">
        <f t="shared" si="54"/>
        <v>383593.87078236829</v>
      </c>
      <c r="EQ65" s="24">
        <f t="shared" si="54"/>
        <v>383593.87078236829</v>
      </c>
      <c r="ER65" s="24">
        <f t="shared" si="54"/>
        <v>383593.87078236829</v>
      </c>
      <c r="ES65" s="24">
        <f t="shared" si="54"/>
        <v>383593.87078236829</v>
      </c>
      <c r="ET65" s="24">
        <f t="shared" si="54"/>
        <v>383593.87078236829</v>
      </c>
      <c r="EU65" s="24">
        <f t="shared" si="54"/>
        <v>383593.87078236829</v>
      </c>
      <c r="EV65" s="24">
        <f t="shared" si="54"/>
        <v>383593.87078236829</v>
      </c>
      <c r="EW65" s="24">
        <f t="shared" si="54"/>
        <v>383593.87078236829</v>
      </c>
      <c r="EX65" s="24">
        <f t="shared" si="54"/>
        <v>383593.87078236829</v>
      </c>
      <c r="EY65" s="24">
        <f t="shared" si="54"/>
        <v>383593.87078236829</v>
      </c>
      <c r="EZ65" s="24">
        <f t="shared" si="54"/>
        <v>383593.87078236829</v>
      </c>
      <c r="FA65" s="24">
        <f t="shared" si="54"/>
        <v>383593.87078236829</v>
      </c>
      <c r="FB65" s="24">
        <f t="shared" si="54"/>
        <v>383593.87078236829</v>
      </c>
      <c r="FC65" s="24">
        <f t="shared" si="54"/>
        <v>383593.87078236829</v>
      </c>
      <c r="FD65" s="24">
        <f t="shared" si="54"/>
        <v>383593.87078236829</v>
      </c>
      <c r="FE65" s="24">
        <f t="shared" si="54"/>
        <v>383593.87078236829</v>
      </c>
      <c r="FF65" s="24">
        <f t="shared" si="54"/>
        <v>383593.87078236829</v>
      </c>
      <c r="FG65" s="24">
        <f t="shared" si="54"/>
        <v>383593.87078236829</v>
      </c>
      <c r="FH65" s="24">
        <f t="shared" si="54"/>
        <v>383593.87078236829</v>
      </c>
      <c r="FI65" s="24">
        <f t="shared" si="54"/>
        <v>383593.87078236829</v>
      </c>
      <c r="FJ65" s="24">
        <f t="shared" si="54"/>
        <v>383593.87078236829</v>
      </c>
      <c r="FK65" s="24">
        <f t="shared" si="54"/>
        <v>383593.87078236829</v>
      </c>
      <c r="FL65" s="24">
        <f t="shared" si="54"/>
        <v>383593.87078236829</v>
      </c>
      <c r="FM65" s="24">
        <f t="shared" si="54"/>
        <v>383593.87078236829</v>
      </c>
      <c r="FN65" s="24">
        <f t="shared" si="54"/>
        <v>383593.87078236829</v>
      </c>
      <c r="FO65" s="24">
        <f t="shared" si="54"/>
        <v>383593.87078236829</v>
      </c>
      <c r="FP65" s="24">
        <f t="shared" si="54"/>
        <v>383593.87078236829</v>
      </c>
      <c r="FQ65" s="24">
        <f t="shared" si="54"/>
        <v>383593.87078236829</v>
      </c>
      <c r="FR65" s="24">
        <f t="shared" si="54"/>
        <v>383593.87078236829</v>
      </c>
      <c r="FS65" s="24">
        <f t="shared" si="54"/>
        <v>383593.87078236829</v>
      </c>
      <c r="FT65" s="24">
        <f t="shared" si="54"/>
        <v>383593.87078236829</v>
      </c>
      <c r="FU65" s="24">
        <f t="shared" si="54"/>
        <v>383593.87078236829</v>
      </c>
      <c r="FV65" s="24">
        <f t="shared" si="54"/>
        <v>383593.87078236829</v>
      </c>
      <c r="FW65" s="24">
        <f t="shared" si="54"/>
        <v>383593.87078236829</v>
      </c>
      <c r="FX65" s="24">
        <f t="shared" si="54"/>
        <v>383593.87078236829</v>
      </c>
      <c r="FY65" s="24">
        <f t="shared" si="54"/>
        <v>383593.87078236829</v>
      </c>
      <c r="FZ65" s="24">
        <f t="shared" si="54"/>
        <v>383593.87078236829</v>
      </c>
      <c r="GA65" s="24">
        <f t="shared" si="54"/>
        <v>383593.87078236829</v>
      </c>
      <c r="GB65" s="24">
        <f t="shared" si="54"/>
        <v>383593.87078236829</v>
      </c>
      <c r="GC65" s="24">
        <f t="shared" si="54"/>
        <v>383593.87078236829</v>
      </c>
      <c r="GD65" s="24">
        <f t="shared" si="54"/>
        <v>383593.87078236829</v>
      </c>
      <c r="GE65" s="24">
        <f t="shared" si="54"/>
        <v>383593.87078236829</v>
      </c>
      <c r="GF65" s="24">
        <f t="shared" si="54"/>
        <v>383593.87078236829</v>
      </c>
      <c r="GG65" s="24">
        <f t="shared" si="54"/>
        <v>383593.87078236829</v>
      </c>
      <c r="GH65" s="24">
        <f t="shared" si="54"/>
        <v>383593.87078236829</v>
      </c>
      <c r="GI65" s="24">
        <f t="shared" si="54"/>
        <v>383593.87078236829</v>
      </c>
      <c r="GJ65" s="24">
        <f t="shared" si="54"/>
        <v>383593.87078236829</v>
      </c>
      <c r="GK65" s="24">
        <f t="shared" si="54"/>
        <v>383593.87078236829</v>
      </c>
      <c r="GL65" s="24">
        <f t="shared" si="54"/>
        <v>383593.87078236829</v>
      </c>
      <c r="GM65" s="24">
        <f t="shared" si="54"/>
        <v>383593.87078236829</v>
      </c>
      <c r="GN65" s="24">
        <f t="shared" si="54"/>
        <v>383593.87078236829</v>
      </c>
      <c r="GO65" s="24">
        <f t="shared" si="54"/>
        <v>383593.87078236829</v>
      </c>
      <c r="GP65" s="24">
        <f t="shared" si="54"/>
        <v>383593.87078236829</v>
      </c>
      <c r="GQ65" s="24">
        <f t="shared" si="54"/>
        <v>383593.87078236829</v>
      </c>
      <c r="GR65" s="24">
        <f t="shared" si="54"/>
        <v>383593.87078236829</v>
      </c>
      <c r="GS65" s="24">
        <f t="shared" si="54"/>
        <v>383593.87078236829</v>
      </c>
      <c r="GT65" s="24">
        <f t="shared" si="54"/>
        <v>383593.87078236829</v>
      </c>
      <c r="GU65" s="24">
        <f t="shared" si="54"/>
        <v>383593.87078236829</v>
      </c>
      <c r="GV65" s="24">
        <f t="shared" si="54"/>
        <v>383593.87078236829</v>
      </c>
      <c r="GW65" s="24">
        <f t="shared" ref="GW65:IA65" si="55">SUMIFS($L$3:$L$48,$K$3:$K$48,"Serviços Não-Financeiros")</f>
        <v>383593.87078236829</v>
      </c>
      <c r="GX65" s="24">
        <f t="shared" si="55"/>
        <v>383593.87078236829</v>
      </c>
      <c r="GY65" s="24">
        <f t="shared" si="55"/>
        <v>383593.87078236829</v>
      </c>
      <c r="GZ65" s="24">
        <f t="shared" si="55"/>
        <v>383593.87078236829</v>
      </c>
      <c r="HA65" s="24">
        <f t="shared" si="55"/>
        <v>383593.87078236829</v>
      </c>
      <c r="HB65" s="24">
        <f t="shared" si="55"/>
        <v>383593.87078236829</v>
      </c>
      <c r="HC65" s="24">
        <f t="shared" si="55"/>
        <v>383593.87078236829</v>
      </c>
      <c r="HD65" s="24">
        <f t="shared" si="55"/>
        <v>383593.87078236829</v>
      </c>
      <c r="HE65" s="24">
        <f t="shared" si="55"/>
        <v>383593.87078236829</v>
      </c>
      <c r="HF65" s="24">
        <f t="shared" si="55"/>
        <v>383593.87078236829</v>
      </c>
      <c r="HG65" s="24">
        <f t="shared" si="55"/>
        <v>383593.87078236829</v>
      </c>
      <c r="HH65" s="24">
        <f t="shared" si="55"/>
        <v>383593.87078236829</v>
      </c>
      <c r="HI65" s="24">
        <f t="shared" si="55"/>
        <v>383593.87078236829</v>
      </c>
      <c r="HJ65" s="24">
        <f t="shared" si="55"/>
        <v>383593.87078236829</v>
      </c>
      <c r="HK65" s="24">
        <f t="shared" si="55"/>
        <v>383593.87078236829</v>
      </c>
      <c r="HL65" s="24">
        <f t="shared" si="55"/>
        <v>383593.87078236829</v>
      </c>
      <c r="HM65" s="24">
        <f t="shared" si="55"/>
        <v>383593.87078236829</v>
      </c>
      <c r="HN65" s="24">
        <f t="shared" si="55"/>
        <v>383593.87078236829</v>
      </c>
      <c r="HO65" s="24">
        <f t="shared" si="55"/>
        <v>383593.87078236829</v>
      </c>
      <c r="HP65" s="24">
        <f t="shared" si="55"/>
        <v>383593.87078236829</v>
      </c>
      <c r="HQ65" s="24">
        <f t="shared" si="55"/>
        <v>383593.87078236829</v>
      </c>
      <c r="HR65" s="24">
        <f t="shared" si="55"/>
        <v>383593.87078236829</v>
      </c>
      <c r="HS65" s="24">
        <f t="shared" si="55"/>
        <v>383593.87078236829</v>
      </c>
      <c r="HT65" s="24">
        <f t="shared" si="55"/>
        <v>383593.87078236829</v>
      </c>
      <c r="HU65" s="24">
        <f t="shared" si="55"/>
        <v>383593.87078236829</v>
      </c>
      <c r="HV65" s="24">
        <f t="shared" si="55"/>
        <v>383593.87078236829</v>
      </c>
      <c r="HW65" s="24">
        <f t="shared" si="55"/>
        <v>383593.87078236829</v>
      </c>
      <c r="HX65" s="24">
        <f t="shared" si="55"/>
        <v>383593.87078236829</v>
      </c>
      <c r="HY65" s="24">
        <f t="shared" si="55"/>
        <v>383593.87078236829</v>
      </c>
      <c r="HZ65" s="24">
        <f t="shared" si="55"/>
        <v>383593.87078236829</v>
      </c>
      <c r="IA65" s="24">
        <f t="shared" si="55"/>
        <v>383593.87078236829</v>
      </c>
    </row>
    <row r="66" spans="11:235" x14ac:dyDescent="0.25">
      <c r="K66" s="26" t="s">
        <v>48</v>
      </c>
      <c r="L66" s="24">
        <f>SUMIFS($L$3:$L$48,$K$3:$K$48,"Comércio")</f>
        <v>65433.566195301944</v>
      </c>
      <c r="M66" s="24">
        <f t="shared" ref="M66:BX66" si="56">SUMIFS($L$3:$L$48,$K$3:$K$48,"Comércio")</f>
        <v>65433.566195301944</v>
      </c>
      <c r="N66" s="24">
        <f t="shared" si="56"/>
        <v>65433.566195301944</v>
      </c>
      <c r="O66" s="24">
        <f t="shared" si="56"/>
        <v>65433.566195301944</v>
      </c>
      <c r="P66" s="24">
        <f t="shared" si="56"/>
        <v>65433.566195301944</v>
      </c>
      <c r="Q66" s="24">
        <f t="shared" si="56"/>
        <v>65433.566195301944</v>
      </c>
      <c r="R66" s="24">
        <f t="shared" si="56"/>
        <v>65433.566195301944</v>
      </c>
      <c r="S66" s="24">
        <f t="shared" si="56"/>
        <v>65433.566195301944</v>
      </c>
      <c r="T66" s="24">
        <f t="shared" si="56"/>
        <v>65433.566195301944</v>
      </c>
      <c r="U66" s="24">
        <f t="shared" si="56"/>
        <v>65433.566195301944</v>
      </c>
      <c r="V66" s="24">
        <f t="shared" si="56"/>
        <v>65433.566195301944</v>
      </c>
      <c r="W66" s="24">
        <f t="shared" si="56"/>
        <v>65433.566195301944</v>
      </c>
      <c r="X66" s="24">
        <f t="shared" si="56"/>
        <v>65433.566195301944</v>
      </c>
      <c r="Y66" s="24">
        <f t="shared" si="56"/>
        <v>65433.566195301944</v>
      </c>
      <c r="Z66" s="24">
        <f t="shared" si="56"/>
        <v>65433.566195301944</v>
      </c>
      <c r="AA66" s="24">
        <f t="shared" si="56"/>
        <v>65433.566195301944</v>
      </c>
      <c r="AB66" s="24">
        <f t="shared" si="56"/>
        <v>65433.566195301944</v>
      </c>
      <c r="AC66" s="24">
        <f t="shared" si="56"/>
        <v>65433.566195301944</v>
      </c>
      <c r="AD66" s="24">
        <f t="shared" si="56"/>
        <v>65433.566195301944</v>
      </c>
      <c r="AE66" s="24">
        <f t="shared" si="56"/>
        <v>65433.566195301944</v>
      </c>
      <c r="AF66" s="24">
        <f t="shared" si="56"/>
        <v>65433.566195301944</v>
      </c>
      <c r="AG66" s="24">
        <f t="shared" si="56"/>
        <v>65433.566195301944</v>
      </c>
      <c r="AH66" s="24">
        <f t="shared" si="56"/>
        <v>65433.566195301944</v>
      </c>
      <c r="AI66" s="24">
        <f t="shared" si="56"/>
        <v>65433.566195301944</v>
      </c>
      <c r="AJ66" s="24">
        <f t="shared" si="56"/>
        <v>65433.566195301944</v>
      </c>
      <c r="AK66" s="24">
        <f t="shared" si="56"/>
        <v>65433.566195301944</v>
      </c>
      <c r="AL66" s="24">
        <f t="shared" si="56"/>
        <v>65433.566195301944</v>
      </c>
      <c r="AM66" s="24">
        <f t="shared" si="56"/>
        <v>65433.566195301944</v>
      </c>
      <c r="AN66" s="24">
        <f t="shared" si="56"/>
        <v>65433.566195301944</v>
      </c>
      <c r="AO66" s="24">
        <f t="shared" si="56"/>
        <v>65433.566195301944</v>
      </c>
      <c r="AP66" s="24">
        <f t="shared" si="56"/>
        <v>65433.566195301944</v>
      </c>
      <c r="AQ66" s="24">
        <f t="shared" si="56"/>
        <v>65433.566195301944</v>
      </c>
      <c r="AR66" s="24">
        <f t="shared" si="56"/>
        <v>65433.566195301944</v>
      </c>
      <c r="AS66" s="24">
        <f t="shared" si="56"/>
        <v>65433.566195301944</v>
      </c>
      <c r="AT66" s="24">
        <f t="shared" si="56"/>
        <v>65433.566195301944</v>
      </c>
      <c r="AU66" s="24">
        <f t="shared" si="56"/>
        <v>65433.566195301944</v>
      </c>
      <c r="AV66" s="24">
        <f t="shared" si="56"/>
        <v>65433.566195301944</v>
      </c>
      <c r="AW66" s="24">
        <f t="shared" si="56"/>
        <v>65433.566195301944</v>
      </c>
      <c r="AX66" s="24">
        <f t="shared" si="56"/>
        <v>65433.566195301944</v>
      </c>
      <c r="AY66" s="24">
        <f t="shared" si="56"/>
        <v>65433.566195301944</v>
      </c>
      <c r="AZ66" s="24">
        <f t="shared" si="56"/>
        <v>65433.566195301944</v>
      </c>
      <c r="BA66" s="24">
        <f t="shared" si="56"/>
        <v>65433.566195301944</v>
      </c>
      <c r="BB66" s="24">
        <f t="shared" si="56"/>
        <v>65433.566195301944</v>
      </c>
      <c r="BC66" s="24">
        <f t="shared" si="56"/>
        <v>65433.566195301944</v>
      </c>
      <c r="BD66" s="24">
        <f t="shared" si="56"/>
        <v>65433.566195301944</v>
      </c>
      <c r="BE66" s="24">
        <f t="shared" si="56"/>
        <v>65433.566195301944</v>
      </c>
      <c r="BF66" s="24">
        <f t="shared" si="56"/>
        <v>65433.566195301944</v>
      </c>
      <c r="BG66" s="24">
        <f t="shared" si="56"/>
        <v>65433.566195301944</v>
      </c>
      <c r="BH66" s="24">
        <f t="shared" si="56"/>
        <v>65433.566195301944</v>
      </c>
      <c r="BI66" s="24">
        <f t="shared" si="56"/>
        <v>65433.566195301944</v>
      </c>
      <c r="BJ66" s="24">
        <f t="shared" si="56"/>
        <v>65433.566195301944</v>
      </c>
      <c r="BK66" s="24">
        <f t="shared" si="56"/>
        <v>65433.566195301944</v>
      </c>
      <c r="BL66" s="24">
        <f t="shared" si="56"/>
        <v>65433.566195301944</v>
      </c>
      <c r="BM66" s="24">
        <f t="shared" si="56"/>
        <v>65433.566195301944</v>
      </c>
      <c r="BN66" s="24">
        <f t="shared" si="56"/>
        <v>65433.566195301944</v>
      </c>
      <c r="BO66" s="24">
        <f t="shared" si="56"/>
        <v>65433.566195301944</v>
      </c>
      <c r="BP66" s="24">
        <f t="shared" si="56"/>
        <v>65433.566195301944</v>
      </c>
      <c r="BQ66" s="24">
        <f t="shared" si="56"/>
        <v>65433.566195301944</v>
      </c>
      <c r="BR66" s="24">
        <f t="shared" si="56"/>
        <v>65433.566195301944</v>
      </c>
      <c r="BS66" s="24">
        <f t="shared" si="56"/>
        <v>65433.566195301944</v>
      </c>
      <c r="BT66" s="24">
        <f t="shared" si="56"/>
        <v>65433.566195301944</v>
      </c>
      <c r="BU66" s="24">
        <f t="shared" si="56"/>
        <v>65433.566195301944</v>
      </c>
      <c r="BV66" s="24">
        <f t="shared" si="56"/>
        <v>65433.566195301944</v>
      </c>
      <c r="BW66" s="24">
        <f t="shared" si="56"/>
        <v>65433.566195301944</v>
      </c>
      <c r="BX66" s="24">
        <f t="shared" si="56"/>
        <v>65433.566195301944</v>
      </c>
      <c r="BY66" s="24">
        <f t="shared" ref="BY66:EJ66" si="57">SUMIFS($L$3:$L$48,$K$3:$K$48,"Comércio")</f>
        <v>65433.566195301944</v>
      </c>
      <c r="BZ66" s="24">
        <f t="shared" si="57"/>
        <v>65433.566195301944</v>
      </c>
      <c r="CA66" s="24">
        <f t="shared" si="57"/>
        <v>65433.566195301944</v>
      </c>
      <c r="CB66" s="24">
        <f t="shared" si="57"/>
        <v>65433.566195301944</v>
      </c>
      <c r="CC66" s="24">
        <f t="shared" si="57"/>
        <v>65433.566195301944</v>
      </c>
      <c r="CD66" s="24">
        <f t="shared" si="57"/>
        <v>65433.566195301944</v>
      </c>
      <c r="CE66" s="24">
        <f t="shared" si="57"/>
        <v>65433.566195301944</v>
      </c>
      <c r="CF66" s="24">
        <f t="shared" si="57"/>
        <v>65433.566195301944</v>
      </c>
      <c r="CG66" s="24">
        <f t="shared" si="57"/>
        <v>65433.566195301944</v>
      </c>
      <c r="CH66" s="24">
        <f t="shared" si="57"/>
        <v>65433.566195301944</v>
      </c>
      <c r="CI66" s="24">
        <f t="shared" si="57"/>
        <v>65433.566195301944</v>
      </c>
      <c r="CJ66" s="24">
        <f t="shared" si="57"/>
        <v>65433.566195301944</v>
      </c>
      <c r="CK66" s="24">
        <f t="shared" si="57"/>
        <v>65433.566195301944</v>
      </c>
      <c r="CL66" s="24">
        <f t="shared" si="57"/>
        <v>65433.566195301944</v>
      </c>
      <c r="CM66" s="24">
        <f t="shared" si="57"/>
        <v>65433.566195301944</v>
      </c>
      <c r="CN66" s="24">
        <f t="shared" si="57"/>
        <v>65433.566195301944</v>
      </c>
      <c r="CO66" s="24">
        <f t="shared" si="57"/>
        <v>65433.566195301944</v>
      </c>
      <c r="CP66" s="24">
        <f t="shared" si="57"/>
        <v>65433.566195301944</v>
      </c>
      <c r="CQ66" s="24">
        <f t="shared" si="57"/>
        <v>65433.566195301944</v>
      </c>
      <c r="CR66" s="24">
        <f t="shared" si="57"/>
        <v>65433.566195301944</v>
      </c>
      <c r="CS66" s="24">
        <f t="shared" si="57"/>
        <v>65433.566195301944</v>
      </c>
      <c r="CT66" s="24">
        <f t="shared" si="57"/>
        <v>65433.566195301944</v>
      </c>
      <c r="CU66" s="24">
        <f t="shared" si="57"/>
        <v>65433.566195301944</v>
      </c>
      <c r="CV66" s="24">
        <f t="shared" si="57"/>
        <v>65433.566195301944</v>
      </c>
      <c r="CW66" s="24">
        <f t="shared" si="57"/>
        <v>65433.566195301944</v>
      </c>
      <c r="CX66" s="24">
        <f t="shared" si="57"/>
        <v>65433.566195301944</v>
      </c>
      <c r="CY66" s="24">
        <f t="shared" si="57"/>
        <v>65433.566195301944</v>
      </c>
      <c r="CZ66" s="24">
        <f t="shared" si="57"/>
        <v>65433.566195301944</v>
      </c>
      <c r="DA66" s="24">
        <f t="shared" si="57"/>
        <v>65433.566195301944</v>
      </c>
      <c r="DB66" s="24">
        <f t="shared" si="57"/>
        <v>65433.566195301944</v>
      </c>
      <c r="DC66" s="24">
        <f t="shared" si="57"/>
        <v>65433.566195301944</v>
      </c>
      <c r="DD66" s="24">
        <f t="shared" si="57"/>
        <v>65433.566195301944</v>
      </c>
      <c r="DE66" s="24">
        <f t="shared" si="57"/>
        <v>65433.566195301944</v>
      </c>
      <c r="DF66" s="24">
        <f t="shared" si="57"/>
        <v>65433.566195301944</v>
      </c>
      <c r="DG66" s="24">
        <f t="shared" si="57"/>
        <v>65433.566195301944</v>
      </c>
      <c r="DH66" s="24">
        <f t="shared" si="57"/>
        <v>65433.566195301944</v>
      </c>
      <c r="DI66" s="24">
        <f t="shared" si="57"/>
        <v>65433.566195301944</v>
      </c>
      <c r="DJ66" s="24">
        <f t="shared" si="57"/>
        <v>65433.566195301944</v>
      </c>
      <c r="DK66" s="24">
        <f t="shared" si="57"/>
        <v>65433.566195301944</v>
      </c>
      <c r="DL66" s="24">
        <f t="shared" si="57"/>
        <v>65433.566195301944</v>
      </c>
      <c r="DM66" s="24">
        <f t="shared" si="57"/>
        <v>65433.566195301944</v>
      </c>
      <c r="DN66" s="24">
        <f t="shared" si="57"/>
        <v>65433.566195301944</v>
      </c>
      <c r="DO66" s="24">
        <f t="shared" si="57"/>
        <v>65433.566195301944</v>
      </c>
      <c r="DP66" s="24">
        <f t="shared" si="57"/>
        <v>65433.566195301944</v>
      </c>
      <c r="DQ66" s="24">
        <f t="shared" si="57"/>
        <v>65433.566195301944</v>
      </c>
      <c r="DR66" s="24">
        <f t="shared" si="57"/>
        <v>65433.566195301944</v>
      </c>
      <c r="DS66" s="24">
        <f t="shared" si="57"/>
        <v>65433.566195301944</v>
      </c>
      <c r="DT66" s="24">
        <f t="shared" si="57"/>
        <v>65433.566195301944</v>
      </c>
      <c r="DU66" s="24">
        <f t="shared" si="57"/>
        <v>65433.566195301944</v>
      </c>
      <c r="DV66" s="24">
        <f t="shared" si="57"/>
        <v>65433.566195301944</v>
      </c>
      <c r="DW66" s="24">
        <f t="shared" si="57"/>
        <v>65433.566195301944</v>
      </c>
      <c r="DX66" s="24">
        <f t="shared" si="57"/>
        <v>65433.566195301944</v>
      </c>
      <c r="DY66" s="24">
        <f t="shared" si="57"/>
        <v>65433.566195301944</v>
      </c>
      <c r="DZ66" s="24">
        <f t="shared" si="57"/>
        <v>65433.566195301944</v>
      </c>
      <c r="EA66" s="24">
        <f t="shared" si="57"/>
        <v>65433.566195301944</v>
      </c>
      <c r="EB66" s="24">
        <f t="shared" si="57"/>
        <v>65433.566195301944</v>
      </c>
      <c r="EC66" s="24">
        <f t="shared" si="57"/>
        <v>65433.566195301944</v>
      </c>
      <c r="ED66" s="24">
        <f t="shared" si="57"/>
        <v>65433.566195301944</v>
      </c>
      <c r="EE66" s="24">
        <f t="shared" si="57"/>
        <v>65433.566195301944</v>
      </c>
      <c r="EF66" s="24">
        <f t="shared" si="57"/>
        <v>65433.566195301944</v>
      </c>
      <c r="EG66" s="24">
        <f t="shared" si="57"/>
        <v>65433.566195301944</v>
      </c>
      <c r="EH66" s="24">
        <f t="shared" si="57"/>
        <v>65433.566195301944</v>
      </c>
      <c r="EI66" s="24">
        <f t="shared" si="57"/>
        <v>65433.566195301944</v>
      </c>
      <c r="EJ66" s="24">
        <f t="shared" si="57"/>
        <v>65433.566195301944</v>
      </c>
      <c r="EK66" s="24">
        <f t="shared" ref="EK66:GV66" si="58">SUMIFS($L$3:$L$48,$K$3:$K$48,"Comércio")</f>
        <v>65433.566195301944</v>
      </c>
      <c r="EL66" s="24">
        <f t="shared" si="58"/>
        <v>65433.566195301944</v>
      </c>
      <c r="EM66" s="24">
        <f t="shared" si="58"/>
        <v>65433.566195301944</v>
      </c>
      <c r="EN66" s="24">
        <f t="shared" si="58"/>
        <v>65433.566195301944</v>
      </c>
      <c r="EO66" s="24">
        <f t="shared" si="58"/>
        <v>65433.566195301944</v>
      </c>
      <c r="EP66" s="24">
        <f t="shared" si="58"/>
        <v>65433.566195301944</v>
      </c>
      <c r="EQ66" s="24">
        <f t="shared" si="58"/>
        <v>65433.566195301944</v>
      </c>
      <c r="ER66" s="24">
        <f t="shared" si="58"/>
        <v>65433.566195301944</v>
      </c>
      <c r="ES66" s="24">
        <f t="shared" si="58"/>
        <v>65433.566195301944</v>
      </c>
      <c r="ET66" s="24">
        <f t="shared" si="58"/>
        <v>65433.566195301944</v>
      </c>
      <c r="EU66" s="24">
        <f t="shared" si="58"/>
        <v>65433.566195301944</v>
      </c>
      <c r="EV66" s="24">
        <f t="shared" si="58"/>
        <v>65433.566195301944</v>
      </c>
      <c r="EW66" s="24">
        <f t="shared" si="58"/>
        <v>65433.566195301944</v>
      </c>
      <c r="EX66" s="24">
        <f t="shared" si="58"/>
        <v>65433.566195301944</v>
      </c>
      <c r="EY66" s="24">
        <f t="shared" si="58"/>
        <v>65433.566195301944</v>
      </c>
      <c r="EZ66" s="24">
        <f t="shared" si="58"/>
        <v>65433.566195301944</v>
      </c>
      <c r="FA66" s="24">
        <f t="shared" si="58"/>
        <v>65433.566195301944</v>
      </c>
      <c r="FB66" s="24">
        <f t="shared" si="58"/>
        <v>65433.566195301944</v>
      </c>
      <c r="FC66" s="24">
        <f t="shared" si="58"/>
        <v>65433.566195301944</v>
      </c>
      <c r="FD66" s="24">
        <f t="shared" si="58"/>
        <v>65433.566195301944</v>
      </c>
      <c r="FE66" s="24">
        <f t="shared" si="58"/>
        <v>65433.566195301944</v>
      </c>
      <c r="FF66" s="24">
        <f t="shared" si="58"/>
        <v>65433.566195301944</v>
      </c>
      <c r="FG66" s="24">
        <f t="shared" si="58"/>
        <v>65433.566195301944</v>
      </c>
      <c r="FH66" s="24">
        <f t="shared" si="58"/>
        <v>65433.566195301944</v>
      </c>
      <c r="FI66" s="24">
        <f t="shared" si="58"/>
        <v>65433.566195301944</v>
      </c>
      <c r="FJ66" s="24">
        <f t="shared" si="58"/>
        <v>65433.566195301944</v>
      </c>
      <c r="FK66" s="24">
        <f t="shared" si="58"/>
        <v>65433.566195301944</v>
      </c>
      <c r="FL66" s="24">
        <f t="shared" si="58"/>
        <v>65433.566195301944</v>
      </c>
      <c r="FM66" s="24">
        <f t="shared" si="58"/>
        <v>65433.566195301944</v>
      </c>
      <c r="FN66" s="24">
        <f t="shared" si="58"/>
        <v>65433.566195301944</v>
      </c>
      <c r="FO66" s="24">
        <f t="shared" si="58"/>
        <v>65433.566195301944</v>
      </c>
      <c r="FP66" s="24">
        <f t="shared" si="58"/>
        <v>65433.566195301944</v>
      </c>
      <c r="FQ66" s="24">
        <f t="shared" si="58"/>
        <v>65433.566195301944</v>
      </c>
      <c r="FR66" s="24">
        <f t="shared" si="58"/>
        <v>65433.566195301944</v>
      </c>
      <c r="FS66" s="24">
        <f t="shared" si="58"/>
        <v>65433.566195301944</v>
      </c>
      <c r="FT66" s="24">
        <f t="shared" si="58"/>
        <v>65433.566195301944</v>
      </c>
      <c r="FU66" s="24">
        <f t="shared" si="58"/>
        <v>65433.566195301944</v>
      </c>
      <c r="FV66" s="24">
        <f t="shared" si="58"/>
        <v>65433.566195301944</v>
      </c>
      <c r="FW66" s="24">
        <f t="shared" si="58"/>
        <v>65433.566195301944</v>
      </c>
      <c r="FX66" s="24">
        <f t="shared" si="58"/>
        <v>65433.566195301944</v>
      </c>
      <c r="FY66" s="24">
        <f t="shared" si="58"/>
        <v>65433.566195301944</v>
      </c>
      <c r="FZ66" s="24">
        <f t="shared" si="58"/>
        <v>65433.566195301944</v>
      </c>
      <c r="GA66" s="24">
        <f t="shared" si="58"/>
        <v>65433.566195301944</v>
      </c>
      <c r="GB66" s="24">
        <f t="shared" si="58"/>
        <v>65433.566195301944</v>
      </c>
      <c r="GC66" s="24">
        <f t="shared" si="58"/>
        <v>65433.566195301944</v>
      </c>
      <c r="GD66" s="24">
        <f t="shared" si="58"/>
        <v>65433.566195301944</v>
      </c>
      <c r="GE66" s="24">
        <f t="shared" si="58"/>
        <v>65433.566195301944</v>
      </c>
      <c r="GF66" s="24">
        <f t="shared" si="58"/>
        <v>65433.566195301944</v>
      </c>
      <c r="GG66" s="24">
        <f t="shared" si="58"/>
        <v>65433.566195301944</v>
      </c>
      <c r="GH66" s="24">
        <f t="shared" si="58"/>
        <v>65433.566195301944</v>
      </c>
      <c r="GI66" s="24">
        <f t="shared" si="58"/>
        <v>65433.566195301944</v>
      </c>
      <c r="GJ66" s="24">
        <f t="shared" si="58"/>
        <v>65433.566195301944</v>
      </c>
      <c r="GK66" s="24">
        <f t="shared" si="58"/>
        <v>65433.566195301944</v>
      </c>
      <c r="GL66" s="24">
        <f t="shared" si="58"/>
        <v>65433.566195301944</v>
      </c>
      <c r="GM66" s="24">
        <f t="shared" si="58"/>
        <v>65433.566195301944</v>
      </c>
      <c r="GN66" s="24">
        <f t="shared" si="58"/>
        <v>65433.566195301944</v>
      </c>
      <c r="GO66" s="24">
        <f t="shared" si="58"/>
        <v>65433.566195301944</v>
      </c>
      <c r="GP66" s="24">
        <f t="shared" si="58"/>
        <v>65433.566195301944</v>
      </c>
      <c r="GQ66" s="24">
        <f t="shared" si="58"/>
        <v>65433.566195301944</v>
      </c>
      <c r="GR66" s="24">
        <f t="shared" si="58"/>
        <v>65433.566195301944</v>
      </c>
      <c r="GS66" s="24">
        <f t="shared" si="58"/>
        <v>65433.566195301944</v>
      </c>
      <c r="GT66" s="24">
        <f t="shared" si="58"/>
        <v>65433.566195301944</v>
      </c>
      <c r="GU66" s="24">
        <f t="shared" si="58"/>
        <v>65433.566195301944</v>
      </c>
      <c r="GV66" s="24">
        <f t="shared" si="58"/>
        <v>65433.566195301944</v>
      </c>
      <c r="GW66" s="24">
        <f t="shared" ref="GW66:IA66" si="59">SUMIFS($L$3:$L$48,$K$3:$K$48,"Comércio")</f>
        <v>65433.566195301944</v>
      </c>
      <c r="GX66" s="24">
        <f t="shared" si="59"/>
        <v>65433.566195301944</v>
      </c>
      <c r="GY66" s="24">
        <f t="shared" si="59"/>
        <v>65433.566195301944</v>
      </c>
      <c r="GZ66" s="24">
        <f t="shared" si="59"/>
        <v>65433.566195301944</v>
      </c>
      <c r="HA66" s="24">
        <f t="shared" si="59"/>
        <v>65433.566195301944</v>
      </c>
      <c r="HB66" s="24">
        <f t="shared" si="59"/>
        <v>65433.566195301944</v>
      </c>
      <c r="HC66" s="24">
        <f t="shared" si="59"/>
        <v>65433.566195301944</v>
      </c>
      <c r="HD66" s="24">
        <f t="shared" si="59"/>
        <v>65433.566195301944</v>
      </c>
      <c r="HE66" s="24">
        <f t="shared" si="59"/>
        <v>65433.566195301944</v>
      </c>
      <c r="HF66" s="24">
        <f t="shared" si="59"/>
        <v>65433.566195301944</v>
      </c>
      <c r="HG66" s="24">
        <f t="shared" si="59"/>
        <v>65433.566195301944</v>
      </c>
      <c r="HH66" s="24">
        <f t="shared" si="59"/>
        <v>65433.566195301944</v>
      </c>
      <c r="HI66" s="24">
        <f t="shared" si="59"/>
        <v>65433.566195301944</v>
      </c>
      <c r="HJ66" s="24">
        <f t="shared" si="59"/>
        <v>65433.566195301944</v>
      </c>
      <c r="HK66" s="24">
        <f t="shared" si="59"/>
        <v>65433.566195301944</v>
      </c>
      <c r="HL66" s="24">
        <f t="shared" si="59"/>
        <v>65433.566195301944</v>
      </c>
      <c r="HM66" s="24">
        <f t="shared" si="59"/>
        <v>65433.566195301944</v>
      </c>
      <c r="HN66" s="24">
        <f t="shared" si="59"/>
        <v>65433.566195301944</v>
      </c>
      <c r="HO66" s="24">
        <f t="shared" si="59"/>
        <v>65433.566195301944</v>
      </c>
      <c r="HP66" s="24">
        <f t="shared" si="59"/>
        <v>65433.566195301944</v>
      </c>
      <c r="HQ66" s="24">
        <f t="shared" si="59"/>
        <v>65433.566195301944</v>
      </c>
      <c r="HR66" s="24">
        <f t="shared" si="59"/>
        <v>65433.566195301944</v>
      </c>
      <c r="HS66" s="24">
        <f t="shared" si="59"/>
        <v>65433.566195301944</v>
      </c>
      <c r="HT66" s="24">
        <f t="shared" si="59"/>
        <v>65433.566195301944</v>
      </c>
      <c r="HU66" s="24">
        <f t="shared" si="59"/>
        <v>65433.566195301944</v>
      </c>
      <c r="HV66" s="24">
        <f t="shared" si="59"/>
        <v>65433.566195301944</v>
      </c>
      <c r="HW66" s="24">
        <f t="shared" si="59"/>
        <v>65433.566195301944</v>
      </c>
      <c r="HX66" s="24">
        <f t="shared" si="59"/>
        <v>65433.566195301944</v>
      </c>
      <c r="HY66" s="24">
        <f t="shared" si="59"/>
        <v>65433.566195301944</v>
      </c>
      <c r="HZ66" s="24">
        <f t="shared" si="59"/>
        <v>65433.566195301944</v>
      </c>
      <c r="IA66" s="24">
        <f t="shared" si="59"/>
        <v>65433.566195301944</v>
      </c>
    </row>
    <row r="67" spans="11:235" x14ac:dyDescent="0.25">
      <c r="K67" s="103" t="s">
        <v>95</v>
      </c>
      <c r="L67" s="24">
        <f>SUM(L65:L66)</f>
        <v>449027.43697767024</v>
      </c>
      <c r="M67" s="24">
        <f t="shared" ref="M67:BX67" si="60">SUM(M65:M66)</f>
        <v>449027.43697767024</v>
      </c>
      <c r="N67" s="24">
        <f t="shared" si="60"/>
        <v>449027.43697767024</v>
      </c>
      <c r="O67" s="24">
        <f t="shared" si="60"/>
        <v>449027.43697767024</v>
      </c>
      <c r="P67" s="24">
        <f t="shared" si="60"/>
        <v>449027.43697767024</v>
      </c>
      <c r="Q67" s="24">
        <f t="shared" si="60"/>
        <v>449027.43697767024</v>
      </c>
      <c r="R67" s="24">
        <f t="shared" si="60"/>
        <v>449027.43697767024</v>
      </c>
      <c r="S67" s="24">
        <f t="shared" si="60"/>
        <v>449027.43697767024</v>
      </c>
      <c r="T67" s="24">
        <f t="shared" si="60"/>
        <v>449027.43697767024</v>
      </c>
      <c r="U67" s="24">
        <f t="shared" si="60"/>
        <v>449027.43697767024</v>
      </c>
      <c r="V67" s="24">
        <f t="shared" si="60"/>
        <v>449027.43697767024</v>
      </c>
      <c r="W67" s="24">
        <f t="shared" si="60"/>
        <v>449027.43697767024</v>
      </c>
      <c r="X67" s="24">
        <f t="shared" si="60"/>
        <v>449027.43697767024</v>
      </c>
      <c r="Y67" s="24">
        <f t="shared" si="60"/>
        <v>449027.43697767024</v>
      </c>
      <c r="Z67" s="24">
        <f t="shared" si="60"/>
        <v>449027.43697767024</v>
      </c>
      <c r="AA67" s="24">
        <f t="shared" si="60"/>
        <v>449027.43697767024</v>
      </c>
      <c r="AB67" s="24">
        <f t="shared" si="60"/>
        <v>449027.43697767024</v>
      </c>
      <c r="AC67" s="24">
        <f t="shared" si="60"/>
        <v>449027.43697767024</v>
      </c>
      <c r="AD67" s="24">
        <f t="shared" si="60"/>
        <v>449027.43697767024</v>
      </c>
      <c r="AE67" s="24">
        <f t="shared" si="60"/>
        <v>449027.43697767024</v>
      </c>
      <c r="AF67" s="24">
        <f t="shared" si="60"/>
        <v>449027.43697767024</v>
      </c>
      <c r="AG67" s="24">
        <f t="shared" si="60"/>
        <v>449027.43697767024</v>
      </c>
      <c r="AH67" s="24">
        <f t="shared" si="60"/>
        <v>449027.43697767024</v>
      </c>
      <c r="AI67" s="24">
        <f t="shared" si="60"/>
        <v>449027.43697767024</v>
      </c>
      <c r="AJ67" s="24">
        <f t="shared" si="60"/>
        <v>449027.43697767024</v>
      </c>
      <c r="AK67" s="24">
        <f t="shared" si="60"/>
        <v>449027.43697767024</v>
      </c>
      <c r="AL67" s="24">
        <f t="shared" si="60"/>
        <v>449027.43697767024</v>
      </c>
      <c r="AM67" s="24">
        <f t="shared" si="60"/>
        <v>449027.43697767024</v>
      </c>
      <c r="AN67" s="24">
        <f t="shared" si="60"/>
        <v>449027.43697767024</v>
      </c>
      <c r="AO67" s="24">
        <f t="shared" si="60"/>
        <v>449027.43697767024</v>
      </c>
      <c r="AP67" s="24">
        <f t="shared" si="60"/>
        <v>449027.43697767024</v>
      </c>
      <c r="AQ67" s="24">
        <f t="shared" si="60"/>
        <v>449027.43697767024</v>
      </c>
      <c r="AR67" s="24">
        <f t="shared" si="60"/>
        <v>449027.43697767024</v>
      </c>
      <c r="AS67" s="24">
        <f t="shared" si="60"/>
        <v>449027.43697767024</v>
      </c>
      <c r="AT67" s="24">
        <f t="shared" si="60"/>
        <v>449027.43697767024</v>
      </c>
      <c r="AU67" s="24">
        <f t="shared" si="60"/>
        <v>449027.43697767024</v>
      </c>
      <c r="AV67" s="24">
        <f t="shared" si="60"/>
        <v>449027.43697767024</v>
      </c>
      <c r="AW67" s="24">
        <f t="shared" si="60"/>
        <v>449027.43697767024</v>
      </c>
      <c r="AX67" s="24">
        <f t="shared" si="60"/>
        <v>449027.43697767024</v>
      </c>
      <c r="AY67" s="24">
        <f t="shared" si="60"/>
        <v>449027.43697767024</v>
      </c>
      <c r="AZ67" s="24">
        <f t="shared" si="60"/>
        <v>449027.43697767024</v>
      </c>
      <c r="BA67" s="24">
        <f t="shared" si="60"/>
        <v>449027.43697767024</v>
      </c>
      <c r="BB67" s="24">
        <f t="shared" si="60"/>
        <v>449027.43697767024</v>
      </c>
      <c r="BC67" s="24">
        <f t="shared" si="60"/>
        <v>449027.43697767024</v>
      </c>
      <c r="BD67" s="24">
        <f t="shared" si="60"/>
        <v>449027.43697767024</v>
      </c>
      <c r="BE67" s="24">
        <f t="shared" si="60"/>
        <v>449027.43697767024</v>
      </c>
      <c r="BF67" s="24">
        <f t="shared" si="60"/>
        <v>449027.43697767024</v>
      </c>
      <c r="BG67" s="24">
        <f t="shared" si="60"/>
        <v>449027.43697767024</v>
      </c>
      <c r="BH67" s="24">
        <f t="shared" si="60"/>
        <v>449027.43697767024</v>
      </c>
      <c r="BI67" s="24">
        <f t="shared" si="60"/>
        <v>449027.43697767024</v>
      </c>
      <c r="BJ67" s="24">
        <f t="shared" si="60"/>
        <v>449027.43697767024</v>
      </c>
      <c r="BK67" s="24">
        <f t="shared" si="60"/>
        <v>449027.43697767024</v>
      </c>
      <c r="BL67" s="24">
        <f t="shared" si="60"/>
        <v>449027.43697767024</v>
      </c>
      <c r="BM67" s="24">
        <f t="shared" si="60"/>
        <v>449027.43697767024</v>
      </c>
      <c r="BN67" s="24">
        <f t="shared" si="60"/>
        <v>449027.43697767024</v>
      </c>
      <c r="BO67" s="24">
        <f t="shared" si="60"/>
        <v>449027.43697767024</v>
      </c>
      <c r="BP67" s="24">
        <f t="shared" si="60"/>
        <v>449027.43697767024</v>
      </c>
      <c r="BQ67" s="24">
        <f t="shared" si="60"/>
        <v>449027.43697767024</v>
      </c>
      <c r="BR67" s="24">
        <f t="shared" si="60"/>
        <v>449027.43697767024</v>
      </c>
      <c r="BS67" s="24">
        <f t="shared" si="60"/>
        <v>449027.43697767024</v>
      </c>
      <c r="BT67" s="24">
        <f t="shared" si="60"/>
        <v>449027.43697767024</v>
      </c>
      <c r="BU67" s="24">
        <f t="shared" si="60"/>
        <v>449027.43697767024</v>
      </c>
      <c r="BV67" s="24">
        <f t="shared" si="60"/>
        <v>449027.43697767024</v>
      </c>
      <c r="BW67" s="24">
        <f t="shared" si="60"/>
        <v>449027.43697767024</v>
      </c>
      <c r="BX67" s="24">
        <f t="shared" si="60"/>
        <v>449027.43697767024</v>
      </c>
      <c r="BY67" s="24">
        <f t="shared" ref="BY67:EJ67" si="61">SUM(BY65:BY66)</f>
        <v>449027.43697767024</v>
      </c>
      <c r="BZ67" s="24">
        <f t="shared" si="61"/>
        <v>449027.43697767024</v>
      </c>
      <c r="CA67" s="24">
        <f t="shared" si="61"/>
        <v>449027.43697767024</v>
      </c>
      <c r="CB67" s="24">
        <f t="shared" si="61"/>
        <v>449027.43697767024</v>
      </c>
      <c r="CC67" s="24">
        <f t="shared" si="61"/>
        <v>449027.43697767024</v>
      </c>
      <c r="CD67" s="24">
        <f t="shared" si="61"/>
        <v>449027.43697767024</v>
      </c>
      <c r="CE67" s="24">
        <f t="shared" si="61"/>
        <v>449027.43697767024</v>
      </c>
      <c r="CF67" s="24">
        <f t="shared" si="61"/>
        <v>449027.43697767024</v>
      </c>
      <c r="CG67" s="24">
        <f t="shared" si="61"/>
        <v>449027.43697767024</v>
      </c>
      <c r="CH67" s="24">
        <f t="shared" si="61"/>
        <v>449027.43697767024</v>
      </c>
      <c r="CI67" s="24">
        <f t="shared" si="61"/>
        <v>449027.43697767024</v>
      </c>
      <c r="CJ67" s="24">
        <f t="shared" si="61"/>
        <v>449027.43697767024</v>
      </c>
      <c r="CK67" s="24">
        <f t="shared" si="61"/>
        <v>449027.43697767024</v>
      </c>
      <c r="CL67" s="24">
        <f t="shared" si="61"/>
        <v>449027.43697767024</v>
      </c>
      <c r="CM67" s="24">
        <f t="shared" si="61"/>
        <v>449027.43697767024</v>
      </c>
      <c r="CN67" s="24">
        <f t="shared" si="61"/>
        <v>449027.43697767024</v>
      </c>
      <c r="CO67" s="24">
        <f t="shared" si="61"/>
        <v>449027.43697767024</v>
      </c>
      <c r="CP67" s="24">
        <f t="shared" si="61"/>
        <v>449027.43697767024</v>
      </c>
      <c r="CQ67" s="24">
        <f t="shared" si="61"/>
        <v>449027.43697767024</v>
      </c>
      <c r="CR67" s="24">
        <f t="shared" si="61"/>
        <v>449027.43697767024</v>
      </c>
      <c r="CS67" s="24">
        <f t="shared" si="61"/>
        <v>449027.43697767024</v>
      </c>
      <c r="CT67" s="24">
        <f t="shared" si="61"/>
        <v>449027.43697767024</v>
      </c>
      <c r="CU67" s="24">
        <f t="shared" si="61"/>
        <v>449027.43697767024</v>
      </c>
      <c r="CV67" s="24">
        <f t="shared" si="61"/>
        <v>449027.43697767024</v>
      </c>
      <c r="CW67" s="24">
        <f t="shared" si="61"/>
        <v>449027.43697767024</v>
      </c>
      <c r="CX67" s="24">
        <f t="shared" si="61"/>
        <v>449027.43697767024</v>
      </c>
      <c r="CY67" s="24">
        <f t="shared" si="61"/>
        <v>449027.43697767024</v>
      </c>
      <c r="CZ67" s="24">
        <f t="shared" si="61"/>
        <v>449027.43697767024</v>
      </c>
      <c r="DA67" s="24">
        <f t="shared" si="61"/>
        <v>449027.43697767024</v>
      </c>
      <c r="DB67" s="24">
        <f t="shared" si="61"/>
        <v>449027.43697767024</v>
      </c>
      <c r="DC67" s="24">
        <f t="shared" si="61"/>
        <v>449027.43697767024</v>
      </c>
      <c r="DD67" s="24">
        <f t="shared" si="61"/>
        <v>449027.43697767024</v>
      </c>
      <c r="DE67" s="24">
        <f t="shared" si="61"/>
        <v>449027.43697767024</v>
      </c>
      <c r="DF67" s="24">
        <f t="shared" si="61"/>
        <v>449027.43697767024</v>
      </c>
      <c r="DG67" s="24">
        <f t="shared" si="61"/>
        <v>449027.43697767024</v>
      </c>
      <c r="DH67" s="24">
        <f t="shared" si="61"/>
        <v>449027.43697767024</v>
      </c>
      <c r="DI67" s="24">
        <f t="shared" si="61"/>
        <v>449027.43697767024</v>
      </c>
      <c r="DJ67" s="24">
        <f t="shared" si="61"/>
        <v>449027.43697767024</v>
      </c>
      <c r="DK67" s="24">
        <f t="shared" si="61"/>
        <v>449027.43697767024</v>
      </c>
      <c r="DL67" s="24">
        <f t="shared" si="61"/>
        <v>449027.43697767024</v>
      </c>
      <c r="DM67" s="24">
        <f t="shared" si="61"/>
        <v>449027.43697767024</v>
      </c>
      <c r="DN67" s="24">
        <f t="shared" si="61"/>
        <v>449027.43697767024</v>
      </c>
      <c r="DO67" s="24">
        <f t="shared" si="61"/>
        <v>449027.43697767024</v>
      </c>
      <c r="DP67" s="24">
        <f t="shared" si="61"/>
        <v>449027.43697767024</v>
      </c>
      <c r="DQ67" s="24">
        <f t="shared" si="61"/>
        <v>449027.43697767024</v>
      </c>
      <c r="DR67" s="24">
        <f t="shared" si="61"/>
        <v>449027.43697767024</v>
      </c>
      <c r="DS67" s="24">
        <f t="shared" si="61"/>
        <v>449027.43697767024</v>
      </c>
      <c r="DT67" s="24">
        <f t="shared" si="61"/>
        <v>449027.43697767024</v>
      </c>
      <c r="DU67" s="24">
        <f t="shared" si="61"/>
        <v>449027.43697767024</v>
      </c>
      <c r="DV67" s="24">
        <f t="shared" si="61"/>
        <v>449027.43697767024</v>
      </c>
      <c r="DW67" s="24">
        <f t="shared" si="61"/>
        <v>449027.43697767024</v>
      </c>
      <c r="DX67" s="24">
        <f t="shared" si="61"/>
        <v>449027.43697767024</v>
      </c>
      <c r="DY67" s="24">
        <f t="shared" si="61"/>
        <v>449027.43697767024</v>
      </c>
      <c r="DZ67" s="24">
        <f t="shared" si="61"/>
        <v>449027.43697767024</v>
      </c>
      <c r="EA67" s="24">
        <f t="shared" si="61"/>
        <v>449027.43697767024</v>
      </c>
      <c r="EB67" s="24">
        <f t="shared" si="61"/>
        <v>449027.43697767024</v>
      </c>
      <c r="EC67" s="24">
        <f t="shared" si="61"/>
        <v>449027.43697767024</v>
      </c>
      <c r="ED67" s="24">
        <f t="shared" si="61"/>
        <v>449027.43697767024</v>
      </c>
      <c r="EE67" s="24">
        <f t="shared" si="61"/>
        <v>449027.43697767024</v>
      </c>
      <c r="EF67" s="24">
        <f t="shared" si="61"/>
        <v>449027.43697767024</v>
      </c>
      <c r="EG67" s="24">
        <f t="shared" si="61"/>
        <v>449027.43697767024</v>
      </c>
      <c r="EH67" s="24">
        <f t="shared" si="61"/>
        <v>449027.43697767024</v>
      </c>
      <c r="EI67" s="24">
        <f t="shared" si="61"/>
        <v>449027.43697767024</v>
      </c>
      <c r="EJ67" s="24">
        <f t="shared" si="61"/>
        <v>449027.43697767024</v>
      </c>
      <c r="EK67" s="24">
        <f t="shared" ref="EK67:GV67" si="62">SUM(EK65:EK66)</f>
        <v>449027.43697767024</v>
      </c>
      <c r="EL67" s="24">
        <f t="shared" si="62"/>
        <v>449027.43697767024</v>
      </c>
      <c r="EM67" s="24">
        <f t="shared" si="62"/>
        <v>449027.43697767024</v>
      </c>
      <c r="EN67" s="24">
        <f t="shared" si="62"/>
        <v>449027.43697767024</v>
      </c>
      <c r="EO67" s="24">
        <f t="shared" si="62"/>
        <v>449027.43697767024</v>
      </c>
      <c r="EP67" s="24">
        <f t="shared" si="62"/>
        <v>449027.43697767024</v>
      </c>
      <c r="EQ67" s="24">
        <f t="shared" si="62"/>
        <v>449027.43697767024</v>
      </c>
      <c r="ER67" s="24">
        <f t="shared" si="62"/>
        <v>449027.43697767024</v>
      </c>
      <c r="ES67" s="24">
        <f t="shared" si="62"/>
        <v>449027.43697767024</v>
      </c>
      <c r="ET67" s="24">
        <f t="shared" si="62"/>
        <v>449027.43697767024</v>
      </c>
      <c r="EU67" s="24">
        <f t="shared" si="62"/>
        <v>449027.43697767024</v>
      </c>
      <c r="EV67" s="24">
        <f t="shared" si="62"/>
        <v>449027.43697767024</v>
      </c>
      <c r="EW67" s="24">
        <f t="shared" si="62"/>
        <v>449027.43697767024</v>
      </c>
      <c r="EX67" s="24">
        <f t="shared" si="62"/>
        <v>449027.43697767024</v>
      </c>
      <c r="EY67" s="24">
        <f t="shared" si="62"/>
        <v>449027.43697767024</v>
      </c>
      <c r="EZ67" s="24">
        <f t="shared" si="62"/>
        <v>449027.43697767024</v>
      </c>
      <c r="FA67" s="24">
        <f t="shared" si="62"/>
        <v>449027.43697767024</v>
      </c>
      <c r="FB67" s="24">
        <f t="shared" si="62"/>
        <v>449027.43697767024</v>
      </c>
      <c r="FC67" s="24">
        <f t="shared" si="62"/>
        <v>449027.43697767024</v>
      </c>
      <c r="FD67" s="24">
        <f t="shared" si="62"/>
        <v>449027.43697767024</v>
      </c>
      <c r="FE67" s="24">
        <f t="shared" si="62"/>
        <v>449027.43697767024</v>
      </c>
      <c r="FF67" s="24">
        <f t="shared" si="62"/>
        <v>449027.43697767024</v>
      </c>
      <c r="FG67" s="24">
        <f t="shared" si="62"/>
        <v>449027.43697767024</v>
      </c>
      <c r="FH67" s="24">
        <f t="shared" si="62"/>
        <v>449027.43697767024</v>
      </c>
      <c r="FI67" s="24">
        <f t="shared" si="62"/>
        <v>449027.43697767024</v>
      </c>
      <c r="FJ67" s="24">
        <f t="shared" si="62"/>
        <v>449027.43697767024</v>
      </c>
      <c r="FK67" s="24">
        <f t="shared" si="62"/>
        <v>449027.43697767024</v>
      </c>
      <c r="FL67" s="24">
        <f t="shared" si="62"/>
        <v>449027.43697767024</v>
      </c>
      <c r="FM67" s="24">
        <f t="shared" si="62"/>
        <v>449027.43697767024</v>
      </c>
      <c r="FN67" s="24">
        <f t="shared" si="62"/>
        <v>449027.43697767024</v>
      </c>
      <c r="FO67" s="24">
        <f t="shared" si="62"/>
        <v>449027.43697767024</v>
      </c>
      <c r="FP67" s="24">
        <f t="shared" si="62"/>
        <v>449027.43697767024</v>
      </c>
      <c r="FQ67" s="24">
        <f t="shared" si="62"/>
        <v>449027.43697767024</v>
      </c>
      <c r="FR67" s="24">
        <f t="shared" si="62"/>
        <v>449027.43697767024</v>
      </c>
      <c r="FS67" s="24">
        <f t="shared" si="62"/>
        <v>449027.43697767024</v>
      </c>
      <c r="FT67" s="24">
        <f t="shared" si="62"/>
        <v>449027.43697767024</v>
      </c>
      <c r="FU67" s="24">
        <f t="shared" si="62"/>
        <v>449027.43697767024</v>
      </c>
      <c r="FV67" s="24">
        <f t="shared" si="62"/>
        <v>449027.43697767024</v>
      </c>
      <c r="FW67" s="24">
        <f t="shared" si="62"/>
        <v>449027.43697767024</v>
      </c>
      <c r="FX67" s="24">
        <f t="shared" si="62"/>
        <v>449027.43697767024</v>
      </c>
      <c r="FY67" s="24">
        <f t="shared" si="62"/>
        <v>449027.43697767024</v>
      </c>
      <c r="FZ67" s="24">
        <f t="shared" si="62"/>
        <v>449027.43697767024</v>
      </c>
      <c r="GA67" s="24">
        <f t="shared" si="62"/>
        <v>449027.43697767024</v>
      </c>
      <c r="GB67" s="24">
        <f t="shared" si="62"/>
        <v>449027.43697767024</v>
      </c>
      <c r="GC67" s="24">
        <f t="shared" si="62"/>
        <v>449027.43697767024</v>
      </c>
      <c r="GD67" s="24">
        <f t="shared" si="62"/>
        <v>449027.43697767024</v>
      </c>
      <c r="GE67" s="24">
        <f t="shared" si="62"/>
        <v>449027.43697767024</v>
      </c>
      <c r="GF67" s="24">
        <f t="shared" si="62"/>
        <v>449027.43697767024</v>
      </c>
      <c r="GG67" s="24">
        <f t="shared" si="62"/>
        <v>449027.43697767024</v>
      </c>
      <c r="GH67" s="24">
        <f t="shared" si="62"/>
        <v>449027.43697767024</v>
      </c>
      <c r="GI67" s="24">
        <f t="shared" si="62"/>
        <v>449027.43697767024</v>
      </c>
      <c r="GJ67" s="24">
        <f t="shared" si="62"/>
        <v>449027.43697767024</v>
      </c>
      <c r="GK67" s="24">
        <f t="shared" si="62"/>
        <v>449027.43697767024</v>
      </c>
      <c r="GL67" s="24">
        <f t="shared" si="62"/>
        <v>449027.43697767024</v>
      </c>
      <c r="GM67" s="24">
        <f t="shared" si="62"/>
        <v>449027.43697767024</v>
      </c>
      <c r="GN67" s="24">
        <f t="shared" si="62"/>
        <v>449027.43697767024</v>
      </c>
      <c r="GO67" s="24">
        <f t="shared" si="62"/>
        <v>449027.43697767024</v>
      </c>
      <c r="GP67" s="24">
        <f t="shared" si="62"/>
        <v>449027.43697767024</v>
      </c>
      <c r="GQ67" s="24">
        <f t="shared" si="62"/>
        <v>449027.43697767024</v>
      </c>
      <c r="GR67" s="24">
        <f t="shared" si="62"/>
        <v>449027.43697767024</v>
      </c>
      <c r="GS67" s="24">
        <f t="shared" si="62"/>
        <v>449027.43697767024</v>
      </c>
      <c r="GT67" s="24">
        <f t="shared" si="62"/>
        <v>449027.43697767024</v>
      </c>
      <c r="GU67" s="24">
        <f t="shared" si="62"/>
        <v>449027.43697767024</v>
      </c>
      <c r="GV67" s="24">
        <f t="shared" si="62"/>
        <v>449027.43697767024</v>
      </c>
      <c r="GW67" s="24">
        <f t="shared" ref="GW67:IA67" si="63">SUM(GW65:GW66)</f>
        <v>449027.43697767024</v>
      </c>
      <c r="GX67" s="24">
        <f t="shared" si="63"/>
        <v>449027.43697767024</v>
      </c>
      <c r="GY67" s="24">
        <f t="shared" si="63"/>
        <v>449027.43697767024</v>
      </c>
      <c r="GZ67" s="24">
        <f t="shared" si="63"/>
        <v>449027.43697767024</v>
      </c>
      <c r="HA67" s="24">
        <f t="shared" si="63"/>
        <v>449027.43697767024</v>
      </c>
      <c r="HB67" s="24">
        <f t="shared" si="63"/>
        <v>449027.43697767024</v>
      </c>
      <c r="HC67" s="24">
        <f t="shared" si="63"/>
        <v>449027.43697767024</v>
      </c>
      <c r="HD67" s="24">
        <f t="shared" si="63"/>
        <v>449027.43697767024</v>
      </c>
      <c r="HE67" s="24">
        <f t="shared" si="63"/>
        <v>449027.43697767024</v>
      </c>
      <c r="HF67" s="24">
        <f t="shared" si="63"/>
        <v>449027.43697767024</v>
      </c>
      <c r="HG67" s="24">
        <f t="shared" si="63"/>
        <v>449027.43697767024</v>
      </c>
      <c r="HH67" s="24">
        <f t="shared" si="63"/>
        <v>449027.43697767024</v>
      </c>
      <c r="HI67" s="24">
        <f t="shared" si="63"/>
        <v>449027.43697767024</v>
      </c>
      <c r="HJ67" s="24">
        <f t="shared" si="63"/>
        <v>449027.43697767024</v>
      </c>
      <c r="HK67" s="24">
        <f t="shared" si="63"/>
        <v>449027.43697767024</v>
      </c>
      <c r="HL67" s="24">
        <f t="shared" si="63"/>
        <v>449027.43697767024</v>
      </c>
      <c r="HM67" s="24">
        <f t="shared" si="63"/>
        <v>449027.43697767024</v>
      </c>
      <c r="HN67" s="24">
        <f t="shared" si="63"/>
        <v>449027.43697767024</v>
      </c>
      <c r="HO67" s="24">
        <f t="shared" si="63"/>
        <v>449027.43697767024</v>
      </c>
      <c r="HP67" s="24">
        <f t="shared" si="63"/>
        <v>449027.43697767024</v>
      </c>
      <c r="HQ67" s="24">
        <f t="shared" si="63"/>
        <v>449027.43697767024</v>
      </c>
      <c r="HR67" s="24">
        <f t="shared" si="63"/>
        <v>449027.43697767024</v>
      </c>
      <c r="HS67" s="24">
        <f t="shared" si="63"/>
        <v>449027.43697767024</v>
      </c>
      <c r="HT67" s="24">
        <f t="shared" si="63"/>
        <v>449027.43697767024</v>
      </c>
      <c r="HU67" s="24">
        <f t="shared" si="63"/>
        <v>449027.43697767024</v>
      </c>
      <c r="HV67" s="24">
        <f t="shared" si="63"/>
        <v>449027.43697767024</v>
      </c>
      <c r="HW67" s="24">
        <f t="shared" si="63"/>
        <v>449027.43697767024</v>
      </c>
      <c r="HX67" s="24">
        <f t="shared" si="63"/>
        <v>449027.43697767024</v>
      </c>
      <c r="HY67" s="24">
        <f t="shared" si="63"/>
        <v>449027.43697767024</v>
      </c>
      <c r="HZ67" s="24">
        <f t="shared" si="63"/>
        <v>449027.43697767024</v>
      </c>
      <c r="IA67" s="24">
        <f t="shared" si="63"/>
        <v>449027.43697767024</v>
      </c>
    </row>
  </sheetData>
  <autoFilter ref="A2:IA48" xr:uid="{00000000-0009-0000-0000-000003000000}"/>
  <mergeCells count="1">
    <mergeCell ref="A1:Y1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39997558519241921"/>
  </sheetPr>
  <dimension ref="A1:AR777"/>
  <sheetViews>
    <sheetView topLeftCell="B1" zoomScaleNormal="100" workbookViewId="0">
      <selection activeCell="M32" sqref="M32"/>
    </sheetView>
  </sheetViews>
  <sheetFormatPr defaultRowHeight="15" x14ac:dyDescent="0.25"/>
  <cols>
    <col min="2" max="2" width="44.7109375" customWidth="1"/>
    <col min="3" max="3" width="19.5703125" customWidth="1"/>
    <col min="4" max="4" width="23.5703125" bestFit="1" customWidth="1"/>
    <col min="5" max="5" width="14.28515625" bestFit="1" customWidth="1"/>
    <col min="6" max="6" width="13.7109375" customWidth="1"/>
    <col min="7" max="7" width="14.28515625" bestFit="1" customWidth="1"/>
    <col min="8" max="8" width="26.5703125" customWidth="1"/>
    <col min="9" max="9" width="15.28515625" customWidth="1"/>
    <col min="10" max="12" width="13.28515625" bestFit="1" customWidth="1"/>
    <col min="13" max="13" width="15.28515625" bestFit="1" customWidth="1"/>
    <col min="14" max="14" width="25.85546875" customWidth="1"/>
    <col min="15" max="15" width="14.28515625" customWidth="1"/>
    <col min="16" max="16" width="13.7109375" customWidth="1"/>
    <col min="17" max="17" width="14.28515625" customWidth="1"/>
    <col min="18" max="18" width="26.5703125" customWidth="1"/>
    <col min="19" max="19" width="15.28515625" customWidth="1"/>
    <col min="20" max="20" width="13.28515625" bestFit="1" customWidth="1"/>
    <col min="21" max="21" width="13.28515625" customWidth="1"/>
    <col min="22" max="22" width="13.28515625" bestFit="1" customWidth="1"/>
    <col min="23" max="23" width="15.28515625" bestFit="1" customWidth="1"/>
    <col min="24" max="24" width="62.85546875" customWidth="1"/>
    <col min="25" max="25" width="16.140625" customWidth="1"/>
    <col min="26" max="26" width="14.85546875" customWidth="1"/>
    <col min="27" max="27" width="17.42578125" customWidth="1"/>
    <col min="28" max="28" width="36.7109375" customWidth="1"/>
    <col min="29" max="29" width="35.7109375" customWidth="1"/>
    <col min="30" max="30" width="38" customWidth="1"/>
    <col min="31" max="31" width="22.7109375" customWidth="1"/>
    <col min="32" max="32" width="17.28515625" customWidth="1"/>
    <col min="33" max="33" width="45.28515625" customWidth="1"/>
    <col min="34" max="34" width="34.28515625" customWidth="1"/>
    <col min="35" max="35" width="73.7109375" customWidth="1"/>
    <col min="36" max="36" width="67" customWidth="1"/>
    <col min="37" max="37" width="45.42578125" customWidth="1"/>
    <col min="38" max="38" width="51.7109375" customWidth="1"/>
    <col min="39" max="39" width="48" customWidth="1"/>
    <col min="40" max="40" width="38.5703125" customWidth="1"/>
    <col min="41" max="41" width="63" customWidth="1"/>
    <col min="42" max="42" width="22.140625" customWidth="1"/>
    <col min="43" max="43" width="10.7109375" customWidth="1"/>
    <col min="44" max="167" width="117.140625" customWidth="1"/>
    <col min="168" max="1121" width="117.140625" bestFit="1" customWidth="1"/>
    <col min="1122" max="1122" width="39.85546875" bestFit="1" customWidth="1"/>
    <col min="1123" max="1123" width="35.28515625" bestFit="1" customWidth="1"/>
    <col min="1124" max="1124" width="40.42578125" bestFit="1" customWidth="1"/>
    <col min="1125" max="1125" width="38.7109375" bestFit="1" customWidth="1"/>
    <col min="1126" max="1126" width="35.140625" bestFit="1" customWidth="1"/>
    <col min="1127" max="1127" width="37.42578125" bestFit="1" customWidth="1"/>
    <col min="1128" max="1128" width="39.85546875" bestFit="1" customWidth="1"/>
    <col min="1129" max="1129" width="40.42578125" bestFit="1" customWidth="1"/>
    <col min="1130" max="1130" width="35.7109375" bestFit="1" customWidth="1"/>
    <col min="1131" max="1131" width="36.28515625" bestFit="1" customWidth="1"/>
    <col min="1132" max="1132" width="49.85546875" bestFit="1" customWidth="1"/>
    <col min="1133" max="1133" width="38" bestFit="1" customWidth="1"/>
    <col min="1134" max="1134" width="42.7109375" bestFit="1" customWidth="1"/>
    <col min="1135" max="1135" width="38.28515625" bestFit="1" customWidth="1"/>
    <col min="1136" max="1136" width="38.140625" bestFit="1" customWidth="1"/>
    <col min="1137" max="1137" width="36.140625" bestFit="1" customWidth="1"/>
    <col min="1138" max="1138" width="43.140625" bestFit="1" customWidth="1"/>
    <col min="1139" max="1139" width="43.7109375" bestFit="1" customWidth="1"/>
    <col min="1140" max="1140" width="44" bestFit="1" customWidth="1"/>
    <col min="1141" max="1141" width="40" bestFit="1" customWidth="1"/>
    <col min="1142" max="1142" width="37.28515625" bestFit="1" customWidth="1"/>
    <col min="1143" max="1143" width="44.140625" bestFit="1" customWidth="1"/>
    <col min="1144" max="1144" width="47.42578125" bestFit="1" customWidth="1"/>
    <col min="1145" max="1145" width="48.85546875" bestFit="1" customWidth="1"/>
    <col min="1146" max="1146" width="42.85546875" bestFit="1" customWidth="1"/>
    <col min="1147" max="1147" width="36.28515625" bestFit="1" customWidth="1"/>
    <col min="1148" max="1148" width="45.28515625" bestFit="1" customWidth="1"/>
    <col min="1149" max="1149" width="32" bestFit="1" customWidth="1"/>
  </cols>
  <sheetData>
    <row r="1" spans="1:44" s="121" customFormat="1" x14ac:dyDescent="0.25">
      <c r="B1" s="189" t="s">
        <v>891</v>
      </c>
      <c r="C1" s="189"/>
      <c r="D1" s="189"/>
      <c r="E1" s="189"/>
      <c r="F1" s="189"/>
      <c r="G1" s="189"/>
      <c r="H1" s="189"/>
      <c r="I1" s="189"/>
      <c r="J1" s="189"/>
    </row>
    <row r="2" spans="1:44" x14ac:dyDescent="0.25">
      <c r="C2">
        <v>2007</v>
      </c>
      <c r="D2">
        <v>2007</v>
      </c>
      <c r="E2">
        <v>2007</v>
      </c>
      <c r="F2">
        <v>2007</v>
      </c>
      <c r="G2">
        <v>2007</v>
      </c>
      <c r="H2">
        <v>2007</v>
      </c>
      <c r="I2">
        <v>2007</v>
      </c>
      <c r="J2">
        <v>2007</v>
      </c>
      <c r="K2">
        <v>2007</v>
      </c>
      <c r="L2">
        <v>2007</v>
      </c>
      <c r="M2">
        <v>2007</v>
      </c>
      <c r="N2">
        <v>2007</v>
      </c>
      <c r="O2">
        <v>2007</v>
      </c>
      <c r="P2">
        <v>2007</v>
      </c>
      <c r="Q2">
        <v>2007</v>
      </c>
      <c r="R2">
        <v>2007</v>
      </c>
      <c r="S2">
        <v>2007</v>
      </c>
      <c r="T2">
        <v>2007</v>
      </c>
      <c r="U2">
        <v>2007</v>
      </c>
      <c r="V2">
        <v>2007</v>
      </c>
      <c r="W2">
        <v>2007</v>
      </c>
      <c r="X2">
        <v>2007</v>
      </c>
      <c r="Y2">
        <v>2007</v>
      </c>
      <c r="Z2">
        <v>2007</v>
      </c>
      <c r="AA2">
        <v>2007</v>
      </c>
      <c r="AB2">
        <v>2007</v>
      </c>
      <c r="AC2">
        <v>2007</v>
      </c>
      <c r="AD2">
        <v>2007</v>
      </c>
      <c r="AE2">
        <v>2007</v>
      </c>
      <c r="AF2">
        <v>2007</v>
      </c>
      <c r="AG2">
        <v>2007</v>
      </c>
      <c r="AH2">
        <v>2007</v>
      </c>
      <c r="AI2">
        <v>2007</v>
      </c>
      <c r="AJ2">
        <v>2007</v>
      </c>
      <c r="AK2">
        <v>2007</v>
      </c>
      <c r="AL2">
        <v>2007</v>
      </c>
      <c r="AM2">
        <v>2007</v>
      </c>
      <c r="AN2">
        <v>2007</v>
      </c>
      <c r="AO2">
        <v>2007</v>
      </c>
      <c r="AP2">
        <v>2007</v>
      </c>
      <c r="AQ2">
        <v>2007</v>
      </c>
    </row>
    <row r="3" spans="1:44" x14ac:dyDescent="0.25">
      <c r="C3" s="13" t="s">
        <v>93</v>
      </c>
    </row>
    <row r="4" spans="1:44" x14ac:dyDescent="0.25">
      <c r="B4" s="13" t="s">
        <v>94</v>
      </c>
      <c r="C4" s="133" t="s">
        <v>780</v>
      </c>
      <c r="D4" s="133" t="s">
        <v>782</v>
      </c>
      <c r="E4" s="133" t="s">
        <v>23</v>
      </c>
      <c r="F4" s="133" t="s">
        <v>787</v>
      </c>
      <c r="G4" s="133" t="s">
        <v>788</v>
      </c>
      <c r="H4" s="133" t="s">
        <v>791</v>
      </c>
      <c r="I4" s="133" t="s">
        <v>25</v>
      </c>
      <c r="J4" s="133" t="s">
        <v>24</v>
      </c>
      <c r="K4" s="133" t="s">
        <v>35</v>
      </c>
      <c r="L4" s="133" t="s">
        <v>795</v>
      </c>
      <c r="M4" s="133" t="s">
        <v>84</v>
      </c>
    </row>
    <row r="5" spans="1:44" x14ac:dyDescent="0.25">
      <c r="A5">
        <v>2007</v>
      </c>
      <c r="B5" s="7" t="s">
        <v>313</v>
      </c>
      <c r="C5" s="9">
        <v>8713.0548831140586</v>
      </c>
      <c r="D5" s="9">
        <v>3385.5975531930108</v>
      </c>
      <c r="E5" s="9">
        <v>112383.91337335572</v>
      </c>
      <c r="F5" s="9">
        <v>0</v>
      </c>
      <c r="G5" s="9">
        <v>51554.788728568456</v>
      </c>
      <c r="H5" s="9">
        <v>5192.0067227885565</v>
      </c>
      <c r="I5" s="9">
        <v>5204.767459141638</v>
      </c>
      <c r="J5" s="9">
        <v>8495.6714787675428</v>
      </c>
      <c r="K5" s="9">
        <v>31.409673989495541</v>
      </c>
      <c r="L5" s="9">
        <v>5487.1129624210862</v>
      </c>
      <c r="M5" s="9">
        <v>200448.32283533955</v>
      </c>
    </row>
    <row r="6" spans="1:44" x14ac:dyDescent="0.25">
      <c r="A6">
        <v>2007</v>
      </c>
      <c r="B6" s="7" t="s">
        <v>314</v>
      </c>
      <c r="C6" s="9">
        <v>1944.4261854970798</v>
      </c>
      <c r="D6" s="9">
        <v>1176.0550741682678</v>
      </c>
      <c r="E6" s="9">
        <v>47267.460503120092</v>
      </c>
      <c r="F6" s="9">
        <v>0</v>
      </c>
      <c r="G6" s="9">
        <v>17644.184224421195</v>
      </c>
      <c r="H6" s="9">
        <v>1058.2948162730397</v>
      </c>
      <c r="I6" s="9">
        <v>2335.552875380331</v>
      </c>
      <c r="J6" s="9">
        <v>2611.0368711018209</v>
      </c>
      <c r="K6" s="9">
        <v>37039.100087084204</v>
      </c>
      <c r="L6" s="9">
        <v>1106.4911544193121</v>
      </c>
      <c r="M6" s="9">
        <v>112182.60179146536</v>
      </c>
    </row>
    <row r="7" spans="1:44" x14ac:dyDescent="0.25">
      <c r="A7">
        <v>2007</v>
      </c>
      <c r="B7" s="7" t="s">
        <v>315</v>
      </c>
      <c r="C7" s="9">
        <v>25997.417193569709</v>
      </c>
      <c r="D7" s="9">
        <v>6798.1389889019647</v>
      </c>
      <c r="E7" s="9">
        <v>355923.28954025818</v>
      </c>
      <c r="F7" s="9">
        <v>252.7094728409113</v>
      </c>
      <c r="G7" s="9">
        <v>167010.72075866457</v>
      </c>
      <c r="H7" s="9">
        <v>21102.296133487573</v>
      </c>
      <c r="I7" s="9">
        <v>19897.453190560398</v>
      </c>
      <c r="J7" s="9">
        <v>26503.385089457013</v>
      </c>
      <c r="K7" s="9">
        <v>18392.922356139308</v>
      </c>
      <c r="L7" s="9">
        <v>24700.01542715896</v>
      </c>
      <c r="M7" s="9">
        <v>666578.34815103863</v>
      </c>
      <c r="AR7" s="9"/>
    </row>
    <row r="8" spans="1:44" x14ac:dyDescent="0.25">
      <c r="A8">
        <v>2007</v>
      </c>
      <c r="B8" s="7" t="s">
        <v>316</v>
      </c>
      <c r="C8" s="9">
        <v>785.37781696137358</v>
      </c>
      <c r="D8" s="9">
        <v>392.35252543285094</v>
      </c>
      <c r="E8" s="9">
        <v>29403.763597318975</v>
      </c>
      <c r="F8" s="9">
        <v>419.33594701366491</v>
      </c>
      <c r="G8" s="9">
        <v>16222.420099818126</v>
      </c>
      <c r="H8" s="9">
        <v>2782.5589056657818</v>
      </c>
      <c r="I8" s="9">
        <v>1593.4822655502642</v>
      </c>
      <c r="J8" s="9">
        <v>1781.6223253211074</v>
      </c>
      <c r="K8" s="9">
        <v>436.24234947713853</v>
      </c>
      <c r="L8" s="9">
        <v>4401.547086026786</v>
      </c>
      <c r="M8" s="9">
        <v>58218.702918586074</v>
      </c>
      <c r="AR8" s="9"/>
    </row>
    <row r="9" spans="1:44" x14ac:dyDescent="0.25">
      <c r="A9">
        <v>2007</v>
      </c>
      <c r="B9" s="7" t="s">
        <v>317</v>
      </c>
      <c r="C9" s="9">
        <v>16816.653807375453</v>
      </c>
      <c r="D9" s="9">
        <v>49364.044584784453</v>
      </c>
      <c r="E9" s="9">
        <v>334036.23319918133</v>
      </c>
      <c r="F9" s="9">
        <v>3930.3012149897399</v>
      </c>
      <c r="G9" s="9">
        <v>227157.85889760056</v>
      </c>
      <c r="H9" s="9">
        <v>11274.79097861544</v>
      </c>
      <c r="I9" s="9">
        <v>12656.56297585434</v>
      </c>
      <c r="J9" s="9">
        <v>12461.353710930864</v>
      </c>
      <c r="K9" s="9">
        <v>8655.7539724709914</v>
      </c>
      <c r="L9" s="9">
        <v>52214.371096564508</v>
      </c>
      <c r="M9" s="9">
        <v>728567.92443836771</v>
      </c>
      <c r="AR9" s="9"/>
    </row>
    <row r="10" spans="1:44" x14ac:dyDescent="0.25">
      <c r="A10">
        <v>2007</v>
      </c>
      <c r="B10" s="7" t="s">
        <v>318</v>
      </c>
      <c r="C10" s="9">
        <v>851.83447892428524</v>
      </c>
      <c r="D10" s="9">
        <v>181.01524861735078</v>
      </c>
      <c r="E10" s="9">
        <v>48080.030450592312</v>
      </c>
      <c r="F10" s="9">
        <v>0</v>
      </c>
      <c r="G10" s="9">
        <v>17118.401724797121</v>
      </c>
      <c r="H10" s="9">
        <v>491.14244108093868</v>
      </c>
      <c r="I10" s="9">
        <v>1303.0945041520556</v>
      </c>
      <c r="J10" s="9">
        <v>1202.8825314497374</v>
      </c>
      <c r="K10" s="9">
        <v>0</v>
      </c>
      <c r="L10" s="9">
        <v>6803.7058702596114</v>
      </c>
      <c r="M10" s="9">
        <v>76032.107249873428</v>
      </c>
      <c r="AR10" s="9"/>
    </row>
    <row r="11" spans="1:44" x14ac:dyDescent="0.25">
      <c r="A11">
        <v>2007</v>
      </c>
      <c r="B11" s="7" t="s">
        <v>319</v>
      </c>
      <c r="C11" s="9">
        <v>13135.997561937873</v>
      </c>
      <c r="D11" s="9">
        <v>1741.2136889943063</v>
      </c>
      <c r="E11" s="9">
        <v>48607.407497851404</v>
      </c>
      <c r="F11" s="9">
        <v>0</v>
      </c>
      <c r="G11" s="9">
        <v>63317.857993886581</v>
      </c>
      <c r="H11" s="9">
        <v>2268.398042894868</v>
      </c>
      <c r="I11" s="9">
        <v>2137.7071322945244</v>
      </c>
      <c r="J11" s="9">
        <v>6276.7985464104922</v>
      </c>
      <c r="K11" s="9">
        <v>0</v>
      </c>
      <c r="L11" s="9">
        <v>7383.7912939553653</v>
      </c>
      <c r="M11" s="9">
        <v>144869.17175822542</v>
      </c>
      <c r="AR11" s="9"/>
    </row>
    <row r="12" spans="1:44" x14ac:dyDescent="0.25">
      <c r="A12">
        <v>2007</v>
      </c>
      <c r="B12" s="7" t="s">
        <v>320</v>
      </c>
      <c r="C12" s="9">
        <v>10932.64610637521</v>
      </c>
      <c r="D12" s="9">
        <v>7928.697780384482</v>
      </c>
      <c r="E12" s="9">
        <v>202771.2768012498</v>
      </c>
      <c r="F12" s="9">
        <v>164.63701101502414</v>
      </c>
      <c r="G12" s="9">
        <v>79766.525743761551</v>
      </c>
      <c r="H12" s="9">
        <v>3427.4319948906086</v>
      </c>
      <c r="I12" s="9">
        <v>2950.0585336688164</v>
      </c>
      <c r="J12" s="9">
        <v>12307.300060352452</v>
      </c>
      <c r="K12" s="9">
        <v>1357.7096084477505</v>
      </c>
      <c r="L12" s="9">
        <v>17675.535828617158</v>
      </c>
      <c r="M12" s="9">
        <v>339281.81946876284</v>
      </c>
      <c r="AR12" s="9"/>
    </row>
    <row r="13" spans="1:44" x14ac:dyDescent="0.25">
      <c r="A13">
        <v>2007</v>
      </c>
      <c r="B13" s="7" t="s">
        <v>321</v>
      </c>
      <c r="C13" s="9">
        <v>8064.7590931341992</v>
      </c>
      <c r="D13" s="9">
        <v>34075.13783040845</v>
      </c>
      <c r="E13" s="9">
        <v>104605.73176522073</v>
      </c>
      <c r="F13" s="9">
        <v>56.586526940764443</v>
      </c>
      <c r="G13" s="9">
        <v>63720.57539122778</v>
      </c>
      <c r="H13" s="9">
        <v>3215.5179813502305</v>
      </c>
      <c r="I13" s="9">
        <v>5049.4961361289525</v>
      </c>
      <c r="J13" s="9">
        <v>8319.3119661096698</v>
      </c>
      <c r="K13" s="9">
        <v>3263.7354160189357</v>
      </c>
      <c r="L13" s="9">
        <v>7229.2607324389301</v>
      </c>
      <c r="M13" s="9">
        <v>237600.11283897862</v>
      </c>
      <c r="AR13" s="9"/>
    </row>
    <row r="14" spans="1:44" x14ac:dyDescent="0.25">
      <c r="A14">
        <v>2007</v>
      </c>
      <c r="B14" s="7" t="s">
        <v>322</v>
      </c>
      <c r="C14" s="9">
        <v>44254.346941489966</v>
      </c>
      <c r="D14" s="9">
        <v>34905.745527227642</v>
      </c>
      <c r="E14" s="9">
        <v>488735.43421675771</v>
      </c>
      <c r="F14" s="9">
        <v>814.46834733553248</v>
      </c>
      <c r="G14" s="9">
        <v>395199.72013687895</v>
      </c>
      <c r="H14" s="9">
        <v>13716.551562298246</v>
      </c>
      <c r="I14" s="9">
        <v>31128.436752070727</v>
      </c>
      <c r="J14" s="9">
        <v>22925.098108035123</v>
      </c>
      <c r="K14" s="9">
        <v>570.94852237349028</v>
      </c>
      <c r="L14" s="9">
        <v>40936.336550989872</v>
      </c>
      <c r="M14" s="9">
        <v>1073187.0866654571</v>
      </c>
      <c r="AR14" s="9"/>
    </row>
    <row r="15" spans="1:44" x14ac:dyDescent="0.25">
      <c r="A15">
        <v>2007</v>
      </c>
      <c r="B15" s="7" t="s">
        <v>323</v>
      </c>
      <c r="C15" s="9">
        <v>8385.5243149015932</v>
      </c>
      <c r="D15" s="9">
        <v>11335.153116368627</v>
      </c>
      <c r="E15" s="9">
        <v>201760.21945363394</v>
      </c>
      <c r="F15" s="9">
        <v>819.6111691630723</v>
      </c>
      <c r="G15" s="9">
        <v>134367.76687532148</v>
      </c>
      <c r="H15" s="9">
        <v>7447.4749012762777</v>
      </c>
      <c r="I15" s="9">
        <v>8667.9320887503582</v>
      </c>
      <c r="J15" s="9">
        <v>8778.1685038200831</v>
      </c>
      <c r="K15" s="9">
        <v>7248.9080619174174</v>
      </c>
      <c r="L15" s="9">
        <v>26537.715044342422</v>
      </c>
      <c r="M15" s="9">
        <v>415348.4735294953</v>
      </c>
      <c r="AR15" s="9"/>
    </row>
    <row r="16" spans="1:44" x14ac:dyDescent="0.25">
      <c r="A16">
        <v>2007</v>
      </c>
      <c r="B16" s="7" t="s">
        <v>324</v>
      </c>
      <c r="C16" s="9">
        <v>7054.5134011393484</v>
      </c>
      <c r="D16" s="9">
        <v>3905.1772791830217</v>
      </c>
      <c r="E16" s="9">
        <v>231799.15792393018</v>
      </c>
      <c r="F16" s="9">
        <v>398.40250593152513</v>
      </c>
      <c r="G16" s="9">
        <v>111059.38927497464</v>
      </c>
      <c r="H16" s="9">
        <v>4445.8979742413185</v>
      </c>
      <c r="I16" s="9">
        <v>5982.5932403264078</v>
      </c>
      <c r="J16" s="9">
        <v>5029.3781189120591</v>
      </c>
      <c r="K16" s="9">
        <v>509.6946986719139</v>
      </c>
      <c r="L16" s="9">
        <v>13152.137833217988</v>
      </c>
      <c r="M16" s="9">
        <v>383336.34225052834</v>
      </c>
      <c r="AR16" s="9"/>
    </row>
    <row r="17" spans="1:44" x14ac:dyDescent="0.25">
      <c r="A17">
        <v>2007</v>
      </c>
      <c r="B17" s="7" t="s">
        <v>325</v>
      </c>
      <c r="C17" s="9">
        <v>291579.68183746113</v>
      </c>
      <c r="D17" s="9">
        <v>25658.741713411204</v>
      </c>
      <c r="E17" s="9">
        <v>544326.54171691323</v>
      </c>
      <c r="F17" s="9">
        <v>2588.2129426866404</v>
      </c>
      <c r="G17" s="9">
        <v>691614.66810692649</v>
      </c>
      <c r="H17" s="9">
        <v>12971.671002278275</v>
      </c>
      <c r="I17" s="9">
        <v>28684.003758924497</v>
      </c>
      <c r="J17" s="9">
        <v>42983.74513971062</v>
      </c>
      <c r="K17" s="9">
        <v>3786.5337347373347</v>
      </c>
      <c r="L17" s="9">
        <v>101632.53525354259</v>
      </c>
      <c r="M17" s="9">
        <v>1745826.3352065925</v>
      </c>
      <c r="AR17" s="9"/>
    </row>
    <row r="18" spans="1:44" x14ac:dyDescent="0.25">
      <c r="A18">
        <v>2007</v>
      </c>
      <c r="B18" s="7" t="s">
        <v>326</v>
      </c>
      <c r="C18" s="9">
        <v>3248.1942461934009</v>
      </c>
      <c r="D18" s="9">
        <v>1117.0000424328177</v>
      </c>
      <c r="E18" s="9">
        <v>162744.52932422605</v>
      </c>
      <c r="F18" s="9">
        <v>226.34610776305777</v>
      </c>
      <c r="G18" s="9">
        <v>83921.138234819882</v>
      </c>
      <c r="H18" s="9">
        <v>3028.4902082246513</v>
      </c>
      <c r="I18" s="9">
        <v>3722.703346148819</v>
      </c>
      <c r="J18" s="9">
        <v>5125.4090725498927</v>
      </c>
      <c r="K18" s="9">
        <v>301.86349844641506</v>
      </c>
      <c r="L18" s="9">
        <v>6113.8869262567314</v>
      </c>
      <c r="M18" s="9">
        <v>269549.56100706174</v>
      </c>
      <c r="AR18" s="9"/>
    </row>
    <row r="19" spans="1:44" x14ac:dyDescent="0.25">
      <c r="A19">
        <v>2007</v>
      </c>
      <c r="B19" s="7" t="s">
        <v>327</v>
      </c>
      <c r="C19" s="9">
        <v>12291.532505001021</v>
      </c>
      <c r="D19" s="9">
        <v>5102.5860007050997</v>
      </c>
      <c r="E19" s="9">
        <v>229601.5931016767</v>
      </c>
      <c r="F19" s="9">
        <v>8091.1144974207527</v>
      </c>
      <c r="G19" s="9">
        <v>88934.003034702197</v>
      </c>
      <c r="H19" s="9">
        <v>3585.6098899115623</v>
      </c>
      <c r="I19" s="9">
        <v>17428.040484112011</v>
      </c>
      <c r="J19" s="9">
        <v>4081.7083441991977</v>
      </c>
      <c r="K19" s="9">
        <v>2031.0726791456023</v>
      </c>
      <c r="L19" s="9">
        <v>12590.93749370781</v>
      </c>
      <c r="M19" s="9">
        <v>383738.19803058187</v>
      </c>
      <c r="AR19" s="9"/>
    </row>
    <row r="20" spans="1:44" x14ac:dyDescent="0.25">
      <c r="A20">
        <v>2007</v>
      </c>
      <c r="B20" s="7" t="s">
        <v>328</v>
      </c>
      <c r="C20" s="9">
        <v>63804.032665245359</v>
      </c>
      <c r="D20" s="9">
        <v>37626.545119512273</v>
      </c>
      <c r="E20" s="9">
        <v>772941.50226238219</v>
      </c>
      <c r="F20" s="9">
        <v>1298.47137733711</v>
      </c>
      <c r="G20" s="9">
        <v>578803.89606743713</v>
      </c>
      <c r="H20" s="9">
        <v>44665.04014753933</v>
      </c>
      <c r="I20" s="9">
        <v>51584.448864724531</v>
      </c>
      <c r="J20" s="9">
        <v>55101.399637693692</v>
      </c>
      <c r="K20" s="9">
        <v>23824.84607682324</v>
      </c>
      <c r="L20" s="9">
        <v>126759.9995339023</v>
      </c>
      <c r="M20" s="9">
        <v>1756410.1817525972</v>
      </c>
      <c r="AR20" s="9"/>
    </row>
    <row r="21" spans="1:44" x14ac:dyDescent="0.25">
      <c r="A21">
        <v>2007</v>
      </c>
      <c r="B21" s="7" t="s">
        <v>329</v>
      </c>
      <c r="C21" s="9">
        <v>409727.1434395531</v>
      </c>
      <c r="D21" s="9">
        <v>129278.42931344251</v>
      </c>
      <c r="E21" s="9">
        <v>2254848.407815041</v>
      </c>
      <c r="F21" s="9">
        <v>14521.228587061498</v>
      </c>
      <c r="G21" s="9">
        <v>1741531.9033789642</v>
      </c>
      <c r="H21" s="9">
        <v>110856.69783400658</v>
      </c>
      <c r="I21" s="9">
        <v>202378.88704109134</v>
      </c>
      <c r="J21" s="9">
        <v>116944.08603977899</v>
      </c>
      <c r="K21" s="9">
        <v>48788.042384943794</v>
      </c>
      <c r="L21" s="9">
        <v>224430.75580325682</v>
      </c>
      <c r="M21" s="9">
        <v>5253305.5816371394</v>
      </c>
      <c r="AR21" s="9"/>
    </row>
    <row r="22" spans="1:44" x14ac:dyDescent="0.25">
      <c r="A22">
        <v>2007</v>
      </c>
      <c r="B22" s="7" t="s">
        <v>330</v>
      </c>
      <c r="C22" s="9">
        <v>30072.554579753785</v>
      </c>
      <c r="D22" s="9">
        <v>13770.784993762392</v>
      </c>
      <c r="E22" s="9">
        <v>488302.77454917121</v>
      </c>
      <c r="F22" s="9">
        <v>0</v>
      </c>
      <c r="G22" s="9">
        <v>456122.43487288721</v>
      </c>
      <c r="H22" s="9">
        <v>15302.811701258697</v>
      </c>
      <c r="I22" s="9">
        <v>21530.88826545926</v>
      </c>
      <c r="J22" s="9">
        <v>36116.017406722778</v>
      </c>
      <c r="K22" s="9">
        <v>13756.989206259328</v>
      </c>
      <c r="L22" s="9">
        <v>36287.266436256527</v>
      </c>
      <c r="M22" s="9">
        <v>1111262.5220115311</v>
      </c>
      <c r="AR22" s="9"/>
    </row>
    <row r="23" spans="1:44" x14ac:dyDescent="0.25">
      <c r="A23">
        <v>2007</v>
      </c>
      <c r="B23" s="7" t="s">
        <v>331</v>
      </c>
      <c r="C23" s="9">
        <v>639318.79599472031</v>
      </c>
      <c r="D23" s="9">
        <v>222292.77426449905</v>
      </c>
      <c r="E23" s="9">
        <v>12394946.852874471</v>
      </c>
      <c r="F23" s="9">
        <v>18091.892045313012</v>
      </c>
      <c r="G23" s="9">
        <v>3673168.2730860198</v>
      </c>
      <c r="H23" s="9">
        <v>184258.46173200783</v>
      </c>
      <c r="I23" s="9">
        <v>160422.86160670253</v>
      </c>
      <c r="J23" s="9">
        <v>380722.78436168644</v>
      </c>
      <c r="K23" s="9">
        <v>124681.7870147658</v>
      </c>
      <c r="L23" s="9">
        <v>721692.17381171917</v>
      </c>
      <c r="M23" s="9">
        <v>18519596.656791907</v>
      </c>
      <c r="AR23" s="9"/>
    </row>
    <row r="24" spans="1:44" x14ac:dyDescent="0.25">
      <c r="A24">
        <v>2007</v>
      </c>
      <c r="B24" s="7" t="s">
        <v>332</v>
      </c>
      <c r="C24" s="9">
        <v>1557667.5003405032</v>
      </c>
      <c r="D24" s="9">
        <v>348951.39920539374</v>
      </c>
      <c r="E24" s="9">
        <v>19032079.652982868</v>
      </c>
      <c r="F24" s="9">
        <v>10465.990277063989</v>
      </c>
      <c r="G24" s="9">
        <v>15136502.30292381</v>
      </c>
      <c r="H24" s="9">
        <v>585396.56424639048</v>
      </c>
      <c r="I24" s="9">
        <v>1993914.840729495</v>
      </c>
      <c r="J24" s="9">
        <v>789484.0934488778</v>
      </c>
      <c r="K24" s="9">
        <v>344401.2454940129</v>
      </c>
      <c r="L24" s="9">
        <v>4481908.2429780401</v>
      </c>
      <c r="M24" s="9">
        <v>44280771.832626462</v>
      </c>
      <c r="AR24" s="9"/>
    </row>
    <row r="25" spans="1:44" x14ac:dyDescent="0.25">
      <c r="A25">
        <v>2007</v>
      </c>
      <c r="B25" s="7" t="s">
        <v>333</v>
      </c>
      <c r="C25" s="9">
        <v>177225.47049369008</v>
      </c>
      <c r="D25" s="9">
        <v>131520.88011341693</v>
      </c>
      <c r="E25" s="9">
        <v>1454243.368106883</v>
      </c>
      <c r="F25" s="9">
        <v>10969.641340514232</v>
      </c>
      <c r="G25" s="9">
        <v>1508020.3865674997</v>
      </c>
      <c r="H25" s="9">
        <v>83872.33713916775</v>
      </c>
      <c r="I25" s="9">
        <v>169821.21139936306</v>
      </c>
      <c r="J25" s="9">
        <v>112614.0610965801</v>
      </c>
      <c r="K25" s="9">
        <v>65237.532491506085</v>
      </c>
      <c r="L25" s="9">
        <v>618339.85981899325</v>
      </c>
      <c r="M25" s="9">
        <v>4331864.7485676138</v>
      </c>
      <c r="AR25" s="9"/>
    </row>
    <row r="26" spans="1:44" x14ac:dyDescent="0.25">
      <c r="A26">
        <v>2007</v>
      </c>
      <c r="B26" s="7" t="s">
        <v>334</v>
      </c>
      <c r="C26" s="9">
        <v>91243.897825771463</v>
      </c>
      <c r="D26" s="9">
        <v>81099.120506272797</v>
      </c>
      <c r="E26" s="9">
        <v>1082086.6935720718</v>
      </c>
      <c r="F26" s="9">
        <v>3661.4353952356919</v>
      </c>
      <c r="G26" s="9">
        <v>618913.66099931393</v>
      </c>
      <c r="H26" s="9">
        <v>66621.271500785122</v>
      </c>
      <c r="I26" s="9">
        <v>135826.95287280099</v>
      </c>
      <c r="J26" s="9">
        <v>71976.666140794725</v>
      </c>
      <c r="K26" s="9">
        <v>3641.684716853315</v>
      </c>
      <c r="L26" s="9">
        <v>109754.53031658217</v>
      </c>
      <c r="M26" s="9">
        <v>2264825.9138464816</v>
      </c>
      <c r="AR26" s="9"/>
    </row>
    <row r="27" spans="1:44" x14ac:dyDescent="0.25">
      <c r="A27">
        <v>2007</v>
      </c>
      <c r="B27" s="7" t="s">
        <v>335</v>
      </c>
      <c r="C27" s="9">
        <v>403126.05428433698</v>
      </c>
      <c r="D27" s="9">
        <v>91019.368688331859</v>
      </c>
      <c r="E27" s="9">
        <v>2273575.9320799555</v>
      </c>
      <c r="F27" s="9">
        <v>2243.45446429511</v>
      </c>
      <c r="G27" s="9">
        <v>1853706.2388576912</v>
      </c>
      <c r="H27" s="9">
        <v>84033.271466239341</v>
      </c>
      <c r="I27" s="9">
        <v>77833.597827249614</v>
      </c>
      <c r="J27" s="9">
        <v>86415.390634617448</v>
      </c>
      <c r="K27" s="9">
        <v>47277.397420699534</v>
      </c>
      <c r="L27" s="9">
        <v>202310.90524217059</v>
      </c>
      <c r="M27" s="9">
        <v>5121541.6109655863</v>
      </c>
      <c r="AR27" s="9"/>
    </row>
    <row r="28" spans="1:44" x14ac:dyDescent="0.25">
      <c r="A28">
        <v>2007</v>
      </c>
      <c r="B28" s="7" t="s">
        <v>336</v>
      </c>
      <c r="C28" s="9">
        <v>11418.221053878262</v>
      </c>
      <c r="D28" s="9">
        <v>28604.153149288937</v>
      </c>
      <c r="E28" s="9">
        <v>351983.62138487387</v>
      </c>
      <c r="F28" s="9">
        <v>4146.4414958831849</v>
      </c>
      <c r="G28" s="9">
        <v>121531.89138954841</v>
      </c>
      <c r="H28" s="9">
        <v>7336.8581330814868</v>
      </c>
      <c r="I28" s="9">
        <v>28739.720883646565</v>
      </c>
      <c r="J28" s="9">
        <v>8741.4830614049642</v>
      </c>
      <c r="K28" s="9">
        <v>1379.423612018926</v>
      </c>
      <c r="L28" s="9">
        <v>27109.563268478967</v>
      </c>
      <c r="M28" s="9">
        <v>590991.37743210362</v>
      </c>
      <c r="AR28" s="9"/>
    </row>
    <row r="29" spans="1:44" x14ac:dyDescent="0.25">
      <c r="A29">
        <v>2007</v>
      </c>
      <c r="B29" s="7" t="s">
        <v>337</v>
      </c>
      <c r="C29" s="9">
        <v>15283.693068607978</v>
      </c>
      <c r="D29" s="9">
        <v>28629.519145366721</v>
      </c>
      <c r="E29" s="9">
        <v>223534.47350548563</v>
      </c>
      <c r="F29" s="9">
        <v>4603.8524321087698</v>
      </c>
      <c r="G29" s="9">
        <v>101001.07975480791</v>
      </c>
      <c r="H29" s="9">
        <v>9582.6900234372606</v>
      </c>
      <c r="I29" s="9">
        <v>10008.912536071257</v>
      </c>
      <c r="J29" s="9">
        <v>21492.888139693594</v>
      </c>
      <c r="K29" s="9">
        <v>462.96702262005329</v>
      </c>
      <c r="L29" s="9">
        <v>24705.036995466104</v>
      </c>
      <c r="M29" s="9">
        <v>439305.11262366525</v>
      </c>
      <c r="AR29" s="9"/>
    </row>
    <row r="30" spans="1:44" x14ac:dyDescent="0.25">
      <c r="A30">
        <v>2007</v>
      </c>
      <c r="B30" s="7" t="s">
        <v>338</v>
      </c>
      <c r="C30" s="9">
        <v>55351.741091790987</v>
      </c>
      <c r="D30" s="9">
        <v>32357.398875856161</v>
      </c>
      <c r="E30" s="9">
        <v>609577.88616477617</v>
      </c>
      <c r="F30" s="9">
        <v>2593.2342523932825</v>
      </c>
      <c r="G30" s="9">
        <v>390279.10120576643</v>
      </c>
      <c r="H30" s="9">
        <v>18333.799802122161</v>
      </c>
      <c r="I30" s="9">
        <v>35982.639563915785</v>
      </c>
      <c r="J30" s="9">
        <v>38852.641830957829</v>
      </c>
      <c r="K30" s="9">
        <v>1468.5642668010721</v>
      </c>
      <c r="L30" s="9">
        <v>47697.255668759542</v>
      </c>
      <c r="M30" s="9">
        <v>1232494.2627231393</v>
      </c>
      <c r="AR30" s="9"/>
    </row>
    <row r="31" spans="1:44" x14ac:dyDescent="0.25">
      <c r="A31">
        <v>2007</v>
      </c>
      <c r="B31" s="7" t="s">
        <v>339</v>
      </c>
      <c r="C31" s="9">
        <v>38036.178651965405</v>
      </c>
      <c r="D31" s="9">
        <v>45925.981012978285</v>
      </c>
      <c r="E31" s="9">
        <v>1526856.3034522703</v>
      </c>
      <c r="F31" s="9">
        <v>2617.3293912120025</v>
      </c>
      <c r="G31" s="9">
        <v>917079.70977235772</v>
      </c>
      <c r="H31" s="9">
        <v>36055.944662525944</v>
      </c>
      <c r="I31" s="9">
        <v>25850.718163075406</v>
      </c>
      <c r="J31" s="9">
        <v>25815.114050055814</v>
      </c>
      <c r="K31" s="9">
        <v>391031.18373278115</v>
      </c>
      <c r="L31" s="9">
        <v>213700.4925362698</v>
      </c>
      <c r="M31" s="9">
        <v>3222968.9554254916</v>
      </c>
      <c r="AR31" s="9"/>
    </row>
    <row r="32" spans="1:44" x14ac:dyDescent="0.25">
      <c r="A32">
        <v>2007</v>
      </c>
      <c r="B32" s="7" t="s">
        <v>92</v>
      </c>
      <c r="C32" s="9">
        <v>3946331.243862893</v>
      </c>
      <c r="D32" s="9">
        <v>1378143.011342335</v>
      </c>
      <c r="E32" s="9">
        <v>45607024.051215529</v>
      </c>
      <c r="F32" s="9">
        <v>92974.696801518585</v>
      </c>
      <c r="G32" s="9">
        <v>29305270.898102477</v>
      </c>
      <c r="H32" s="9">
        <v>1342323.8819438396</v>
      </c>
      <c r="I32" s="9">
        <v>3062637.5644966597</v>
      </c>
      <c r="J32" s="9">
        <v>1913159.4957159921</v>
      </c>
      <c r="K32" s="9">
        <v>1149577.5580990051</v>
      </c>
      <c r="L32" s="9">
        <v>7162661.4629638148</v>
      </c>
      <c r="M32" s="9">
        <v>94960103.864544064</v>
      </c>
      <c r="AR32" s="9"/>
    </row>
    <row r="35" spans="1:13" x14ac:dyDescent="0.25">
      <c r="C35" s="13" t="s">
        <v>93</v>
      </c>
    </row>
    <row r="36" spans="1:13" x14ac:dyDescent="0.25">
      <c r="B36" s="13" t="s">
        <v>94</v>
      </c>
      <c r="C36" s="133" t="s">
        <v>780</v>
      </c>
      <c r="D36" s="133" t="s">
        <v>782</v>
      </c>
      <c r="E36" s="133" t="s">
        <v>23</v>
      </c>
      <c r="F36" s="133" t="s">
        <v>787</v>
      </c>
      <c r="G36" s="133" t="s">
        <v>788</v>
      </c>
      <c r="H36" s="133" t="s">
        <v>791</v>
      </c>
      <c r="I36" s="133" t="s">
        <v>25</v>
      </c>
      <c r="J36" s="133" t="s">
        <v>24</v>
      </c>
      <c r="K36" s="133" t="s">
        <v>35</v>
      </c>
      <c r="L36" s="133" t="s">
        <v>795</v>
      </c>
      <c r="M36" s="133" t="s">
        <v>84</v>
      </c>
    </row>
    <row r="37" spans="1:13" x14ac:dyDescent="0.25">
      <c r="A37">
        <v>2008</v>
      </c>
      <c r="B37" s="7" t="s">
        <v>340</v>
      </c>
      <c r="C37" s="9">
        <v>9177.3069466341622</v>
      </c>
      <c r="D37" s="9">
        <v>701.04141507958866</v>
      </c>
      <c r="E37" s="9">
        <v>132682.0171821845</v>
      </c>
      <c r="F37" s="9">
        <v>239.67187323219295</v>
      </c>
      <c r="G37" s="9">
        <v>60596.315315536071</v>
      </c>
      <c r="H37" s="9">
        <v>5544.7179340513485</v>
      </c>
      <c r="I37" s="9">
        <v>6581.2358611045765</v>
      </c>
      <c r="J37" s="9">
        <v>9318.7065797477862</v>
      </c>
      <c r="K37" s="9">
        <v>368.65790961372187</v>
      </c>
      <c r="L37" s="9">
        <v>6445.9611247076873</v>
      </c>
      <c r="M37" s="9">
        <v>231655.63214189163</v>
      </c>
    </row>
    <row r="38" spans="1:13" x14ac:dyDescent="0.25">
      <c r="A38">
        <v>2008</v>
      </c>
      <c r="B38" s="7" t="s">
        <v>341</v>
      </c>
      <c r="C38" s="9">
        <v>5546.8212286328098</v>
      </c>
      <c r="D38" s="9">
        <v>877.15327862030767</v>
      </c>
      <c r="E38" s="9">
        <v>41419.568637267141</v>
      </c>
      <c r="F38" s="9">
        <v>0</v>
      </c>
      <c r="G38" s="9">
        <v>16623.379517707544</v>
      </c>
      <c r="H38" s="9">
        <v>1317.7003988505144</v>
      </c>
      <c r="I38" s="9">
        <v>1993.9454110766685</v>
      </c>
      <c r="J38" s="9">
        <v>2962.3768297047463</v>
      </c>
      <c r="K38" s="9">
        <v>43196.881902462512</v>
      </c>
      <c r="L38" s="9">
        <v>1945.4441232108031</v>
      </c>
      <c r="M38" s="9">
        <v>115883.27132753305</v>
      </c>
    </row>
    <row r="39" spans="1:13" x14ac:dyDescent="0.25">
      <c r="A39">
        <v>2008</v>
      </c>
      <c r="B39" s="7" t="s">
        <v>342</v>
      </c>
      <c r="C39" s="9">
        <v>39489.31622221112</v>
      </c>
      <c r="D39" s="9">
        <v>65744.572911020863</v>
      </c>
      <c r="E39" s="9">
        <v>425366.6521639523</v>
      </c>
      <c r="F39" s="9">
        <v>783.13650544811651</v>
      </c>
      <c r="G39" s="9">
        <v>158833.0286055911</v>
      </c>
      <c r="H39" s="9">
        <v>9821.2141000939737</v>
      </c>
      <c r="I39" s="9">
        <v>28757.321740018677</v>
      </c>
      <c r="J39" s="9">
        <v>34182.619696906841</v>
      </c>
      <c r="K39" s="9">
        <v>19475.576626922681</v>
      </c>
      <c r="L39" s="9">
        <v>31555.04092070293</v>
      </c>
      <c r="M39" s="9">
        <v>814008.47949286876</v>
      </c>
    </row>
    <row r="40" spans="1:13" x14ac:dyDescent="0.25">
      <c r="A40">
        <v>2008</v>
      </c>
      <c r="B40" s="7" t="s">
        <v>343</v>
      </c>
      <c r="C40" s="9">
        <v>726.98492088936814</v>
      </c>
      <c r="D40" s="9">
        <v>532.53163897261788</v>
      </c>
      <c r="E40" s="9">
        <v>34122.586857701259</v>
      </c>
      <c r="F40" s="9">
        <v>236.76161411463249</v>
      </c>
      <c r="G40" s="9">
        <v>17359.157553730158</v>
      </c>
      <c r="H40" s="9">
        <v>1980.1876615237884</v>
      </c>
      <c r="I40" s="9">
        <v>1628.8725837721022</v>
      </c>
      <c r="J40" s="9">
        <v>2458.1213194074498</v>
      </c>
      <c r="K40" s="9">
        <v>519.82670785836081</v>
      </c>
      <c r="L40" s="9">
        <v>4560.1155955127697</v>
      </c>
      <c r="M40" s="9">
        <v>64125.146453482499</v>
      </c>
    </row>
    <row r="41" spans="1:13" x14ac:dyDescent="0.25">
      <c r="A41">
        <v>2008</v>
      </c>
      <c r="B41" s="7" t="s">
        <v>344</v>
      </c>
      <c r="C41" s="9">
        <v>20188.022994899322</v>
      </c>
      <c r="D41" s="9">
        <v>81198.509587747976</v>
      </c>
      <c r="E41" s="9">
        <v>388416.47218965879</v>
      </c>
      <c r="F41" s="9">
        <v>3307.9164856810344</v>
      </c>
      <c r="G41" s="9">
        <v>250571.6579350988</v>
      </c>
      <c r="H41" s="9">
        <v>16746.612397871952</v>
      </c>
      <c r="I41" s="9">
        <v>13178.67491990545</v>
      </c>
      <c r="J41" s="9">
        <v>11811.81460492163</v>
      </c>
      <c r="K41" s="9">
        <v>26064.537060609859</v>
      </c>
      <c r="L41" s="9">
        <v>58534.807289760538</v>
      </c>
      <c r="M41" s="9">
        <v>870019.02546615538</v>
      </c>
    </row>
    <row r="42" spans="1:13" x14ac:dyDescent="0.25">
      <c r="A42">
        <v>2008</v>
      </c>
      <c r="B42" s="7" t="s">
        <v>345</v>
      </c>
      <c r="C42" s="9">
        <v>735.05947775979507</v>
      </c>
      <c r="D42" s="9">
        <v>6013.1457764556271</v>
      </c>
      <c r="E42" s="9">
        <v>56041.255083812182</v>
      </c>
      <c r="F42" s="9">
        <v>0</v>
      </c>
      <c r="G42" s="9">
        <v>14065.947557259999</v>
      </c>
      <c r="H42" s="9">
        <v>977.50285558096584</v>
      </c>
      <c r="I42" s="9">
        <v>1447.795883955873</v>
      </c>
      <c r="J42" s="9">
        <v>1376.1863325518341</v>
      </c>
      <c r="K42" s="9">
        <v>0</v>
      </c>
      <c r="L42" s="9">
        <v>8245.1835796324176</v>
      </c>
      <c r="M42" s="9">
        <v>88902.076547008692</v>
      </c>
    </row>
    <row r="43" spans="1:13" x14ac:dyDescent="0.25">
      <c r="A43">
        <v>2008</v>
      </c>
      <c r="B43" s="7" t="s">
        <v>346</v>
      </c>
      <c r="C43" s="9">
        <v>7641.4266094478999</v>
      </c>
      <c r="D43" s="9">
        <v>3047.5468927864426</v>
      </c>
      <c r="E43" s="9">
        <v>112906.08362222897</v>
      </c>
      <c r="F43" s="9">
        <v>533.86187121049875</v>
      </c>
      <c r="G43" s="9">
        <v>72840.524310988869</v>
      </c>
      <c r="H43" s="9">
        <v>2771.70892777779</v>
      </c>
      <c r="I43" s="9">
        <v>4608.3571789041916</v>
      </c>
      <c r="J43" s="9">
        <v>6451.3894570598013</v>
      </c>
      <c r="K43" s="9">
        <v>0</v>
      </c>
      <c r="L43" s="9">
        <v>9080.3686295446114</v>
      </c>
      <c r="M43" s="9">
        <v>219881.26749994908</v>
      </c>
    </row>
    <row r="44" spans="1:13" x14ac:dyDescent="0.25">
      <c r="A44">
        <v>2008</v>
      </c>
      <c r="B44" s="7" t="s">
        <v>347</v>
      </c>
      <c r="C44" s="9">
        <v>12813.993648568228</v>
      </c>
      <c r="D44" s="9">
        <v>3728.0412255908172</v>
      </c>
      <c r="E44" s="9">
        <v>308987.86244053341</v>
      </c>
      <c r="F44" s="9">
        <v>0</v>
      </c>
      <c r="G44" s="9">
        <v>89726.532850172647</v>
      </c>
      <c r="H44" s="9">
        <v>4375.3936099774819</v>
      </c>
      <c r="I44" s="9">
        <v>2817.0047507000563</v>
      </c>
      <c r="J44" s="9">
        <v>16036.962750290142</v>
      </c>
      <c r="K44" s="9">
        <v>0</v>
      </c>
      <c r="L44" s="9">
        <v>31454.6350422291</v>
      </c>
      <c r="M44" s="9">
        <v>469940.42631806189</v>
      </c>
    </row>
    <row r="45" spans="1:13" x14ac:dyDescent="0.25">
      <c r="A45">
        <v>2008</v>
      </c>
      <c r="B45" s="7" t="s">
        <v>348</v>
      </c>
      <c r="C45" s="9">
        <v>8691.7408150513857</v>
      </c>
      <c r="D45" s="9">
        <v>38888.467283973667</v>
      </c>
      <c r="E45" s="9">
        <v>124048.21972548444</v>
      </c>
      <c r="F45" s="9">
        <v>428.11443333737668</v>
      </c>
      <c r="G45" s="9">
        <v>72206.837615630517</v>
      </c>
      <c r="H45" s="9">
        <v>3522.123847426461</v>
      </c>
      <c r="I45" s="9">
        <v>1672.8712300654943</v>
      </c>
      <c r="J45" s="9">
        <v>7854.7473079888423</v>
      </c>
      <c r="K45" s="9">
        <v>3070.1302140770663</v>
      </c>
      <c r="L45" s="9">
        <v>10240.355824639215</v>
      </c>
      <c r="M45" s="9">
        <v>270623.60829767451</v>
      </c>
    </row>
    <row r="46" spans="1:13" x14ac:dyDescent="0.25">
      <c r="A46">
        <v>2008</v>
      </c>
      <c r="B46" s="7" t="s">
        <v>349</v>
      </c>
      <c r="C46" s="9">
        <v>50338.876583351099</v>
      </c>
      <c r="D46" s="9">
        <v>40175.780358769254</v>
      </c>
      <c r="E46" s="9">
        <v>534552.98251494276</v>
      </c>
      <c r="F46" s="9">
        <v>7627.2563288475067</v>
      </c>
      <c r="G46" s="9">
        <v>426553.85738298541</v>
      </c>
      <c r="H46" s="9">
        <v>29988.270630320694</v>
      </c>
      <c r="I46" s="9">
        <v>44963.184225343743</v>
      </c>
      <c r="J46" s="9">
        <v>24301.382172053021</v>
      </c>
      <c r="K46" s="9">
        <v>935.51143606766334</v>
      </c>
      <c r="L46" s="9">
        <v>62796.192310861166</v>
      </c>
      <c r="M46" s="9">
        <v>1222233.2939435421</v>
      </c>
    </row>
    <row r="47" spans="1:13" x14ac:dyDescent="0.25">
      <c r="A47">
        <v>2008</v>
      </c>
      <c r="B47" s="7" t="s">
        <v>350</v>
      </c>
      <c r="C47" s="9">
        <v>11222.369369988493</v>
      </c>
      <c r="D47" s="9">
        <v>11472.799965685022</v>
      </c>
      <c r="E47" s="9">
        <v>213597.95631137892</v>
      </c>
      <c r="F47" s="9">
        <v>531.94285072484672</v>
      </c>
      <c r="G47" s="9">
        <v>143124.51544463061</v>
      </c>
      <c r="H47" s="9">
        <v>9975.6635902766338</v>
      </c>
      <c r="I47" s="9">
        <v>10299.368309246389</v>
      </c>
      <c r="J47" s="9">
        <v>6855.592848944083</v>
      </c>
      <c r="K47" s="9">
        <v>5833.8007308442211</v>
      </c>
      <c r="L47" s="9">
        <v>34834.84239504084</v>
      </c>
      <c r="M47" s="9">
        <v>447748.85181675997</v>
      </c>
    </row>
    <row r="48" spans="1:13" x14ac:dyDescent="0.25">
      <c r="A48">
        <v>2008</v>
      </c>
      <c r="B48" s="7" t="s">
        <v>351</v>
      </c>
      <c r="C48" s="9">
        <v>7817.6794985156293</v>
      </c>
      <c r="D48" s="9">
        <v>8965.0988570013978</v>
      </c>
      <c r="E48" s="9">
        <v>218774.99073422505</v>
      </c>
      <c r="F48" s="9">
        <v>739.25942588112491</v>
      </c>
      <c r="G48" s="9">
        <v>115394.65219081042</v>
      </c>
      <c r="H48" s="9">
        <v>5820.0172067578605</v>
      </c>
      <c r="I48" s="9">
        <v>3921.204283018054</v>
      </c>
      <c r="J48" s="9">
        <v>7423.9965338038855</v>
      </c>
      <c r="K48" s="9">
        <v>1174.1013490758219</v>
      </c>
      <c r="L48" s="9">
        <v>15277.861880583088</v>
      </c>
      <c r="M48" s="9">
        <v>385308.86195967236</v>
      </c>
    </row>
    <row r="49" spans="1:13" x14ac:dyDescent="0.25">
      <c r="A49">
        <v>2008</v>
      </c>
      <c r="B49" s="7" t="s">
        <v>352</v>
      </c>
      <c r="C49" s="9">
        <v>320871.64416077116</v>
      </c>
      <c r="D49" s="9">
        <v>122079.60463362424</v>
      </c>
      <c r="E49" s="9">
        <v>661631.76212216646</v>
      </c>
      <c r="F49" s="9">
        <v>2362.1982452255347</v>
      </c>
      <c r="G49" s="9">
        <v>743492.90079091105</v>
      </c>
      <c r="H49" s="9">
        <v>18233.238407440214</v>
      </c>
      <c r="I49" s="9">
        <v>27713.274502002507</v>
      </c>
      <c r="J49" s="9">
        <v>52606.46878890568</v>
      </c>
      <c r="K49" s="9">
        <v>30844.975689367518</v>
      </c>
      <c r="L49" s="9">
        <v>133780.81769333532</v>
      </c>
      <c r="M49" s="9">
        <v>2113616.88503375</v>
      </c>
    </row>
    <row r="50" spans="1:13" x14ac:dyDescent="0.25">
      <c r="A50">
        <v>2008</v>
      </c>
      <c r="B50" s="7" t="s">
        <v>353</v>
      </c>
      <c r="C50" s="9">
        <v>4922.9144842772857</v>
      </c>
      <c r="D50" s="9">
        <v>1565.5597497001363</v>
      </c>
      <c r="E50" s="9">
        <v>190405.68881107611</v>
      </c>
      <c r="F50" s="9">
        <v>1431.2216706909346</v>
      </c>
      <c r="G50" s="9">
        <v>79211.219842392704</v>
      </c>
      <c r="H50" s="9">
        <v>4313.389906358615</v>
      </c>
      <c r="I50" s="9">
        <v>4194.5937401502952</v>
      </c>
      <c r="J50" s="9">
        <v>4878.7126127883457</v>
      </c>
      <c r="K50" s="9">
        <v>380.8736031496029</v>
      </c>
      <c r="L50" s="9">
        <v>9087.7291185327631</v>
      </c>
      <c r="M50" s="9">
        <v>300391.90353911673</v>
      </c>
    </row>
    <row r="51" spans="1:13" x14ac:dyDescent="0.25">
      <c r="A51">
        <v>2008</v>
      </c>
      <c r="B51" s="7" t="s">
        <v>354</v>
      </c>
      <c r="C51" s="9">
        <v>18477.359837304997</v>
      </c>
      <c r="D51" s="9">
        <v>5175.1643615018229</v>
      </c>
      <c r="E51" s="9">
        <v>211676.3477162942</v>
      </c>
      <c r="F51" s="9">
        <v>8623.105423727473</v>
      </c>
      <c r="G51" s="9">
        <v>89411.304930972794</v>
      </c>
      <c r="H51" s="9">
        <v>6071.8625632925523</v>
      </c>
      <c r="I51" s="9">
        <v>5975.3464406923167</v>
      </c>
      <c r="J51" s="9">
        <v>3135.775807483571</v>
      </c>
      <c r="K51" s="9">
        <v>3981.100580485655</v>
      </c>
      <c r="L51" s="9">
        <v>16580.027427856836</v>
      </c>
      <c r="M51" s="9">
        <v>369107.39508961223</v>
      </c>
    </row>
    <row r="52" spans="1:13" x14ac:dyDescent="0.25">
      <c r="A52">
        <v>2008</v>
      </c>
      <c r="B52" s="7" t="s">
        <v>355</v>
      </c>
      <c r="C52" s="9">
        <v>75816.068362779974</v>
      </c>
      <c r="D52" s="9">
        <v>61136.864660550767</v>
      </c>
      <c r="E52" s="9">
        <v>837407.16716294212</v>
      </c>
      <c r="F52" s="9">
        <v>2764.005467856427</v>
      </c>
      <c r="G52" s="9">
        <v>665196.81652473938</v>
      </c>
      <c r="H52" s="9">
        <v>50620.243916862797</v>
      </c>
      <c r="I52" s="9">
        <v>77561.962941072416</v>
      </c>
      <c r="J52" s="9">
        <v>49633.716225505777</v>
      </c>
      <c r="K52" s="9">
        <v>19433.18512543384</v>
      </c>
      <c r="L52" s="9">
        <v>171627.58347951615</v>
      </c>
      <c r="M52" s="9">
        <v>2011197.6138672598</v>
      </c>
    </row>
    <row r="53" spans="1:13" x14ac:dyDescent="0.25">
      <c r="A53">
        <v>2008</v>
      </c>
      <c r="B53" s="7" t="s">
        <v>356</v>
      </c>
      <c r="C53" s="9">
        <v>543769.98311455117</v>
      </c>
      <c r="D53" s="9">
        <v>177672.59025731171</v>
      </c>
      <c r="E53" s="9">
        <v>2438741.7292798455</v>
      </c>
      <c r="F53" s="9">
        <v>15848.553435862434</v>
      </c>
      <c r="G53" s="9">
        <v>1837392.0516257044</v>
      </c>
      <c r="H53" s="9">
        <v>139702.2830332584</v>
      </c>
      <c r="I53" s="9">
        <v>187142.45536653686</v>
      </c>
      <c r="J53" s="9">
        <v>127301.02001690608</v>
      </c>
      <c r="K53" s="9">
        <v>76173.185892222536</v>
      </c>
      <c r="L53" s="9">
        <v>285980.92547814874</v>
      </c>
      <c r="M53" s="9">
        <v>5829724.7775003482</v>
      </c>
    </row>
    <row r="54" spans="1:13" x14ac:dyDescent="0.25">
      <c r="A54">
        <v>2008</v>
      </c>
      <c r="B54" s="7" t="s">
        <v>357</v>
      </c>
      <c r="C54" s="9">
        <v>39067.991848202975</v>
      </c>
      <c r="D54" s="9">
        <v>14894.878213390031</v>
      </c>
      <c r="E54" s="9">
        <v>799240.27838711278</v>
      </c>
      <c r="F54" s="9">
        <v>1077.2455413307491</v>
      </c>
      <c r="G54" s="9">
        <v>476168.41346794454</v>
      </c>
      <c r="H54" s="9">
        <v>21930.755668404221</v>
      </c>
      <c r="I54" s="9">
        <v>27815.433436027364</v>
      </c>
      <c r="J54" s="9">
        <v>37766.433350387328</v>
      </c>
      <c r="K54" s="9">
        <v>16787.449582940033</v>
      </c>
      <c r="L54" s="9">
        <v>54613.4480433844</v>
      </c>
      <c r="M54" s="9">
        <v>1489362.3275391243</v>
      </c>
    </row>
    <row r="55" spans="1:13" x14ac:dyDescent="0.25">
      <c r="A55">
        <v>2008</v>
      </c>
      <c r="B55" s="7" t="s">
        <v>358</v>
      </c>
      <c r="C55" s="9">
        <v>903090.30024812382</v>
      </c>
      <c r="D55" s="9">
        <v>233112.90909471182</v>
      </c>
      <c r="E55" s="9">
        <v>12696489.629158633</v>
      </c>
      <c r="F55" s="9">
        <v>27499.015425517951</v>
      </c>
      <c r="G55" s="9">
        <v>3713149.801225313</v>
      </c>
      <c r="H55" s="9">
        <v>238707.9660413141</v>
      </c>
      <c r="I55" s="9">
        <v>177378.9790564802</v>
      </c>
      <c r="J55" s="9">
        <v>425898.56362295081</v>
      </c>
      <c r="K55" s="9">
        <v>164799.39142813097</v>
      </c>
      <c r="L55" s="9">
        <v>786188.78470455075</v>
      </c>
      <c r="M55" s="9">
        <v>19366315.340005729</v>
      </c>
    </row>
    <row r="56" spans="1:13" x14ac:dyDescent="0.25">
      <c r="A56">
        <v>2008</v>
      </c>
      <c r="B56" s="7" t="s">
        <v>359</v>
      </c>
      <c r="C56" s="9">
        <v>1962496.5194380158</v>
      </c>
      <c r="D56" s="9">
        <v>580212.67740160332</v>
      </c>
      <c r="E56" s="9">
        <v>19102154.957452949</v>
      </c>
      <c r="F56" s="9">
        <v>206882.07894048124</v>
      </c>
      <c r="G56" s="9">
        <v>15979508.411957286</v>
      </c>
      <c r="H56" s="9">
        <v>820465.11475435819</v>
      </c>
      <c r="I56" s="9">
        <v>2112475.959658525</v>
      </c>
      <c r="J56" s="9">
        <v>802216.91548405692</v>
      </c>
      <c r="K56" s="9">
        <v>371275.7604045507</v>
      </c>
      <c r="L56" s="9">
        <v>5855616.1639304925</v>
      </c>
      <c r="M56" s="9">
        <v>47793304.559422314</v>
      </c>
    </row>
    <row r="57" spans="1:13" x14ac:dyDescent="0.25">
      <c r="A57">
        <v>2008</v>
      </c>
      <c r="B57" s="7" t="s">
        <v>360</v>
      </c>
      <c r="C57" s="9">
        <v>196265.37993081825</v>
      </c>
      <c r="D57" s="9">
        <v>147623.21114548604</v>
      </c>
      <c r="E57" s="9">
        <v>1890357.837831991</v>
      </c>
      <c r="F57" s="9">
        <v>30877.538517271383</v>
      </c>
      <c r="G57" s="9">
        <v>2129103.8733659089</v>
      </c>
      <c r="H57" s="9">
        <v>101183.1124089994</v>
      </c>
      <c r="I57" s="9">
        <v>191167.60888162028</v>
      </c>
      <c r="J57" s="9">
        <v>98327.820489598598</v>
      </c>
      <c r="K57" s="9">
        <v>78900.641510514586</v>
      </c>
      <c r="L57" s="9">
        <v>300197.54418106854</v>
      </c>
      <c r="M57" s="9">
        <v>5164004.5682632765</v>
      </c>
    </row>
    <row r="58" spans="1:13" x14ac:dyDescent="0.25">
      <c r="A58">
        <v>2008</v>
      </c>
      <c r="B58" s="7" t="s">
        <v>361</v>
      </c>
      <c r="C58" s="9">
        <v>115347.93270130994</v>
      </c>
      <c r="D58" s="9">
        <v>82938.62518547049</v>
      </c>
      <c r="E58" s="9">
        <v>1325865.5331882038</v>
      </c>
      <c r="F58" s="9">
        <v>10018.856943820281</v>
      </c>
      <c r="G58" s="9">
        <v>669027.94679597544</v>
      </c>
      <c r="H58" s="9">
        <v>82228.830551926003</v>
      </c>
      <c r="I58" s="9">
        <v>160695.34496416204</v>
      </c>
      <c r="J58" s="9">
        <v>77645.88903618083</v>
      </c>
      <c r="K58" s="9">
        <v>3826.7804541712521</v>
      </c>
      <c r="L58" s="9">
        <v>148823.14638226479</v>
      </c>
      <c r="M58" s="9">
        <v>2676418.8862034851</v>
      </c>
    </row>
    <row r="59" spans="1:13" x14ac:dyDescent="0.25">
      <c r="A59">
        <v>2008</v>
      </c>
      <c r="B59" s="7" t="s">
        <v>362</v>
      </c>
      <c r="C59" s="9">
        <v>434583.17479005427</v>
      </c>
      <c r="D59" s="9">
        <v>106901.69030507738</v>
      </c>
      <c r="E59" s="9">
        <v>2838207.8245282122</v>
      </c>
      <c r="F59" s="9">
        <v>9131.5834897546065</v>
      </c>
      <c r="G59" s="9">
        <v>1870335.0413396214</v>
      </c>
      <c r="H59" s="9">
        <v>105900.86901068318</v>
      </c>
      <c r="I59" s="9">
        <v>80715.593878654225</v>
      </c>
      <c r="J59" s="9">
        <v>94116.63339591898</v>
      </c>
      <c r="K59" s="9">
        <v>11459.24465350731</v>
      </c>
      <c r="L59" s="9">
        <v>401452.06386763696</v>
      </c>
      <c r="M59" s="9">
        <v>5952803.7192591196</v>
      </c>
    </row>
    <row r="60" spans="1:13" x14ac:dyDescent="0.25">
      <c r="A60">
        <v>2008</v>
      </c>
      <c r="B60" s="7" t="s">
        <v>363</v>
      </c>
      <c r="C60" s="9">
        <v>11766.46412810368</v>
      </c>
      <c r="D60" s="9">
        <v>21615.73227861381</v>
      </c>
      <c r="E60" s="9">
        <v>369881.50362165098</v>
      </c>
      <c r="F60" s="9">
        <v>344.5265398874007</v>
      </c>
      <c r="G60" s="9">
        <v>129728.99492115498</v>
      </c>
      <c r="H60" s="9">
        <v>11351.029720979961</v>
      </c>
      <c r="I60" s="9">
        <v>32738.440906606091</v>
      </c>
      <c r="J60" s="9">
        <v>9296.0148654006352</v>
      </c>
      <c r="K60" s="9">
        <v>1750.2803510365625</v>
      </c>
      <c r="L60" s="9">
        <v>29934.391574817695</v>
      </c>
      <c r="M60" s="9">
        <v>618407.37890825188</v>
      </c>
    </row>
    <row r="61" spans="1:13" x14ac:dyDescent="0.25">
      <c r="A61">
        <v>2008</v>
      </c>
      <c r="B61" s="7" t="s">
        <v>364</v>
      </c>
      <c r="C61" s="9">
        <v>16383.240783666108</v>
      </c>
      <c r="D61" s="9">
        <v>30608.921577306497</v>
      </c>
      <c r="E61" s="9">
        <v>270952.54949399905</v>
      </c>
      <c r="F61" s="9">
        <v>8008.638127620251</v>
      </c>
      <c r="G61" s="9">
        <v>109889.71045588146</v>
      </c>
      <c r="H61" s="9">
        <v>11650.064700775405</v>
      </c>
      <c r="I61" s="9">
        <v>13146.459162213312</v>
      </c>
      <c r="J61" s="9">
        <v>24069.276960284689</v>
      </c>
      <c r="K61" s="9">
        <v>617.50560012048368</v>
      </c>
      <c r="L61" s="9">
        <v>32329.058841742797</v>
      </c>
      <c r="M61" s="9">
        <v>517655.42570361006</v>
      </c>
    </row>
    <row r="62" spans="1:13" x14ac:dyDescent="0.25">
      <c r="A62">
        <v>2008</v>
      </c>
      <c r="B62" s="7" t="s">
        <v>365</v>
      </c>
      <c r="C62" s="9">
        <v>64195.811104569759</v>
      </c>
      <c r="D62" s="9">
        <v>21951.290337725615</v>
      </c>
      <c r="E62" s="9">
        <v>739844.91605982522</v>
      </c>
      <c r="F62" s="9">
        <v>5689.5237522395337</v>
      </c>
      <c r="G62" s="9">
        <v>423234.71842758596</v>
      </c>
      <c r="H62" s="9">
        <v>22126.406355242445</v>
      </c>
      <c r="I62" s="9">
        <v>35221.227367543121</v>
      </c>
      <c r="J62" s="9">
        <v>41164.106385890365</v>
      </c>
      <c r="K62" s="9">
        <v>1738.9503034670265</v>
      </c>
      <c r="L62" s="9">
        <v>60951.920323237202</v>
      </c>
      <c r="M62" s="9">
        <v>1416118.8704173265</v>
      </c>
    </row>
    <row r="63" spans="1:13" x14ac:dyDescent="0.25">
      <c r="A63">
        <v>2008</v>
      </c>
      <c r="B63" s="7" t="s">
        <v>366</v>
      </c>
      <c r="C63" s="9">
        <v>44084.952701088383</v>
      </c>
      <c r="D63" s="9">
        <v>43566.548231436689</v>
      </c>
      <c r="E63" s="9">
        <v>1130711.7210292681</v>
      </c>
      <c r="F63" s="9">
        <v>1163.3170017720508</v>
      </c>
      <c r="G63" s="9">
        <v>976665.60151420487</v>
      </c>
      <c r="H63" s="9">
        <v>60409.219691817852</v>
      </c>
      <c r="I63" s="9">
        <v>30446.600663924619</v>
      </c>
      <c r="J63" s="9">
        <v>25868.541031178356</v>
      </c>
      <c r="K63" s="9">
        <v>449024.95247585088</v>
      </c>
      <c r="L63" s="9">
        <v>203371.63858106191</v>
      </c>
      <c r="M63" s="9">
        <v>2965313.0929216035</v>
      </c>
    </row>
    <row r="64" spans="1:13" x14ac:dyDescent="0.25">
      <c r="A64">
        <v>2008</v>
      </c>
      <c r="B64" s="7" t="s">
        <v>91</v>
      </c>
      <c r="C64" s="9">
        <v>4925529.3359495858</v>
      </c>
      <c r="D64" s="9">
        <v>1912400.9566252138</v>
      </c>
      <c r="E64" s="9">
        <v>48094486.093307555</v>
      </c>
      <c r="F64" s="9">
        <v>346149.32991153561</v>
      </c>
      <c r="G64" s="9">
        <v>31329413.213465735</v>
      </c>
      <c r="H64" s="9">
        <v>1787735.4998922227</v>
      </c>
      <c r="I64" s="9">
        <v>3286259.1173433219</v>
      </c>
      <c r="J64" s="9">
        <v>2004959.7845068169</v>
      </c>
      <c r="K64" s="9">
        <v>1331633.3015924809</v>
      </c>
      <c r="L64" s="9">
        <v>8765506.0523440745</v>
      </c>
      <c r="M64" s="9">
        <v>103784072.68493854</v>
      </c>
    </row>
    <row r="67" spans="1:13" x14ac:dyDescent="0.25">
      <c r="C67" s="13" t="s">
        <v>93</v>
      </c>
    </row>
    <row r="68" spans="1:13" x14ac:dyDescent="0.25">
      <c r="B68" s="13" t="s">
        <v>94</v>
      </c>
      <c r="C68" s="133" t="s">
        <v>780</v>
      </c>
      <c r="D68" s="133" t="s">
        <v>782</v>
      </c>
      <c r="E68" s="133" t="s">
        <v>23</v>
      </c>
      <c r="F68" s="133" t="s">
        <v>787</v>
      </c>
      <c r="G68" s="133" t="s">
        <v>788</v>
      </c>
      <c r="H68" s="133" t="s">
        <v>791</v>
      </c>
      <c r="I68" s="133" t="s">
        <v>25</v>
      </c>
      <c r="J68" s="133" t="s">
        <v>24</v>
      </c>
      <c r="K68" s="133" t="s">
        <v>35</v>
      </c>
      <c r="L68" s="133" t="s">
        <v>795</v>
      </c>
      <c r="M68" s="133" t="s">
        <v>84</v>
      </c>
    </row>
    <row r="69" spans="1:13" x14ac:dyDescent="0.25">
      <c r="A69">
        <v>2009</v>
      </c>
      <c r="B69" s="7" t="s">
        <v>367</v>
      </c>
      <c r="C69" s="9">
        <v>10348.670131116927</v>
      </c>
      <c r="D69" s="9">
        <v>841.25236044215626</v>
      </c>
      <c r="E69" s="9">
        <v>162850.1597352566</v>
      </c>
      <c r="F69" s="9">
        <v>140.81427661872547</v>
      </c>
      <c r="G69" s="9">
        <v>69410.480763613159</v>
      </c>
      <c r="H69" s="9">
        <v>5764.6905470662105</v>
      </c>
      <c r="I69" s="9">
        <v>6544.2936697268742</v>
      </c>
      <c r="J69" s="9">
        <v>11135.537177389764</v>
      </c>
      <c r="K69" s="9">
        <v>830.04382933735303</v>
      </c>
      <c r="L69" s="9">
        <v>4857.1097984948674</v>
      </c>
      <c r="M69" s="9">
        <v>272723.05228906265</v>
      </c>
    </row>
    <row r="70" spans="1:13" x14ac:dyDescent="0.25">
      <c r="A70">
        <v>2009</v>
      </c>
      <c r="B70" s="7" t="s">
        <v>368</v>
      </c>
      <c r="C70" s="9">
        <v>5395.8104504366165</v>
      </c>
      <c r="D70" s="9">
        <v>175.56514075343077</v>
      </c>
      <c r="E70" s="9">
        <v>37547.974444596221</v>
      </c>
      <c r="F70" s="9">
        <v>0</v>
      </c>
      <c r="G70" s="9">
        <v>18428.205239249692</v>
      </c>
      <c r="H70" s="9">
        <v>1654.4430055702605</v>
      </c>
      <c r="I70" s="9">
        <v>1791.7274548024034</v>
      </c>
      <c r="J70" s="9">
        <v>3191.606663070479</v>
      </c>
      <c r="K70" s="9">
        <v>39856.413643268934</v>
      </c>
      <c r="L70" s="9">
        <v>3651.4355593335777</v>
      </c>
      <c r="M70" s="9">
        <v>111693.18160108161</v>
      </c>
    </row>
    <row r="71" spans="1:13" x14ac:dyDescent="0.25">
      <c r="A71">
        <v>2009</v>
      </c>
      <c r="B71" s="7" t="s">
        <v>369</v>
      </c>
      <c r="C71" s="9">
        <v>35934.451134870375</v>
      </c>
      <c r="D71" s="9">
        <v>54899.696309318075</v>
      </c>
      <c r="E71" s="9">
        <v>442024.16155139398</v>
      </c>
      <c r="F71" s="9">
        <v>196.61186478339164</v>
      </c>
      <c r="G71" s="9">
        <v>191504.83226151872</v>
      </c>
      <c r="H71" s="9">
        <v>10443.206625251085</v>
      </c>
      <c r="I71" s="9">
        <v>25429.50112607858</v>
      </c>
      <c r="J71" s="9">
        <v>29463.102229374392</v>
      </c>
      <c r="K71" s="9">
        <v>22269.681023733643</v>
      </c>
      <c r="L71" s="9">
        <v>33607.408175229437</v>
      </c>
      <c r="M71" s="9">
        <v>845772.65230155154</v>
      </c>
    </row>
    <row r="72" spans="1:13" x14ac:dyDescent="0.25">
      <c r="A72">
        <v>2009</v>
      </c>
      <c r="B72" s="7" t="s">
        <v>370</v>
      </c>
      <c r="C72" s="9">
        <v>463.46453512464069</v>
      </c>
      <c r="D72" s="9">
        <v>1468.4849112537024</v>
      </c>
      <c r="E72" s="9">
        <v>42453.579641195647</v>
      </c>
      <c r="F72" s="9">
        <v>207.96915749004691</v>
      </c>
      <c r="G72" s="9">
        <v>20033.150450674326</v>
      </c>
      <c r="H72" s="9">
        <v>2286.9634916351151</v>
      </c>
      <c r="I72" s="9">
        <v>1873.2022075576499</v>
      </c>
      <c r="J72" s="9">
        <v>3236.1727835309034</v>
      </c>
      <c r="K72" s="9">
        <v>3610.4821066743175</v>
      </c>
      <c r="L72" s="9">
        <v>3566.8344044164505</v>
      </c>
      <c r="M72" s="9">
        <v>79200.303689552806</v>
      </c>
    </row>
    <row r="73" spans="1:13" x14ac:dyDescent="0.25">
      <c r="A73">
        <v>2009</v>
      </c>
      <c r="B73" s="7" t="s">
        <v>371</v>
      </c>
      <c r="C73" s="9">
        <v>21046.749762801588</v>
      </c>
      <c r="D73" s="9">
        <v>61016.435134314685</v>
      </c>
      <c r="E73" s="9">
        <v>380840.86633793765</v>
      </c>
      <c r="F73" s="9">
        <v>3862.8544904105506</v>
      </c>
      <c r="G73" s="9">
        <v>267268.55072955415</v>
      </c>
      <c r="H73" s="9">
        <v>16570.214796387809</v>
      </c>
      <c r="I73" s="9">
        <v>10443.139374921531</v>
      </c>
      <c r="J73" s="9">
        <v>12687.815273600983</v>
      </c>
      <c r="K73" s="9">
        <v>175444.64771918749</v>
      </c>
      <c r="L73" s="9">
        <v>54439.719154872662</v>
      </c>
      <c r="M73" s="9">
        <v>1003620.9927739892</v>
      </c>
    </row>
    <row r="74" spans="1:13" x14ac:dyDescent="0.25">
      <c r="A74">
        <v>2009</v>
      </c>
      <c r="B74" s="7" t="s">
        <v>372</v>
      </c>
      <c r="C74" s="9">
        <v>653.92133758215095</v>
      </c>
      <c r="D74" s="9">
        <v>274.84373534560041</v>
      </c>
      <c r="E74" s="9">
        <v>58089.575567017288</v>
      </c>
      <c r="F74" s="9">
        <v>0</v>
      </c>
      <c r="G74" s="9">
        <v>11129.704557303759</v>
      </c>
      <c r="H74" s="9">
        <v>677.58710760934821</v>
      </c>
      <c r="I74" s="9">
        <v>706.83850772564699</v>
      </c>
      <c r="J74" s="9">
        <v>669.28939859251398</v>
      </c>
      <c r="K74" s="9">
        <v>0</v>
      </c>
      <c r="L74" s="9">
        <v>6835.2195689692162</v>
      </c>
      <c r="M74" s="9">
        <v>79036.979780145528</v>
      </c>
    </row>
    <row r="75" spans="1:13" x14ac:dyDescent="0.25">
      <c r="A75">
        <v>2009</v>
      </c>
      <c r="B75" s="7" t="s">
        <v>373</v>
      </c>
      <c r="C75" s="9">
        <v>7978.2536954904554</v>
      </c>
      <c r="D75" s="9">
        <v>3175.4145354436896</v>
      </c>
      <c r="E75" s="9">
        <v>38324.865574671479</v>
      </c>
      <c r="F75" s="9">
        <v>149.71021519536376</v>
      </c>
      <c r="G75" s="9">
        <v>61773.065151601608</v>
      </c>
      <c r="H75" s="9">
        <v>2608.9902122082381</v>
      </c>
      <c r="I75" s="9">
        <v>3701.9825466556085</v>
      </c>
      <c r="J75" s="9">
        <v>6063.7064245251695</v>
      </c>
      <c r="K75" s="9">
        <v>0</v>
      </c>
      <c r="L75" s="9">
        <v>10942.922630009454</v>
      </c>
      <c r="M75" s="9">
        <v>134718.91098580108</v>
      </c>
    </row>
    <row r="76" spans="1:13" x14ac:dyDescent="0.25">
      <c r="A76">
        <v>2009</v>
      </c>
      <c r="B76" s="7" t="s">
        <v>374</v>
      </c>
      <c r="C76" s="9">
        <v>14595.757170283245</v>
      </c>
      <c r="D76" s="9">
        <v>2524.9087366308063</v>
      </c>
      <c r="E76" s="9">
        <v>239395.69251551715</v>
      </c>
      <c r="F76" s="9">
        <v>352.65620099144724</v>
      </c>
      <c r="G76" s="9">
        <v>104928.18470315138</v>
      </c>
      <c r="H76" s="9">
        <v>5649.2100469696607</v>
      </c>
      <c r="I76" s="9">
        <v>5186.2946826259204</v>
      </c>
      <c r="J76" s="9">
        <v>13027.689339169079</v>
      </c>
      <c r="K76" s="9">
        <v>1287.6061203430802</v>
      </c>
      <c r="L76" s="9">
        <v>22278.883055439292</v>
      </c>
      <c r="M76" s="9">
        <v>409226.88257112098</v>
      </c>
    </row>
    <row r="77" spans="1:13" x14ac:dyDescent="0.25">
      <c r="A77">
        <v>2009</v>
      </c>
      <c r="B77" s="7" t="s">
        <v>375</v>
      </c>
      <c r="C77" s="9">
        <v>9681.9528766728545</v>
      </c>
      <c r="D77" s="9">
        <v>31564.117610184439</v>
      </c>
      <c r="E77" s="9">
        <v>121191.60371333119</v>
      </c>
      <c r="F77" s="9">
        <v>704.56779064937166</v>
      </c>
      <c r="G77" s="9">
        <v>62607.074320553322</v>
      </c>
      <c r="H77" s="9">
        <v>4591.4210284906403</v>
      </c>
      <c r="I77" s="9">
        <v>2171.1024340965796</v>
      </c>
      <c r="J77" s="9">
        <v>9145.9044704317839</v>
      </c>
      <c r="K77" s="9">
        <v>8097.7471338805462</v>
      </c>
      <c r="L77" s="9">
        <v>13357.228332167799</v>
      </c>
      <c r="M77" s="9">
        <v>263112.71971045854</v>
      </c>
    </row>
    <row r="78" spans="1:13" x14ac:dyDescent="0.25">
      <c r="A78">
        <v>2009</v>
      </c>
      <c r="B78" s="7" t="s">
        <v>376</v>
      </c>
      <c r="C78" s="9">
        <v>38684.678347841837</v>
      </c>
      <c r="D78" s="9">
        <v>54020.90147701442</v>
      </c>
      <c r="E78" s="9">
        <v>583594.98927094741</v>
      </c>
      <c r="F78" s="9">
        <v>1014.5615049884215</v>
      </c>
      <c r="G78" s="9">
        <v>486859.8230823871</v>
      </c>
      <c r="H78" s="9">
        <v>21809.924361817881</v>
      </c>
      <c r="I78" s="9">
        <v>43818.897543417101</v>
      </c>
      <c r="J78" s="9">
        <v>22888.588430985055</v>
      </c>
      <c r="K78" s="9">
        <v>898.93972716637927</v>
      </c>
      <c r="L78" s="9">
        <v>75481.452854956835</v>
      </c>
      <c r="M78" s="9">
        <v>1329072.7566015224</v>
      </c>
    </row>
    <row r="79" spans="1:13" x14ac:dyDescent="0.25">
      <c r="A79">
        <v>2009</v>
      </c>
      <c r="B79" s="7" t="s">
        <v>377</v>
      </c>
      <c r="C79" s="9">
        <v>9712.9269301680833</v>
      </c>
      <c r="D79" s="9">
        <v>12517.480554652931</v>
      </c>
      <c r="E79" s="9">
        <v>287326.59022117022</v>
      </c>
      <c r="F79" s="9">
        <v>1366.5449949470174</v>
      </c>
      <c r="G79" s="9">
        <v>148995.62123822659</v>
      </c>
      <c r="H79" s="9">
        <v>9470.4066966212504</v>
      </c>
      <c r="I79" s="9">
        <v>7354.0101862690581</v>
      </c>
      <c r="J79" s="9">
        <v>6263.387344121863</v>
      </c>
      <c r="K79" s="9">
        <v>5433.7082553967302</v>
      </c>
      <c r="L79" s="9">
        <v>36408.332438948615</v>
      </c>
      <c r="M79" s="9">
        <v>524849.00886052242</v>
      </c>
    </row>
    <row r="80" spans="1:13" x14ac:dyDescent="0.25">
      <c r="A80">
        <v>2009</v>
      </c>
      <c r="B80" s="7" t="s">
        <v>378</v>
      </c>
      <c r="C80" s="9">
        <v>7067.9947139900942</v>
      </c>
      <c r="D80" s="9">
        <v>11734.96345616876</v>
      </c>
      <c r="E80" s="9">
        <v>316273.51943701576</v>
      </c>
      <c r="F80" s="9">
        <v>2552.8251016997924</v>
      </c>
      <c r="G80" s="9">
        <v>122220.29160739583</v>
      </c>
      <c r="H80" s="9">
        <v>7534.6701008983491</v>
      </c>
      <c r="I80" s="9">
        <v>4222.4911617147418</v>
      </c>
      <c r="J80" s="9">
        <v>6549.689270266208</v>
      </c>
      <c r="K80" s="9">
        <v>570.36051638111428</v>
      </c>
      <c r="L80" s="9">
        <v>20334.087007233164</v>
      </c>
      <c r="M80" s="9">
        <v>499060.89237276377</v>
      </c>
    </row>
    <row r="81" spans="1:13" x14ac:dyDescent="0.25">
      <c r="A81">
        <v>2009</v>
      </c>
      <c r="B81" s="7" t="s">
        <v>379</v>
      </c>
      <c r="C81" s="9">
        <v>297515.17765897675</v>
      </c>
      <c r="D81" s="9">
        <v>157839.45666407526</v>
      </c>
      <c r="E81" s="9">
        <v>678249.97734391026</v>
      </c>
      <c r="F81" s="9">
        <v>3299.6141278415421</v>
      </c>
      <c r="G81" s="9">
        <v>656247.10508942232</v>
      </c>
      <c r="H81" s="9">
        <v>21338.181339036768</v>
      </c>
      <c r="I81" s="9">
        <v>25981.272532568222</v>
      </c>
      <c r="J81" s="9">
        <v>41459.512247788349</v>
      </c>
      <c r="K81" s="9">
        <v>7226.6772074587661</v>
      </c>
      <c r="L81" s="9">
        <v>144781.45792056544</v>
      </c>
      <c r="M81" s="9">
        <v>2033938.4321316436</v>
      </c>
    </row>
    <row r="82" spans="1:13" x14ac:dyDescent="0.25">
      <c r="A82">
        <v>2009</v>
      </c>
      <c r="B82" s="7" t="s">
        <v>380</v>
      </c>
      <c r="C82" s="9">
        <v>4180.9038602379023</v>
      </c>
      <c r="D82" s="9">
        <v>45265.736778666345</v>
      </c>
      <c r="E82" s="9">
        <v>263909.7549735388</v>
      </c>
      <c r="F82" s="9">
        <v>1314.9668710052472</v>
      </c>
      <c r="G82" s="9">
        <v>83447.645203252847</v>
      </c>
      <c r="H82" s="9">
        <v>4457.84028908664</v>
      </c>
      <c r="I82" s="9">
        <v>3485.9127415562079</v>
      </c>
      <c r="J82" s="9">
        <v>6264.3613021184974</v>
      </c>
      <c r="K82" s="9">
        <v>267.81486099090887</v>
      </c>
      <c r="L82" s="9">
        <v>9154.6962380269397</v>
      </c>
      <c r="M82" s="9">
        <v>421749.63311848033</v>
      </c>
    </row>
    <row r="83" spans="1:13" x14ac:dyDescent="0.25">
      <c r="A83">
        <v>2009</v>
      </c>
      <c r="B83" s="7" t="s">
        <v>381</v>
      </c>
      <c r="C83" s="9">
        <v>16277.673349615401</v>
      </c>
      <c r="D83" s="9">
        <v>4198.42471459019</v>
      </c>
      <c r="E83" s="9">
        <v>194858.60106273685</v>
      </c>
      <c r="F83" s="9">
        <v>8314.5448655108776</v>
      </c>
      <c r="G83" s="9">
        <v>80022.966477734313</v>
      </c>
      <c r="H83" s="9">
        <v>7273.8329329735152</v>
      </c>
      <c r="I83" s="9">
        <v>5503.9129050920828</v>
      </c>
      <c r="J83" s="9">
        <v>3047.1402298576832</v>
      </c>
      <c r="K83" s="9">
        <v>4589.0409336806315</v>
      </c>
      <c r="L83" s="9">
        <v>16135.136078659285</v>
      </c>
      <c r="M83" s="9">
        <v>340221.2735504508</v>
      </c>
    </row>
    <row r="84" spans="1:13" x14ac:dyDescent="0.25">
      <c r="A84">
        <v>2009</v>
      </c>
      <c r="B84" s="7" t="s">
        <v>382</v>
      </c>
      <c r="C84" s="9">
        <v>70399.894115332092</v>
      </c>
      <c r="D84" s="9">
        <v>74748.67583052066</v>
      </c>
      <c r="E84" s="9">
        <v>886557.63431190257</v>
      </c>
      <c r="F84" s="9">
        <v>3670.2680575320514</v>
      </c>
      <c r="G84" s="9">
        <v>665210.29694466747</v>
      </c>
      <c r="H84" s="9">
        <v>47015.043939831419</v>
      </c>
      <c r="I84" s="9">
        <v>61969.954989288075</v>
      </c>
      <c r="J84" s="9">
        <v>53221.071598101931</v>
      </c>
      <c r="K84" s="9">
        <v>22699.878966147669</v>
      </c>
      <c r="L84" s="9">
        <v>153612.79491166421</v>
      </c>
      <c r="M84" s="9">
        <v>2039105.5136649881</v>
      </c>
    </row>
    <row r="85" spans="1:13" x14ac:dyDescent="0.25">
      <c r="A85">
        <v>2009</v>
      </c>
      <c r="B85" s="7" t="s">
        <v>383</v>
      </c>
      <c r="C85" s="9">
        <v>328727.32620184135</v>
      </c>
      <c r="D85" s="9">
        <v>187176.90196350709</v>
      </c>
      <c r="E85" s="9">
        <v>2669869.3379765949</v>
      </c>
      <c r="F85" s="9">
        <v>22352.183274379051</v>
      </c>
      <c r="G85" s="9">
        <v>1927560.0775723094</v>
      </c>
      <c r="H85" s="9">
        <v>138197.66801028894</v>
      </c>
      <c r="I85" s="9">
        <v>173432.20348613846</v>
      </c>
      <c r="J85" s="9">
        <v>119502.72984707778</v>
      </c>
      <c r="K85" s="9">
        <v>101954.54018869683</v>
      </c>
      <c r="L85" s="9">
        <v>309426.97685374541</v>
      </c>
      <c r="M85" s="9">
        <v>5978199.9453745792</v>
      </c>
    </row>
    <row r="86" spans="1:13" x14ac:dyDescent="0.25">
      <c r="A86">
        <v>2009</v>
      </c>
      <c r="B86" s="7" t="s">
        <v>384</v>
      </c>
      <c r="C86" s="9">
        <v>44406.639242829835</v>
      </c>
      <c r="D86" s="9">
        <v>18485.681823543622</v>
      </c>
      <c r="E86" s="9">
        <v>743336.09879730828</v>
      </c>
      <c r="F86" s="9">
        <v>1028.2422608375143</v>
      </c>
      <c r="G86" s="9">
        <v>489530.84638270305</v>
      </c>
      <c r="H86" s="9">
        <v>24884.514598036792</v>
      </c>
      <c r="I86" s="9">
        <v>25257.390191837898</v>
      </c>
      <c r="J86" s="9">
        <v>28965.692460074872</v>
      </c>
      <c r="K86" s="9">
        <v>17713.07003856415</v>
      </c>
      <c r="L86" s="9">
        <v>51804.170502796405</v>
      </c>
      <c r="M86" s="9">
        <v>1445412.3462985323</v>
      </c>
    </row>
    <row r="87" spans="1:13" x14ac:dyDescent="0.25">
      <c r="A87">
        <v>2009</v>
      </c>
      <c r="B87" s="7" t="s">
        <v>385</v>
      </c>
      <c r="C87" s="9">
        <v>527614.84560872777</v>
      </c>
      <c r="D87" s="9">
        <v>232746.37459582917</v>
      </c>
      <c r="E87" s="9">
        <v>12949089.861154482</v>
      </c>
      <c r="F87" s="9">
        <v>42594.298574205655</v>
      </c>
      <c r="G87" s="9">
        <v>3911423.0106522152</v>
      </c>
      <c r="H87" s="9">
        <v>243236.75019141607</v>
      </c>
      <c r="I87" s="9">
        <v>160229.7365469753</v>
      </c>
      <c r="J87" s="9">
        <v>374269.14004825184</v>
      </c>
      <c r="K87" s="9">
        <v>296444.81261105218</v>
      </c>
      <c r="L87" s="9">
        <v>727442.09283187147</v>
      </c>
      <c r="M87" s="9">
        <v>19465090.922815025</v>
      </c>
    </row>
    <row r="88" spans="1:13" x14ac:dyDescent="0.25">
      <c r="A88">
        <v>2009</v>
      </c>
      <c r="B88" s="7" t="s">
        <v>386</v>
      </c>
      <c r="C88" s="9">
        <v>1775314.1170768901</v>
      </c>
      <c r="D88" s="9">
        <v>691133.58980842412</v>
      </c>
      <c r="E88" s="9">
        <v>24563937.475720216</v>
      </c>
      <c r="F88" s="9">
        <v>889032.57929006312</v>
      </c>
      <c r="G88" s="9">
        <v>16259215.992654555</v>
      </c>
      <c r="H88" s="9">
        <v>849316.95624204795</v>
      </c>
      <c r="I88" s="9">
        <v>2043077.0620356773</v>
      </c>
      <c r="J88" s="9">
        <v>728869.32403243892</v>
      </c>
      <c r="K88" s="9">
        <v>273519.95066073409</v>
      </c>
      <c r="L88" s="9">
        <v>5261500.4513193714</v>
      </c>
      <c r="M88" s="9">
        <v>53334917.498840421</v>
      </c>
    </row>
    <row r="89" spans="1:13" x14ac:dyDescent="0.25">
      <c r="A89">
        <v>2009</v>
      </c>
      <c r="B89" s="7" t="s">
        <v>387</v>
      </c>
      <c r="C89" s="9">
        <v>203699.73042297878</v>
      </c>
      <c r="D89" s="9">
        <v>139922.79571861893</v>
      </c>
      <c r="E89" s="9">
        <v>1905274.1765794766</v>
      </c>
      <c r="F89" s="9">
        <v>46938.439888529829</v>
      </c>
      <c r="G89" s="9">
        <v>2304044.9984303722</v>
      </c>
      <c r="H89" s="9">
        <v>114484.62833466619</v>
      </c>
      <c r="I89" s="9">
        <v>177848.76719949197</v>
      </c>
      <c r="J89" s="9">
        <v>116963.41705984074</v>
      </c>
      <c r="K89" s="9">
        <v>84100.128418618333</v>
      </c>
      <c r="L89" s="9">
        <v>282885.06029865082</v>
      </c>
      <c r="M89" s="9">
        <v>5376162.1423512446</v>
      </c>
    </row>
    <row r="90" spans="1:13" x14ac:dyDescent="0.25">
      <c r="A90">
        <v>2009</v>
      </c>
      <c r="B90" s="7" t="s">
        <v>388</v>
      </c>
      <c r="C90" s="9">
        <v>130685.92828066231</v>
      </c>
      <c r="D90" s="9">
        <v>95655.229713718058</v>
      </c>
      <c r="E90" s="9">
        <v>1376869.1303863593</v>
      </c>
      <c r="F90" s="9">
        <v>8425.7854650159825</v>
      </c>
      <c r="G90" s="9">
        <v>716187.12419236777</v>
      </c>
      <c r="H90" s="9">
        <v>92744.136133630702</v>
      </c>
      <c r="I90" s="9">
        <v>156573.78260866378</v>
      </c>
      <c r="J90" s="9">
        <v>64266.391879357579</v>
      </c>
      <c r="K90" s="9">
        <v>4195.6419850865623</v>
      </c>
      <c r="L90" s="9">
        <v>147232.45125213091</v>
      </c>
      <c r="M90" s="9">
        <v>2792835.6018969929</v>
      </c>
    </row>
    <row r="91" spans="1:13" x14ac:dyDescent="0.25">
      <c r="A91">
        <v>2009</v>
      </c>
      <c r="B91" s="7" t="s">
        <v>389</v>
      </c>
      <c r="C91" s="9">
        <v>433991.16087320814</v>
      </c>
      <c r="D91" s="9">
        <v>78984.208702029238</v>
      </c>
      <c r="E91" s="9">
        <v>2696241.8812144231</v>
      </c>
      <c r="F91" s="9">
        <v>12287.340825335828</v>
      </c>
      <c r="G91" s="9">
        <v>1969696.4478228628</v>
      </c>
      <c r="H91" s="9">
        <v>105109.9562321173</v>
      </c>
      <c r="I91" s="9">
        <v>81896.658506784646</v>
      </c>
      <c r="J91" s="9">
        <v>95576.334628611279</v>
      </c>
      <c r="K91" s="9">
        <v>28385.01643162562</v>
      </c>
      <c r="L91" s="9">
        <v>362979.44292198383</v>
      </c>
      <c r="M91" s="9">
        <v>5865148.4481589822</v>
      </c>
    </row>
    <row r="92" spans="1:13" x14ac:dyDescent="0.25">
      <c r="A92">
        <v>2009</v>
      </c>
      <c r="B92" s="7" t="s">
        <v>390</v>
      </c>
      <c r="C92" s="9">
        <v>17613.832302133043</v>
      </c>
      <c r="D92" s="9">
        <v>18778.841627708149</v>
      </c>
      <c r="E92" s="9">
        <v>433374.35242987279</v>
      </c>
      <c r="F92" s="9">
        <v>387.91295666995154</v>
      </c>
      <c r="G92" s="9">
        <v>138666.98187907203</v>
      </c>
      <c r="H92" s="9">
        <v>6793.6860587953361</v>
      </c>
      <c r="I92" s="9">
        <v>31985.713139098418</v>
      </c>
      <c r="J92" s="9">
        <v>10603.992381290414</v>
      </c>
      <c r="K92" s="9">
        <v>1443.6516626679672</v>
      </c>
      <c r="L92" s="9">
        <v>32260.827817074431</v>
      </c>
      <c r="M92" s="9">
        <v>691909.79225438251</v>
      </c>
    </row>
    <row r="93" spans="1:13" x14ac:dyDescent="0.25">
      <c r="A93">
        <v>2009</v>
      </c>
      <c r="B93" s="7" t="s">
        <v>391</v>
      </c>
      <c r="C93" s="9">
        <v>15782.462757337174</v>
      </c>
      <c r="D93" s="9">
        <v>24917.838255875864</v>
      </c>
      <c r="E93" s="9">
        <v>302978.20066371228</v>
      </c>
      <c r="F93" s="9">
        <v>9234.8982627804926</v>
      </c>
      <c r="G93" s="9">
        <v>130467.9066601267</v>
      </c>
      <c r="H93" s="9">
        <v>13701.284657863856</v>
      </c>
      <c r="I93" s="9">
        <v>11464.257480145217</v>
      </c>
      <c r="J93" s="9">
        <v>20878.781245137809</v>
      </c>
      <c r="K93" s="9">
        <v>668.23890208852526</v>
      </c>
      <c r="L93" s="9">
        <v>33086.611088628415</v>
      </c>
      <c r="M93" s="9">
        <v>563180.47997369629</v>
      </c>
    </row>
    <row r="94" spans="1:13" x14ac:dyDescent="0.25">
      <c r="A94">
        <v>2009</v>
      </c>
      <c r="B94" s="7" t="s">
        <v>392</v>
      </c>
      <c r="C94" s="9">
        <v>68446.889192146467</v>
      </c>
      <c r="D94" s="9">
        <v>17460.125879862375</v>
      </c>
      <c r="E94" s="9">
        <v>742693.37020060839</v>
      </c>
      <c r="F94" s="9">
        <v>2644.1690166174517</v>
      </c>
      <c r="G94" s="9">
        <v>443875.87334203068</v>
      </c>
      <c r="H94" s="9">
        <v>22384.6517843816</v>
      </c>
      <c r="I94" s="9">
        <v>32128.03091912339</v>
      </c>
      <c r="J94" s="9">
        <v>42752.014234442744</v>
      </c>
      <c r="K94" s="9">
        <v>2424.4621751483655</v>
      </c>
      <c r="L94" s="9">
        <v>73727.692744278946</v>
      </c>
      <c r="M94" s="9">
        <v>1448537.2794886406</v>
      </c>
    </row>
    <row r="95" spans="1:13" x14ac:dyDescent="0.25">
      <c r="A95">
        <v>2009</v>
      </c>
      <c r="B95" s="7" t="s">
        <v>393</v>
      </c>
      <c r="C95" s="9">
        <v>36954.709171602866</v>
      </c>
      <c r="D95" s="9">
        <v>36384.428852660079</v>
      </c>
      <c r="E95" s="9">
        <v>2299898.5174386627</v>
      </c>
      <c r="F95" s="9">
        <v>1019.559068356124</v>
      </c>
      <c r="G95" s="9">
        <v>982899.44710787723</v>
      </c>
      <c r="H95" s="9">
        <v>60491.787021506214</v>
      </c>
      <c r="I95" s="9">
        <v>22866.123896238962</v>
      </c>
      <c r="J95" s="9">
        <v>26443.909367761986</v>
      </c>
      <c r="K95" s="9">
        <v>27795.54566952349</v>
      </c>
      <c r="L95" s="9">
        <v>226810.05341376562</v>
      </c>
      <c r="M95" s="9">
        <v>3721564.0810079551</v>
      </c>
    </row>
    <row r="96" spans="1:13" x14ac:dyDescent="0.25">
      <c r="A96">
        <v>2009</v>
      </c>
      <c r="B96" s="7" t="s">
        <v>90</v>
      </c>
      <c r="C96" s="9">
        <v>4133175.921200898</v>
      </c>
      <c r="D96" s="9">
        <v>2057912.3748911517</v>
      </c>
      <c r="E96" s="9">
        <v>55417051.948263854</v>
      </c>
      <c r="F96" s="9">
        <v>1063093.9184024548</v>
      </c>
      <c r="G96" s="9">
        <v>32323655.704516798</v>
      </c>
      <c r="H96" s="9">
        <v>1840492.6457862053</v>
      </c>
      <c r="I96" s="9">
        <v>3126944.2600742714</v>
      </c>
      <c r="J96" s="9">
        <v>1857406.3013672107</v>
      </c>
      <c r="K96" s="9">
        <v>1131728.1007874536</v>
      </c>
      <c r="L96" s="9">
        <v>8118600.5491732853</v>
      </c>
      <c r="M96" s="9">
        <v>111070061.72446358</v>
      </c>
    </row>
    <row r="99" spans="1:13" x14ac:dyDescent="0.25">
      <c r="C99" s="13" t="s">
        <v>93</v>
      </c>
    </row>
    <row r="100" spans="1:13" x14ac:dyDescent="0.25">
      <c r="B100" s="13" t="s">
        <v>94</v>
      </c>
      <c r="C100" s="133" t="s">
        <v>780</v>
      </c>
      <c r="D100" s="133" t="s">
        <v>782</v>
      </c>
      <c r="E100" s="133" t="s">
        <v>23</v>
      </c>
      <c r="F100" s="133" t="s">
        <v>787</v>
      </c>
      <c r="G100" s="133" t="s">
        <v>788</v>
      </c>
      <c r="H100" s="133" t="s">
        <v>791</v>
      </c>
      <c r="I100" s="133" t="s">
        <v>25</v>
      </c>
      <c r="J100" s="133" t="s">
        <v>24</v>
      </c>
      <c r="K100" s="133" t="s">
        <v>35</v>
      </c>
      <c r="L100" s="133" t="s">
        <v>795</v>
      </c>
      <c r="M100" s="133" t="s">
        <v>84</v>
      </c>
    </row>
    <row r="101" spans="1:13" x14ac:dyDescent="0.25">
      <c r="A101">
        <v>2010</v>
      </c>
      <c r="B101" s="7" t="s">
        <v>394</v>
      </c>
      <c r="C101" s="9">
        <v>12955.658289976029</v>
      </c>
      <c r="D101" s="9">
        <v>1825.5872483367434</v>
      </c>
      <c r="E101" s="9">
        <v>201193.69762326218</v>
      </c>
      <c r="F101" s="9">
        <v>357.26753653127213</v>
      </c>
      <c r="G101" s="9">
        <v>85101.775664519242</v>
      </c>
      <c r="H101" s="9">
        <v>7023.574725911556</v>
      </c>
      <c r="I101" s="9">
        <v>7044.821917843934</v>
      </c>
      <c r="J101" s="9">
        <v>8159.6176833246946</v>
      </c>
      <c r="K101" s="9">
        <v>737.92924147126564</v>
      </c>
      <c r="L101" s="9">
        <v>6092.9051976352266</v>
      </c>
      <c r="M101" s="9">
        <v>330492.83512881212</v>
      </c>
    </row>
    <row r="102" spans="1:13" x14ac:dyDescent="0.25">
      <c r="A102">
        <v>2010</v>
      </c>
      <c r="B102" s="7" t="s">
        <v>395</v>
      </c>
      <c r="C102" s="9">
        <v>3581.0829451515219</v>
      </c>
      <c r="D102" s="9">
        <v>212.45859382013145</v>
      </c>
      <c r="E102" s="9">
        <v>54320.541872526235</v>
      </c>
      <c r="F102" s="9">
        <v>0</v>
      </c>
      <c r="G102" s="9">
        <v>18389.173709893235</v>
      </c>
      <c r="H102" s="9">
        <v>1535.434689748156</v>
      </c>
      <c r="I102" s="9">
        <v>1900.5091233358557</v>
      </c>
      <c r="J102" s="9">
        <v>4431.4269793217936</v>
      </c>
      <c r="K102" s="9">
        <v>40205.753816712335</v>
      </c>
      <c r="L102" s="9">
        <v>4793.255606584863</v>
      </c>
      <c r="M102" s="9">
        <v>129369.63733709414</v>
      </c>
    </row>
    <row r="103" spans="1:13" x14ac:dyDescent="0.25">
      <c r="A103">
        <v>2010</v>
      </c>
      <c r="B103" s="7" t="s">
        <v>396</v>
      </c>
      <c r="C103" s="9">
        <v>58332.024306474465</v>
      </c>
      <c r="D103" s="9">
        <v>58129.986507672424</v>
      </c>
      <c r="E103" s="9">
        <v>491330.51005640667</v>
      </c>
      <c r="F103" s="9">
        <v>0</v>
      </c>
      <c r="G103" s="9">
        <v>210824.59489796622</v>
      </c>
      <c r="H103" s="9">
        <v>12151.094695663814</v>
      </c>
      <c r="I103" s="9">
        <v>42914.788631593619</v>
      </c>
      <c r="J103" s="9">
        <v>32688.150466222993</v>
      </c>
      <c r="K103" s="9">
        <v>20011.649558480181</v>
      </c>
      <c r="L103" s="9">
        <v>50016.798317126595</v>
      </c>
      <c r="M103" s="9">
        <v>976399.59743760689</v>
      </c>
    </row>
    <row r="104" spans="1:13" x14ac:dyDescent="0.25">
      <c r="A104">
        <v>2010</v>
      </c>
      <c r="B104" s="7" t="s">
        <v>397</v>
      </c>
      <c r="C104" s="9">
        <v>464.01457685667214</v>
      </c>
      <c r="D104" s="9">
        <v>1289.9592562991238</v>
      </c>
      <c r="E104" s="9">
        <v>53325.512864659824</v>
      </c>
      <c r="F104" s="9">
        <v>381.0129090590741</v>
      </c>
      <c r="G104" s="9">
        <v>20901.234379338752</v>
      </c>
      <c r="H104" s="9">
        <v>2419.2943251733041</v>
      </c>
      <c r="I104" s="9">
        <v>2153.8547825119103</v>
      </c>
      <c r="J104" s="9">
        <v>3046.5793562333483</v>
      </c>
      <c r="K104" s="9">
        <v>718.31334685427328</v>
      </c>
      <c r="L104" s="9">
        <v>2737.0140521509525</v>
      </c>
      <c r="M104" s="9">
        <v>87436.789849137233</v>
      </c>
    </row>
    <row r="105" spans="1:13" x14ac:dyDescent="0.25">
      <c r="A105">
        <v>2010</v>
      </c>
      <c r="B105" s="7" t="s">
        <v>398</v>
      </c>
      <c r="C105" s="9">
        <v>24141.082706545392</v>
      </c>
      <c r="D105" s="9">
        <v>53305.633878537854</v>
      </c>
      <c r="E105" s="9">
        <v>478290.82244680135</v>
      </c>
      <c r="F105" s="9">
        <v>5101.6360891458398</v>
      </c>
      <c r="G105" s="9">
        <v>316444.85504739318</v>
      </c>
      <c r="H105" s="9">
        <v>18196.099206260602</v>
      </c>
      <c r="I105" s="9">
        <v>14893.067466522079</v>
      </c>
      <c r="J105" s="9">
        <v>16426.177851464694</v>
      </c>
      <c r="K105" s="9">
        <v>165369.50077070351</v>
      </c>
      <c r="L105" s="9">
        <v>55540.545735062871</v>
      </c>
      <c r="M105" s="9">
        <v>1147709.4211984375</v>
      </c>
    </row>
    <row r="106" spans="1:13" x14ac:dyDescent="0.25">
      <c r="A106">
        <v>2010</v>
      </c>
      <c r="B106" s="7" t="s">
        <v>399</v>
      </c>
      <c r="C106" s="9">
        <v>1073.4700071167367</v>
      </c>
      <c r="D106" s="9">
        <v>373.20604669320392</v>
      </c>
      <c r="E106" s="9">
        <v>56284.329400539718</v>
      </c>
      <c r="F106" s="9">
        <v>0</v>
      </c>
      <c r="G106" s="9">
        <v>12398.16000681283</v>
      </c>
      <c r="H106" s="9">
        <v>695.16611088944398</v>
      </c>
      <c r="I106" s="9">
        <v>944.99613389001649</v>
      </c>
      <c r="J106" s="9">
        <v>1135.1984070281594</v>
      </c>
      <c r="K106" s="9">
        <v>0</v>
      </c>
      <c r="L106" s="9">
        <v>5065.1900689875583</v>
      </c>
      <c r="M106" s="9">
        <v>77969.716181957672</v>
      </c>
    </row>
    <row r="107" spans="1:13" x14ac:dyDescent="0.25">
      <c r="A107">
        <v>2010</v>
      </c>
      <c r="B107" s="7" t="s">
        <v>400</v>
      </c>
      <c r="C107" s="9">
        <v>5568.9217416965894</v>
      </c>
      <c r="D107" s="9">
        <v>1305.1231236170183</v>
      </c>
      <c r="E107" s="9">
        <v>54269.525705380947</v>
      </c>
      <c r="F107" s="9">
        <v>658.8512300869719</v>
      </c>
      <c r="G107" s="9">
        <v>55202.579188779586</v>
      </c>
      <c r="H107" s="9">
        <v>3066.5044771736621</v>
      </c>
      <c r="I107" s="9">
        <v>4306.9085607335746</v>
      </c>
      <c r="J107" s="9">
        <v>3163.474465249551</v>
      </c>
      <c r="K107" s="9">
        <v>0</v>
      </c>
      <c r="L107" s="9">
        <v>9442.7245502217211</v>
      </c>
      <c r="M107" s="9">
        <v>136984.61304293963</v>
      </c>
    </row>
    <row r="108" spans="1:13" x14ac:dyDescent="0.25">
      <c r="A108">
        <v>2010</v>
      </c>
      <c r="B108" s="7" t="s">
        <v>401</v>
      </c>
      <c r="C108" s="9">
        <v>15326.519855974253</v>
      </c>
      <c r="D108" s="9">
        <v>1572.2066525102775</v>
      </c>
      <c r="E108" s="9">
        <v>284605.47712387861</v>
      </c>
      <c r="F108" s="9">
        <v>93.1479325295374</v>
      </c>
      <c r="G108" s="9">
        <v>122913.09108630962</v>
      </c>
      <c r="H108" s="9">
        <v>6037.6315090122735</v>
      </c>
      <c r="I108" s="9">
        <v>5556.22619866485</v>
      </c>
      <c r="J108" s="9">
        <v>16041.355467022244</v>
      </c>
      <c r="K108" s="9">
        <v>6602.3409446433352</v>
      </c>
      <c r="L108" s="9">
        <v>34139.085097411007</v>
      </c>
      <c r="M108" s="9">
        <v>492887.08186795597</v>
      </c>
    </row>
    <row r="109" spans="1:13" x14ac:dyDescent="0.25">
      <c r="A109">
        <v>2010</v>
      </c>
      <c r="B109" s="7" t="s">
        <v>402</v>
      </c>
      <c r="C109" s="9">
        <v>10221.514279712914</v>
      </c>
      <c r="D109" s="9">
        <v>31306.568863151344</v>
      </c>
      <c r="E109" s="9">
        <v>131978.02803770232</v>
      </c>
      <c r="F109" s="9">
        <v>2099.7717889387318</v>
      </c>
      <c r="G109" s="9">
        <v>80448.088389657234</v>
      </c>
      <c r="H109" s="9">
        <v>3994.8846268008551</v>
      </c>
      <c r="I109" s="9">
        <v>4832.2548137710419</v>
      </c>
      <c r="J109" s="9">
        <v>8947.9489186119972</v>
      </c>
      <c r="K109" s="9">
        <v>3898.2099966113324</v>
      </c>
      <c r="L109" s="9">
        <v>12990.449988893775</v>
      </c>
      <c r="M109" s="9">
        <v>290717.7197038515</v>
      </c>
    </row>
    <row r="110" spans="1:13" x14ac:dyDescent="0.25">
      <c r="A110">
        <v>2010</v>
      </c>
      <c r="B110" s="7" t="s">
        <v>403</v>
      </c>
      <c r="C110" s="9">
        <v>74931.191779898858</v>
      </c>
      <c r="D110" s="9">
        <v>114951.22799885921</v>
      </c>
      <c r="E110" s="9">
        <v>656666.33625044522</v>
      </c>
      <c r="F110" s="9">
        <v>2523.425157594791</v>
      </c>
      <c r="G110" s="9">
        <v>534322.81587432686</v>
      </c>
      <c r="H110" s="9">
        <v>20210.782770573605</v>
      </c>
      <c r="I110" s="9">
        <v>54502.031950896046</v>
      </c>
      <c r="J110" s="9">
        <v>37954.60784506936</v>
      </c>
      <c r="K110" s="9">
        <v>3089.0562545497592</v>
      </c>
      <c r="L110" s="9">
        <v>89345.598638928292</v>
      </c>
      <c r="M110" s="9">
        <v>1588497.0745211421</v>
      </c>
    </row>
    <row r="111" spans="1:13" x14ac:dyDescent="0.25">
      <c r="A111">
        <v>2010</v>
      </c>
      <c r="B111" s="7" t="s">
        <v>404</v>
      </c>
      <c r="C111" s="9">
        <v>19913.252005390343</v>
      </c>
      <c r="D111" s="9">
        <v>13241.826173993653</v>
      </c>
      <c r="E111" s="9">
        <v>345039.54791700188</v>
      </c>
      <c r="F111" s="9">
        <v>1688.2111690937425</v>
      </c>
      <c r="G111" s="9">
        <v>157058.4940143018</v>
      </c>
      <c r="H111" s="9">
        <v>11566.848409417344</v>
      </c>
      <c r="I111" s="9">
        <v>10938.059818675893</v>
      </c>
      <c r="J111" s="9">
        <v>9507.72570623293</v>
      </c>
      <c r="K111" s="9">
        <v>5308.3568886890043</v>
      </c>
      <c r="L111" s="9">
        <v>39465.002716399482</v>
      </c>
      <c r="M111" s="9">
        <v>613727.32481919602</v>
      </c>
    </row>
    <row r="112" spans="1:13" x14ac:dyDescent="0.25">
      <c r="A112">
        <v>2010</v>
      </c>
      <c r="B112" s="7" t="s">
        <v>405</v>
      </c>
      <c r="C112" s="9">
        <v>8051.9333146872013</v>
      </c>
      <c r="D112" s="9">
        <v>12452.566565705458</v>
      </c>
      <c r="E112" s="9">
        <v>378764.36168784922</v>
      </c>
      <c r="F112" s="9">
        <v>6126.0539757202187</v>
      </c>
      <c r="G112" s="9">
        <v>142969.8632950029</v>
      </c>
      <c r="H112" s="9">
        <v>6962.6850365320179</v>
      </c>
      <c r="I112" s="9">
        <v>5820.6833580379598</v>
      </c>
      <c r="J112" s="9">
        <v>7539.3890110479852</v>
      </c>
      <c r="K112" s="9">
        <v>523.00856728721362</v>
      </c>
      <c r="L112" s="9">
        <v>18752.803013252847</v>
      </c>
      <c r="M112" s="9">
        <v>587963.34782512288</v>
      </c>
    </row>
    <row r="113" spans="1:13" x14ac:dyDescent="0.25">
      <c r="A113">
        <v>2010</v>
      </c>
      <c r="B113" s="7" t="s">
        <v>406</v>
      </c>
      <c r="C113" s="9">
        <v>306863.90952366183</v>
      </c>
      <c r="D113" s="9">
        <v>112083.5716693032</v>
      </c>
      <c r="E113" s="9">
        <v>708821.55178824603</v>
      </c>
      <c r="F113" s="9">
        <v>6139.2203090247313</v>
      </c>
      <c r="G113" s="9">
        <v>750845.48788748367</v>
      </c>
      <c r="H113" s="9">
        <v>26439.105240885663</v>
      </c>
      <c r="I113" s="9">
        <v>35139.252684682011</v>
      </c>
      <c r="J113" s="9">
        <v>52369.420968307997</v>
      </c>
      <c r="K113" s="9">
        <v>2684.3774695327197</v>
      </c>
      <c r="L113" s="9">
        <v>150976.36890789671</v>
      </c>
      <c r="M113" s="9">
        <v>2152362.2664490244</v>
      </c>
    </row>
    <row r="114" spans="1:13" x14ac:dyDescent="0.25">
      <c r="A114">
        <v>2010</v>
      </c>
      <c r="B114" s="7" t="s">
        <v>407</v>
      </c>
      <c r="C114" s="9">
        <v>5634.7049499148461</v>
      </c>
      <c r="D114" s="9">
        <v>4244.0716250187861</v>
      </c>
      <c r="E114" s="9">
        <v>276392.60862015153</v>
      </c>
      <c r="F114" s="9">
        <v>2994.6182730880892</v>
      </c>
      <c r="G114" s="9">
        <v>94282.959517943906</v>
      </c>
      <c r="H114" s="9">
        <v>6481.7761128890488</v>
      </c>
      <c r="I114" s="9">
        <v>3920.4417558181594</v>
      </c>
      <c r="J114" s="9">
        <v>6018.9711159055205</v>
      </c>
      <c r="K114" s="9">
        <v>233.76520731313056</v>
      </c>
      <c r="L114" s="9">
        <v>11736.38229507801</v>
      </c>
      <c r="M114" s="9">
        <v>411940.29947312095</v>
      </c>
    </row>
    <row r="115" spans="1:13" x14ac:dyDescent="0.25">
      <c r="A115">
        <v>2010</v>
      </c>
      <c r="B115" s="7" t="s">
        <v>408</v>
      </c>
      <c r="C115" s="9">
        <v>22016.909055007302</v>
      </c>
      <c r="D115" s="9">
        <v>6301.5035483076217</v>
      </c>
      <c r="E115" s="9">
        <v>189902.5877928391</v>
      </c>
      <c r="F115" s="9">
        <v>8889.3036538911492</v>
      </c>
      <c r="G115" s="9">
        <v>103673.23367879904</v>
      </c>
      <c r="H115" s="9">
        <v>8254.2267789690668</v>
      </c>
      <c r="I115" s="9">
        <v>17131.22928216372</v>
      </c>
      <c r="J115" s="9">
        <v>1334.935935581786</v>
      </c>
      <c r="K115" s="9">
        <v>146.18287487292497</v>
      </c>
      <c r="L115" s="9">
        <v>18936.72135487941</v>
      </c>
      <c r="M115" s="9">
        <v>376586.8339553111</v>
      </c>
    </row>
    <row r="116" spans="1:13" x14ac:dyDescent="0.25">
      <c r="A116">
        <v>2010</v>
      </c>
      <c r="B116" s="7" t="s">
        <v>409</v>
      </c>
      <c r="C116" s="9">
        <v>108099.64449981421</v>
      </c>
      <c r="D116" s="9">
        <v>77782.142021229229</v>
      </c>
      <c r="E116" s="9">
        <v>990797.82686879695</v>
      </c>
      <c r="F116" s="9">
        <v>8047.8708938078171</v>
      </c>
      <c r="G116" s="9">
        <v>688305.47272578045</v>
      </c>
      <c r="H116" s="9">
        <v>51544.7758327185</v>
      </c>
      <c r="I116" s="9">
        <v>43975.403815695194</v>
      </c>
      <c r="J116" s="9">
        <v>52974.981896600875</v>
      </c>
      <c r="K116" s="9">
        <v>8236.5138886673521</v>
      </c>
      <c r="L116" s="9">
        <v>177512.05085156442</v>
      </c>
      <c r="M116" s="9">
        <v>2207276.6832946748</v>
      </c>
    </row>
    <row r="117" spans="1:13" x14ac:dyDescent="0.25">
      <c r="A117">
        <v>2010</v>
      </c>
      <c r="B117" s="7" t="s">
        <v>410</v>
      </c>
      <c r="C117" s="9">
        <v>617700.05521131668</v>
      </c>
      <c r="D117" s="9">
        <v>174585.84266237431</v>
      </c>
      <c r="E117" s="9">
        <v>2900757.6092646583</v>
      </c>
      <c r="F117" s="9">
        <v>34248.458098870222</v>
      </c>
      <c r="G117" s="9">
        <v>2109339.1348878425</v>
      </c>
      <c r="H117" s="9">
        <v>145975.72221414535</v>
      </c>
      <c r="I117" s="9">
        <v>210618.46107274969</v>
      </c>
      <c r="J117" s="9">
        <v>121120.03567475932</v>
      </c>
      <c r="K117" s="9">
        <v>102750.48410424238</v>
      </c>
      <c r="L117" s="9">
        <v>314299.26995551231</v>
      </c>
      <c r="M117" s="9">
        <v>6731395.0731464699</v>
      </c>
    </row>
    <row r="118" spans="1:13" x14ac:dyDescent="0.25">
      <c r="A118">
        <v>2010</v>
      </c>
      <c r="B118" s="7" t="s">
        <v>411</v>
      </c>
      <c r="C118" s="9">
        <v>39239.471862864557</v>
      </c>
      <c r="D118" s="9">
        <v>19936.283445473509</v>
      </c>
      <c r="E118" s="9">
        <v>705751.69583702146</v>
      </c>
      <c r="F118" s="9">
        <v>793.61593044425092</v>
      </c>
      <c r="G118" s="9">
        <v>524156.97800783109</v>
      </c>
      <c r="H118" s="9">
        <v>25424.787488667946</v>
      </c>
      <c r="I118" s="9">
        <v>30544.357891471576</v>
      </c>
      <c r="J118" s="9">
        <v>33652.358310854499</v>
      </c>
      <c r="K118" s="9">
        <v>1406.4556948672478</v>
      </c>
      <c r="L118" s="9">
        <v>68155.159504972777</v>
      </c>
      <c r="M118" s="9">
        <v>1449061.1639744691</v>
      </c>
    </row>
    <row r="119" spans="1:13" x14ac:dyDescent="0.25">
      <c r="A119">
        <v>2010</v>
      </c>
      <c r="B119" s="7" t="s">
        <v>412</v>
      </c>
      <c r="C119" s="9">
        <v>519729.06517379358</v>
      </c>
      <c r="D119" s="9">
        <v>311270.25906254811</v>
      </c>
      <c r="E119" s="9">
        <v>14326411.29489319</v>
      </c>
      <c r="F119" s="9">
        <v>88262.260656988554</v>
      </c>
      <c r="G119" s="9">
        <v>4161287.2544959239</v>
      </c>
      <c r="H119" s="9">
        <v>272970.838666066</v>
      </c>
      <c r="I119" s="9">
        <v>161386.10621737977</v>
      </c>
      <c r="J119" s="9">
        <v>395045.74441223725</v>
      </c>
      <c r="K119" s="9">
        <v>353619.21325909323</v>
      </c>
      <c r="L119" s="9">
        <v>760143.85542709229</v>
      </c>
      <c r="M119" s="9">
        <v>21350125.892264314</v>
      </c>
    </row>
    <row r="120" spans="1:13" x14ac:dyDescent="0.25">
      <c r="A120">
        <v>2010</v>
      </c>
      <c r="B120" s="7" t="s">
        <v>413</v>
      </c>
      <c r="C120" s="9">
        <v>2274846.3197375312</v>
      </c>
      <c r="D120" s="9">
        <v>823285.03753274318</v>
      </c>
      <c r="E120" s="9">
        <v>24238718.608433321</v>
      </c>
      <c r="F120" s="9">
        <v>1232091.5567446568</v>
      </c>
      <c r="G120" s="9">
        <v>18127010.926602118</v>
      </c>
      <c r="H120" s="9">
        <v>1055290.653676036</v>
      </c>
      <c r="I120" s="9">
        <v>2202314.2046312327</v>
      </c>
      <c r="J120" s="9">
        <v>798240.41072641453</v>
      </c>
      <c r="K120" s="9">
        <v>254164.02301191635</v>
      </c>
      <c r="L120" s="9">
        <v>5812536.4583330043</v>
      </c>
      <c r="M120" s="9">
        <v>56818498.199428961</v>
      </c>
    </row>
    <row r="121" spans="1:13" x14ac:dyDescent="0.25">
      <c r="A121">
        <v>2010</v>
      </c>
      <c r="B121" s="7" t="s">
        <v>414</v>
      </c>
      <c r="C121" s="9">
        <v>246742.75328303583</v>
      </c>
      <c r="D121" s="9">
        <v>172304.30754277663</v>
      </c>
      <c r="E121" s="9">
        <v>2146611.5699547352</v>
      </c>
      <c r="F121" s="9">
        <v>66044.64875487762</v>
      </c>
      <c r="G121" s="9">
        <v>2522918.1784871807</v>
      </c>
      <c r="H121" s="9">
        <v>131703.59450650544</v>
      </c>
      <c r="I121" s="9">
        <v>207772.77170530485</v>
      </c>
      <c r="J121" s="9">
        <v>144283.2801863002</v>
      </c>
      <c r="K121" s="9">
        <v>88303.685371710875</v>
      </c>
      <c r="L121" s="9">
        <v>345468.7859595163</v>
      </c>
      <c r="M121" s="9">
        <v>6072153.5757519444</v>
      </c>
    </row>
    <row r="122" spans="1:13" x14ac:dyDescent="0.25">
      <c r="A122">
        <v>2010</v>
      </c>
      <c r="B122" s="7" t="s">
        <v>415</v>
      </c>
      <c r="C122" s="9">
        <v>137405.94177354692</v>
      </c>
      <c r="D122" s="9">
        <v>62793.49814776078</v>
      </c>
      <c r="E122" s="9">
        <v>1589995.3971810737</v>
      </c>
      <c r="F122" s="9">
        <v>16476.220131781516</v>
      </c>
      <c r="G122" s="9">
        <v>813595.8876502217</v>
      </c>
      <c r="H122" s="9">
        <v>98196.102228842457</v>
      </c>
      <c r="I122" s="9">
        <v>178489.53494313901</v>
      </c>
      <c r="J122" s="9">
        <v>65968.224602885297</v>
      </c>
      <c r="K122" s="9">
        <v>1999.5976461230875</v>
      </c>
      <c r="L122" s="9">
        <v>185139.92890959705</v>
      </c>
      <c r="M122" s="9">
        <v>3150060.3332149717</v>
      </c>
    </row>
    <row r="123" spans="1:13" x14ac:dyDescent="0.25">
      <c r="A123">
        <v>2010</v>
      </c>
      <c r="B123" s="7" t="s">
        <v>416</v>
      </c>
      <c r="C123" s="9">
        <v>435068.13714593416</v>
      </c>
      <c r="D123" s="9">
        <v>76534.881253816799</v>
      </c>
      <c r="E123" s="9">
        <v>3097632.7657671208</v>
      </c>
      <c r="F123" s="9">
        <v>19861.374587490405</v>
      </c>
      <c r="G123" s="9">
        <v>2220580.598091451</v>
      </c>
      <c r="H123" s="9">
        <v>117245.95995458483</v>
      </c>
      <c r="I123" s="9">
        <v>82271.074983506725</v>
      </c>
      <c r="J123" s="9">
        <v>101185.85738269574</v>
      </c>
      <c r="K123" s="9">
        <v>50052.460288299029</v>
      </c>
      <c r="L123" s="9">
        <v>381296.86300738907</v>
      </c>
      <c r="M123" s="9">
        <v>6581729.972462289</v>
      </c>
    </row>
    <row r="124" spans="1:13" x14ac:dyDescent="0.25">
      <c r="A124">
        <v>2010</v>
      </c>
      <c r="B124" s="7" t="s">
        <v>417</v>
      </c>
      <c r="C124" s="9">
        <v>14901.596841356924</v>
      </c>
      <c r="D124" s="9">
        <v>19236.000878622697</v>
      </c>
      <c r="E124" s="9">
        <v>455661.75836489594</v>
      </c>
      <c r="F124" s="9">
        <v>2289.4371947039713</v>
      </c>
      <c r="G124" s="9">
        <v>147293.0107361296</v>
      </c>
      <c r="H124" s="9">
        <v>9438.7497701166503</v>
      </c>
      <c r="I124" s="9">
        <v>39451.41348374926</v>
      </c>
      <c r="J124" s="9">
        <v>10649.986899340267</v>
      </c>
      <c r="K124" s="9">
        <v>1427.9187804955909</v>
      </c>
      <c r="L124" s="9">
        <v>44633.778779549961</v>
      </c>
      <c r="M124" s="9">
        <v>744983.65172896092</v>
      </c>
    </row>
    <row r="125" spans="1:13" x14ac:dyDescent="0.25">
      <c r="A125">
        <v>2010</v>
      </c>
      <c r="B125" s="7" t="s">
        <v>418</v>
      </c>
      <c r="C125" s="9">
        <v>17275.199542908755</v>
      </c>
      <c r="D125" s="9">
        <v>23039.158579431813</v>
      </c>
      <c r="E125" s="9">
        <v>326139.76973802748</v>
      </c>
      <c r="F125" s="9">
        <v>8311.2937815662954</v>
      </c>
      <c r="G125" s="9">
        <v>127500.37286391512</v>
      </c>
      <c r="H125" s="9">
        <v>14610.663160101845</v>
      </c>
      <c r="I125" s="9">
        <v>12205.59951132676</v>
      </c>
      <c r="J125" s="9">
        <v>25468.337994102512</v>
      </c>
      <c r="K125" s="9">
        <v>1795.6677584567442</v>
      </c>
      <c r="L125" s="9">
        <v>32260.903032328966</v>
      </c>
      <c r="M125" s="9">
        <v>588606.96596216632</v>
      </c>
    </row>
    <row r="126" spans="1:13" x14ac:dyDescent="0.25">
      <c r="A126">
        <v>2010</v>
      </c>
      <c r="B126" s="7" t="s">
        <v>419</v>
      </c>
      <c r="C126" s="9">
        <v>80388.328847280238</v>
      </c>
      <c r="D126" s="9">
        <v>22651.853480862173</v>
      </c>
      <c r="E126" s="9">
        <v>870067.47630364867</v>
      </c>
      <c r="F126" s="9">
        <v>2827.7137495063994</v>
      </c>
      <c r="G126" s="9">
        <v>507505.44567847636</v>
      </c>
      <c r="H126" s="9">
        <v>25903.856077190991</v>
      </c>
      <c r="I126" s="9">
        <v>42613.669683002328</v>
      </c>
      <c r="J126" s="9">
        <v>50701.145064079501</v>
      </c>
      <c r="K126" s="9">
        <v>3430.5611069754082</v>
      </c>
      <c r="L126" s="9">
        <v>86402.387083730224</v>
      </c>
      <c r="M126" s="9">
        <v>1692492.4370747523</v>
      </c>
    </row>
    <row r="127" spans="1:13" x14ac:dyDescent="0.25">
      <c r="A127">
        <v>2010</v>
      </c>
      <c r="B127" s="7" t="s">
        <v>420</v>
      </c>
      <c r="C127" s="9">
        <v>62195.72515031034</v>
      </c>
      <c r="D127" s="9">
        <v>42637.747377567102</v>
      </c>
      <c r="E127" s="9">
        <v>2244634.5643441235</v>
      </c>
      <c r="F127" s="9">
        <v>1999.7056957579539</v>
      </c>
      <c r="G127" s="9">
        <v>1048127.860359728</v>
      </c>
      <c r="H127" s="9">
        <v>82886.156896224275</v>
      </c>
      <c r="I127" s="9">
        <v>25318.060660500727</v>
      </c>
      <c r="J127" s="9">
        <v>33168.498608602982</v>
      </c>
      <c r="K127" s="9">
        <v>117933.72604491583</v>
      </c>
      <c r="L127" s="9">
        <v>242548.11847069787</v>
      </c>
      <c r="M127" s="9">
        <v>3901450.1636084281</v>
      </c>
    </row>
    <row r="128" spans="1:13" x14ac:dyDescent="0.25">
      <c r="A128">
        <v>2010</v>
      </c>
      <c r="B128" s="7" t="s">
        <v>89</v>
      </c>
      <c r="C128" s="9">
        <v>5122668.4284077575</v>
      </c>
      <c r="D128" s="9">
        <v>2238652.5097370325</v>
      </c>
      <c r="E128" s="9">
        <v>58254365.776138313</v>
      </c>
      <c r="F128" s="9">
        <v>1518306.676245156</v>
      </c>
      <c r="G128" s="9">
        <v>35703397.527225122</v>
      </c>
      <c r="H128" s="9">
        <v>2166226.9691871009</v>
      </c>
      <c r="I128" s="9">
        <v>3448959.7850781996</v>
      </c>
      <c r="J128" s="9">
        <v>2041223.8419354979</v>
      </c>
      <c r="K128" s="9">
        <v>1234648.7518934843</v>
      </c>
      <c r="L128" s="9">
        <v>8960428.4048554637</v>
      </c>
      <c r="M128" s="9">
        <v>120688878.67070313</v>
      </c>
    </row>
    <row r="131" spans="1:13" x14ac:dyDescent="0.25">
      <c r="C131" s="13" t="s">
        <v>93</v>
      </c>
    </row>
    <row r="132" spans="1:13" x14ac:dyDescent="0.25">
      <c r="B132" s="13" t="s">
        <v>94</v>
      </c>
      <c r="C132" s="133" t="s">
        <v>780</v>
      </c>
      <c r="D132" s="133" t="s">
        <v>782</v>
      </c>
      <c r="E132" s="133" t="s">
        <v>23</v>
      </c>
      <c r="F132" s="133" t="s">
        <v>787</v>
      </c>
      <c r="G132" s="133" t="s">
        <v>788</v>
      </c>
      <c r="H132" s="133" t="s">
        <v>791</v>
      </c>
      <c r="I132" s="133" t="s">
        <v>25</v>
      </c>
      <c r="J132" s="133" t="s">
        <v>24</v>
      </c>
      <c r="K132" s="133" t="s">
        <v>35</v>
      </c>
      <c r="L132" s="133" t="s">
        <v>795</v>
      </c>
      <c r="M132" s="133" t="s">
        <v>84</v>
      </c>
    </row>
    <row r="133" spans="1:13" x14ac:dyDescent="0.25">
      <c r="A133">
        <v>2011</v>
      </c>
      <c r="B133" s="7" t="s">
        <v>421</v>
      </c>
      <c r="C133" s="9">
        <v>17057.437338815595</v>
      </c>
      <c r="D133" s="9">
        <v>14177.077596659481</v>
      </c>
      <c r="E133" s="9">
        <v>219719.20616878793</v>
      </c>
      <c r="F133" s="9">
        <v>549.68228675811338</v>
      </c>
      <c r="G133" s="9">
        <v>72040.711416332706</v>
      </c>
      <c r="H133" s="9">
        <v>9273.7958603016559</v>
      </c>
      <c r="I133" s="9">
        <v>6528.3333550838379</v>
      </c>
      <c r="J133" s="9">
        <v>6070.0168909589765</v>
      </c>
      <c r="K133" s="9">
        <v>967.60462762389966</v>
      </c>
      <c r="L133" s="9">
        <v>9155.0608272330901</v>
      </c>
      <c r="M133" s="9">
        <v>355538.92636855529</v>
      </c>
    </row>
    <row r="134" spans="1:13" x14ac:dyDescent="0.25">
      <c r="A134">
        <v>2011</v>
      </c>
      <c r="B134" s="7" t="s">
        <v>422</v>
      </c>
      <c r="C134" s="9">
        <v>5391.9753711624335</v>
      </c>
      <c r="D134" s="9">
        <v>265.55480727174944</v>
      </c>
      <c r="E134" s="9">
        <v>51682.30712379668</v>
      </c>
      <c r="F134" s="9">
        <v>320.73126254131353</v>
      </c>
      <c r="G134" s="9">
        <v>16773.923032832445</v>
      </c>
      <c r="H134" s="9">
        <v>1816.0744392386241</v>
      </c>
      <c r="I134" s="9">
        <v>2632.3011245265002</v>
      </c>
      <c r="J134" s="9">
        <v>3224.9914789115483</v>
      </c>
      <c r="K134" s="9">
        <v>20767.979418126979</v>
      </c>
      <c r="L134" s="9">
        <v>3000.7418974605775</v>
      </c>
      <c r="M134" s="9">
        <v>105876.57995586884</v>
      </c>
    </row>
    <row r="135" spans="1:13" x14ac:dyDescent="0.25">
      <c r="A135">
        <v>2011</v>
      </c>
      <c r="B135" s="7" t="s">
        <v>423</v>
      </c>
      <c r="C135" s="9">
        <v>51467.980936737396</v>
      </c>
      <c r="D135" s="9">
        <v>83545.420992288986</v>
      </c>
      <c r="E135" s="9">
        <v>607188.30753504054</v>
      </c>
      <c r="F135" s="9">
        <v>533.96211897424314</v>
      </c>
      <c r="G135" s="9">
        <v>214913.09796935596</v>
      </c>
      <c r="H135" s="9">
        <v>12706.816021406376</v>
      </c>
      <c r="I135" s="9">
        <v>59204.011401678654</v>
      </c>
      <c r="J135" s="9">
        <v>11302.46943863289</v>
      </c>
      <c r="K135" s="9">
        <v>4466.1753559569643</v>
      </c>
      <c r="L135" s="9">
        <v>59447.459531272361</v>
      </c>
      <c r="M135" s="9">
        <v>1104775.7013013442</v>
      </c>
    </row>
    <row r="136" spans="1:13" x14ac:dyDescent="0.25">
      <c r="A136">
        <v>2011</v>
      </c>
      <c r="B136" s="7" t="s">
        <v>424</v>
      </c>
      <c r="C136" s="9">
        <v>529.46083836946229</v>
      </c>
      <c r="D136" s="9">
        <v>1598.0826406205438</v>
      </c>
      <c r="E136" s="9">
        <v>61535.855198237434</v>
      </c>
      <c r="F136" s="9">
        <v>402.00356942032636</v>
      </c>
      <c r="G136" s="9">
        <v>16543.177148702045</v>
      </c>
      <c r="H136" s="9">
        <v>2453.3391924532662</v>
      </c>
      <c r="I136" s="9">
        <v>3215.1202212717967</v>
      </c>
      <c r="J136" s="9">
        <v>3622.9318825008368</v>
      </c>
      <c r="K136" s="9">
        <v>764.02132727641117</v>
      </c>
      <c r="L136" s="9">
        <v>2878.3730537020247</v>
      </c>
      <c r="M136" s="9">
        <v>93542.365072554137</v>
      </c>
    </row>
    <row r="137" spans="1:13" x14ac:dyDescent="0.25">
      <c r="A137">
        <v>2011</v>
      </c>
      <c r="B137" s="7" t="s">
        <v>425</v>
      </c>
      <c r="C137" s="9">
        <v>24929.494955513455</v>
      </c>
      <c r="D137" s="9">
        <v>57528.957962725253</v>
      </c>
      <c r="E137" s="9">
        <v>484637.43033540423</v>
      </c>
      <c r="F137" s="9">
        <v>5331.9603046108023</v>
      </c>
      <c r="G137" s="9">
        <v>295359.18749665288</v>
      </c>
      <c r="H137" s="9">
        <v>24170.140635346477</v>
      </c>
      <c r="I137" s="9">
        <v>16574.124295344132</v>
      </c>
      <c r="J137" s="9">
        <v>12030.82126794565</v>
      </c>
      <c r="K137" s="9">
        <v>159290.68918476134</v>
      </c>
      <c r="L137" s="9">
        <v>56524.498228347278</v>
      </c>
      <c r="M137" s="9">
        <v>1136377.3046666514</v>
      </c>
    </row>
    <row r="138" spans="1:13" x14ac:dyDescent="0.25">
      <c r="A138">
        <v>2011</v>
      </c>
      <c r="B138" s="7" t="s">
        <v>426</v>
      </c>
      <c r="C138" s="9">
        <v>1434.6819115327341</v>
      </c>
      <c r="D138" s="9">
        <v>2126.5177824250186</v>
      </c>
      <c r="E138" s="9">
        <v>59992.534529229051</v>
      </c>
      <c r="F138" s="9">
        <v>0</v>
      </c>
      <c r="G138" s="9">
        <v>11371.28566827187</v>
      </c>
      <c r="H138" s="9">
        <v>1202.2939474733964</v>
      </c>
      <c r="I138" s="9">
        <v>941.26947932583755</v>
      </c>
      <c r="J138" s="9">
        <v>676.69034344472811</v>
      </c>
      <c r="K138" s="9">
        <v>318.52802690093472</v>
      </c>
      <c r="L138" s="9">
        <v>7643.9816421296255</v>
      </c>
      <c r="M138" s="9">
        <v>85707.783330733218</v>
      </c>
    </row>
    <row r="139" spans="1:13" x14ac:dyDescent="0.25">
      <c r="A139">
        <v>2011</v>
      </c>
      <c r="B139" s="7" t="s">
        <v>427</v>
      </c>
      <c r="C139" s="9">
        <v>7448.2083334178988</v>
      </c>
      <c r="D139" s="9">
        <v>1385.6737979804534</v>
      </c>
      <c r="E139" s="9">
        <v>83586.070435859088</v>
      </c>
      <c r="F139" s="9">
        <v>0</v>
      </c>
      <c r="G139" s="9">
        <v>45389.535561548524</v>
      </c>
      <c r="H139" s="9">
        <v>3374.8588565868499</v>
      </c>
      <c r="I139" s="9">
        <v>3875.5985845209552</v>
      </c>
      <c r="J139" s="9">
        <v>2155.9606038461061</v>
      </c>
      <c r="K139" s="9">
        <v>0</v>
      </c>
      <c r="L139" s="9">
        <v>11507.752920749712</v>
      </c>
      <c r="M139" s="9">
        <v>158723.65909450961</v>
      </c>
    </row>
    <row r="140" spans="1:13" x14ac:dyDescent="0.25">
      <c r="A140">
        <v>2011</v>
      </c>
      <c r="B140" s="7" t="s">
        <v>428</v>
      </c>
      <c r="C140" s="9">
        <v>15844.577912132087</v>
      </c>
      <c r="D140" s="9">
        <v>3512.6869564621693</v>
      </c>
      <c r="E140" s="9">
        <v>319025.89542645041</v>
      </c>
      <c r="F140" s="9">
        <v>455.39749801168347</v>
      </c>
      <c r="G140" s="9">
        <v>112857.42138412529</v>
      </c>
      <c r="H140" s="9">
        <v>7499.0040166540775</v>
      </c>
      <c r="I140" s="9">
        <v>5450.1644699266853</v>
      </c>
      <c r="J140" s="9">
        <v>11555.197342853675</v>
      </c>
      <c r="K140" s="9">
        <v>8078.2222427571378</v>
      </c>
      <c r="L140" s="9">
        <v>44781.992842997541</v>
      </c>
      <c r="M140" s="9">
        <v>529060.56009237084</v>
      </c>
    </row>
    <row r="141" spans="1:13" x14ac:dyDescent="0.25">
      <c r="A141">
        <v>2011</v>
      </c>
      <c r="B141" s="7" t="s">
        <v>429</v>
      </c>
      <c r="C141" s="9">
        <v>13503.429371545109</v>
      </c>
      <c r="D141" s="9">
        <v>64146.01350097391</v>
      </c>
      <c r="E141" s="9">
        <v>135960.13171171918</v>
      </c>
      <c r="F141" s="9">
        <v>4561.7838864615051</v>
      </c>
      <c r="G141" s="9">
        <v>76311.022225996116</v>
      </c>
      <c r="H141" s="9">
        <v>7693.1670412226595</v>
      </c>
      <c r="I141" s="9">
        <v>3952.3917553991714</v>
      </c>
      <c r="J141" s="9">
        <v>5645.0275348104387</v>
      </c>
      <c r="K141" s="9">
        <v>11101.022651341118</v>
      </c>
      <c r="L141" s="9">
        <v>16616.676447993093</v>
      </c>
      <c r="M141" s="9">
        <v>339490.66612746229</v>
      </c>
    </row>
    <row r="142" spans="1:13" x14ac:dyDescent="0.25">
      <c r="A142">
        <v>2011</v>
      </c>
      <c r="B142" s="7" t="s">
        <v>430</v>
      </c>
      <c r="C142" s="9">
        <v>69369.015593169519</v>
      </c>
      <c r="D142" s="9">
        <v>142208.93620050838</v>
      </c>
      <c r="E142" s="9">
        <v>609457.39076230885</v>
      </c>
      <c r="F142" s="9">
        <v>3310.2983845175017</v>
      </c>
      <c r="G142" s="9">
        <v>528256.56844260462</v>
      </c>
      <c r="H142" s="9">
        <v>23715.013370988883</v>
      </c>
      <c r="I142" s="9">
        <v>59358.277367456059</v>
      </c>
      <c r="J142" s="9">
        <v>26063.011430872495</v>
      </c>
      <c r="K142" s="9">
        <v>3981.331993256666</v>
      </c>
      <c r="L142" s="9">
        <v>108989.466839389</v>
      </c>
      <c r="M142" s="9">
        <v>1574709.3103850721</v>
      </c>
    </row>
    <row r="143" spans="1:13" x14ac:dyDescent="0.25">
      <c r="A143">
        <v>2011</v>
      </c>
      <c r="B143" s="7" t="s">
        <v>431</v>
      </c>
      <c r="C143" s="9">
        <v>20277.733958306915</v>
      </c>
      <c r="D143" s="9">
        <v>12706.523632190332</v>
      </c>
      <c r="E143" s="9">
        <v>645773.84375035984</v>
      </c>
      <c r="F143" s="9">
        <v>2859.3029429058874</v>
      </c>
      <c r="G143" s="9">
        <v>147902.42172012306</v>
      </c>
      <c r="H143" s="9">
        <v>11523.787976811851</v>
      </c>
      <c r="I143" s="9">
        <v>8013.2357818770142</v>
      </c>
      <c r="J143" s="9">
        <v>7428.8027512062827</v>
      </c>
      <c r="K143" s="9">
        <v>7671.7801681786495</v>
      </c>
      <c r="L143" s="9">
        <v>45181.812656113223</v>
      </c>
      <c r="M143" s="9">
        <v>909339.24533807312</v>
      </c>
    </row>
    <row r="144" spans="1:13" x14ac:dyDescent="0.25">
      <c r="A144">
        <v>2011</v>
      </c>
      <c r="B144" s="7" t="s">
        <v>432</v>
      </c>
      <c r="C144" s="9">
        <v>10053.339444445992</v>
      </c>
      <c r="D144" s="9">
        <v>19896.892519672467</v>
      </c>
      <c r="E144" s="9">
        <v>376593.76734810532</v>
      </c>
      <c r="F144" s="9">
        <v>7018.9139803679991</v>
      </c>
      <c r="G144" s="9">
        <v>145948.43026830768</v>
      </c>
      <c r="H144" s="9">
        <v>8885.64784196658</v>
      </c>
      <c r="I144" s="9">
        <v>5911.9500256509264</v>
      </c>
      <c r="J144" s="9">
        <v>8459.0742413361968</v>
      </c>
      <c r="K144" s="9">
        <v>40.487470747710333</v>
      </c>
      <c r="L144" s="9">
        <v>23372.528055038958</v>
      </c>
      <c r="M144" s="9">
        <v>606181.03119563975</v>
      </c>
    </row>
    <row r="145" spans="1:13" x14ac:dyDescent="0.25">
      <c r="A145">
        <v>2011</v>
      </c>
      <c r="B145" s="7" t="s">
        <v>433</v>
      </c>
      <c r="C145" s="9">
        <v>319705.61422248097</v>
      </c>
      <c r="D145" s="9">
        <v>36845.756901252731</v>
      </c>
      <c r="E145" s="9">
        <v>972035.50635841163</v>
      </c>
      <c r="F145" s="9">
        <v>7575.6414469992033</v>
      </c>
      <c r="G145" s="9">
        <v>889777.90665677353</v>
      </c>
      <c r="H145" s="9">
        <v>25706.251510027796</v>
      </c>
      <c r="I145" s="9">
        <v>34143.159223951385</v>
      </c>
      <c r="J145" s="9">
        <v>34244.729728678081</v>
      </c>
      <c r="K145" s="9">
        <v>8631.6626159383595</v>
      </c>
      <c r="L145" s="9">
        <v>177125.88431367144</v>
      </c>
      <c r="M145" s="9">
        <v>2505792.1129781855</v>
      </c>
    </row>
    <row r="146" spans="1:13" x14ac:dyDescent="0.25">
      <c r="A146">
        <v>2011</v>
      </c>
      <c r="B146" s="7" t="s">
        <v>434</v>
      </c>
      <c r="C146" s="9">
        <v>8370.8574852476031</v>
      </c>
      <c r="D146" s="9">
        <v>2349.5308126771251</v>
      </c>
      <c r="E146" s="9">
        <v>283849.21960272401</v>
      </c>
      <c r="F146" s="9">
        <v>3818.2693956737735</v>
      </c>
      <c r="G146" s="9">
        <v>88130.683171205412</v>
      </c>
      <c r="H146" s="9">
        <v>7390.1556892237822</v>
      </c>
      <c r="I146" s="9">
        <v>4283.6551950982976</v>
      </c>
      <c r="J146" s="9">
        <v>3842.6502469616607</v>
      </c>
      <c r="K146" s="9">
        <v>218.76297629181013</v>
      </c>
      <c r="L146" s="9">
        <v>17019.801104799044</v>
      </c>
      <c r="M146" s="9">
        <v>419273.58567990252</v>
      </c>
    </row>
    <row r="147" spans="1:13" x14ac:dyDescent="0.25">
      <c r="A147">
        <v>2011</v>
      </c>
      <c r="B147" s="7" t="s">
        <v>435</v>
      </c>
      <c r="C147" s="9">
        <v>29950.622713036995</v>
      </c>
      <c r="D147" s="9">
        <v>5702.4884168224935</v>
      </c>
      <c r="E147" s="9">
        <v>215457.84309282884</v>
      </c>
      <c r="F147" s="9">
        <v>9933.8374688393178</v>
      </c>
      <c r="G147" s="9">
        <v>104833.14793509764</v>
      </c>
      <c r="H147" s="9">
        <v>10369.683845490361</v>
      </c>
      <c r="I147" s="9">
        <v>30685.183558521108</v>
      </c>
      <c r="J147" s="9">
        <v>1671.4852848777196</v>
      </c>
      <c r="K147" s="9">
        <v>510.12493307389877</v>
      </c>
      <c r="L147" s="9">
        <v>27633.477670294524</v>
      </c>
      <c r="M147" s="9">
        <v>436747.89491888281</v>
      </c>
    </row>
    <row r="148" spans="1:13" x14ac:dyDescent="0.25">
      <c r="A148">
        <v>2011</v>
      </c>
      <c r="B148" s="7" t="s">
        <v>436</v>
      </c>
      <c r="C148" s="9">
        <v>101720.58710944452</v>
      </c>
      <c r="D148" s="9">
        <v>94621.782189525213</v>
      </c>
      <c r="E148" s="9">
        <v>1250507.5298766915</v>
      </c>
      <c r="F148" s="9">
        <v>10955.651524173185</v>
      </c>
      <c r="G148" s="9">
        <v>620277.67578572955</v>
      </c>
      <c r="H148" s="9">
        <v>48063.964384846004</v>
      </c>
      <c r="I148" s="9">
        <v>44661.214497189278</v>
      </c>
      <c r="J148" s="9">
        <v>38657.33828983549</v>
      </c>
      <c r="K148" s="9">
        <v>20207.067521843626</v>
      </c>
      <c r="L148" s="9">
        <v>206475.53524935822</v>
      </c>
      <c r="M148" s="9">
        <v>2436148.3464286365</v>
      </c>
    </row>
    <row r="149" spans="1:13" x14ac:dyDescent="0.25">
      <c r="A149">
        <v>2011</v>
      </c>
      <c r="B149" s="7" t="s">
        <v>437</v>
      </c>
      <c r="C149" s="9">
        <v>460075.46875810198</v>
      </c>
      <c r="D149" s="9">
        <v>164545.91916365642</v>
      </c>
      <c r="E149" s="9">
        <v>3000264.3345851623</v>
      </c>
      <c r="F149" s="9">
        <v>50078.028233913865</v>
      </c>
      <c r="G149" s="9">
        <v>1984128.004413317</v>
      </c>
      <c r="H149" s="9">
        <v>177532.09429010883</v>
      </c>
      <c r="I149" s="9">
        <v>216209.29835911444</v>
      </c>
      <c r="J149" s="9">
        <v>87387.616226583836</v>
      </c>
      <c r="K149" s="9">
        <v>111805.26707240893</v>
      </c>
      <c r="L149" s="9">
        <v>389256.01090691396</v>
      </c>
      <c r="M149" s="9">
        <v>6641282.042009281</v>
      </c>
    </row>
    <row r="150" spans="1:13" x14ac:dyDescent="0.25">
      <c r="A150">
        <v>2011</v>
      </c>
      <c r="B150" s="7" t="s">
        <v>438</v>
      </c>
      <c r="C150" s="9">
        <v>47918.197587812494</v>
      </c>
      <c r="D150" s="9">
        <v>35362.159397910626</v>
      </c>
      <c r="E150" s="9">
        <v>775338.66359669552</v>
      </c>
      <c r="F150" s="9">
        <v>2960.5935441803554</v>
      </c>
      <c r="G150" s="9">
        <v>507143.90226599021</v>
      </c>
      <c r="H150" s="9">
        <v>31337.17698083556</v>
      </c>
      <c r="I150" s="9">
        <v>35561.485982349972</v>
      </c>
      <c r="J150" s="9">
        <v>27121.844319258202</v>
      </c>
      <c r="K150" s="9">
        <v>1597.3940748016298</v>
      </c>
      <c r="L150" s="9">
        <v>69156.226216466806</v>
      </c>
      <c r="M150" s="9">
        <v>1533497.6439663016</v>
      </c>
    </row>
    <row r="151" spans="1:13" x14ac:dyDescent="0.25">
      <c r="A151">
        <v>2011</v>
      </c>
      <c r="B151" s="7" t="s">
        <v>439</v>
      </c>
      <c r="C151" s="9">
        <v>564674.37184223346</v>
      </c>
      <c r="D151" s="9">
        <v>307587.23419988411</v>
      </c>
      <c r="E151" s="9">
        <v>15489639.624963472</v>
      </c>
      <c r="F151" s="9">
        <v>156713.49600315059</v>
      </c>
      <c r="G151" s="9">
        <v>4077823.9889439302</v>
      </c>
      <c r="H151" s="9">
        <v>298171.54531349771</v>
      </c>
      <c r="I151" s="9">
        <v>181832.66755289561</v>
      </c>
      <c r="J151" s="9">
        <v>379433.75398544752</v>
      </c>
      <c r="K151" s="9">
        <v>317289.77761637734</v>
      </c>
      <c r="L151" s="9">
        <v>936227.16674819891</v>
      </c>
      <c r="M151" s="9">
        <v>22709393.627169084</v>
      </c>
    </row>
    <row r="152" spans="1:13" x14ac:dyDescent="0.25">
      <c r="A152">
        <v>2011</v>
      </c>
      <c r="B152" s="7" t="s">
        <v>440</v>
      </c>
      <c r="C152" s="9">
        <v>2479934.3450646056</v>
      </c>
      <c r="D152" s="9">
        <v>999149.9715528118</v>
      </c>
      <c r="E152" s="9">
        <v>25804103.094599973</v>
      </c>
      <c r="F152" s="9">
        <v>1566824.0918633402</v>
      </c>
      <c r="G152" s="9">
        <v>17770033.767761458</v>
      </c>
      <c r="H152" s="9">
        <v>1131557.3631851939</v>
      </c>
      <c r="I152" s="9">
        <v>2249384.93369014</v>
      </c>
      <c r="J152" s="9">
        <v>647625.274536476</v>
      </c>
      <c r="K152" s="9">
        <v>220562.52413058042</v>
      </c>
      <c r="L152" s="9">
        <v>6658562.2330113938</v>
      </c>
      <c r="M152" s="9">
        <v>59527737.599395983</v>
      </c>
    </row>
    <row r="153" spans="1:13" x14ac:dyDescent="0.25">
      <c r="A153">
        <v>2011</v>
      </c>
      <c r="B153" s="7" t="s">
        <v>441</v>
      </c>
      <c r="C153" s="9">
        <v>309431.98018329142</v>
      </c>
      <c r="D153" s="9">
        <v>170275.19789910066</v>
      </c>
      <c r="E153" s="9">
        <v>2446860.0382796568</v>
      </c>
      <c r="F153" s="9">
        <v>66103.836989958028</v>
      </c>
      <c r="G153" s="9">
        <v>2021040.4444052994</v>
      </c>
      <c r="H153" s="9">
        <v>144125.41702160527</v>
      </c>
      <c r="I153" s="9">
        <v>205441.66681120967</v>
      </c>
      <c r="J153" s="9">
        <v>111266.34785426734</v>
      </c>
      <c r="K153" s="9">
        <v>82947.262588363257</v>
      </c>
      <c r="L153" s="9">
        <v>417093.49450804328</v>
      </c>
      <c r="M153" s="9">
        <v>5974585.6865407955</v>
      </c>
    </row>
    <row r="154" spans="1:13" x14ac:dyDescent="0.25">
      <c r="A154">
        <v>2011</v>
      </c>
      <c r="B154" s="7" t="s">
        <v>442</v>
      </c>
      <c r="C154" s="9">
        <v>160711.50845017217</v>
      </c>
      <c r="D154" s="9">
        <v>62670.328456009745</v>
      </c>
      <c r="E154" s="9">
        <v>1602829.6667937711</v>
      </c>
      <c r="F154" s="9">
        <v>27117.988591058969</v>
      </c>
      <c r="G154" s="9">
        <v>799659.0687681844</v>
      </c>
      <c r="H154" s="9">
        <v>111820.03548221222</v>
      </c>
      <c r="I154" s="9">
        <v>185055.24016290711</v>
      </c>
      <c r="J154" s="9">
        <v>57803.999409246331</v>
      </c>
      <c r="K154" s="9">
        <v>2224.1762507026706</v>
      </c>
      <c r="L154" s="9">
        <v>199513.51466729387</v>
      </c>
      <c r="M154" s="9">
        <v>3209405.527031559</v>
      </c>
    </row>
    <row r="155" spans="1:13" x14ac:dyDescent="0.25">
      <c r="A155">
        <v>2011</v>
      </c>
      <c r="B155" s="7" t="s">
        <v>443</v>
      </c>
      <c r="C155" s="9">
        <v>569254.32247655978</v>
      </c>
      <c r="D155" s="9">
        <v>89089.644213779859</v>
      </c>
      <c r="E155" s="9">
        <v>3058433.0395436785</v>
      </c>
      <c r="F155" s="9">
        <v>26632.015264351729</v>
      </c>
      <c r="G155" s="9">
        <v>2024804.4482573527</v>
      </c>
      <c r="H155" s="9">
        <v>143834.21443941814</v>
      </c>
      <c r="I155" s="9">
        <v>92204.519788032034</v>
      </c>
      <c r="J155" s="9">
        <v>83141.642250268211</v>
      </c>
      <c r="K155" s="9">
        <v>52700.389110265067</v>
      </c>
      <c r="L155" s="9">
        <v>421957.73084193922</v>
      </c>
      <c r="M155" s="9">
        <v>6562051.9661856452</v>
      </c>
    </row>
    <row r="156" spans="1:13" x14ac:dyDescent="0.25">
      <c r="A156">
        <v>2011</v>
      </c>
      <c r="B156" s="7" t="s">
        <v>444</v>
      </c>
      <c r="C156" s="9">
        <v>20803.476086868402</v>
      </c>
      <c r="D156" s="9">
        <v>18417.914969683487</v>
      </c>
      <c r="E156" s="9">
        <v>474321.59948494879</v>
      </c>
      <c r="F156" s="9">
        <v>3233.1793324246737</v>
      </c>
      <c r="G156" s="9">
        <v>145698.91620528512</v>
      </c>
      <c r="H156" s="9">
        <v>12828.328005228976</v>
      </c>
      <c r="I156" s="9">
        <v>36100.06604801456</v>
      </c>
      <c r="J156" s="9">
        <v>10252.165708320232</v>
      </c>
      <c r="K156" s="9">
        <v>1337.4697208951739</v>
      </c>
      <c r="L156" s="9">
        <v>50886.20072326166</v>
      </c>
      <c r="M156" s="9">
        <v>773879.31628493115</v>
      </c>
    </row>
    <row r="157" spans="1:13" x14ac:dyDescent="0.25">
      <c r="A157">
        <v>2011</v>
      </c>
      <c r="B157" s="7" t="s">
        <v>445</v>
      </c>
      <c r="C157" s="9">
        <v>26672.358021971242</v>
      </c>
      <c r="D157" s="9">
        <v>30868.768315580346</v>
      </c>
      <c r="E157" s="9">
        <v>360795.7363879226</v>
      </c>
      <c r="F157" s="9">
        <v>11987.987683195981</v>
      </c>
      <c r="G157" s="9">
        <v>126900.21865160948</v>
      </c>
      <c r="H157" s="9">
        <v>17962.773656458699</v>
      </c>
      <c r="I157" s="9">
        <v>12463.735763758916</v>
      </c>
      <c r="J157" s="9">
        <v>27640.257182411438</v>
      </c>
      <c r="K157" s="9">
        <v>8422.8002768212682</v>
      </c>
      <c r="L157" s="9">
        <v>38033.734928552796</v>
      </c>
      <c r="M157" s="9">
        <v>661748.37086828263</v>
      </c>
    </row>
    <row r="158" spans="1:13" x14ac:dyDescent="0.25">
      <c r="A158">
        <v>2011</v>
      </c>
      <c r="B158" s="7" t="s">
        <v>446</v>
      </c>
      <c r="C158" s="9">
        <v>104742.95219016896</v>
      </c>
      <c r="D158" s="9">
        <v>22900.598460547153</v>
      </c>
      <c r="E158" s="9">
        <v>935795.44805279281</v>
      </c>
      <c r="F158" s="9">
        <v>6157.8068711779442</v>
      </c>
      <c r="G158" s="9">
        <v>415690.97253116802</v>
      </c>
      <c r="H158" s="9">
        <v>35230.724646086273</v>
      </c>
      <c r="I158" s="9">
        <v>44399.909445696147</v>
      </c>
      <c r="J158" s="9">
        <v>27123.487640009713</v>
      </c>
      <c r="K158" s="9">
        <v>4216.0522303393354</v>
      </c>
      <c r="L158" s="9">
        <v>117108.28117725754</v>
      </c>
      <c r="M158" s="9">
        <v>1713366.2332452438</v>
      </c>
    </row>
    <row r="159" spans="1:13" x14ac:dyDescent="0.25">
      <c r="A159">
        <v>2011</v>
      </c>
      <c r="B159" s="7" t="s">
        <v>447</v>
      </c>
      <c r="C159" s="9">
        <v>55488.049414345674</v>
      </c>
      <c r="D159" s="9">
        <v>40527.986461487322</v>
      </c>
      <c r="E159" s="9">
        <v>2422188.8859327249</v>
      </c>
      <c r="F159" s="9">
        <v>2864.0789890733513</v>
      </c>
      <c r="G159" s="9">
        <v>983001.03866466624</v>
      </c>
      <c r="H159" s="9">
        <v>98052.672600956517</v>
      </c>
      <c r="I159" s="9">
        <v>29707.426659910161</v>
      </c>
      <c r="J159" s="9">
        <v>25134.524263822539</v>
      </c>
      <c r="K159" s="9">
        <v>36045.432235254928</v>
      </c>
      <c r="L159" s="9">
        <v>651536.77002346073</v>
      </c>
      <c r="M159" s="9">
        <v>4344546.8652457017</v>
      </c>
    </row>
    <row r="160" spans="1:13" x14ac:dyDescent="0.25">
      <c r="A160">
        <v>2011</v>
      </c>
      <c r="B160" s="7" t="s">
        <v>88</v>
      </c>
      <c r="C160" s="9">
        <v>5496762.0475714905</v>
      </c>
      <c r="D160" s="9">
        <v>2484013.6198005085</v>
      </c>
      <c r="E160" s="9">
        <v>62747572.971476756</v>
      </c>
      <c r="F160" s="9">
        <v>1978300.5394360805</v>
      </c>
      <c r="G160" s="9">
        <v>34242610.966751926</v>
      </c>
      <c r="H160" s="9">
        <v>2408296.3402516413</v>
      </c>
      <c r="I160" s="9">
        <v>3577790.9406008497</v>
      </c>
      <c r="J160" s="9">
        <v>1660582.112133784</v>
      </c>
      <c r="K160" s="9">
        <v>1086164.0058208855</v>
      </c>
      <c r="L160" s="9">
        <v>10766686.407033332</v>
      </c>
      <c r="M160" s="9">
        <v>126448779.95087725</v>
      </c>
    </row>
    <row r="163" spans="1:13" x14ac:dyDescent="0.25">
      <c r="C163" s="13" t="s">
        <v>93</v>
      </c>
    </row>
    <row r="164" spans="1:13" x14ac:dyDescent="0.25">
      <c r="B164" s="13" t="s">
        <v>94</v>
      </c>
      <c r="C164" s="133" t="s">
        <v>780</v>
      </c>
      <c r="D164" s="133" t="s">
        <v>782</v>
      </c>
      <c r="E164" s="133" t="s">
        <v>23</v>
      </c>
      <c r="F164" s="133" t="s">
        <v>787</v>
      </c>
      <c r="G164" s="133" t="s">
        <v>788</v>
      </c>
      <c r="H164" s="133" t="s">
        <v>791</v>
      </c>
      <c r="I164" s="133" t="s">
        <v>25</v>
      </c>
      <c r="J164" s="133" t="s">
        <v>24</v>
      </c>
      <c r="K164" s="133" t="s">
        <v>35</v>
      </c>
      <c r="L164" s="133" t="s">
        <v>795</v>
      </c>
      <c r="M164" s="133" t="s">
        <v>84</v>
      </c>
    </row>
    <row r="165" spans="1:13" x14ac:dyDescent="0.25">
      <c r="A165">
        <v>2012</v>
      </c>
      <c r="B165" s="7" t="s">
        <v>448</v>
      </c>
      <c r="C165" s="9">
        <v>17344.850406611575</v>
      </c>
      <c r="D165" s="9">
        <v>2253.5014298474689</v>
      </c>
      <c r="E165" s="9">
        <v>231337.06925144157</v>
      </c>
      <c r="F165" s="9">
        <v>989.65825911497188</v>
      </c>
      <c r="G165" s="9">
        <v>79661.883123265317</v>
      </c>
      <c r="H165" s="9">
        <v>7562.4672228356794</v>
      </c>
      <c r="I165" s="9">
        <v>8380.3954246685807</v>
      </c>
      <c r="J165" s="9">
        <v>6975.4409562592427</v>
      </c>
      <c r="K165" s="9">
        <v>594.66912967307655</v>
      </c>
      <c r="L165" s="9">
        <v>10083.852184232881</v>
      </c>
      <c r="M165" s="9">
        <v>365183.78738795046</v>
      </c>
    </row>
    <row r="166" spans="1:13" x14ac:dyDescent="0.25">
      <c r="A166">
        <v>2012</v>
      </c>
      <c r="B166" s="7" t="s">
        <v>449</v>
      </c>
      <c r="C166" s="9">
        <v>6995.284185017963</v>
      </c>
      <c r="D166" s="9">
        <v>2382.6478002371014</v>
      </c>
      <c r="E166" s="9">
        <v>64229.356521606795</v>
      </c>
      <c r="F166" s="9">
        <v>421.20653797583788</v>
      </c>
      <c r="G166" s="9">
        <v>19516.436697293117</v>
      </c>
      <c r="H166" s="9">
        <v>1792.9783559276939</v>
      </c>
      <c r="I166" s="9">
        <v>3903.9131242141284</v>
      </c>
      <c r="J166" s="9">
        <v>3696.4439174934623</v>
      </c>
      <c r="K166" s="9">
        <v>20879.234809504313</v>
      </c>
      <c r="L166" s="9">
        <v>3457.4805466161101</v>
      </c>
      <c r="M166" s="9">
        <v>127274.98249588654</v>
      </c>
    </row>
    <row r="167" spans="1:13" x14ac:dyDescent="0.25">
      <c r="A167">
        <v>2012</v>
      </c>
      <c r="B167" s="7" t="s">
        <v>450</v>
      </c>
      <c r="C167" s="9">
        <v>67536.614112724026</v>
      </c>
      <c r="D167" s="9">
        <v>59436.43433660781</v>
      </c>
      <c r="E167" s="9">
        <v>657150.36610790261</v>
      </c>
      <c r="F167" s="9">
        <v>2896.710823868601</v>
      </c>
      <c r="G167" s="9">
        <v>226107.19992035019</v>
      </c>
      <c r="H167" s="9">
        <v>15207.400598723178</v>
      </c>
      <c r="I167" s="9">
        <v>59325.45055687576</v>
      </c>
      <c r="J167" s="9">
        <v>11903.326696185748</v>
      </c>
      <c r="K167" s="9">
        <v>428.32057422605101</v>
      </c>
      <c r="L167" s="9">
        <v>55642.261631585839</v>
      </c>
      <c r="M167" s="9">
        <v>1155634.08535905</v>
      </c>
    </row>
    <row r="168" spans="1:13" x14ac:dyDescent="0.25">
      <c r="A168">
        <v>2012</v>
      </c>
      <c r="B168" s="7" t="s">
        <v>451</v>
      </c>
      <c r="C168" s="9">
        <v>1074.8936816149485</v>
      </c>
      <c r="D168" s="9">
        <v>672.39540679845038</v>
      </c>
      <c r="E168" s="9">
        <v>66434.735007021765</v>
      </c>
      <c r="F168" s="9">
        <v>211.26224095584604</v>
      </c>
      <c r="G168" s="9">
        <v>23440.742927402036</v>
      </c>
      <c r="H168" s="9">
        <v>2675.8530860798851</v>
      </c>
      <c r="I168" s="9">
        <v>3600.0320321473596</v>
      </c>
      <c r="J168" s="9">
        <v>4183.8326427924148</v>
      </c>
      <c r="K168" s="9">
        <v>856.66412643831688</v>
      </c>
      <c r="L168" s="9">
        <v>3264.5041713890705</v>
      </c>
      <c r="M168" s="9">
        <v>106414.91532264008</v>
      </c>
    </row>
    <row r="169" spans="1:13" x14ac:dyDescent="0.25">
      <c r="A169">
        <v>2012</v>
      </c>
      <c r="B169" s="7" t="s">
        <v>452</v>
      </c>
      <c r="C169" s="9">
        <v>26657.505678148078</v>
      </c>
      <c r="D169" s="9">
        <v>31468.869550214644</v>
      </c>
      <c r="E169" s="9">
        <v>537741.00011026184</v>
      </c>
      <c r="F169" s="9">
        <v>4790.4102296136534</v>
      </c>
      <c r="G169" s="9">
        <v>306337.19889732776</v>
      </c>
      <c r="H169" s="9">
        <v>31909.049282549338</v>
      </c>
      <c r="I169" s="9">
        <v>18037.578376404002</v>
      </c>
      <c r="J169" s="9">
        <v>14298.511636016878</v>
      </c>
      <c r="K169" s="9">
        <v>146428.39247761079</v>
      </c>
      <c r="L169" s="9">
        <v>62509.234592407171</v>
      </c>
      <c r="M169" s="9">
        <v>1180177.7508305542</v>
      </c>
    </row>
    <row r="170" spans="1:13" x14ac:dyDescent="0.25">
      <c r="A170">
        <v>2012</v>
      </c>
      <c r="B170" s="7" t="s">
        <v>453</v>
      </c>
      <c r="C170" s="9">
        <v>2841.4144412646547</v>
      </c>
      <c r="D170" s="9">
        <v>1052.4371603331142</v>
      </c>
      <c r="E170" s="9">
        <v>61167.140266719151</v>
      </c>
      <c r="F170" s="9">
        <v>0</v>
      </c>
      <c r="G170" s="9">
        <v>12898.145871683502</v>
      </c>
      <c r="H170" s="9">
        <v>1871.5140839859894</v>
      </c>
      <c r="I170" s="9">
        <v>906.21328135891633</v>
      </c>
      <c r="J170" s="9">
        <v>341.93919967409931</v>
      </c>
      <c r="K170" s="9">
        <v>373.61688287380196</v>
      </c>
      <c r="L170" s="9">
        <v>7515.1161985136259</v>
      </c>
      <c r="M170" s="9">
        <v>88967.537386406853</v>
      </c>
    </row>
    <row r="171" spans="1:13" x14ac:dyDescent="0.25">
      <c r="A171">
        <v>2012</v>
      </c>
      <c r="B171" s="7" t="s">
        <v>454</v>
      </c>
      <c r="C171" s="9">
        <v>9093.6122570800362</v>
      </c>
      <c r="D171" s="9">
        <v>1316.6645767364325</v>
      </c>
      <c r="E171" s="9">
        <v>114312.47176708636</v>
      </c>
      <c r="F171" s="9">
        <v>0</v>
      </c>
      <c r="G171" s="9">
        <v>41549.705365261572</v>
      </c>
      <c r="H171" s="9">
        <v>5144.7623960387282</v>
      </c>
      <c r="I171" s="9">
        <v>2818.8985261625007</v>
      </c>
      <c r="J171" s="9">
        <v>2351.8074851155425</v>
      </c>
      <c r="K171" s="9">
        <v>0</v>
      </c>
      <c r="L171" s="9">
        <v>9126.710078955206</v>
      </c>
      <c r="M171" s="9">
        <v>185714.63245243637</v>
      </c>
    </row>
    <row r="172" spans="1:13" x14ac:dyDescent="0.25">
      <c r="A172">
        <v>2012</v>
      </c>
      <c r="B172" s="7" t="s">
        <v>455</v>
      </c>
      <c r="C172" s="9">
        <v>21266.657870585124</v>
      </c>
      <c r="D172" s="9">
        <v>4793.9766320132649</v>
      </c>
      <c r="E172" s="9">
        <v>386220.86080185813</v>
      </c>
      <c r="F172" s="9">
        <v>422.6954658165123</v>
      </c>
      <c r="G172" s="9">
        <v>131278.35162739662</v>
      </c>
      <c r="H172" s="9">
        <v>11413.479982094444</v>
      </c>
      <c r="I172" s="9">
        <v>9764.0766723254819</v>
      </c>
      <c r="J172" s="9">
        <v>15614.746760636905</v>
      </c>
      <c r="K172" s="9">
        <v>5667.26864645773</v>
      </c>
      <c r="L172" s="9">
        <v>42027.243677752514</v>
      </c>
      <c r="M172" s="9">
        <v>628469.35813693679</v>
      </c>
    </row>
    <row r="173" spans="1:13" x14ac:dyDescent="0.25">
      <c r="A173">
        <v>2012</v>
      </c>
      <c r="B173" s="7" t="s">
        <v>456</v>
      </c>
      <c r="C173" s="9">
        <v>16695.215538634871</v>
      </c>
      <c r="D173" s="9">
        <v>43787.521467682949</v>
      </c>
      <c r="E173" s="9">
        <v>177490.36537301846</v>
      </c>
      <c r="F173" s="9">
        <v>5151.7703491955399</v>
      </c>
      <c r="G173" s="9">
        <v>86849.816809296317</v>
      </c>
      <c r="H173" s="9">
        <v>7050.827720784072</v>
      </c>
      <c r="I173" s="9">
        <v>5388.0374818216123</v>
      </c>
      <c r="J173" s="9">
        <v>6131.3446195260231</v>
      </c>
      <c r="K173" s="9">
        <v>12226.054428570549</v>
      </c>
      <c r="L173" s="9">
        <v>38451.970712016155</v>
      </c>
      <c r="M173" s="9">
        <v>399222.92450054653</v>
      </c>
    </row>
    <row r="174" spans="1:13" x14ac:dyDescent="0.25">
      <c r="A174">
        <v>2012</v>
      </c>
      <c r="B174" s="7" t="s">
        <v>457</v>
      </c>
      <c r="C174" s="9">
        <v>77880.762594418862</v>
      </c>
      <c r="D174" s="9">
        <v>154981.89947832644</v>
      </c>
      <c r="E174" s="9">
        <v>673399.74233288551</v>
      </c>
      <c r="F174" s="9">
        <v>3669.4787358256044</v>
      </c>
      <c r="G174" s="9">
        <v>565868.79990563821</v>
      </c>
      <c r="H174" s="9">
        <v>33902.615675451307</v>
      </c>
      <c r="I174" s="9">
        <v>76733.749319232287</v>
      </c>
      <c r="J174" s="9">
        <v>34651.890293471704</v>
      </c>
      <c r="K174" s="9">
        <v>4695.241817784914</v>
      </c>
      <c r="L174" s="9">
        <v>109063.50172492456</v>
      </c>
      <c r="M174" s="9">
        <v>1734847.6818779595</v>
      </c>
    </row>
    <row r="175" spans="1:13" x14ac:dyDescent="0.25">
      <c r="A175">
        <v>2012</v>
      </c>
      <c r="B175" s="7" t="s">
        <v>458</v>
      </c>
      <c r="C175" s="9">
        <v>21181.073798655019</v>
      </c>
      <c r="D175" s="9">
        <v>16316.245770579824</v>
      </c>
      <c r="E175" s="9">
        <v>647852.39363672084</v>
      </c>
      <c r="F175" s="9">
        <v>5985.0501489029357</v>
      </c>
      <c r="G175" s="9">
        <v>137621.04206287261</v>
      </c>
      <c r="H175" s="9">
        <v>13474.845893086826</v>
      </c>
      <c r="I175" s="9">
        <v>14823.989972504614</v>
      </c>
      <c r="J175" s="9">
        <v>7586.8949972820847</v>
      </c>
      <c r="K175" s="9">
        <v>5426.8304472906202</v>
      </c>
      <c r="L175" s="9">
        <v>52176.156649401077</v>
      </c>
      <c r="M175" s="9">
        <v>922444.52337729651</v>
      </c>
    </row>
    <row r="176" spans="1:13" x14ac:dyDescent="0.25">
      <c r="A176">
        <v>2012</v>
      </c>
      <c r="B176" s="7" t="s">
        <v>459</v>
      </c>
      <c r="C176" s="9">
        <v>13246.488181689825</v>
      </c>
      <c r="D176" s="9">
        <v>47971.62306028368</v>
      </c>
      <c r="E176" s="9">
        <v>418666.02055287396</v>
      </c>
      <c r="F176" s="9">
        <v>7638.2162371072118</v>
      </c>
      <c r="G176" s="9">
        <v>138180.93667014677</v>
      </c>
      <c r="H176" s="9">
        <v>9724.5101529842523</v>
      </c>
      <c r="I176" s="9">
        <v>6126.9363130602906</v>
      </c>
      <c r="J176" s="9">
        <v>9607.9287133827165</v>
      </c>
      <c r="K176" s="9">
        <v>43.138296531493317</v>
      </c>
      <c r="L176" s="9">
        <v>30187.337421310451</v>
      </c>
      <c r="M176" s="9">
        <v>681393.13559937081</v>
      </c>
    </row>
    <row r="177" spans="1:13" x14ac:dyDescent="0.25">
      <c r="A177">
        <v>2012</v>
      </c>
      <c r="B177" s="7" t="s">
        <v>460</v>
      </c>
      <c r="C177" s="9">
        <v>352315.70064174407</v>
      </c>
      <c r="D177" s="9">
        <v>44339.107426724237</v>
      </c>
      <c r="E177" s="9">
        <v>1034979.8836318782</v>
      </c>
      <c r="F177" s="9">
        <v>10753.627785714914</v>
      </c>
      <c r="G177" s="9">
        <v>845153.55057249591</v>
      </c>
      <c r="H177" s="9">
        <v>34783.268268964443</v>
      </c>
      <c r="I177" s="9">
        <v>38918.623307398826</v>
      </c>
      <c r="J177" s="9">
        <v>38433.060404377262</v>
      </c>
      <c r="K177" s="9">
        <v>8138.6343396648035</v>
      </c>
      <c r="L177" s="9">
        <v>205912.57101366619</v>
      </c>
      <c r="M177" s="9">
        <v>2613728.0273926281</v>
      </c>
    </row>
    <row r="178" spans="1:13" x14ac:dyDescent="0.25">
      <c r="A178">
        <v>2012</v>
      </c>
      <c r="B178" s="7" t="s">
        <v>461</v>
      </c>
      <c r="C178" s="9">
        <v>8188.3176883292908</v>
      </c>
      <c r="D178" s="9">
        <v>4019.1733777718255</v>
      </c>
      <c r="E178" s="9">
        <v>277371.24242586206</v>
      </c>
      <c r="F178" s="9">
        <v>3446.318750856803</v>
      </c>
      <c r="G178" s="9">
        <v>92438.285400222783</v>
      </c>
      <c r="H178" s="9">
        <v>11586.117069910575</v>
      </c>
      <c r="I178" s="9">
        <v>7945.6382656474489</v>
      </c>
      <c r="J178" s="9">
        <v>4164.6458932072919</v>
      </c>
      <c r="K178" s="9">
        <v>218.00364250213272</v>
      </c>
      <c r="L178" s="9">
        <v>22590.563265261531</v>
      </c>
      <c r="M178" s="9">
        <v>431968.30577957176</v>
      </c>
    </row>
    <row r="179" spans="1:13" x14ac:dyDescent="0.25">
      <c r="A179">
        <v>2012</v>
      </c>
      <c r="B179" s="7" t="s">
        <v>462</v>
      </c>
      <c r="C179" s="9">
        <v>33223.513150038445</v>
      </c>
      <c r="D179" s="9">
        <v>6878.6701122835639</v>
      </c>
      <c r="E179" s="9">
        <v>214955.76668983689</v>
      </c>
      <c r="F179" s="9">
        <v>14267.807312536916</v>
      </c>
      <c r="G179" s="9">
        <v>111487.62904734118</v>
      </c>
      <c r="H179" s="9">
        <v>12152.100557841884</v>
      </c>
      <c r="I179" s="9">
        <v>24125.515775839929</v>
      </c>
      <c r="J179" s="9">
        <v>1655.3947232266144</v>
      </c>
      <c r="K179" s="9">
        <v>474.32307671676142</v>
      </c>
      <c r="L179" s="9">
        <v>35482.257609353328</v>
      </c>
      <c r="M179" s="9">
        <v>454702.9780550155</v>
      </c>
    </row>
    <row r="180" spans="1:13" x14ac:dyDescent="0.25">
      <c r="A180">
        <v>2012</v>
      </c>
      <c r="B180" s="7" t="s">
        <v>463</v>
      </c>
      <c r="C180" s="9">
        <v>98987.0713968661</v>
      </c>
      <c r="D180" s="9">
        <v>111187.14173498962</v>
      </c>
      <c r="E180" s="9">
        <v>1158730.6290811691</v>
      </c>
      <c r="F180" s="9">
        <v>13538.298328427445</v>
      </c>
      <c r="G180" s="9">
        <v>600291.62273416726</v>
      </c>
      <c r="H180" s="9">
        <v>52836.936584199393</v>
      </c>
      <c r="I180" s="9">
        <v>39726.554704545379</v>
      </c>
      <c r="J180" s="9">
        <v>46146.708191423895</v>
      </c>
      <c r="K180" s="9">
        <v>20883.947019992171</v>
      </c>
      <c r="L180" s="9">
        <v>230992.0664592082</v>
      </c>
      <c r="M180" s="9">
        <v>2373320.9762349888</v>
      </c>
    </row>
    <row r="181" spans="1:13" x14ac:dyDescent="0.25">
      <c r="A181">
        <v>2012</v>
      </c>
      <c r="B181" s="7" t="s">
        <v>464</v>
      </c>
      <c r="C181" s="9">
        <v>435932.91943842691</v>
      </c>
      <c r="D181" s="9">
        <v>217049.92242398474</v>
      </c>
      <c r="E181" s="9">
        <v>2914899.0979149742</v>
      </c>
      <c r="F181" s="9">
        <v>41745.024729198427</v>
      </c>
      <c r="G181" s="9">
        <v>2114163.1481876699</v>
      </c>
      <c r="H181" s="9">
        <v>205017.78382704814</v>
      </c>
      <c r="I181" s="9">
        <v>258479.7966324474</v>
      </c>
      <c r="J181" s="9">
        <v>91145.434681404644</v>
      </c>
      <c r="K181" s="9">
        <v>125862.28040714585</v>
      </c>
      <c r="L181" s="9">
        <v>418569.59579534072</v>
      </c>
      <c r="M181" s="9">
        <v>6822865.0040376401</v>
      </c>
    </row>
    <row r="182" spans="1:13" x14ac:dyDescent="0.25">
      <c r="A182">
        <v>2012</v>
      </c>
      <c r="B182" s="7" t="s">
        <v>465</v>
      </c>
      <c r="C182" s="9">
        <v>49300.382054426162</v>
      </c>
      <c r="D182" s="9">
        <v>35668.679065688782</v>
      </c>
      <c r="E182" s="9">
        <v>757885.8125043771</v>
      </c>
      <c r="F182" s="9">
        <v>4563.5262152037603</v>
      </c>
      <c r="G182" s="9">
        <v>525613.90052145405</v>
      </c>
      <c r="H182" s="9">
        <v>35914.869700782721</v>
      </c>
      <c r="I182" s="9">
        <v>45877.881602930051</v>
      </c>
      <c r="J182" s="9">
        <v>33307.175728924994</v>
      </c>
      <c r="K182" s="9">
        <v>2085.1258537058939</v>
      </c>
      <c r="L182" s="9">
        <v>82175.150089015704</v>
      </c>
      <c r="M182" s="9">
        <v>1572392.5033365095</v>
      </c>
    </row>
    <row r="183" spans="1:13" x14ac:dyDescent="0.25">
      <c r="A183">
        <v>2012</v>
      </c>
      <c r="B183" s="7" t="s">
        <v>466</v>
      </c>
      <c r="C183" s="9">
        <v>645572.22152333264</v>
      </c>
      <c r="D183" s="9">
        <v>316770.19479555695</v>
      </c>
      <c r="E183" s="9">
        <v>16597115.208049126</v>
      </c>
      <c r="F183" s="9">
        <v>219862.69852507138</v>
      </c>
      <c r="G183" s="9">
        <v>4084995.7756527872</v>
      </c>
      <c r="H183" s="9">
        <v>331196.01459147129</v>
      </c>
      <c r="I183" s="9">
        <v>181945.26238959064</v>
      </c>
      <c r="J183" s="9">
        <v>349703.02782632341</v>
      </c>
      <c r="K183" s="9">
        <v>369179.75794318761</v>
      </c>
      <c r="L183" s="9">
        <v>980411.40409586253</v>
      </c>
      <c r="M183" s="9">
        <v>24076751.565392308</v>
      </c>
    </row>
    <row r="184" spans="1:13" x14ac:dyDescent="0.25">
      <c r="A184">
        <v>2012</v>
      </c>
      <c r="B184" s="7" t="s">
        <v>467</v>
      </c>
      <c r="C184" s="9">
        <v>2846812.1452535754</v>
      </c>
      <c r="D184" s="9">
        <v>1169169.8847978637</v>
      </c>
      <c r="E184" s="9">
        <v>26300912.159780655</v>
      </c>
      <c r="F184" s="9">
        <v>1603828.6579296337</v>
      </c>
      <c r="G184" s="9">
        <v>18013591.826464459</v>
      </c>
      <c r="H184" s="9">
        <v>1211928.3316639697</v>
      </c>
      <c r="I184" s="9">
        <v>2521580.109918009</v>
      </c>
      <c r="J184" s="9">
        <v>704305.28014770441</v>
      </c>
      <c r="K184" s="9">
        <v>263072.09675389854</v>
      </c>
      <c r="L184" s="9">
        <v>7710220.4438482299</v>
      </c>
      <c r="M184" s="9">
        <v>62345420.936557986</v>
      </c>
    </row>
    <row r="185" spans="1:13" x14ac:dyDescent="0.25">
      <c r="A185">
        <v>2012</v>
      </c>
      <c r="B185" s="7" t="s">
        <v>468</v>
      </c>
      <c r="C185" s="9">
        <v>321606.90711196495</v>
      </c>
      <c r="D185" s="9">
        <v>201816.46670567454</v>
      </c>
      <c r="E185" s="9">
        <v>2415080.7041264395</v>
      </c>
      <c r="F185" s="9">
        <v>92659.089380335339</v>
      </c>
      <c r="G185" s="9">
        <v>2406687.6265648161</v>
      </c>
      <c r="H185" s="9">
        <v>161351.0817824392</v>
      </c>
      <c r="I185" s="9">
        <v>239147.12585257151</v>
      </c>
      <c r="J185" s="9">
        <v>117676.00228381676</v>
      </c>
      <c r="K185" s="9">
        <v>87902.420570573333</v>
      </c>
      <c r="L185" s="9">
        <v>460273.66625784489</v>
      </c>
      <c r="M185" s="9">
        <v>6504201.0906364769</v>
      </c>
    </row>
    <row r="186" spans="1:13" x14ac:dyDescent="0.25">
      <c r="A186">
        <v>2012</v>
      </c>
      <c r="B186" s="7" t="s">
        <v>469</v>
      </c>
      <c r="C186" s="9">
        <v>186174.20126103458</v>
      </c>
      <c r="D186" s="9">
        <v>62325.450540204882</v>
      </c>
      <c r="E186" s="9">
        <v>1659561.689605328</v>
      </c>
      <c r="F186" s="9">
        <v>33412.993423956221</v>
      </c>
      <c r="G186" s="9">
        <v>821211.89567539911</v>
      </c>
      <c r="H186" s="9">
        <v>124241.95878851236</v>
      </c>
      <c r="I186" s="9">
        <v>209506.71899110515</v>
      </c>
      <c r="J186" s="9">
        <v>49309.943294014163</v>
      </c>
      <c r="K186" s="9">
        <v>2183.9495760429554</v>
      </c>
      <c r="L186" s="9">
        <v>235827.05478114414</v>
      </c>
      <c r="M186" s="9">
        <v>3383755.8559367415</v>
      </c>
    </row>
    <row r="187" spans="1:13" x14ac:dyDescent="0.25">
      <c r="A187">
        <v>2012</v>
      </c>
      <c r="B187" s="7" t="s">
        <v>470</v>
      </c>
      <c r="C187" s="9">
        <v>559389.38216286234</v>
      </c>
      <c r="D187" s="9">
        <v>78233.736632386484</v>
      </c>
      <c r="E187" s="9">
        <v>2842148.128647388</v>
      </c>
      <c r="F187" s="9">
        <v>22218.24221112844</v>
      </c>
      <c r="G187" s="9">
        <v>1948227.4336667354</v>
      </c>
      <c r="H187" s="9">
        <v>153369.40477690115</v>
      </c>
      <c r="I187" s="9">
        <v>112204.58484134726</v>
      </c>
      <c r="J187" s="9">
        <v>85023.726291250307</v>
      </c>
      <c r="K187" s="9">
        <v>51927.818515902793</v>
      </c>
      <c r="L187" s="9">
        <v>432962.16533436277</v>
      </c>
      <c r="M187" s="9">
        <v>6285704.6230802638</v>
      </c>
    </row>
    <row r="188" spans="1:13" x14ac:dyDescent="0.25">
      <c r="A188">
        <v>2012</v>
      </c>
      <c r="B188" s="7" t="s">
        <v>471</v>
      </c>
      <c r="C188" s="9">
        <v>22089.920878388264</v>
      </c>
      <c r="D188" s="9">
        <v>23775.843394933188</v>
      </c>
      <c r="E188" s="9">
        <v>458055.30699063442</v>
      </c>
      <c r="F188" s="9">
        <v>7105.3312199181546</v>
      </c>
      <c r="G188" s="9">
        <v>153929.76238192071</v>
      </c>
      <c r="H188" s="9">
        <v>15507.399826607421</v>
      </c>
      <c r="I188" s="9">
        <v>43946.47040100646</v>
      </c>
      <c r="J188" s="9">
        <v>10533.8415791302</v>
      </c>
      <c r="K188" s="9">
        <v>2104.757670523788</v>
      </c>
      <c r="L188" s="9">
        <v>59156.028597001452</v>
      </c>
      <c r="M188" s="9">
        <v>796204.66294006398</v>
      </c>
    </row>
    <row r="189" spans="1:13" x14ac:dyDescent="0.25">
      <c r="A189">
        <v>2012</v>
      </c>
      <c r="B189" s="7" t="s">
        <v>472</v>
      </c>
      <c r="C189" s="9">
        <v>25374.992854188244</v>
      </c>
      <c r="D189" s="9">
        <v>9643.5970065330876</v>
      </c>
      <c r="E189" s="9">
        <v>415424.32967534813</v>
      </c>
      <c r="F189" s="9">
        <v>28942.018744467998</v>
      </c>
      <c r="G189" s="9">
        <v>139201.95558023412</v>
      </c>
      <c r="H189" s="9">
        <v>21748.698011894572</v>
      </c>
      <c r="I189" s="9">
        <v>13183.605234431741</v>
      </c>
      <c r="J189" s="9">
        <v>30055.614818108421</v>
      </c>
      <c r="K189" s="9">
        <v>1217.3455520738657</v>
      </c>
      <c r="L189" s="9">
        <v>48360.905986355494</v>
      </c>
      <c r="M189" s="9">
        <v>733153.06346363563</v>
      </c>
    </row>
    <row r="190" spans="1:13" x14ac:dyDescent="0.25">
      <c r="A190">
        <v>2012</v>
      </c>
      <c r="B190" s="7" t="s">
        <v>473</v>
      </c>
      <c r="C190" s="9">
        <v>121577.6920239015</v>
      </c>
      <c r="D190" s="9">
        <v>40094.911682360762</v>
      </c>
      <c r="E190" s="9">
        <v>837347.93440001213</v>
      </c>
      <c r="F190" s="9">
        <v>11852.247247832032</v>
      </c>
      <c r="G190" s="9">
        <v>414469.33208471682</v>
      </c>
      <c r="H190" s="9">
        <v>42119.090802706989</v>
      </c>
      <c r="I190" s="9">
        <v>48943.307288787582</v>
      </c>
      <c r="J190" s="9">
        <v>29033.242576048397</v>
      </c>
      <c r="K190" s="9">
        <v>2504.4505463994647</v>
      </c>
      <c r="L190" s="9">
        <v>115317.50956379049</v>
      </c>
      <c r="M190" s="9">
        <v>1663259.7182165561</v>
      </c>
    </row>
    <row r="191" spans="1:13" x14ac:dyDescent="0.25">
      <c r="A191">
        <v>2012</v>
      </c>
      <c r="B191" s="7" t="s">
        <v>474</v>
      </c>
      <c r="C191" s="9">
        <v>62565.60987468846</v>
      </c>
      <c r="D191" s="9">
        <v>52598.329244486544</v>
      </c>
      <c r="E191" s="9">
        <v>2597553.0831048475</v>
      </c>
      <c r="F191" s="9">
        <v>5288.5820945045352</v>
      </c>
      <c r="G191" s="9">
        <v>961472.95946750976</v>
      </c>
      <c r="H191" s="9">
        <v>92393.207374994148</v>
      </c>
      <c r="I191" s="9">
        <v>31803.07429226541</v>
      </c>
      <c r="J191" s="9">
        <v>26090.176783827803</v>
      </c>
      <c r="K191" s="9">
        <v>29813.257305800609</v>
      </c>
      <c r="L191" s="9">
        <v>316867.09522523772</v>
      </c>
      <c r="M191" s="9">
        <v>4176445.3747681621</v>
      </c>
    </row>
    <row r="192" spans="1:13" x14ac:dyDescent="0.25">
      <c r="B192" s="7" t="s">
        <v>87</v>
      </c>
      <c r="C192" s="9">
        <v>6050925.3500602134</v>
      </c>
      <c r="D192" s="9">
        <v>2740005.3256111043</v>
      </c>
      <c r="E192" s="9">
        <v>64518022.498357274</v>
      </c>
      <c r="F192" s="9">
        <v>2145660.9229271626</v>
      </c>
      <c r="G192" s="9">
        <v>35002246.963879861</v>
      </c>
      <c r="H192" s="9">
        <v>2647876.5680787852</v>
      </c>
      <c r="I192" s="9">
        <v>4027143.5405786992</v>
      </c>
      <c r="J192" s="9">
        <v>1733927.3831406254</v>
      </c>
      <c r="K192" s="9">
        <v>1165187.6004110924</v>
      </c>
      <c r="L192" s="9">
        <v>11778623.847510781</v>
      </c>
      <c r="M192" s="9">
        <v>131809620.00055557</v>
      </c>
    </row>
    <row r="195" spans="1:13" x14ac:dyDescent="0.25">
      <c r="C195" s="13" t="s">
        <v>93</v>
      </c>
    </row>
    <row r="196" spans="1:13" x14ac:dyDescent="0.25">
      <c r="B196" s="13" t="s">
        <v>94</v>
      </c>
      <c r="C196" s="133" t="s">
        <v>780</v>
      </c>
      <c r="D196" s="133" t="s">
        <v>782</v>
      </c>
      <c r="E196" s="133" t="s">
        <v>23</v>
      </c>
      <c r="F196" s="133" t="s">
        <v>787</v>
      </c>
      <c r="G196" s="133" t="s">
        <v>788</v>
      </c>
      <c r="H196" s="133" t="s">
        <v>791</v>
      </c>
      <c r="I196" s="133" t="s">
        <v>25</v>
      </c>
      <c r="J196" s="133" t="s">
        <v>24</v>
      </c>
      <c r="K196" s="133" t="s">
        <v>35</v>
      </c>
      <c r="L196" s="133" t="s">
        <v>795</v>
      </c>
      <c r="M196" s="133" t="s">
        <v>84</v>
      </c>
    </row>
    <row r="197" spans="1:13" x14ac:dyDescent="0.25">
      <c r="A197">
        <v>2013</v>
      </c>
      <c r="B197" s="7" t="s">
        <v>475</v>
      </c>
      <c r="C197" s="9">
        <v>22352.786554573613</v>
      </c>
      <c r="D197" s="9">
        <v>1731.1065145776529</v>
      </c>
      <c r="E197" s="9">
        <v>253648.64147008062</v>
      </c>
      <c r="F197" s="9">
        <v>1051.9048108424834</v>
      </c>
      <c r="G197" s="9">
        <v>77676.819669050543</v>
      </c>
      <c r="H197" s="9">
        <v>8099.5645364166285</v>
      </c>
      <c r="I197" s="9">
        <v>8064.4869692926477</v>
      </c>
      <c r="J197" s="9">
        <v>9566.0392494411935</v>
      </c>
      <c r="K197" s="9">
        <v>2587.9261067874827</v>
      </c>
      <c r="L197" s="9">
        <v>10828.20212892466</v>
      </c>
      <c r="M197" s="9">
        <v>395607.47800998745</v>
      </c>
    </row>
    <row r="198" spans="1:13" x14ac:dyDescent="0.25">
      <c r="A198">
        <v>2013</v>
      </c>
      <c r="B198" s="7" t="s">
        <v>476</v>
      </c>
      <c r="C198" s="9">
        <v>5317.4601143721875</v>
      </c>
      <c r="D198" s="9">
        <v>4995.5771313440846</v>
      </c>
      <c r="E198" s="9">
        <v>89747.172357770047</v>
      </c>
      <c r="F198" s="9">
        <v>0</v>
      </c>
      <c r="G198" s="9">
        <v>17607.19013887654</v>
      </c>
      <c r="H198" s="9">
        <v>1860.6386253900669</v>
      </c>
      <c r="I198" s="9">
        <v>4120.4464021507329</v>
      </c>
      <c r="J198" s="9">
        <v>3137.7059778651314</v>
      </c>
      <c r="K198" s="9">
        <v>25041.258711759743</v>
      </c>
      <c r="L198" s="9">
        <v>2489.5351087615377</v>
      </c>
      <c r="M198" s="9">
        <v>154316.98456829009</v>
      </c>
    </row>
    <row r="199" spans="1:13" x14ac:dyDescent="0.25">
      <c r="A199">
        <v>2013</v>
      </c>
      <c r="B199" s="7" t="s">
        <v>477</v>
      </c>
      <c r="C199" s="9">
        <v>77160.573469092255</v>
      </c>
      <c r="D199" s="9">
        <v>57479.668226550471</v>
      </c>
      <c r="E199" s="9">
        <v>672355.43126332352</v>
      </c>
      <c r="F199" s="9">
        <v>3131.307489938139</v>
      </c>
      <c r="G199" s="9">
        <v>189525.6405347439</v>
      </c>
      <c r="H199" s="9">
        <v>13597.080408436352</v>
      </c>
      <c r="I199" s="9">
        <v>92375.472678927908</v>
      </c>
      <c r="J199" s="9">
        <v>27467.101073093574</v>
      </c>
      <c r="K199" s="9">
        <v>1094.2575280371288</v>
      </c>
      <c r="L199" s="9">
        <v>52630.051178728048</v>
      </c>
      <c r="M199" s="9">
        <v>1186816.5838508711</v>
      </c>
    </row>
    <row r="200" spans="1:13" x14ac:dyDescent="0.25">
      <c r="A200">
        <v>2013</v>
      </c>
      <c r="B200" s="7" t="s">
        <v>478</v>
      </c>
      <c r="C200" s="9">
        <v>1003.9375722811698</v>
      </c>
      <c r="D200" s="9">
        <v>506.24639171554736</v>
      </c>
      <c r="E200" s="9">
        <v>79564.358026874354</v>
      </c>
      <c r="F200" s="9">
        <v>114.25697884403729</v>
      </c>
      <c r="G200" s="9">
        <v>23601.244319455382</v>
      </c>
      <c r="H200" s="9">
        <v>2456.524001473193</v>
      </c>
      <c r="I200" s="9">
        <v>4064.3000664681153</v>
      </c>
      <c r="J200" s="9">
        <v>3941.8762377773996</v>
      </c>
      <c r="K200" s="9">
        <v>799.37599179193398</v>
      </c>
      <c r="L200" s="9">
        <v>2826.7737576561535</v>
      </c>
      <c r="M200" s="9">
        <v>118878.89334433728</v>
      </c>
    </row>
    <row r="201" spans="1:13" x14ac:dyDescent="0.25">
      <c r="A201">
        <v>2013</v>
      </c>
      <c r="B201" s="7" t="s">
        <v>479</v>
      </c>
      <c r="C201" s="9">
        <v>42662.496574127792</v>
      </c>
      <c r="D201" s="9">
        <v>38539.856217684879</v>
      </c>
      <c r="E201" s="9">
        <v>548684.26712841226</v>
      </c>
      <c r="F201" s="9">
        <v>5132.7463000542803</v>
      </c>
      <c r="G201" s="9">
        <v>295087.11597961665</v>
      </c>
      <c r="H201" s="9">
        <v>32938.871424958284</v>
      </c>
      <c r="I201" s="9">
        <v>17390.688470239918</v>
      </c>
      <c r="J201" s="9">
        <v>19686.184017095831</v>
      </c>
      <c r="K201" s="9">
        <v>176964.65121580363</v>
      </c>
      <c r="L201" s="9">
        <v>62496.18413767012</v>
      </c>
      <c r="M201" s="9">
        <v>1239583.0614656634</v>
      </c>
    </row>
    <row r="202" spans="1:13" x14ac:dyDescent="0.25">
      <c r="A202">
        <v>2013</v>
      </c>
      <c r="B202" s="7" t="s">
        <v>480</v>
      </c>
      <c r="C202" s="9">
        <v>2815.4480885035032</v>
      </c>
      <c r="D202" s="9">
        <v>4688.9792081866462</v>
      </c>
      <c r="E202" s="9">
        <v>65574.676963858568</v>
      </c>
      <c r="F202" s="9">
        <v>0</v>
      </c>
      <c r="G202" s="9">
        <v>16570.405629356195</v>
      </c>
      <c r="H202" s="9">
        <v>1898.1652599060408</v>
      </c>
      <c r="I202" s="9">
        <v>2060.7163614654314</v>
      </c>
      <c r="J202" s="9">
        <v>292.08358544952659</v>
      </c>
      <c r="K202" s="9">
        <v>388.40949182754531</v>
      </c>
      <c r="L202" s="9">
        <v>7195.6726911263477</v>
      </c>
      <c r="M202" s="9">
        <v>101484.55727967981</v>
      </c>
    </row>
    <row r="203" spans="1:13" x14ac:dyDescent="0.25">
      <c r="A203">
        <v>2013</v>
      </c>
      <c r="B203" s="7" t="s">
        <v>481</v>
      </c>
      <c r="C203" s="9">
        <v>8514.7744291178806</v>
      </c>
      <c r="D203" s="9">
        <v>1085.9420814084892</v>
      </c>
      <c r="E203" s="9">
        <v>121989.71787916675</v>
      </c>
      <c r="F203" s="9">
        <v>452.76048604582968</v>
      </c>
      <c r="G203" s="9">
        <v>50937.423003939031</v>
      </c>
      <c r="H203" s="9">
        <v>6302.5285575955841</v>
      </c>
      <c r="I203" s="9">
        <v>4601.2802641384123</v>
      </c>
      <c r="J203" s="9">
        <v>2448.6662584445858</v>
      </c>
      <c r="K203" s="9">
        <v>185.13227225447486</v>
      </c>
      <c r="L203" s="9">
        <v>7021.3010285112714</v>
      </c>
      <c r="M203" s="9">
        <v>203539.52626062234</v>
      </c>
    </row>
    <row r="204" spans="1:13" x14ac:dyDescent="0.25">
      <c r="A204">
        <v>2013</v>
      </c>
      <c r="B204" s="7" t="s">
        <v>482</v>
      </c>
      <c r="C204" s="9">
        <v>32563.44728951624</v>
      </c>
      <c r="D204" s="9">
        <v>5769.4312708133266</v>
      </c>
      <c r="E204" s="9">
        <v>419569.87995671795</v>
      </c>
      <c r="F204" s="9">
        <v>1162.2281834569856</v>
      </c>
      <c r="G204" s="9">
        <v>125581.55000407177</v>
      </c>
      <c r="H204" s="9">
        <v>12069.635386325361</v>
      </c>
      <c r="I204" s="9">
        <v>11022.751234370335</v>
      </c>
      <c r="J204" s="9">
        <v>13854.894072360381</v>
      </c>
      <c r="K204" s="9">
        <v>5909.8179468435474</v>
      </c>
      <c r="L204" s="9">
        <v>36873.573464145644</v>
      </c>
      <c r="M204" s="9">
        <v>664377.20880862139</v>
      </c>
    </row>
    <row r="205" spans="1:13" x14ac:dyDescent="0.25">
      <c r="A205">
        <v>2013</v>
      </c>
      <c r="B205" s="7" t="s">
        <v>483</v>
      </c>
      <c r="C205" s="9">
        <v>21218.859011186767</v>
      </c>
      <c r="D205" s="9">
        <v>42507.326397527468</v>
      </c>
      <c r="E205" s="9">
        <v>205499.14353326889</v>
      </c>
      <c r="F205" s="9">
        <v>7722.3841670305465</v>
      </c>
      <c r="G205" s="9">
        <v>92786.694214008749</v>
      </c>
      <c r="H205" s="9">
        <v>7980.7489478634288</v>
      </c>
      <c r="I205" s="9">
        <v>6496.7038266175477</v>
      </c>
      <c r="J205" s="9">
        <v>6401.9867438061383</v>
      </c>
      <c r="K205" s="9">
        <v>23539.440809960961</v>
      </c>
      <c r="L205" s="9">
        <v>53911.122850130771</v>
      </c>
      <c r="M205" s="9">
        <v>468064.41050140129</v>
      </c>
    </row>
    <row r="206" spans="1:13" x14ac:dyDescent="0.25">
      <c r="A206">
        <v>2013</v>
      </c>
      <c r="B206" s="7" t="s">
        <v>484</v>
      </c>
      <c r="C206" s="9">
        <v>98195.462615240758</v>
      </c>
      <c r="D206" s="9">
        <v>182944.37728543192</v>
      </c>
      <c r="E206" s="9">
        <v>750646.74359956151</v>
      </c>
      <c r="F206" s="9">
        <v>7414.7796013596544</v>
      </c>
      <c r="G206" s="9">
        <v>579800.54964327463</v>
      </c>
      <c r="H206" s="9">
        <v>34010.804182015505</v>
      </c>
      <c r="I206" s="9">
        <v>81450.593618715386</v>
      </c>
      <c r="J206" s="9">
        <v>36362.704540719911</v>
      </c>
      <c r="K206" s="9">
        <v>435.11437708703426</v>
      </c>
      <c r="L206" s="9">
        <v>112074.49011117721</v>
      </c>
      <c r="M206" s="9">
        <v>1883335.6195745836</v>
      </c>
    </row>
    <row r="207" spans="1:13" x14ac:dyDescent="0.25">
      <c r="A207">
        <v>2013</v>
      </c>
      <c r="B207" s="7" t="s">
        <v>485</v>
      </c>
      <c r="C207" s="9">
        <v>24269.019628335329</v>
      </c>
      <c r="D207" s="9">
        <v>19389.743853919532</v>
      </c>
      <c r="E207" s="9">
        <v>590630.97331266198</v>
      </c>
      <c r="F207" s="9">
        <v>8710.8350569104841</v>
      </c>
      <c r="G207" s="9">
        <v>136442.33525252182</v>
      </c>
      <c r="H207" s="9">
        <v>14327.720687966292</v>
      </c>
      <c r="I207" s="9">
        <v>15144.267767464255</v>
      </c>
      <c r="J207" s="9">
        <v>8523.8101198773784</v>
      </c>
      <c r="K207" s="9">
        <v>6061.0648730985713</v>
      </c>
      <c r="L207" s="9">
        <v>50176.035900934905</v>
      </c>
      <c r="M207" s="9">
        <v>873675.80645369063</v>
      </c>
    </row>
    <row r="208" spans="1:13" x14ac:dyDescent="0.25">
      <c r="A208">
        <v>2013</v>
      </c>
      <c r="B208" s="7" t="s">
        <v>486</v>
      </c>
      <c r="C208" s="9">
        <v>16370.812090790732</v>
      </c>
      <c r="D208" s="9">
        <v>15110.118560812194</v>
      </c>
      <c r="E208" s="9">
        <v>439599.4984405695</v>
      </c>
      <c r="F208" s="9">
        <v>8105.4527140455093</v>
      </c>
      <c r="G208" s="9">
        <v>140937.24261083448</v>
      </c>
      <c r="H208" s="9">
        <v>12356.516864864618</v>
      </c>
      <c r="I208" s="9">
        <v>6863.0436648778204</v>
      </c>
      <c r="J208" s="9">
        <v>9097.5268907075388</v>
      </c>
      <c r="K208" s="9">
        <v>0</v>
      </c>
      <c r="L208" s="9">
        <v>38658.940523700461</v>
      </c>
      <c r="M208" s="9">
        <v>687099.15236120275</v>
      </c>
    </row>
    <row r="209" spans="1:13" x14ac:dyDescent="0.25">
      <c r="A209">
        <v>2013</v>
      </c>
      <c r="B209" s="7" t="s">
        <v>487</v>
      </c>
      <c r="C209" s="9">
        <v>74537.182233568281</v>
      </c>
      <c r="D209" s="9">
        <v>45147.719371014115</v>
      </c>
      <c r="E209" s="9">
        <v>1162941.5939278461</v>
      </c>
      <c r="F209" s="9">
        <v>32820.880886594976</v>
      </c>
      <c r="G209" s="9">
        <v>1068978.7509114877</v>
      </c>
      <c r="H209" s="9">
        <v>52145.410956357249</v>
      </c>
      <c r="I209" s="9">
        <v>42267.250593508586</v>
      </c>
      <c r="J209" s="9">
        <v>37023.521422777638</v>
      </c>
      <c r="K209" s="9">
        <v>13329.483299579737</v>
      </c>
      <c r="L209" s="9">
        <v>219159.26417887921</v>
      </c>
      <c r="M209" s="9">
        <v>2748351.0577816134</v>
      </c>
    </row>
    <row r="210" spans="1:13" x14ac:dyDescent="0.25">
      <c r="A210">
        <v>2013</v>
      </c>
      <c r="B210" s="7" t="s">
        <v>488</v>
      </c>
      <c r="C210" s="9">
        <v>10463.85626440602</v>
      </c>
      <c r="D210" s="9">
        <v>5794.6143352985991</v>
      </c>
      <c r="E210" s="9">
        <v>298920.58421306999</v>
      </c>
      <c r="F210" s="9">
        <v>8608.9336625690667</v>
      </c>
      <c r="G210" s="9">
        <v>57136.80136223766</v>
      </c>
      <c r="H210" s="9">
        <v>12038.427523575081</v>
      </c>
      <c r="I210" s="9">
        <v>8976.5592187190559</v>
      </c>
      <c r="J210" s="9">
        <v>5379.2941331821821</v>
      </c>
      <c r="K210" s="9">
        <v>274.79606643597475</v>
      </c>
      <c r="L210" s="9">
        <v>19204.966619714731</v>
      </c>
      <c r="M210" s="9">
        <v>426798.83339920844</v>
      </c>
    </row>
    <row r="211" spans="1:13" x14ac:dyDescent="0.25">
      <c r="A211">
        <v>2013</v>
      </c>
      <c r="B211" s="7" t="s">
        <v>489</v>
      </c>
      <c r="C211" s="9">
        <v>52676.672126897996</v>
      </c>
      <c r="D211" s="9">
        <v>10835.89230223987</v>
      </c>
      <c r="E211" s="9">
        <v>228656.28537325992</v>
      </c>
      <c r="F211" s="9">
        <v>12086.853463730338</v>
      </c>
      <c r="G211" s="9">
        <v>126368.15074285356</v>
      </c>
      <c r="H211" s="9">
        <v>11732.723277629209</v>
      </c>
      <c r="I211" s="9">
        <v>24564.658357058706</v>
      </c>
      <c r="J211" s="9">
        <v>1430.701428133307</v>
      </c>
      <c r="K211" s="9">
        <v>516.87447708293087</v>
      </c>
      <c r="L211" s="9">
        <v>37156.670250621064</v>
      </c>
      <c r="M211" s="9">
        <v>506025.48179950682</v>
      </c>
    </row>
    <row r="212" spans="1:13" x14ac:dyDescent="0.25">
      <c r="A212">
        <v>2013</v>
      </c>
      <c r="B212" s="7" t="s">
        <v>490</v>
      </c>
      <c r="C212" s="9">
        <v>118082.56494571475</v>
      </c>
      <c r="D212" s="9">
        <v>140222.19200659357</v>
      </c>
      <c r="E212" s="9">
        <v>1211328.1998993573</v>
      </c>
      <c r="F212" s="9">
        <v>17463.446182079704</v>
      </c>
      <c r="G212" s="9">
        <v>572506.78909401246</v>
      </c>
      <c r="H212" s="9">
        <v>56647.792774847781</v>
      </c>
      <c r="I212" s="9">
        <v>40553.282814869381</v>
      </c>
      <c r="J212" s="9">
        <v>46378.897282668346</v>
      </c>
      <c r="K212" s="9">
        <v>20818.711182370469</v>
      </c>
      <c r="L212" s="9">
        <v>211614.34471727622</v>
      </c>
      <c r="M212" s="9">
        <v>2435616.2208997896</v>
      </c>
    </row>
    <row r="213" spans="1:13" x14ac:dyDescent="0.25">
      <c r="A213">
        <v>2013</v>
      </c>
      <c r="B213" s="7" t="s">
        <v>491</v>
      </c>
      <c r="C213" s="9">
        <v>414431.2996128287</v>
      </c>
      <c r="D213" s="9">
        <v>202255.23370127159</v>
      </c>
      <c r="E213" s="9">
        <v>3163263.2130440879</v>
      </c>
      <c r="F213" s="9">
        <v>52226.968962160296</v>
      </c>
      <c r="G213" s="9">
        <v>2141518.5356522556</v>
      </c>
      <c r="H213" s="9">
        <v>212058.6244457392</v>
      </c>
      <c r="I213" s="9">
        <v>233018.96016209701</v>
      </c>
      <c r="J213" s="9">
        <v>88798.444640994392</v>
      </c>
      <c r="K213" s="9">
        <v>110752.47817269556</v>
      </c>
      <c r="L213" s="9">
        <v>438975.13198865054</v>
      </c>
      <c r="M213" s="9">
        <v>7057298.8903827798</v>
      </c>
    </row>
    <row r="214" spans="1:13" x14ac:dyDescent="0.25">
      <c r="A214">
        <v>2013</v>
      </c>
      <c r="B214" s="7" t="s">
        <v>492</v>
      </c>
      <c r="C214" s="9">
        <v>60457.953689248796</v>
      </c>
      <c r="D214" s="9">
        <v>58747.913443100078</v>
      </c>
      <c r="E214" s="9">
        <v>826658.56694541848</v>
      </c>
      <c r="F214" s="9">
        <v>10435.693512586617</v>
      </c>
      <c r="G214" s="9">
        <v>539828.97674797021</v>
      </c>
      <c r="H214" s="9">
        <v>41001.089415303264</v>
      </c>
      <c r="I214" s="9">
        <v>47732.205117036749</v>
      </c>
      <c r="J214" s="9">
        <v>34721.214597874612</v>
      </c>
      <c r="K214" s="9">
        <v>2131.053151530115</v>
      </c>
      <c r="L214" s="9">
        <v>88628.016887309845</v>
      </c>
      <c r="M214" s="9">
        <v>1710342.6835073787</v>
      </c>
    </row>
    <row r="215" spans="1:13" x14ac:dyDescent="0.25">
      <c r="A215">
        <v>2013</v>
      </c>
      <c r="B215" s="7" t="s">
        <v>493</v>
      </c>
      <c r="C215" s="9">
        <v>626456.43532464548</v>
      </c>
      <c r="D215" s="9">
        <v>335520.38644020032</v>
      </c>
      <c r="E215" s="9">
        <v>15666689.80648981</v>
      </c>
      <c r="F215" s="9">
        <v>244923.32886500985</v>
      </c>
      <c r="G215" s="9">
        <v>3849986.1837707357</v>
      </c>
      <c r="H215" s="9">
        <v>343486.92127233645</v>
      </c>
      <c r="I215" s="9">
        <v>210921.16754656483</v>
      </c>
      <c r="J215" s="9">
        <v>341760.32530809584</v>
      </c>
      <c r="K215" s="9">
        <v>373082.46147196897</v>
      </c>
      <c r="L215" s="9">
        <v>1018503.2839174177</v>
      </c>
      <c r="M215" s="9">
        <v>23011330.300406784</v>
      </c>
    </row>
    <row r="216" spans="1:13" x14ac:dyDescent="0.25">
      <c r="A216">
        <v>2013</v>
      </c>
      <c r="B216" s="7" t="s">
        <v>494</v>
      </c>
      <c r="C216" s="9">
        <v>2769263.0833356697</v>
      </c>
      <c r="D216" s="9">
        <v>1192684.6275669218</v>
      </c>
      <c r="E216" s="9">
        <v>26198655.007039938</v>
      </c>
      <c r="F216" s="9">
        <v>2440380.4507524655</v>
      </c>
      <c r="G216" s="9">
        <v>17221291.597834442</v>
      </c>
      <c r="H216" s="9">
        <v>1171704.3788570161</v>
      </c>
      <c r="I216" s="9">
        <v>2552831.9362638961</v>
      </c>
      <c r="J216" s="9">
        <v>719684.44219027879</v>
      </c>
      <c r="K216" s="9">
        <v>260391.87897311445</v>
      </c>
      <c r="L216" s="9">
        <v>7699060.1438067164</v>
      </c>
      <c r="M216" s="9">
        <v>62225947.546620466</v>
      </c>
    </row>
    <row r="217" spans="1:13" x14ac:dyDescent="0.25">
      <c r="A217">
        <v>2013</v>
      </c>
      <c r="B217" s="7" t="s">
        <v>495</v>
      </c>
      <c r="C217" s="9">
        <v>381591.66571466054</v>
      </c>
      <c r="D217" s="9">
        <v>173287.58475899295</v>
      </c>
      <c r="E217" s="9">
        <v>2648765.6218842706</v>
      </c>
      <c r="F217" s="9">
        <v>131360.76470556721</v>
      </c>
      <c r="G217" s="9">
        <v>2445278.7757219821</v>
      </c>
      <c r="H217" s="9">
        <v>151075.95512201381</v>
      </c>
      <c r="I217" s="9">
        <v>264747.00957475445</v>
      </c>
      <c r="J217" s="9">
        <v>119643.61557929621</v>
      </c>
      <c r="K217" s="9">
        <v>121944.584058276</v>
      </c>
      <c r="L217" s="9">
        <v>401339.68095494178</v>
      </c>
      <c r="M217" s="9">
        <v>6839035.2580747548</v>
      </c>
    </row>
    <row r="218" spans="1:13" x14ac:dyDescent="0.25">
      <c r="A218">
        <v>2013</v>
      </c>
      <c r="B218" s="7" t="s">
        <v>496</v>
      </c>
      <c r="C218" s="9">
        <v>199827.14840121032</v>
      </c>
      <c r="D218" s="9">
        <v>66222.621082935046</v>
      </c>
      <c r="E218" s="9">
        <v>1868032.6147209464</v>
      </c>
      <c r="F218" s="9">
        <v>48578.228094678852</v>
      </c>
      <c r="G218" s="9">
        <v>828923.24990548275</v>
      </c>
      <c r="H218" s="9">
        <v>127312.02656375545</v>
      </c>
      <c r="I218" s="9">
        <v>223016.60362462269</v>
      </c>
      <c r="J218" s="9">
        <v>40703.909179156508</v>
      </c>
      <c r="K218" s="9">
        <v>2134.8127436582708</v>
      </c>
      <c r="L218" s="9">
        <v>255073.97038480654</v>
      </c>
      <c r="M218" s="9">
        <v>3659825.1847012527</v>
      </c>
    </row>
    <row r="219" spans="1:13" x14ac:dyDescent="0.25">
      <c r="A219">
        <v>2013</v>
      </c>
      <c r="B219" s="7" t="s">
        <v>497</v>
      </c>
      <c r="C219" s="9">
        <v>588529.88052969903</v>
      </c>
      <c r="D219" s="9">
        <v>79298.533067685217</v>
      </c>
      <c r="E219" s="9">
        <v>3163650.5422834349</v>
      </c>
      <c r="F219" s="9">
        <v>38945.558784618363</v>
      </c>
      <c r="G219" s="9">
        <v>1891224.9845484411</v>
      </c>
      <c r="H219" s="9">
        <v>158624.72804809429</v>
      </c>
      <c r="I219" s="9">
        <v>145605.84456778641</v>
      </c>
      <c r="J219" s="9">
        <v>87047.02067944278</v>
      </c>
      <c r="K219" s="9">
        <v>71955.125662504011</v>
      </c>
      <c r="L219" s="9">
        <v>450268.10551619017</v>
      </c>
      <c r="M219" s="9">
        <v>6675150.3236878961</v>
      </c>
    </row>
    <row r="220" spans="1:13" x14ac:dyDescent="0.25">
      <c r="A220">
        <v>2013</v>
      </c>
      <c r="B220" s="7" t="s">
        <v>498</v>
      </c>
      <c r="C220" s="9">
        <v>28851.852312466071</v>
      </c>
      <c r="D220" s="9">
        <v>23587.56443283716</v>
      </c>
      <c r="E220" s="9">
        <v>494901.37976992113</v>
      </c>
      <c r="F220" s="9">
        <v>5896.4798677606268</v>
      </c>
      <c r="G220" s="9">
        <v>159435.82152910696</v>
      </c>
      <c r="H220" s="9">
        <v>16147.433864191673</v>
      </c>
      <c r="I220" s="9">
        <v>63706.284084454921</v>
      </c>
      <c r="J220" s="9">
        <v>10566.917271349506</v>
      </c>
      <c r="K220" s="9">
        <v>8023.0807062443</v>
      </c>
      <c r="L220" s="9">
        <v>71109.382299679492</v>
      </c>
      <c r="M220" s="9">
        <v>882226.19613801176</v>
      </c>
    </row>
    <row r="221" spans="1:13" x14ac:dyDescent="0.25">
      <c r="A221">
        <v>2013</v>
      </c>
      <c r="B221" s="7" t="s">
        <v>499</v>
      </c>
      <c r="C221" s="9">
        <v>27259.228597086334</v>
      </c>
      <c r="D221" s="9">
        <v>11143.365463461965</v>
      </c>
      <c r="E221" s="9">
        <v>473563.52657271607</v>
      </c>
      <c r="F221" s="9">
        <v>8597.7915422453752</v>
      </c>
      <c r="G221" s="9">
        <v>126838.25469512094</v>
      </c>
      <c r="H221" s="9">
        <v>19203.922224099664</v>
      </c>
      <c r="I221" s="9">
        <v>15093.137686513524</v>
      </c>
      <c r="J221" s="9">
        <v>33730.081977810136</v>
      </c>
      <c r="K221" s="9">
        <v>1106.7628148477975</v>
      </c>
      <c r="L221" s="9">
        <v>50420.579666866288</v>
      </c>
      <c r="M221" s="9">
        <v>766956.65124076803</v>
      </c>
    </row>
    <row r="222" spans="1:13" x14ac:dyDescent="0.25">
      <c r="A222">
        <v>2013</v>
      </c>
      <c r="B222" s="7" t="s">
        <v>500</v>
      </c>
      <c r="C222" s="9">
        <v>134629.25135269773</v>
      </c>
      <c r="D222" s="9">
        <v>32981.166621021563</v>
      </c>
      <c r="E222" s="9">
        <v>1013796.4386512267</v>
      </c>
      <c r="F222" s="9">
        <v>16612.470528074835</v>
      </c>
      <c r="G222" s="9">
        <v>420982.64820769313</v>
      </c>
      <c r="H222" s="9">
        <v>42856.785506437867</v>
      </c>
      <c r="I222" s="9">
        <v>53663.595592794911</v>
      </c>
      <c r="J222" s="9">
        <v>34818.819504221923</v>
      </c>
      <c r="K222" s="9">
        <v>5090.3096469225202</v>
      </c>
      <c r="L222" s="9">
        <v>119148.77589444222</v>
      </c>
      <c r="M222" s="9">
        <v>1874580.2615055335</v>
      </c>
    </row>
    <row r="223" spans="1:13" x14ac:dyDescent="0.25">
      <c r="A223">
        <v>2013</v>
      </c>
      <c r="B223" s="7" t="s">
        <v>501</v>
      </c>
      <c r="C223" s="9">
        <v>81952.966597261126</v>
      </c>
      <c r="D223" s="9">
        <v>67694.926098978409</v>
      </c>
      <c r="E223" s="9">
        <v>2818762.2174329278</v>
      </c>
      <c r="F223" s="9">
        <v>8388.3399160574718</v>
      </c>
      <c r="G223" s="9">
        <v>1027898.6763515855</v>
      </c>
      <c r="H223" s="9">
        <v>93950.887868959646</v>
      </c>
      <c r="I223" s="9">
        <v>40102.155829792217</v>
      </c>
      <c r="J223" s="9">
        <v>29017.132842412851</v>
      </c>
      <c r="K223" s="9">
        <v>42486.622347123564</v>
      </c>
      <c r="L223" s="9">
        <v>305721.01605128805</v>
      </c>
      <c r="M223" s="9">
        <v>4515974.9413363859</v>
      </c>
    </row>
    <row r="224" spans="1:13" x14ac:dyDescent="0.25">
      <c r="A224">
        <v>2013</v>
      </c>
      <c r="B224" s="7" t="s">
        <v>86</v>
      </c>
      <c r="C224" s="9">
        <v>5921456.1184751987</v>
      </c>
      <c r="D224" s="9">
        <v>2820172.7138325246</v>
      </c>
      <c r="E224" s="9">
        <v>65476096.102180496</v>
      </c>
      <c r="F224" s="9">
        <v>3120324.8455147273</v>
      </c>
      <c r="G224" s="9">
        <v>34224752.408075161</v>
      </c>
      <c r="H224" s="9">
        <v>2657885.9066035682</v>
      </c>
      <c r="I224" s="9">
        <v>4220455.4023591978</v>
      </c>
      <c r="J224" s="9">
        <v>1771484.9168043332</v>
      </c>
      <c r="K224" s="9">
        <v>1277045.4840996068</v>
      </c>
      <c r="L224" s="9">
        <v>11822565.216016266</v>
      </c>
      <c r="M224" s="9">
        <v>133312239.11396109</v>
      </c>
    </row>
    <row r="227" spans="1:13" x14ac:dyDescent="0.25">
      <c r="C227" s="13" t="s">
        <v>93</v>
      </c>
    </row>
    <row r="228" spans="1:13" x14ac:dyDescent="0.25">
      <c r="B228" s="13" t="s">
        <v>94</v>
      </c>
      <c r="C228" s="133" t="s">
        <v>780</v>
      </c>
      <c r="D228" s="133" t="s">
        <v>782</v>
      </c>
      <c r="E228" s="133" t="s">
        <v>23</v>
      </c>
      <c r="F228" s="133" t="s">
        <v>787</v>
      </c>
      <c r="G228" s="133" t="s">
        <v>788</v>
      </c>
      <c r="H228" s="133" t="s">
        <v>791</v>
      </c>
      <c r="I228" s="133" t="s">
        <v>25</v>
      </c>
      <c r="J228" s="133" t="s">
        <v>24</v>
      </c>
      <c r="K228" s="133" t="s">
        <v>35</v>
      </c>
      <c r="L228" s="133" t="s">
        <v>795</v>
      </c>
      <c r="M228" s="133" t="s">
        <v>84</v>
      </c>
    </row>
    <row r="229" spans="1:13" x14ac:dyDescent="0.25">
      <c r="A229">
        <v>2014</v>
      </c>
      <c r="B229" s="7" t="s">
        <v>502</v>
      </c>
      <c r="C229" s="9">
        <v>19989.424756300657</v>
      </c>
      <c r="D229" s="9">
        <v>3133.0634311802969</v>
      </c>
      <c r="E229" s="9">
        <v>278234.50372744753</v>
      </c>
      <c r="F229" s="9">
        <v>1223.4928980719385</v>
      </c>
      <c r="G229" s="9">
        <v>100987.32617444359</v>
      </c>
      <c r="H229" s="9">
        <v>9078.3733043262255</v>
      </c>
      <c r="I229" s="9">
        <v>7040.4943633011735</v>
      </c>
      <c r="J229" s="9">
        <v>8537.5434604885995</v>
      </c>
      <c r="K229" s="9">
        <v>2794.3922447071782</v>
      </c>
      <c r="L229" s="9">
        <v>18008.822617403024</v>
      </c>
      <c r="M229" s="9">
        <v>449027.43697767018</v>
      </c>
    </row>
    <row r="230" spans="1:13" x14ac:dyDescent="0.25">
      <c r="A230">
        <v>2014</v>
      </c>
      <c r="B230" s="7" t="s">
        <v>503</v>
      </c>
      <c r="C230" s="9">
        <v>6255.7176576799311</v>
      </c>
      <c r="D230" s="9">
        <v>7604.1085578595284</v>
      </c>
      <c r="E230" s="9">
        <v>91792.449853181752</v>
      </c>
      <c r="F230" s="9">
        <v>49.783521724344823</v>
      </c>
      <c r="G230" s="9">
        <v>24784.090762434429</v>
      </c>
      <c r="H230" s="9">
        <v>1896.8098859356396</v>
      </c>
      <c r="I230" s="9">
        <v>3375.3367298931435</v>
      </c>
      <c r="J230" s="9">
        <v>3418.668680367281</v>
      </c>
      <c r="K230" s="9">
        <v>22858.950435832281</v>
      </c>
      <c r="L230" s="9">
        <v>2524.0734301001812</v>
      </c>
      <c r="M230" s="9">
        <v>164559.98951500855</v>
      </c>
    </row>
    <row r="231" spans="1:13" x14ac:dyDescent="0.25">
      <c r="A231">
        <v>2014</v>
      </c>
      <c r="B231" s="7" t="s">
        <v>504</v>
      </c>
      <c r="C231" s="9">
        <v>91405.180384965759</v>
      </c>
      <c r="D231" s="9">
        <v>67541.785538933313</v>
      </c>
      <c r="E231" s="9">
        <v>749571.42611842917</v>
      </c>
      <c r="F231" s="9">
        <v>2535.4722722449696</v>
      </c>
      <c r="G231" s="9">
        <v>198675.4134134597</v>
      </c>
      <c r="H231" s="9">
        <v>14307.996725683703</v>
      </c>
      <c r="I231" s="9">
        <v>57256.492329439861</v>
      </c>
      <c r="J231" s="9">
        <v>12104.374018556471</v>
      </c>
      <c r="K231" s="9">
        <v>290.06697506379373</v>
      </c>
      <c r="L231" s="9">
        <v>51175.182413177499</v>
      </c>
      <c r="M231" s="9">
        <v>1244863.3901899545</v>
      </c>
    </row>
    <row r="232" spans="1:13" x14ac:dyDescent="0.25">
      <c r="A232">
        <v>2014</v>
      </c>
      <c r="B232" s="7" t="s">
        <v>505</v>
      </c>
      <c r="C232" s="9">
        <v>1599.4225243217143</v>
      </c>
      <c r="D232" s="9">
        <v>214.9719083648846</v>
      </c>
      <c r="E232" s="9">
        <v>81717.765262692177</v>
      </c>
      <c r="F232" s="9">
        <v>0</v>
      </c>
      <c r="G232" s="9">
        <v>21380.555945324981</v>
      </c>
      <c r="H232" s="9">
        <v>3677.9246661068773</v>
      </c>
      <c r="I232" s="9">
        <v>6082.2120445154769</v>
      </c>
      <c r="J232" s="9">
        <v>3855.5840218799467</v>
      </c>
      <c r="K232" s="9">
        <v>819.48071374220899</v>
      </c>
      <c r="L232" s="9">
        <v>5769.6531267641412</v>
      </c>
      <c r="M232" s="9">
        <v>125117.5702137124</v>
      </c>
    </row>
    <row r="233" spans="1:13" x14ac:dyDescent="0.25">
      <c r="A233">
        <v>2014</v>
      </c>
      <c r="B233" s="7" t="s">
        <v>506</v>
      </c>
      <c r="C233" s="9">
        <v>49542.30024868968</v>
      </c>
      <c r="D233" s="9">
        <v>45498.375990709959</v>
      </c>
      <c r="E233" s="9">
        <v>565563.83425539336</v>
      </c>
      <c r="F233" s="9">
        <v>4947.3600632785019</v>
      </c>
      <c r="G233" s="9">
        <v>313194.01006100618</v>
      </c>
      <c r="H233" s="9">
        <v>37259.521694990894</v>
      </c>
      <c r="I233" s="9">
        <v>56968.624030047285</v>
      </c>
      <c r="J233" s="9">
        <v>23953.754070239993</v>
      </c>
      <c r="K233" s="9">
        <v>170665.44126020843</v>
      </c>
      <c r="L233" s="9">
        <v>76862.179649791418</v>
      </c>
      <c r="M233" s="9">
        <v>1344455.4013243557</v>
      </c>
    </row>
    <row r="234" spans="1:13" x14ac:dyDescent="0.25">
      <c r="A234">
        <v>2014</v>
      </c>
      <c r="B234" s="7" t="s">
        <v>507</v>
      </c>
      <c r="C234" s="9">
        <v>3386.0422475498558</v>
      </c>
      <c r="D234" s="9">
        <v>4687.1438923625437</v>
      </c>
      <c r="E234" s="9">
        <v>73535.048076773062</v>
      </c>
      <c r="F234" s="9">
        <v>455.39476497344424</v>
      </c>
      <c r="G234" s="9">
        <v>15604.70901968221</v>
      </c>
      <c r="H234" s="9">
        <v>2769.7445525796525</v>
      </c>
      <c r="I234" s="9">
        <v>2144.3430740894519</v>
      </c>
      <c r="J234" s="9">
        <v>188.74880045935751</v>
      </c>
      <c r="K234" s="9">
        <v>346.28168181594958</v>
      </c>
      <c r="L234" s="9">
        <v>5066.2059542670677</v>
      </c>
      <c r="M234" s="9">
        <v>108183.6620645526</v>
      </c>
    </row>
    <row r="235" spans="1:13" x14ac:dyDescent="0.25">
      <c r="A235">
        <v>2014</v>
      </c>
      <c r="B235" s="7" t="s">
        <v>508</v>
      </c>
      <c r="C235" s="9">
        <v>9144.2763584415152</v>
      </c>
      <c r="D235" s="9">
        <v>1511.4439327106397</v>
      </c>
      <c r="E235" s="9">
        <v>136450.7118464731</v>
      </c>
      <c r="F235" s="9">
        <v>1415.2135962905475</v>
      </c>
      <c r="G235" s="9">
        <v>45417.096782479304</v>
      </c>
      <c r="H235" s="9">
        <v>7057.0905872422718</v>
      </c>
      <c r="I235" s="9">
        <v>5091.9748331289638</v>
      </c>
      <c r="J235" s="9">
        <v>2536.3376465606798</v>
      </c>
      <c r="K235" s="9">
        <v>317.2571113992035</v>
      </c>
      <c r="L235" s="9">
        <v>6447.7473745410116</v>
      </c>
      <c r="M235" s="9">
        <v>215389.15006926726</v>
      </c>
    </row>
    <row r="236" spans="1:13" x14ac:dyDescent="0.25">
      <c r="A236">
        <v>2014</v>
      </c>
      <c r="B236" s="7" t="s">
        <v>509</v>
      </c>
      <c r="C236" s="9">
        <v>39182.741190396722</v>
      </c>
      <c r="D236" s="9">
        <v>7301.7590305156045</v>
      </c>
      <c r="E236" s="9">
        <v>425850.2676813635</v>
      </c>
      <c r="F236" s="9">
        <v>1761.7106412560918</v>
      </c>
      <c r="G236" s="9">
        <v>120848.85708811115</v>
      </c>
      <c r="H236" s="9">
        <v>15541.880369070899</v>
      </c>
      <c r="I236" s="9">
        <v>10209.098158903234</v>
      </c>
      <c r="J236" s="9">
        <v>9157.3401627093954</v>
      </c>
      <c r="K236" s="9">
        <v>4852.8629992609813</v>
      </c>
      <c r="L236" s="9">
        <v>34650.651642371973</v>
      </c>
      <c r="M236" s="9">
        <v>669357.16896395956</v>
      </c>
    </row>
    <row r="237" spans="1:13" x14ac:dyDescent="0.25">
      <c r="A237">
        <v>2014</v>
      </c>
      <c r="B237" s="7" t="s">
        <v>510</v>
      </c>
      <c r="C237" s="9">
        <v>22936.463386603828</v>
      </c>
      <c r="D237" s="9">
        <v>41666.763628498091</v>
      </c>
      <c r="E237" s="9">
        <v>208074.82313514553</v>
      </c>
      <c r="F237" s="9">
        <v>8096.3538782561436</v>
      </c>
      <c r="G237" s="9">
        <v>90585.833197057349</v>
      </c>
      <c r="H237" s="9">
        <v>7461.3027231049373</v>
      </c>
      <c r="I237" s="9">
        <v>7184.9734902688469</v>
      </c>
      <c r="J237" s="9">
        <v>6688.2820797685517</v>
      </c>
      <c r="K237" s="9">
        <v>14183.173435867155</v>
      </c>
      <c r="L237" s="9">
        <v>23770.982746182053</v>
      </c>
      <c r="M237" s="9">
        <v>430648.9517007526</v>
      </c>
    </row>
    <row r="238" spans="1:13" x14ac:dyDescent="0.25">
      <c r="A238">
        <v>2014</v>
      </c>
      <c r="B238" s="7" t="s">
        <v>511</v>
      </c>
      <c r="C238" s="9">
        <v>109019.18085576234</v>
      </c>
      <c r="D238" s="9">
        <v>164709.2483558289</v>
      </c>
      <c r="E238" s="9">
        <v>996274.14610915922</v>
      </c>
      <c r="F238" s="9">
        <v>12648.91879067463</v>
      </c>
      <c r="G238" s="9">
        <v>575414.72077645746</v>
      </c>
      <c r="H238" s="9">
        <v>35631.876527707806</v>
      </c>
      <c r="I238" s="9">
        <v>105253.45501558507</v>
      </c>
      <c r="J238" s="9">
        <v>34746.084649836972</v>
      </c>
      <c r="K238" s="9">
        <v>729.11579669694117</v>
      </c>
      <c r="L238" s="9">
        <v>130163.85712762436</v>
      </c>
      <c r="M238" s="9">
        <v>2164590.6040053335</v>
      </c>
    </row>
    <row r="239" spans="1:13" x14ac:dyDescent="0.25">
      <c r="A239">
        <v>2014</v>
      </c>
      <c r="B239" s="7" t="s">
        <v>512</v>
      </c>
      <c r="C239" s="9">
        <v>23559.6085981955</v>
      </c>
      <c r="D239" s="9">
        <v>22325.465047375597</v>
      </c>
      <c r="E239" s="9">
        <v>635864.00478038797</v>
      </c>
      <c r="F239" s="9">
        <v>10639.661454526144</v>
      </c>
      <c r="G239" s="9">
        <v>132779.23467554362</v>
      </c>
      <c r="H239" s="9">
        <v>14071.316487260512</v>
      </c>
      <c r="I239" s="9">
        <v>16394.782579557821</v>
      </c>
      <c r="J239" s="9">
        <v>8308.6380257939709</v>
      </c>
      <c r="K239" s="9">
        <v>6254.2639180628512</v>
      </c>
      <c r="L239" s="9">
        <v>60665.972995234886</v>
      </c>
      <c r="M239" s="9">
        <v>930862.94856193895</v>
      </c>
    </row>
    <row r="240" spans="1:13" x14ac:dyDescent="0.25">
      <c r="A240">
        <v>2014</v>
      </c>
      <c r="B240" s="7" t="s">
        <v>513</v>
      </c>
      <c r="C240" s="9">
        <v>19194.67718999432</v>
      </c>
      <c r="D240" s="9">
        <v>20253.377767011138</v>
      </c>
      <c r="E240" s="9">
        <v>521363.45149839862</v>
      </c>
      <c r="F240" s="9">
        <v>16563.428840855955</v>
      </c>
      <c r="G240" s="9">
        <v>151254.57391157557</v>
      </c>
      <c r="H240" s="9">
        <v>14803.450927047441</v>
      </c>
      <c r="I240" s="9">
        <v>9441.826034557942</v>
      </c>
      <c r="J240" s="9">
        <v>8083.8897067763937</v>
      </c>
      <c r="K240" s="9">
        <v>142.46522801237913</v>
      </c>
      <c r="L240" s="9">
        <v>42144.780575148834</v>
      </c>
      <c r="M240" s="9">
        <v>803245.9216793786</v>
      </c>
    </row>
    <row r="241" spans="1:13" x14ac:dyDescent="0.25">
      <c r="A241">
        <v>2014</v>
      </c>
      <c r="B241" s="7" t="s">
        <v>514</v>
      </c>
      <c r="C241" s="9">
        <v>95769.957403612963</v>
      </c>
      <c r="D241" s="9">
        <v>51060.139248354513</v>
      </c>
      <c r="E241" s="9">
        <v>1089510.5199194644</v>
      </c>
      <c r="F241" s="9">
        <v>13204.649132213821</v>
      </c>
      <c r="G241" s="9">
        <v>1033513.7737537916</v>
      </c>
      <c r="H241" s="9">
        <v>45610.877855831524</v>
      </c>
      <c r="I241" s="9">
        <v>53724.596121648523</v>
      </c>
      <c r="J241" s="9">
        <v>34485.946292682289</v>
      </c>
      <c r="K241" s="9">
        <v>12965.817905553078</v>
      </c>
      <c r="L241" s="9">
        <v>237306.34889874599</v>
      </c>
      <c r="M241" s="9">
        <v>2667152.626531898</v>
      </c>
    </row>
    <row r="242" spans="1:13" x14ac:dyDescent="0.25">
      <c r="A242">
        <v>2014</v>
      </c>
      <c r="B242" s="7" t="s">
        <v>515</v>
      </c>
      <c r="C242" s="9">
        <v>15152.95385891234</v>
      </c>
      <c r="D242" s="9">
        <v>6073.412095578482</v>
      </c>
      <c r="E242" s="9">
        <v>329282.24912668613</v>
      </c>
      <c r="F242" s="9">
        <v>5743.4216005299595</v>
      </c>
      <c r="G242" s="9">
        <v>89721.749765823173</v>
      </c>
      <c r="H242" s="9">
        <v>13043.758035932649</v>
      </c>
      <c r="I242" s="9">
        <v>15462.704879277506</v>
      </c>
      <c r="J242" s="9">
        <v>4668.839449693769</v>
      </c>
      <c r="K242" s="9">
        <v>226.182976546199</v>
      </c>
      <c r="L242" s="9">
        <v>24255.598312073373</v>
      </c>
      <c r="M242" s="9">
        <v>503630.87010105368</v>
      </c>
    </row>
    <row r="243" spans="1:13" x14ac:dyDescent="0.25">
      <c r="A243">
        <v>2014</v>
      </c>
      <c r="B243" s="7" t="s">
        <v>516</v>
      </c>
      <c r="C243" s="9">
        <v>47893.808399850175</v>
      </c>
      <c r="D243" s="9">
        <v>6846.6083939993268</v>
      </c>
      <c r="E243" s="9">
        <v>282540.95005791786</v>
      </c>
      <c r="F243" s="9">
        <v>11992.269783073179</v>
      </c>
      <c r="G243" s="9">
        <v>115490.99465405126</v>
      </c>
      <c r="H243" s="9">
        <v>13810.32684626948</v>
      </c>
      <c r="I243" s="9">
        <v>25662.97482441453</v>
      </c>
      <c r="J243" s="9">
        <v>1655.0770776295917</v>
      </c>
      <c r="K243" s="9">
        <v>703.56996812049385</v>
      </c>
      <c r="L243" s="9">
        <v>41653.326572015358</v>
      </c>
      <c r="M243" s="9">
        <v>548249.90657734126</v>
      </c>
    </row>
    <row r="244" spans="1:13" x14ac:dyDescent="0.25">
      <c r="A244">
        <v>2014</v>
      </c>
      <c r="B244" s="7" t="s">
        <v>517</v>
      </c>
      <c r="C244" s="9">
        <v>111995.12705300652</v>
      </c>
      <c r="D244" s="9">
        <v>132935.12477333797</v>
      </c>
      <c r="E244" s="9">
        <v>1330291.4101570114</v>
      </c>
      <c r="F244" s="9">
        <v>20578.583747729004</v>
      </c>
      <c r="G244" s="9">
        <v>613701.7408170558</v>
      </c>
      <c r="H244" s="9">
        <v>65129.382196905659</v>
      </c>
      <c r="I244" s="9">
        <v>46666.407816948929</v>
      </c>
      <c r="J244" s="9">
        <v>45665.963938689478</v>
      </c>
      <c r="K244" s="9">
        <v>20781.034472795141</v>
      </c>
      <c r="L244" s="9">
        <v>287884.83459937264</v>
      </c>
      <c r="M244" s="9">
        <v>2675629.609572852</v>
      </c>
    </row>
    <row r="245" spans="1:13" x14ac:dyDescent="0.25">
      <c r="A245">
        <v>2014</v>
      </c>
      <c r="B245" s="7" t="s">
        <v>518</v>
      </c>
      <c r="C245" s="9">
        <v>418596.0737057043</v>
      </c>
      <c r="D245" s="9">
        <v>258765.14791443141</v>
      </c>
      <c r="E245" s="9">
        <v>3204053.0086996052</v>
      </c>
      <c r="F245" s="9">
        <v>61081.002099232122</v>
      </c>
      <c r="G245" s="9">
        <v>1991898.2774637348</v>
      </c>
      <c r="H245" s="9">
        <v>216973.54591996461</v>
      </c>
      <c r="I245" s="9">
        <v>241870.09638350934</v>
      </c>
      <c r="J245" s="9">
        <v>89437.915848169912</v>
      </c>
      <c r="K245" s="9">
        <v>113484.24729284756</v>
      </c>
      <c r="L245" s="9">
        <v>476880.67056866444</v>
      </c>
      <c r="M245" s="9">
        <v>7073039.9858958637</v>
      </c>
    </row>
    <row r="246" spans="1:13" x14ac:dyDescent="0.25">
      <c r="A246">
        <v>2014</v>
      </c>
      <c r="B246" s="7" t="s">
        <v>519</v>
      </c>
      <c r="C246" s="9">
        <v>58040.772602188968</v>
      </c>
      <c r="D246" s="9">
        <v>12938.440820550461</v>
      </c>
      <c r="E246" s="9">
        <v>841926.04524003854</v>
      </c>
      <c r="F246" s="9">
        <v>7739.0438523722942</v>
      </c>
      <c r="G246" s="9">
        <v>542764.59501349146</v>
      </c>
      <c r="H246" s="9">
        <v>44022.814269805385</v>
      </c>
      <c r="I246" s="9">
        <v>55354.508822657706</v>
      </c>
      <c r="J246" s="9">
        <v>32941.130576769865</v>
      </c>
      <c r="K246" s="9">
        <v>1854.2724939394911</v>
      </c>
      <c r="L246" s="9">
        <v>103093.44091492293</v>
      </c>
      <c r="M246" s="9">
        <v>1700675.0646067369</v>
      </c>
    </row>
    <row r="247" spans="1:13" x14ac:dyDescent="0.25">
      <c r="A247">
        <v>2014</v>
      </c>
      <c r="B247" s="7" t="s">
        <v>520</v>
      </c>
      <c r="C247" s="9">
        <v>622149.29580258927</v>
      </c>
      <c r="D247" s="9">
        <v>389914.19999181502</v>
      </c>
      <c r="E247" s="9">
        <v>16088312.821810856</v>
      </c>
      <c r="F247" s="9">
        <v>234920.71883754747</v>
      </c>
      <c r="G247" s="9">
        <v>3805075.2541147987</v>
      </c>
      <c r="H247" s="9">
        <v>377344.02796966548</v>
      </c>
      <c r="I247" s="9">
        <v>227808.34487337404</v>
      </c>
      <c r="J247" s="9">
        <v>372882.94921562949</v>
      </c>
      <c r="K247" s="9">
        <v>293439.74867732695</v>
      </c>
      <c r="L247" s="9">
        <v>1049456.9650580806</v>
      </c>
      <c r="M247" s="9">
        <v>23461304.326351684</v>
      </c>
    </row>
    <row r="248" spans="1:13" x14ac:dyDescent="0.25">
      <c r="A248">
        <v>2014</v>
      </c>
      <c r="B248" s="7" t="s">
        <v>521</v>
      </c>
      <c r="C248" s="9">
        <v>3113655.2193790302</v>
      </c>
      <c r="D248" s="9">
        <v>1347524.1407887659</v>
      </c>
      <c r="E248" s="9">
        <v>27083290.62736157</v>
      </c>
      <c r="F248" s="9">
        <v>3225517.6263108696</v>
      </c>
      <c r="G248" s="9">
        <v>16878645.227920424</v>
      </c>
      <c r="H248" s="9">
        <v>1226548.8265744934</v>
      </c>
      <c r="I248" s="9">
        <v>2258802.3671629443</v>
      </c>
      <c r="J248" s="9">
        <v>693091.14007921598</v>
      </c>
      <c r="K248" s="9">
        <v>276320.30938798346</v>
      </c>
      <c r="L248" s="9">
        <v>8307876.4214625284</v>
      </c>
      <c r="M248" s="9">
        <v>64411271.90642783</v>
      </c>
    </row>
    <row r="249" spans="1:13" x14ac:dyDescent="0.25">
      <c r="A249">
        <v>2014</v>
      </c>
      <c r="B249" s="7" t="s">
        <v>522</v>
      </c>
      <c r="C249" s="9">
        <v>377264.72572192788</v>
      </c>
      <c r="D249" s="9">
        <v>158475.61076513061</v>
      </c>
      <c r="E249" s="9">
        <v>2642317.285332182</v>
      </c>
      <c r="F249" s="9">
        <v>90410.168009076995</v>
      </c>
      <c r="G249" s="9">
        <v>2390504.8495689179</v>
      </c>
      <c r="H249" s="9">
        <v>175236.42320550655</v>
      </c>
      <c r="I249" s="9">
        <v>269087.8666924577</v>
      </c>
      <c r="J249" s="9">
        <v>108103.27551874082</v>
      </c>
      <c r="K249" s="9">
        <v>131840.99087081739</v>
      </c>
      <c r="L249" s="9">
        <v>453999.93780322192</v>
      </c>
      <c r="M249" s="9">
        <v>6797241.1334879799</v>
      </c>
    </row>
    <row r="250" spans="1:13" x14ac:dyDescent="0.25">
      <c r="A250">
        <v>2014</v>
      </c>
      <c r="B250" s="7" t="s">
        <v>523</v>
      </c>
      <c r="C250" s="9">
        <v>211940.42292044644</v>
      </c>
      <c r="D250" s="9">
        <v>72039.594877965748</v>
      </c>
      <c r="E250" s="9">
        <v>1935670.8553879457</v>
      </c>
      <c r="F250" s="9">
        <v>52651.103603776726</v>
      </c>
      <c r="G250" s="9">
        <v>793859.58990026452</v>
      </c>
      <c r="H250" s="9">
        <v>144581.64460422623</v>
      </c>
      <c r="I250" s="9">
        <v>210825.82037175074</v>
      </c>
      <c r="J250" s="9">
        <v>36689.439038628989</v>
      </c>
      <c r="K250" s="9">
        <v>2286.9642580708487</v>
      </c>
      <c r="L250" s="9">
        <v>294768.15769818384</v>
      </c>
      <c r="M250" s="9">
        <v>3755313.5926612597</v>
      </c>
    </row>
    <row r="251" spans="1:13" x14ac:dyDescent="0.25">
      <c r="A251">
        <v>2014</v>
      </c>
      <c r="B251" s="7" t="s">
        <v>524</v>
      </c>
      <c r="C251" s="9">
        <v>649534.89099694812</v>
      </c>
      <c r="D251" s="9">
        <v>99444.090801583719</v>
      </c>
      <c r="E251" s="9">
        <v>3499454.0254117497</v>
      </c>
      <c r="F251" s="9">
        <v>136309.88429256208</v>
      </c>
      <c r="G251" s="9">
        <v>1910331.4951941166</v>
      </c>
      <c r="H251" s="9">
        <v>176563.90679329325</v>
      </c>
      <c r="I251" s="9">
        <v>151604.60807613068</v>
      </c>
      <c r="J251" s="9">
        <v>89825.44823164992</v>
      </c>
      <c r="K251" s="9">
        <v>74677.355872332075</v>
      </c>
      <c r="L251" s="9">
        <v>493527.16549208568</v>
      </c>
      <c r="M251" s="9">
        <v>7281272.8711624527</v>
      </c>
    </row>
    <row r="252" spans="1:13" x14ac:dyDescent="0.25">
      <c r="A252">
        <v>2014</v>
      </c>
      <c r="B252" s="7" t="s">
        <v>525</v>
      </c>
      <c r="C252" s="9">
        <v>33149.8820872984</v>
      </c>
      <c r="D252" s="9">
        <v>21742.989909316653</v>
      </c>
      <c r="E252" s="9">
        <v>451561.85120580654</v>
      </c>
      <c r="F252" s="9">
        <v>4868.1905732689484</v>
      </c>
      <c r="G252" s="9">
        <v>163141.0638548641</v>
      </c>
      <c r="H252" s="9">
        <v>19777.543606750303</v>
      </c>
      <c r="I252" s="9">
        <v>60228.28883116637</v>
      </c>
      <c r="J252" s="9">
        <v>11402.738065180001</v>
      </c>
      <c r="K252" s="9">
        <v>8831.1884317907898</v>
      </c>
      <c r="L252" s="9">
        <v>87969.01342139623</v>
      </c>
      <c r="M252" s="9">
        <v>862672.74998683832</v>
      </c>
    </row>
    <row r="253" spans="1:13" x14ac:dyDescent="0.25">
      <c r="A253">
        <v>2014</v>
      </c>
      <c r="B253" s="7" t="s">
        <v>526</v>
      </c>
      <c r="C253" s="9">
        <v>32392.855458957969</v>
      </c>
      <c r="D253" s="9">
        <v>15402.24991417974</v>
      </c>
      <c r="E253" s="9">
        <v>501312.87410913798</v>
      </c>
      <c r="F253" s="9">
        <v>8197.7069055468801</v>
      </c>
      <c r="G253" s="9">
        <v>120399.75597296673</v>
      </c>
      <c r="H253" s="9">
        <v>24082.289760841944</v>
      </c>
      <c r="I253" s="9">
        <v>16982.815837113943</v>
      </c>
      <c r="J253" s="9">
        <v>29369.143983281712</v>
      </c>
      <c r="K253" s="9">
        <v>1398.4329795603267</v>
      </c>
      <c r="L253" s="9">
        <v>59392.297910252804</v>
      </c>
      <c r="M253" s="9">
        <v>808930.42283184</v>
      </c>
    </row>
    <row r="254" spans="1:13" x14ac:dyDescent="0.25">
      <c r="A254">
        <v>2014</v>
      </c>
      <c r="B254" s="7" t="s">
        <v>527</v>
      </c>
      <c r="C254" s="9">
        <v>163166.35343139002</v>
      </c>
      <c r="D254" s="9">
        <v>48949.581132897147</v>
      </c>
      <c r="E254" s="9">
        <v>984108.61099939141</v>
      </c>
      <c r="F254" s="9">
        <v>21995.05064417953</v>
      </c>
      <c r="G254" s="9">
        <v>439088.63967223157</v>
      </c>
      <c r="H254" s="9">
        <v>44557.605550297681</v>
      </c>
      <c r="I254" s="9">
        <v>61696.647630561281</v>
      </c>
      <c r="J254" s="9">
        <v>40045.87287759898</v>
      </c>
      <c r="K254" s="9">
        <v>5069.2935833805132</v>
      </c>
      <c r="L254" s="9">
        <v>132444.95394935017</v>
      </c>
      <c r="M254" s="9">
        <v>1941122.6094712785</v>
      </c>
    </row>
    <row r="255" spans="1:13" x14ac:dyDescent="0.25">
      <c r="A255">
        <v>2014</v>
      </c>
      <c r="B255" s="7" t="s">
        <v>528</v>
      </c>
      <c r="C255" s="9">
        <v>84625.72255143337</v>
      </c>
      <c r="D255" s="9">
        <v>80724.899058200419</v>
      </c>
      <c r="E255" s="9">
        <v>2920563.6066921493</v>
      </c>
      <c r="F255" s="9">
        <v>18570.780090416174</v>
      </c>
      <c r="G255" s="9">
        <v>986401.42413475527</v>
      </c>
      <c r="H255" s="9">
        <v>101381.50762299239</v>
      </c>
      <c r="I255" s="9">
        <v>37339.250741160249</v>
      </c>
      <c r="J255" s="9">
        <v>21918.921802042234</v>
      </c>
      <c r="K255" s="9">
        <v>42881.638355475588</v>
      </c>
      <c r="L255" s="9">
        <v>354212.00818817527</v>
      </c>
      <c r="M255" s="9">
        <v>4648619.7592368005</v>
      </c>
    </row>
    <row r="256" spans="1:13" x14ac:dyDescent="0.25">
      <c r="A256">
        <v>2014</v>
      </c>
      <c r="B256" s="7" t="s">
        <v>85</v>
      </c>
      <c r="C256" s="9">
        <v>6430543.0967721976</v>
      </c>
      <c r="D256" s="9">
        <v>3089283.7375674574</v>
      </c>
      <c r="E256" s="9">
        <v>67948489.173856348</v>
      </c>
      <c r="F256" s="9">
        <v>3974116.9902045475</v>
      </c>
      <c r="G256" s="9">
        <v>33665464.853608862</v>
      </c>
      <c r="H256" s="9">
        <v>2852221.7692638328</v>
      </c>
      <c r="I256" s="9">
        <v>4019560.9117484046</v>
      </c>
      <c r="J256" s="9">
        <v>1733763.0473190406</v>
      </c>
      <c r="K256" s="9">
        <v>1211014.7993272091</v>
      </c>
      <c r="L256" s="9">
        <v>12861971.250501676</v>
      </c>
      <c r="M256" s="9">
        <v>137786429.63016957</v>
      </c>
    </row>
    <row r="259" spans="1:44" hidden="1" x14ac:dyDescent="0.25">
      <c r="B259" s="13" t="s">
        <v>93</v>
      </c>
    </row>
    <row r="260" spans="1:44" hidden="1" x14ac:dyDescent="0.25">
      <c r="B260" s="11" t="s">
        <v>32</v>
      </c>
      <c r="C260" s="11" t="s">
        <v>33</v>
      </c>
      <c r="D260" s="11" t="s">
        <v>34</v>
      </c>
      <c r="E260" s="11" t="s">
        <v>36</v>
      </c>
      <c r="F260" s="11" t="s">
        <v>37</v>
      </c>
      <c r="G260" s="11" t="s">
        <v>38</v>
      </c>
      <c r="H260" s="11" t="s">
        <v>39</v>
      </c>
      <c r="I260" s="11" t="s">
        <v>40</v>
      </c>
      <c r="J260" s="11" t="s">
        <v>41</v>
      </c>
      <c r="K260" s="11" t="s">
        <v>42</v>
      </c>
      <c r="L260" s="11" t="s">
        <v>43</v>
      </c>
      <c r="M260" s="11" t="s">
        <v>44</v>
      </c>
      <c r="N260" s="11" t="s">
        <v>45</v>
      </c>
      <c r="O260" s="11" t="s">
        <v>46</v>
      </c>
      <c r="P260" s="11" t="s">
        <v>47</v>
      </c>
      <c r="Q260" s="11" t="s">
        <v>49</v>
      </c>
      <c r="R260" s="11" t="s">
        <v>50</v>
      </c>
      <c r="S260" s="11" t="s">
        <v>51</v>
      </c>
      <c r="T260" s="11" t="s">
        <v>52</v>
      </c>
      <c r="U260" s="11" t="s">
        <v>53</v>
      </c>
      <c r="V260" s="11" t="s">
        <v>54</v>
      </c>
      <c r="W260" s="11" t="s">
        <v>55</v>
      </c>
      <c r="X260" s="11" t="s">
        <v>56</v>
      </c>
      <c r="Y260" s="11" t="s">
        <v>75</v>
      </c>
      <c r="Z260" s="11" t="s">
        <v>57</v>
      </c>
      <c r="AA260" s="11" t="s">
        <v>58</v>
      </c>
      <c r="AB260" s="11" t="s">
        <v>59</v>
      </c>
      <c r="AC260" s="11" t="s">
        <v>60</v>
      </c>
      <c r="AD260" s="11" t="s">
        <v>61</v>
      </c>
      <c r="AE260" s="11" t="s">
        <v>62</v>
      </c>
      <c r="AF260" s="11" t="s">
        <v>63</v>
      </c>
      <c r="AG260" s="11" t="s">
        <v>64</v>
      </c>
      <c r="AH260" s="11" t="s">
        <v>65</v>
      </c>
      <c r="AI260" s="11" t="s">
        <v>66</v>
      </c>
      <c r="AJ260" s="11" t="s">
        <v>67</v>
      </c>
      <c r="AK260" s="11" t="s">
        <v>68</v>
      </c>
      <c r="AL260" s="11" t="s">
        <v>69</v>
      </c>
      <c r="AM260" s="11" t="s">
        <v>70</v>
      </c>
      <c r="AN260" s="11" t="s">
        <v>71</v>
      </c>
      <c r="AO260" s="11" t="s">
        <v>72</v>
      </c>
      <c r="AP260" s="11" t="s">
        <v>84</v>
      </c>
    </row>
    <row r="261" spans="1:44" hidden="1" x14ac:dyDescent="0.25"/>
    <row r="262" spans="1:44" s="121" customFormat="1" x14ac:dyDescent="0.25">
      <c r="B262" s="189" t="s">
        <v>96</v>
      </c>
      <c r="C262" s="189"/>
      <c r="D262" s="189"/>
      <c r="E262" s="189"/>
      <c r="F262" s="189"/>
      <c r="G262" s="189"/>
      <c r="H262" s="189"/>
      <c r="I262" s="189"/>
      <c r="J262" s="189"/>
    </row>
    <row r="263" spans="1:44" hidden="1" x14ac:dyDescent="0.25">
      <c r="C263">
        <v>2007</v>
      </c>
      <c r="D263">
        <v>2007</v>
      </c>
      <c r="E263">
        <v>2007</v>
      </c>
      <c r="F263">
        <v>2007</v>
      </c>
      <c r="G263">
        <v>2007</v>
      </c>
      <c r="H263">
        <v>2007</v>
      </c>
      <c r="I263">
        <v>2007</v>
      </c>
      <c r="J263">
        <v>2007</v>
      </c>
      <c r="K263">
        <v>2007</v>
      </c>
      <c r="L263">
        <v>2007</v>
      </c>
      <c r="M263">
        <v>2007</v>
      </c>
      <c r="N263">
        <v>2007</v>
      </c>
      <c r="O263">
        <v>2007</v>
      </c>
      <c r="P263">
        <v>2007</v>
      </c>
      <c r="Q263">
        <v>2007</v>
      </c>
      <c r="R263">
        <v>2007</v>
      </c>
      <c r="S263">
        <v>2007</v>
      </c>
      <c r="T263">
        <v>2007</v>
      </c>
      <c r="U263">
        <v>2007</v>
      </c>
      <c r="V263">
        <v>2007</v>
      </c>
      <c r="W263">
        <v>2007</v>
      </c>
      <c r="X263">
        <v>2007</v>
      </c>
      <c r="Y263">
        <v>2007</v>
      </c>
      <c r="Z263">
        <v>2007</v>
      </c>
      <c r="AA263">
        <v>2007</v>
      </c>
      <c r="AB263">
        <v>2007</v>
      </c>
      <c r="AC263">
        <v>2007</v>
      </c>
      <c r="AD263">
        <v>2007</v>
      </c>
      <c r="AE263">
        <v>2007</v>
      </c>
      <c r="AF263">
        <v>2007</v>
      </c>
      <c r="AG263">
        <v>2007</v>
      </c>
      <c r="AH263">
        <v>2007</v>
      </c>
      <c r="AI263">
        <v>2007</v>
      </c>
      <c r="AJ263">
        <v>2007</v>
      </c>
      <c r="AK263">
        <v>2007</v>
      </c>
      <c r="AL263">
        <v>2007</v>
      </c>
      <c r="AM263">
        <v>2007</v>
      </c>
      <c r="AN263">
        <v>2007</v>
      </c>
      <c r="AO263">
        <v>2007</v>
      </c>
      <c r="AP263">
        <v>2007</v>
      </c>
      <c r="AQ263">
        <v>2007</v>
      </c>
    </row>
    <row r="264" spans="1:44" hidden="1" x14ac:dyDescent="0.25">
      <c r="C264" s="13" t="s">
        <v>93</v>
      </c>
    </row>
    <row r="265" spans="1:44" hidden="1" x14ac:dyDescent="0.25">
      <c r="B265" s="13" t="s">
        <v>94</v>
      </c>
      <c r="C265" s="133" t="s">
        <v>48</v>
      </c>
      <c r="D265" s="133" t="s">
        <v>845</v>
      </c>
      <c r="E265" s="133" t="s">
        <v>84</v>
      </c>
    </row>
    <row r="266" spans="1:44" hidden="1" x14ac:dyDescent="0.25">
      <c r="A266">
        <v>2007</v>
      </c>
      <c r="B266" s="7" t="s">
        <v>313</v>
      </c>
      <c r="C266" s="9">
        <v>42623.324378389923</v>
      </c>
      <c r="D266" s="9">
        <v>157824.99845694969</v>
      </c>
      <c r="E266" s="9">
        <v>200448.32283533961</v>
      </c>
      <c r="AR266" s="9"/>
    </row>
    <row r="267" spans="1:44" hidden="1" x14ac:dyDescent="0.25">
      <c r="A267">
        <v>2007</v>
      </c>
      <c r="B267" s="7" t="s">
        <v>314</v>
      </c>
      <c r="C267" s="9">
        <v>15669.298725846906</v>
      </c>
      <c r="D267" s="9">
        <v>96513.303065618442</v>
      </c>
      <c r="E267" s="9">
        <v>112182.60179146535</v>
      </c>
      <c r="AR267" s="9"/>
    </row>
    <row r="268" spans="1:44" hidden="1" x14ac:dyDescent="0.25">
      <c r="A268">
        <v>2007</v>
      </c>
      <c r="B268" s="7" t="s">
        <v>315</v>
      </c>
      <c r="C268" s="9">
        <v>68751.932075846707</v>
      </c>
      <c r="D268" s="9">
        <v>597826.41607519193</v>
      </c>
      <c r="E268" s="9">
        <v>666578.34815103863</v>
      </c>
      <c r="AR268" s="9"/>
    </row>
    <row r="269" spans="1:44" hidden="1" x14ac:dyDescent="0.25">
      <c r="A269">
        <v>2007</v>
      </c>
      <c r="B269" s="7" t="s">
        <v>316</v>
      </c>
      <c r="C269" s="9">
        <v>10263.389917998868</v>
      </c>
      <c r="D269" s="9">
        <v>47955.313000587201</v>
      </c>
      <c r="E269" s="9">
        <v>58218.702918586067</v>
      </c>
      <c r="AR269" s="9"/>
    </row>
    <row r="270" spans="1:44" hidden="1" x14ac:dyDescent="0.25">
      <c r="A270">
        <v>2007</v>
      </c>
      <c r="B270" s="7" t="s">
        <v>317</v>
      </c>
      <c r="C270" s="9">
        <v>84676.267433768298</v>
      </c>
      <c r="D270" s="9">
        <v>643891.65700459911</v>
      </c>
      <c r="E270" s="9">
        <v>728567.92443836736</v>
      </c>
      <c r="AR270" s="9"/>
    </row>
    <row r="271" spans="1:44" hidden="1" x14ac:dyDescent="0.25">
      <c r="A271">
        <v>2007</v>
      </c>
      <c r="B271" s="7" t="s">
        <v>318</v>
      </c>
      <c r="C271" s="9">
        <v>16531.790389787031</v>
      </c>
      <c r="D271" s="9">
        <v>59500.316860086372</v>
      </c>
      <c r="E271" s="9">
        <v>76032.107249873399</v>
      </c>
      <c r="AR271" s="9"/>
    </row>
    <row r="272" spans="1:44" hidden="1" x14ac:dyDescent="0.25">
      <c r="A272">
        <v>2007</v>
      </c>
      <c r="B272" s="7" t="s">
        <v>319</v>
      </c>
      <c r="C272" s="9">
        <v>37038.601817205308</v>
      </c>
      <c r="D272" s="9">
        <v>107830.56994102009</v>
      </c>
      <c r="E272" s="9">
        <v>144869.17175822539</v>
      </c>
      <c r="AR272" s="9"/>
    </row>
    <row r="273" spans="1:44" hidden="1" x14ac:dyDescent="0.25">
      <c r="A273">
        <v>2007</v>
      </c>
      <c r="B273" s="7" t="s">
        <v>320</v>
      </c>
      <c r="C273" s="9">
        <v>64269.790997952048</v>
      </c>
      <c r="D273" s="9">
        <v>275012.02847081079</v>
      </c>
      <c r="E273" s="9">
        <v>339281.81946876284</v>
      </c>
      <c r="AR273" s="9"/>
    </row>
    <row r="274" spans="1:44" hidden="1" x14ac:dyDescent="0.25">
      <c r="A274">
        <v>2007</v>
      </c>
      <c r="B274" s="7" t="s">
        <v>321</v>
      </c>
      <c r="C274" s="9">
        <v>42066.087229490462</v>
      </c>
      <c r="D274" s="9">
        <v>195534.02560948819</v>
      </c>
      <c r="E274" s="9">
        <v>237600.11283897865</v>
      </c>
      <c r="AR274" s="9"/>
    </row>
    <row r="275" spans="1:44" hidden="1" x14ac:dyDescent="0.25">
      <c r="A275">
        <v>2007</v>
      </c>
      <c r="B275" s="7" t="s">
        <v>322</v>
      </c>
      <c r="C275" s="9">
        <v>141649.90096930298</v>
      </c>
      <c r="D275" s="9">
        <v>931537.18569615448</v>
      </c>
      <c r="E275" s="9">
        <v>1073187.0866654576</v>
      </c>
      <c r="AR275" s="9"/>
    </row>
    <row r="276" spans="1:44" hidden="1" x14ac:dyDescent="0.25">
      <c r="A276">
        <v>2007</v>
      </c>
      <c r="B276" s="7" t="s">
        <v>323</v>
      </c>
      <c r="C276" s="9">
        <v>51994.747048009245</v>
      </c>
      <c r="D276" s="9">
        <v>363353.726481486</v>
      </c>
      <c r="E276" s="9">
        <v>415348.47352949524</v>
      </c>
      <c r="AR276" s="9"/>
    </row>
    <row r="277" spans="1:44" hidden="1" x14ac:dyDescent="0.25">
      <c r="A277">
        <v>2007</v>
      </c>
      <c r="B277" s="7" t="s">
        <v>324</v>
      </c>
      <c r="C277" s="9">
        <v>33466.657375148818</v>
      </c>
      <c r="D277" s="9">
        <v>349869.68487537961</v>
      </c>
      <c r="E277" s="9">
        <v>383336.3422505284</v>
      </c>
      <c r="AR277" s="9"/>
    </row>
    <row r="278" spans="1:44" hidden="1" x14ac:dyDescent="0.25">
      <c r="A278">
        <v>2007</v>
      </c>
      <c r="B278" s="7" t="s">
        <v>325</v>
      </c>
      <c r="C278" s="9">
        <v>265223.27070497267</v>
      </c>
      <c r="D278" s="9">
        <v>1480603.064501619</v>
      </c>
      <c r="E278" s="9">
        <v>1745826.3352065915</v>
      </c>
      <c r="AR278" s="9"/>
    </row>
    <row r="279" spans="1:44" hidden="1" x14ac:dyDescent="0.25">
      <c r="A279">
        <v>2007</v>
      </c>
      <c r="B279" s="7" t="s">
        <v>326</v>
      </c>
      <c r="C279" s="9">
        <v>41503.116514554597</v>
      </c>
      <c r="D279" s="9">
        <v>228046.44449250706</v>
      </c>
      <c r="E279" s="9">
        <v>269549.56100706162</v>
      </c>
      <c r="AR279" s="9"/>
    </row>
    <row r="280" spans="1:44" hidden="1" x14ac:dyDescent="0.25">
      <c r="A280">
        <v>2007</v>
      </c>
      <c r="B280" s="7" t="s">
        <v>327</v>
      </c>
      <c r="C280" s="9">
        <v>45990.1815626401</v>
      </c>
      <c r="D280" s="9">
        <v>337748.01646794187</v>
      </c>
      <c r="E280" s="9">
        <v>383738.19803058199</v>
      </c>
      <c r="AR280" s="9"/>
    </row>
    <row r="281" spans="1:44" hidden="1" x14ac:dyDescent="0.25">
      <c r="A281">
        <v>2007</v>
      </c>
      <c r="B281" s="7" t="s">
        <v>328</v>
      </c>
      <c r="C281" s="9">
        <v>285900.6883545653</v>
      </c>
      <c r="D281" s="9">
        <v>1470509.4933980315</v>
      </c>
      <c r="E281" s="9">
        <v>1756410.1817525967</v>
      </c>
      <c r="AR281" s="9"/>
    </row>
    <row r="282" spans="1:44" hidden="1" x14ac:dyDescent="0.25">
      <c r="A282">
        <v>2007</v>
      </c>
      <c r="B282" s="7" t="s">
        <v>329</v>
      </c>
      <c r="C282" s="9">
        <v>692242.30088161642</v>
      </c>
      <c r="D282" s="9">
        <v>4561063.2807555245</v>
      </c>
      <c r="E282" s="9">
        <v>5253305.5816371413</v>
      </c>
      <c r="AR282" s="9"/>
    </row>
    <row r="283" spans="1:44" hidden="1" x14ac:dyDescent="0.25">
      <c r="A283">
        <v>2007</v>
      </c>
      <c r="B283" s="7" t="s">
        <v>330</v>
      </c>
      <c r="C283" s="9">
        <v>151933.49548692378</v>
      </c>
      <c r="D283" s="9">
        <v>959329.02652460744</v>
      </c>
      <c r="E283" s="9">
        <v>1111262.5220115313</v>
      </c>
      <c r="AR283" s="9"/>
    </row>
    <row r="284" spans="1:44" hidden="1" x14ac:dyDescent="0.25">
      <c r="A284">
        <v>2007</v>
      </c>
      <c r="B284" s="7" t="s">
        <v>331</v>
      </c>
      <c r="C284" s="9">
        <v>1054876.1298712718</v>
      </c>
      <c r="D284" s="9">
        <v>17464720.526920635</v>
      </c>
      <c r="E284" s="9">
        <v>18519596.656791907</v>
      </c>
      <c r="AR284" s="9"/>
    </row>
    <row r="285" spans="1:44" hidden="1" x14ac:dyDescent="0.25">
      <c r="A285">
        <v>2007</v>
      </c>
      <c r="B285" s="7" t="s">
        <v>332</v>
      </c>
      <c r="C285" s="9">
        <v>4289169.322246341</v>
      </c>
      <c r="D285" s="9">
        <v>39991602.510380112</v>
      </c>
      <c r="E285" s="9">
        <v>44280771.832626455</v>
      </c>
      <c r="AR285" s="9"/>
    </row>
    <row r="286" spans="1:44" hidden="1" x14ac:dyDescent="0.25">
      <c r="A286">
        <v>2007</v>
      </c>
      <c r="B286" s="7" t="s">
        <v>333</v>
      </c>
      <c r="C286" s="9">
        <v>577500.96839496668</v>
      </c>
      <c r="D286" s="9">
        <v>3754363.7801726474</v>
      </c>
      <c r="E286" s="9">
        <v>4331864.7485676138</v>
      </c>
      <c r="AR286" s="9"/>
    </row>
    <row r="287" spans="1:44" hidden="1" x14ac:dyDescent="0.25">
      <c r="A287">
        <v>2007</v>
      </c>
      <c r="B287" s="7" t="s">
        <v>334</v>
      </c>
      <c r="C287" s="9">
        <v>262943.59926651965</v>
      </c>
      <c r="D287" s="9">
        <v>2001882.3145799628</v>
      </c>
      <c r="E287" s="9">
        <v>2264825.9138464825</v>
      </c>
      <c r="AR287" s="9"/>
    </row>
    <row r="288" spans="1:44" hidden="1" x14ac:dyDescent="0.25">
      <c r="A288">
        <v>2007</v>
      </c>
      <c r="B288" s="7" t="s">
        <v>335</v>
      </c>
      <c r="C288" s="9">
        <v>565804.18144237262</v>
      </c>
      <c r="D288" s="9">
        <v>4555737.4295232128</v>
      </c>
      <c r="E288" s="9">
        <v>5121541.6109655853</v>
      </c>
      <c r="AR288" s="9"/>
    </row>
    <row r="289" spans="1:44" hidden="1" x14ac:dyDescent="0.25">
      <c r="A289">
        <v>2007</v>
      </c>
      <c r="B289" s="7" t="s">
        <v>336</v>
      </c>
      <c r="C289" s="9">
        <v>52343.149673916167</v>
      </c>
      <c r="D289" s="9">
        <v>538648.22775818745</v>
      </c>
      <c r="E289" s="9">
        <v>590991.37743210362</v>
      </c>
      <c r="AR289" s="9"/>
    </row>
    <row r="290" spans="1:44" hidden="1" x14ac:dyDescent="0.25">
      <c r="A290">
        <v>2007</v>
      </c>
      <c r="B290" s="7" t="s">
        <v>337</v>
      </c>
      <c r="C290" s="9">
        <v>83010.790821696806</v>
      </c>
      <c r="D290" s="9">
        <v>356294.32180196838</v>
      </c>
      <c r="E290" s="9">
        <v>439305.11262366519</v>
      </c>
      <c r="AR290" s="9"/>
    </row>
    <row r="291" spans="1:44" hidden="1" x14ac:dyDescent="0.25">
      <c r="A291">
        <v>2007</v>
      </c>
      <c r="B291" s="7" t="s">
        <v>338</v>
      </c>
      <c r="C291" s="9">
        <v>188592.07346472272</v>
      </c>
      <c r="D291" s="9">
        <v>1043902.1892584168</v>
      </c>
      <c r="E291" s="9">
        <v>1232494.2627231395</v>
      </c>
      <c r="AR291" s="9"/>
    </row>
    <row r="292" spans="1:44" hidden="1" x14ac:dyDescent="0.25">
      <c r="A292">
        <v>2007</v>
      </c>
      <c r="B292" s="7" t="s">
        <v>339</v>
      </c>
      <c r="C292" s="9">
        <v>238335.63097869657</v>
      </c>
      <c r="D292" s="9">
        <v>2984633.3244467955</v>
      </c>
      <c r="E292" s="9">
        <v>3222968.955425492</v>
      </c>
      <c r="AR292" s="9"/>
    </row>
    <row r="293" spans="1:44" hidden="1" x14ac:dyDescent="0.25">
      <c r="A293">
        <v>2007</v>
      </c>
      <c r="B293" s="7" t="s">
        <v>92</v>
      </c>
      <c r="C293" s="9">
        <v>9404370.6880245227</v>
      </c>
      <c r="D293" s="9">
        <v>85555733.176519573</v>
      </c>
      <c r="E293" s="9">
        <v>94960103.864544094</v>
      </c>
      <c r="AR293" s="9"/>
    </row>
    <row r="294" spans="1:44" hidden="1" x14ac:dyDescent="0.25"/>
    <row r="295" spans="1:44" hidden="1" x14ac:dyDescent="0.25"/>
    <row r="296" spans="1:44" hidden="1" x14ac:dyDescent="0.25">
      <c r="C296" s="13" t="s">
        <v>93</v>
      </c>
    </row>
    <row r="297" spans="1:44" hidden="1" x14ac:dyDescent="0.25">
      <c r="B297" s="13" t="s">
        <v>94</v>
      </c>
      <c r="C297" s="133" t="s">
        <v>48</v>
      </c>
      <c r="D297" s="133" t="s">
        <v>845</v>
      </c>
      <c r="E297" s="133" t="s">
        <v>84</v>
      </c>
    </row>
    <row r="298" spans="1:44" hidden="1" x14ac:dyDescent="0.25">
      <c r="A298">
        <v>2008</v>
      </c>
      <c r="B298" s="7" t="s">
        <v>340</v>
      </c>
      <c r="C298" s="9">
        <v>51235.53607564039</v>
      </c>
      <c r="D298" s="9">
        <v>180420.09606625125</v>
      </c>
      <c r="E298" s="9">
        <v>231655.63214189163</v>
      </c>
    </row>
    <row r="299" spans="1:44" hidden="1" x14ac:dyDescent="0.25">
      <c r="A299">
        <v>2008</v>
      </c>
      <c r="B299" s="7" t="s">
        <v>341</v>
      </c>
      <c r="C299" s="9">
        <v>15175.94103217432</v>
      </c>
      <c r="D299" s="9">
        <v>100707.33029535873</v>
      </c>
      <c r="E299" s="9">
        <v>115883.27132753305</v>
      </c>
    </row>
    <row r="300" spans="1:44" hidden="1" x14ac:dyDescent="0.25">
      <c r="A300">
        <v>2008</v>
      </c>
      <c r="B300" s="7" t="s">
        <v>342</v>
      </c>
      <c r="C300" s="9">
        <v>77080.667072605633</v>
      </c>
      <c r="D300" s="9">
        <v>736927.81242026307</v>
      </c>
      <c r="E300" s="9">
        <v>814008.47949286876</v>
      </c>
    </row>
    <row r="301" spans="1:44" hidden="1" x14ac:dyDescent="0.25">
      <c r="A301">
        <v>2008</v>
      </c>
      <c r="B301" s="7" t="s">
        <v>343</v>
      </c>
      <c r="C301" s="9">
        <v>10926.082563430291</v>
      </c>
      <c r="D301" s="9">
        <v>53199.063890052217</v>
      </c>
      <c r="E301" s="9">
        <v>64125.146453482506</v>
      </c>
    </row>
    <row r="302" spans="1:44" hidden="1" x14ac:dyDescent="0.25">
      <c r="A302">
        <v>2008</v>
      </c>
      <c r="B302" s="7" t="s">
        <v>344</v>
      </c>
      <c r="C302" s="9">
        <v>96767.710465396682</v>
      </c>
      <c r="D302" s="9">
        <v>773251.31500075874</v>
      </c>
      <c r="E302" s="9">
        <v>870019.02546615538</v>
      </c>
    </row>
    <row r="303" spans="1:44" hidden="1" x14ac:dyDescent="0.25">
      <c r="A303">
        <v>2008</v>
      </c>
      <c r="B303" s="7" t="s">
        <v>345</v>
      </c>
      <c r="C303" s="9">
        <v>14209.932233056477</v>
      </c>
      <c r="D303" s="9">
        <v>74692.144313952202</v>
      </c>
      <c r="E303" s="9">
        <v>88902.076547008677</v>
      </c>
    </row>
    <row r="304" spans="1:44" hidden="1" x14ac:dyDescent="0.25">
      <c r="A304">
        <v>2008</v>
      </c>
      <c r="B304" s="7" t="s">
        <v>346</v>
      </c>
      <c r="C304" s="9">
        <v>48462.823857160271</v>
      </c>
      <c r="D304" s="9">
        <v>171418.44364278886</v>
      </c>
      <c r="E304" s="9">
        <v>219881.26749994914</v>
      </c>
    </row>
    <row r="305" spans="1:5" hidden="1" x14ac:dyDescent="0.25">
      <c r="A305">
        <v>2008</v>
      </c>
      <c r="B305" s="7" t="s">
        <v>347</v>
      </c>
      <c r="C305" s="9">
        <v>66876.572357860234</v>
      </c>
      <c r="D305" s="9">
        <v>403063.85396020167</v>
      </c>
      <c r="E305" s="9">
        <v>469940.42631806189</v>
      </c>
    </row>
    <row r="306" spans="1:5" hidden="1" x14ac:dyDescent="0.25">
      <c r="A306">
        <v>2008</v>
      </c>
      <c r="B306" s="7" t="s">
        <v>348</v>
      </c>
      <c r="C306" s="9">
        <v>47353.85044131241</v>
      </c>
      <c r="D306" s="9">
        <v>223269.757856362</v>
      </c>
      <c r="E306" s="9">
        <v>270623.60829767439</v>
      </c>
    </row>
    <row r="307" spans="1:5" hidden="1" x14ac:dyDescent="0.25">
      <c r="A307">
        <v>2008</v>
      </c>
      <c r="B307" s="7" t="s">
        <v>349</v>
      </c>
      <c r="C307" s="9">
        <v>166482.30857641567</v>
      </c>
      <c r="D307" s="9">
        <v>1055750.9853671265</v>
      </c>
      <c r="E307" s="9">
        <v>1222233.2939435423</v>
      </c>
    </row>
    <row r="308" spans="1:5" hidden="1" x14ac:dyDescent="0.25">
      <c r="A308">
        <v>2008</v>
      </c>
      <c r="B308" s="7" t="s">
        <v>350</v>
      </c>
      <c r="C308" s="9">
        <v>53119.495783913735</v>
      </c>
      <c r="D308" s="9">
        <v>394629.35603284632</v>
      </c>
      <c r="E308" s="9">
        <v>447748.85181676003</v>
      </c>
    </row>
    <row r="309" spans="1:5" hidden="1" x14ac:dyDescent="0.25">
      <c r="A309">
        <v>2008</v>
      </c>
      <c r="B309" s="7" t="s">
        <v>351</v>
      </c>
      <c r="C309" s="9">
        <v>36419.916288634508</v>
      </c>
      <c r="D309" s="9">
        <v>348888.94567103789</v>
      </c>
      <c r="E309" s="9">
        <v>385308.86195967242</v>
      </c>
    </row>
    <row r="310" spans="1:5" hidden="1" x14ac:dyDescent="0.25">
      <c r="A310">
        <v>2008</v>
      </c>
      <c r="B310" s="7" t="s">
        <v>352</v>
      </c>
      <c r="C310" s="9">
        <v>283516.02209054242</v>
      </c>
      <c r="D310" s="9">
        <v>1830100.8629432074</v>
      </c>
      <c r="E310" s="9">
        <v>2113616.88503375</v>
      </c>
    </row>
    <row r="311" spans="1:5" hidden="1" x14ac:dyDescent="0.25">
      <c r="A311">
        <v>2008</v>
      </c>
      <c r="B311" s="7" t="s">
        <v>353</v>
      </c>
      <c r="C311" s="9">
        <v>38743.274106604003</v>
      </c>
      <c r="D311" s="9">
        <v>261648.6294325128</v>
      </c>
      <c r="E311" s="9">
        <v>300391.90353911679</v>
      </c>
    </row>
    <row r="312" spans="1:5" hidden="1" x14ac:dyDescent="0.25">
      <c r="A312">
        <v>2008</v>
      </c>
      <c r="B312" s="7" t="s">
        <v>354</v>
      </c>
      <c r="C312" s="9">
        <v>44815.758632909601</v>
      </c>
      <c r="D312" s="9">
        <v>324291.63645670266</v>
      </c>
      <c r="E312" s="9">
        <v>369107.39508961228</v>
      </c>
    </row>
    <row r="313" spans="1:5" hidden="1" x14ac:dyDescent="0.25">
      <c r="A313">
        <v>2008</v>
      </c>
      <c r="B313" s="7" t="s">
        <v>355</v>
      </c>
      <c r="C313" s="9">
        <v>337748.66297750844</v>
      </c>
      <c r="D313" s="9">
        <v>1673448.9508897511</v>
      </c>
      <c r="E313" s="9">
        <v>2011197.6138672596</v>
      </c>
    </row>
    <row r="314" spans="1:5" hidden="1" x14ac:dyDescent="0.25">
      <c r="A314">
        <v>2008</v>
      </c>
      <c r="B314" s="7" t="s">
        <v>356</v>
      </c>
      <c r="C314" s="9">
        <v>750516.38111659931</v>
      </c>
      <c r="D314" s="9">
        <v>5079208.3963837503</v>
      </c>
      <c r="E314" s="9">
        <v>5829724.77750035</v>
      </c>
    </row>
    <row r="315" spans="1:5" hidden="1" x14ac:dyDescent="0.25">
      <c r="A315">
        <v>2008</v>
      </c>
      <c r="B315" s="7" t="s">
        <v>357</v>
      </c>
      <c r="C315" s="9">
        <v>167451.62864802295</v>
      </c>
      <c r="D315" s="9">
        <v>1321910.6988911014</v>
      </c>
      <c r="E315" s="9">
        <v>1489362.3275391243</v>
      </c>
    </row>
    <row r="316" spans="1:5" hidden="1" x14ac:dyDescent="0.25">
      <c r="A316">
        <v>2008</v>
      </c>
      <c r="B316" s="7" t="s">
        <v>358</v>
      </c>
      <c r="C316" s="9">
        <v>1165930.4254592471</v>
      </c>
      <c r="D316" s="9">
        <v>18200384.914546475</v>
      </c>
      <c r="E316" s="9">
        <v>19366315.340005722</v>
      </c>
    </row>
    <row r="317" spans="1:5" hidden="1" x14ac:dyDescent="0.25">
      <c r="A317">
        <v>2008</v>
      </c>
      <c r="B317" s="7" t="s">
        <v>359</v>
      </c>
      <c r="C317" s="9">
        <v>4823935.0391324395</v>
      </c>
      <c r="D317" s="9">
        <v>42969369.520289883</v>
      </c>
      <c r="E317" s="9">
        <v>47793304.559422322</v>
      </c>
    </row>
    <row r="318" spans="1:5" hidden="1" x14ac:dyDescent="0.25">
      <c r="A318">
        <v>2008</v>
      </c>
      <c r="B318" s="7" t="s">
        <v>360</v>
      </c>
      <c r="C318" s="9">
        <v>688402.00597097387</v>
      </c>
      <c r="D318" s="9">
        <v>4475602.5622923039</v>
      </c>
      <c r="E318" s="9">
        <v>5164004.5682632774</v>
      </c>
    </row>
    <row r="319" spans="1:5" hidden="1" x14ac:dyDescent="0.25">
      <c r="A319">
        <v>2008</v>
      </c>
      <c r="B319" s="7" t="s">
        <v>361</v>
      </c>
      <c r="C319" s="9">
        <v>307207.31279901729</v>
      </c>
      <c r="D319" s="9">
        <v>2369211.5734044677</v>
      </c>
      <c r="E319" s="9">
        <v>2676418.8862034851</v>
      </c>
    </row>
    <row r="320" spans="1:5" hidden="1" x14ac:dyDescent="0.25">
      <c r="A320">
        <v>2008</v>
      </c>
      <c r="B320" s="7" t="s">
        <v>362</v>
      </c>
      <c r="C320" s="9">
        <v>618590.56345503498</v>
      </c>
      <c r="D320" s="9">
        <v>5334213.1558040855</v>
      </c>
      <c r="E320" s="9">
        <v>5952803.7192591205</v>
      </c>
    </row>
    <row r="321" spans="1:5" hidden="1" x14ac:dyDescent="0.25">
      <c r="A321">
        <v>2008</v>
      </c>
      <c r="B321" s="7" t="s">
        <v>363</v>
      </c>
      <c r="C321" s="9">
        <v>57061.998448701292</v>
      </c>
      <c r="D321" s="9">
        <v>561345.38045955042</v>
      </c>
      <c r="E321" s="9">
        <v>618407.37890825176</v>
      </c>
    </row>
    <row r="322" spans="1:5" hidden="1" x14ac:dyDescent="0.25">
      <c r="A322">
        <v>2008</v>
      </c>
      <c r="B322" s="7" t="s">
        <v>364</v>
      </c>
      <c r="C322" s="9">
        <v>92364.763503859489</v>
      </c>
      <c r="D322" s="9">
        <v>425290.6621997506</v>
      </c>
      <c r="E322" s="9">
        <v>517655.42570361006</v>
      </c>
    </row>
    <row r="323" spans="1:5" hidden="1" x14ac:dyDescent="0.25">
      <c r="A323">
        <v>2008</v>
      </c>
      <c r="B323" s="7" t="s">
        <v>365</v>
      </c>
      <c r="C323" s="9">
        <v>217520.43612371752</v>
      </c>
      <c r="D323" s="9">
        <v>1198598.4342936089</v>
      </c>
      <c r="E323" s="9">
        <v>1416118.8704173265</v>
      </c>
    </row>
    <row r="324" spans="1:5" hidden="1" x14ac:dyDescent="0.25">
      <c r="A324">
        <v>2008</v>
      </c>
      <c r="B324" s="7" t="s">
        <v>366</v>
      </c>
      <c r="C324" s="9">
        <v>275288.29416956828</v>
      </c>
      <c r="D324" s="9">
        <v>2690024.7987520369</v>
      </c>
      <c r="E324" s="9">
        <v>2965313.0929216053</v>
      </c>
    </row>
    <row r="325" spans="1:5" hidden="1" x14ac:dyDescent="0.25">
      <c r="A325">
        <v>2008</v>
      </c>
      <c r="B325" s="7" t="s">
        <v>91</v>
      </c>
      <c r="C325" s="9">
        <v>10553203.403382346</v>
      </c>
      <c r="D325" s="9">
        <v>93230869.281556159</v>
      </c>
      <c r="E325" s="9">
        <v>103784072.68493851</v>
      </c>
    </row>
    <row r="326" spans="1:5" hidden="1" x14ac:dyDescent="0.25"/>
    <row r="327" spans="1:5" hidden="1" x14ac:dyDescent="0.25"/>
    <row r="328" spans="1:5" hidden="1" x14ac:dyDescent="0.25">
      <c r="C328" s="13" t="s">
        <v>93</v>
      </c>
    </row>
    <row r="329" spans="1:5" hidden="1" x14ac:dyDescent="0.25">
      <c r="B329" s="13" t="s">
        <v>94</v>
      </c>
      <c r="C329" s="133" t="s">
        <v>48</v>
      </c>
      <c r="D329" s="133" t="s">
        <v>845</v>
      </c>
      <c r="E329" s="133" t="s">
        <v>84</v>
      </c>
    </row>
    <row r="330" spans="1:5" hidden="1" x14ac:dyDescent="0.25">
      <c r="A330">
        <v>2009</v>
      </c>
      <c r="B330" s="7" t="s">
        <v>367</v>
      </c>
      <c r="C330" s="9">
        <v>55958.102804408569</v>
      </c>
      <c r="D330" s="9">
        <v>216764.94948465406</v>
      </c>
      <c r="E330" s="9">
        <v>272723.05228906265</v>
      </c>
    </row>
    <row r="331" spans="1:5" hidden="1" x14ac:dyDescent="0.25">
      <c r="A331">
        <v>2009</v>
      </c>
      <c r="B331" s="7" t="s">
        <v>368</v>
      </c>
      <c r="C331" s="9">
        <v>17548.130385959699</v>
      </c>
      <c r="D331" s="9">
        <v>94145.051215121915</v>
      </c>
      <c r="E331" s="9">
        <v>111693.18160108161</v>
      </c>
    </row>
    <row r="332" spans="1:5" hidden="1" x14ac:dyDescent="0.25">
      <c r="A332">
        <v>2009</v>
      </c>
      <c r="B332" s="7" t="s">
        <v>369</v>
      </c>
      <c r="C332" s="9">
        <v>92004.025357349383</v>
      </c>
      <c r="D332" s="9">
        <v>753768.62694420211</v>
      </c>
      <c r="E332" s="9">
        <v>845772.65230155154</v>
      </c>
    </row>
    <row r="333" spans="1:5" hidden="1" x14ac:dyDescent="0.25">
      <c r="A333">
        <v>2009</v>
      </c>
      <c r="B333" s="7" t="s">
        <v>370</v>
      </c>
      <c r="C333" s="9">
        <v>11600.683842481552</v>
      </c>
      <c r="D333" s="9">
        <v>67599.619847071241</v>
      </c>
      <c r="E333" s="9">
        <v>79200.303689552791</v>
      </c>
    </row>
    <row r="334" spans="1:5" hidden="1" x14ac:dyDescent="0.25">
      <c r="A334">
        <v>2009</v>
      </c>
      <c r="B334" s="7" t="s">
        <v>371</v>
      </c>
      <c r="C334" s="9">
        <v>109178.28926759373</v>
      </c>
      <c r="D334" s="9">
        <v>894442.70350639522</v>
      </c>
      <c r="E334" s="9">
        <v>1003620.992773989</v>
      </c>
    </row>
    <row r="335" spans="1:5" hidden="1" x14ac:dyDescent="0.25">
      <c r="A335">
        <v>2009</v>
      </c>
      <c r="B335" s="7" t="s">
        <v>372</v>
      </c>
      <c r="C335" s="9">
        <v>11016.765460847635</v>
      </c>
      <c r="D335" s="9">
        <v>68020.214319297898</v>
      </c>
      <c r="E335" s="9">
        <v>79036.979780145528</v>
      </c>
    </row>
    <row r="336" spans="1:5" hidden="1" x14ac:dyDescent="0.25">
      <c r="A336">
        <v>2009</v>
      </c>
      <c r="B336" s="7" t="s">
        <v>373</v>
      </c>
      <c r="C336" s="9">
        <v>37481.966483322991</v>
      </c>
      <c r="D336" s="9">
        <v>97236.944502478073</v>
      </c>
      <c r="E336" s="9">
        <v>134718.91098580108</v>
      </c>
    </row>
    <row r="337" spans="1:5" hidden="1" x14ac:dyDescent="0.25">
      <c r="A337">
        <v>2009</v>
      </c>
      <c r="B337" s="7" t="s">
        <v>374</v>
      </c>
      <c r="C337" s="9">
        <v>77108.240747990552</v>
      </c>
      <c r="D337" s="9">
        <v>332118.64182313037</v>
      </c>
      <c r="E337" s="9">
        <v>409226.88257112092</v>
      </c>
    </row>
    <row r="338" spans="1:5" hidden="1" x14ac:dyDescent="0.25">
      <c r="A338">
        <v>2009</v>
      </c>
      <c r="B338" s="7" t="s">
        <v>375</v>
      </c>
      <c r="C338" s="9">
        <v>56351.499712712117</v>
      </c>
      <c r="D338" s="9">
        <v>206761.2199977464</v>
      </c>
      <c r="E338" s="9">
        <v>263112.71971045854</v>
      </c>
    </row>
    <row r="339" spans="1:5" hidden="1" x14ac:dyDescent="0.25">
      <c r="A339">
        <v>2009</v>
      </c>
      <c r="B339" s="7" t="s">
        <v>376</v>
      </c>
      <c r="C339" s="9">
        <v>200899.02780075721</v>
      </c>
      <c r="D339" s="9">
        <v>1128173.7288007652</v>
      </c>
      <c r="E339" s="9">
        <v>1329072.7566015224</v>
      </c>
    </row>
    <row r="340" spans="1:5" hidden="1" x14ac:dyDescent="0.25">
      <c r="A340">
        <v>2009</v>
      </c>
      <c r="B340" s="7" t="s">
        <v>377</v>
      </c>
      <c r="C340" s="9">
        <v>59128.912025000827</v>
      </c>
      <c r="D340" s="9">
        <v>465720.09683552163</v>
      </c>
      <c r="E340" s="9">
        <v>524849.00886052242</v>
      </c>
    </row>
    <row r="341" spans="1:5" hidden="1" x14ac:dyDescent="0.25">
      <c r="A341">
        <v>2009</v>
      </c>
      <c r="B341" s="7" t="s">
        <v>378</v>
      </c>
      <c r="C341" s="9">
        <v>43484.113572951683</v>
      </c>
      <c r="D341" s="9">
        <v>455576.77879981202</v>
      </c>
      <c r="E341" s="9">
        <v>499060.89237276372</v>
      </c>
    </row>
    <row r="342" spans="1:5" hidden="1" x14ac:dyDescent="0.25">
      <c r="A342">
        <v>2009</v>
      </c>
      <c r="B342" s="7" t="s">
        <v>379</v>
      </c>
      <c r="C342" s="9">
        <v>349695.93804583722</v>
      </c>
      <c r="D342" s="9">
        <v>1684242.4940858067</v>
      </c>
      <c r="E342" s="9">
        <v>2033938.4321316439</v>
      </c>
    </row>
    <row r="343" spans="1:5" hidden="1" x14ac:dyDescent="0.25">
      <c r="A343">
        <v>2009</v>
      </c>
      <c r="B343" s="7" t="s">
        <v>380</v>
      </c>
      <c r="C343" s="9">
        <v>42980.500908922135</v>
      </c>
      <c r="D343" s="9">
        <v>378769.13220955821</v>
      </c>
      <c r="E343" s="9">
        <v>421749.63311848033</v>
      </c>
    </row>
    <row r="344" spans="1:5" hidden="1" x14ac:dyDescent="0.25">
      <c r="A344">
        <v>2009</v>
      </c>
      <c r="B344" s="7" t="s">
        <v>381</v>
      </c>
      <c r="C344" s="9">
        <v>51260.086449521259</v>
      </c>
      <c r="D344" s="9">
        <v>288961.18710092962</v>
      </c>
      <c r="E344" s="9">
        <v>340221.27355045086</v>
      </c>
    </row>
    <row r="345" spans="1:5" hidden="1" x14ac:dyDescent="0.25">
      <c r="A345">
        <v>2009</v>
      </c>
      <c r="B345" s="7" t="s">
        <v>382</v>
      </c>
      <c r="C345" s="9">
        <v>367101.96758215397</v>
      </c>
      <c r="D345" s="9">
        <v>1672003.5460828345</v>
      </c>
      <c r="E345" s="9">
        <v>2039105.5136649883</v>
      </c>
    </row>
    <row r="346" spans="1:5" hidden="1" x14ac:dyDescent="0.25">
      <c r="A346">
        <v>2009</v>
      </c>
      <c r="B346" s="7" t="s">
        <v>383</v>
      </c>
      <c r="C346" s="9">
        <v>825455.01492484554</v>
      </c>
      <c r="D346" s="9">
        <v>5152744.9304497335</v>
      </c>
      <c r="E346" s="9">
        <v>5978199.9453745792</v>
      </c>
    </row>
    <row r="347" spans="1:5" hidden="1" x14ac:dyDescent="0.25">
      <c r="A347">
        <v>2009</v>
      </c>
      <c r="B347" s="7" t="s">
        <v>384</v>
      </c>
      <c r="C347" s="9">
        <v>184710.94963855739</v>
      </c>
      <c r="D347" s="9">
        <v>1260701.3966599745</v>
      </c>
      <c r="E347" s="9">
        <v>1445412.3462985319</v>
      </c>
    </row>
    <row r="348" spans="1:5" hidden="1" x14ac:dyDescent="0.25">
      <c r="A348">
        <v>2009</v>
      </c>
      <c r="B348" s="7" t="s">
        <v>385</v>
      </c>
      <c r="C348" s="9">
        <v>1249736.3545210541</v>
      </c>
      <c r="D348" s="9">
        <v>18215354.56829397</v>
      </c>
      <c r="E348" s="9">
        <v>19465090.922815025</v>
      </c>
    </row>
    <row r="349" spans="1:5" hidden="1" x14ac:dyDescent="0.25">
      <c r="A349">
        <v>2009</v>
      </c>
      <c r="B349" s="7" t="s">
        <v>386</v>
      </c>
      <c r="C349" s="9">
        <v>5141604.6124623977</v>
      </c>
      <c r="D349" s="9">
        <v>48193312.88637802</v>
      </c>
      <c r="E349" s="9">
        <v>53334917.498840421</v>
      </c>
    </row>
    <row r="350" spans="1:5" hidden="1" x14ac:dyDescent="0.25">
      <c r="A350">
        <v>2009</v>
      </c>
      <c r="B350" s="7" t="s">
        <v>387</v>
      </c>
      <c r="C350" s="9">
        <v>817935.3406849812</v>
      </c>
      <c r="D350" s="9">
        <v>4558226.8016662644</v>
      </c>
      <c r="E350" s="9">
        <v>5376162.1423512455</v>
      </c>
    </row>
    <row r="351" spans="1:5" hidden="1" x14ac:dyDescent="0.25">
      <c r="A351">
        <v>2009</v>
      </c>
      <c r="B351" s="7" t="s">
        <v>388</v>
      </c>
      <c r="C351" s="9">
        <v>326103.81642246695</v>
      </c>
      <c r="D351" s="9">
        <v>2466731.7854745248</v>
      </c>
      <c r="E351" s="9">
        <v>2792835.601896992</v>
      </c>
    </row>
    <row r="352" spans="1:5" hidden="1" x14ac:dyDescent="0.25">
      <c r="A352">
        <v>2009</v>
      </c>
      <c r="B352" s="7" t="s">
        <v>389</v>
      </c>
      <c r="C352" s="9">
        <v>663211.23188851483</v>
      </c>
      <c r="D352" s="9">
        <v>5201937.2162704673</v>
      </c>
      <c r="E352" s="9">
        <v>5865148.4481589822</v>
      </c>
    </row>
    <row r="353" spans="1:5" hidden="1" x14ac:dyDescent="0.25">
      <c r="A353">
        <v>2009</v>
      </c>
      <c r="B353" s="7" t="s">
        <v>390</v>
      </c>
      <c r="C353" s="9">
        <v>70278.069210695219</v>
      </c>
      <c r="D353" s="9">
        <v>621631.72304368706</v>
      </c>
      <c r="E353" s="9">
        <v>691909.79225438228</v>
      </c>
    </row>
    <row r="354" spans="1:5" hidden="1" x14ac:dyDescent="0.25">
      <c r="A354">
        <v>2009</v>
      </c>
      <c r="B354" s="7" t="s">
        <v>391</v>
      </c>
      <c r="C354" s="9">
        <v>106290.88797068565</v>
      </c>
      <c r="D354" s="9">
        <v>456889.59200301068</v>
      </c>
      <c r="E354" s="9">
        <v>563180.47997369629</v>
      </c>
    </row>
    <row r="355" spans="1:5" hidden="1" x14ac:dyDescent="0.25">
      <c r="A355">
        <v>2009</v>
      </c>
      <c r="B355" s="7" t="s">
        <v>392</v>
      </c>
      <c r="C355" s="9">
        <v>241727.2943353882</v>
      </c>
      <c r="D355" s="9">
        <v>1206809.9851532518</v>
      </c>
      <c r="E355" s="9">
        <v>1448537.2794886399</v>
      </c>
    </row>
    <row r="356" spans="1:5" hidden="1" x14ac:dyDescent="0.25">
      <c r="A356">
        <v>2009</v>
      </c>
      <c r="B356" s="7" t="s">
        <v>393</v>
      </c>
      <c r="C356" s="9">
        <v>314603.51425297384</v>
      </c>
      <c r="D356" s="9">
        <v>3406960.5667549814</v>
      </c>
      <c r="E356" s="9">
        <v>3721564.0810079551</v>
      </c>
    </row>
    <row r="357" spans="1:5" hidden="1" x14ac:dyDescent="0.25">
      <c r="A357">
        <v>2009</v>
      </c>
      <c r="B357" s="7" t="s">
        <v>90</v>
      </c>
      <c r="C357" s="9">
        <v>11524455.33676037</v>
      </c>
      <c r="D357" s="9">
        <v>99545606.38770318</v>
      </c>
      <c r="E357" s="9">
        <v>111070061.72446355</v>
      </c>
    </row>
    <row r="358" spans="1:5" hidden="1" x14ac:dyDescent="0.25"/>
    <row r="359" spans="1:5" hidden="1" x14ac:dyDescent="0.25"/>
    <row r="360" spans="1:5" hidden="1" x14ac:dyDescent="0.25">
      <c r="C360" s="13" t="s">
        <v>93</v>
      </c>
    </row>
    <row r="361" spans="1:5" hidden="1" x14ac:dyDescent="0.25">
      <c r="B361" s="13" t="s">
        <v>94</v>
      </c>
      <c r="C361" s="133" t="s">
        <v>48</v>
      </c>
      <c r="D361" s="133" t="s">
        <v>845</v>
      </c>
      <c r="E361" s="133" t="s">
        <v>84</v>
      </c>
    </row>
    <row r="362" spans="1:5" hidden="1" x14ac:dyDescent="0.25">
      <c r="A362">
        <v>2010</v>
      </c>
      <c r="B362" s="7" t="s">
        <v>394</v>
      </c>
      <c r="C362" s="9">
        <v>59455.052584773839</v>
      </c>
      <c r="D362" s="9">
        <v>271037.78254403832</v>
      </c>
      <c r="E362" s="9">
        <v>330492.83512881218</v>
      </c>
    </row>
    <row r="363" spans="1:5" hidden="1" x14ac:dyDescent="0.25">
      <c r="A363">
        <v>2010</v>
      </c>
      <c r="B363" s="7" t="s">
        <v>395</v>
      </c>
      <c r="C363" s="9">
        <v>16794.193330182308</v>
      </c>
      <c r="D363" s="9">
        <v>112575.44400691183</v>
      </c>
      <c r="E363" s="9">
        <v>129369.63733709414</v>
      </c>
    </row>
    <row r="364" spans="1:5" hidden="1" x14ac:dyDescent="0.25">
      <c r="A364">
        <v>2010</v>
      </c>
      <c r="B364" s="7" t="s">
        <v>396</v>
      </c>
      <c r="C364" s="9">
        <v>100789.50819334456</v>
      </c>
      <c r="D364" s="9">
        <v>875610.08924426266</v>
      </c>
      <c r="E364" s="9">
        <v>976399.59743760724</v>
      </c>
    </row>
    <row r="365" spans="1:5" hidden="1" x14ac:dyDescent="0.25">
      <c r="A365">
        <v>2010</v>
      </c>
      <c r="B365" s="7" t="s">
        <v>397</v>
      </c>
      <c r="C365" s="9">
        <v>10395.548268758586</v>
      </c>
      <c r="D365" s="9">
        <v>77041.241580378643</v>
      </c>
      <c r="E365" s="9">
        <v>87436.789849137233</v>
      </c>
    </row>
    <row r="366" spans="1:5" hidden="1" x14ac:dyDescent="0.25">
      <c r="A366">
        <v>2010</v>
      </c>
      <c r="B366" s="7" t="s">
        <v>398</v>
      </c>
      <c r="C366" s="9">
        <v>116204.49734094807</v>
      </c>
      <c r="D366" s="9">
        <v>1031504.9238574893</v>
      </c>
      <c r="E366" s="9">
        <v>1147709.4211984372</v>
      </c>
    </row>
    <row r="367" spans="1:5" hidden="1" x14ac:dyDescent="0.25">
      <c r="A367">
        <v>2010</v>
      </c>
      <c r="B367" s="7" t="s">
        <v>399</v>
      </c>
      <c r="C367" s="9">
        <v>13166.791412091015</v>
      </c>
      <c r="D367" s="9">
        <v>64802.924769866644</v>
      </c>
      <c r="E367" s="9">
        <v>77969.716181957658</v>
      </c>
    </row>
    <row r="368" spans="1:5" hidden="1" x14ac:dyDescent="0.25">
      <c r="A368">
        <v>2010</v>
      </c>
      <c r="B368" s="7" t="s">
        <v>400</v>
      </c>
      <c r="C368" s="9">
        <v>31861.249901047682</v>
      </c>
      <c r="D368" s="9">
        <v>105123.36314189192</v>
      </c>
      <c r="E368" s="9">
        <v>136984.6130429396</v>
      </c>
    </row>
    <row r="369" spans="1:5" hidden="1" x14ac:dyDescent="0.25">
      <c r="A369">
        <v>2010</v>
      </c>
      <c r="B369" s="7" t="s">
        <v>401</v>
      </c>
      <c r="C369" s="9">
        <v>91221.207103107023</v>
      </c>
      <c r="D369" s="9">
        <v>401665.87476484897</v>
      </c>
      <c r="E369" s="9">
        <v>492887.08186795597</v>
      </c>
    </row>
    <row r="370" spans="1:5" hidden="1" x14ac:dyDescent="0.25">
      <c r="A370">
        <v>2010</v>
      </c>
      <c r="B370" s="7" t="s">
        <v>402</v>
      </c>
      <c r="C370" s="9">
        <v>62492.735699904224</v>
      </c>
      <c r="D370" s="9">
        <v>228224.98400394729</v>
      </c>
      <c r="E370" s="9">
        <v>290717.7197038515</v>
      </c>
    </row>
    <row r="371" spans="1:5" hidden="1" x14ac:dyDescent="0.25">
      <c r="A371">
        <v>2010</v>
      </c>
      <c r="B371" s="7" t="s">
        <v>403</v>
      </c>
      <c r="C371" s="9">
        <v>248780.07542033237</v>
      </c>
      <c r="D371" s="9">
        <v>1339716.9991008092</v>
      </c>
      <c r="E371" s="9">
        <v>1588497.0745211416</v>
      </c>
    </row>
    <row r="372" spans="1:5" hidden="1" x14ac:dyDescent="0.25">
      <c r="A372">
        <v>2010</v>
      </c>
      <c r="B372" s="7" t="s">
        <v>404</v>
      </c>
      <c r="C372" s="9">
        <v>64344.801611500174</v>
      </c>
      <c r="D372" s="9">
        <v>549382.52320769581</v>
      </c>
      <c r="E372" s="9">
        <v>613727.32481919602</v>
      </c>
    </row>
    <row r="373" spans="1:5" hidden="1" x14ac:dyDescent="0.25">
      <c r="A373">
        <v>2010</v>
      </c>
      <c r="B373" s="7" t="s">
        <v>405</v>
      </c>
      <c r="C373" s="9">
        <v>50500.657064801169</v>
      </c>
      <c r="D373" s="9">
        <v>537462.6907603218</v>
      </c>
      <c r="E373" s="9">
        <v>587963.347825123</v>
      </c>
    </row>
    <row r="374" spans="1:5" hidden="1" x14ac:dyDescent="0.25">
      <c r="A374">
        <v>2010</v>
      </c>
      <c r="B374" s="7" t="s">
        <v>406</v>
      </c>
      <c r="C374" s="9">
        <v>443346.65064675902</v>
      </c>
      <c r="D374" s="9">
        <v>1709015.6158022657</v>
      </c>
      <c r="E374" s="9">
        <v>2152362.2664490249</v>
      </c>
    </row>
    <row r="375" spans="1:5" hidden="1" x14ac:dyDescent="0.25">
      <c r="A375">
        <v>2010</v>
      </c>
      <c r="B375" s="7" t="s">
        <v>407</v>
      </c>
      <c r="C375" s="9">
        <v>46473.308281500307</v>
      </c>
      <c r="D375" s="9">
        <v>365466.99119162071</v>
      </c>
      <c r="E375" s="9">
        <v>411940.29947312101</v>
      </c>
    </row>
    <row r="376" spans="1:5" hidden="1" x14ac:dyDescent="0.25">
      <c r="A376">
        <v>2010</v>
      </c>
      <c r="B376" s="7" t="s">
        <v>408</v>
      </c>
      <c r="C376" s="9">
        <v>52057.445155025227</v>
      </c>
      <c r="D376" s="9">
        <v>324529.38880028599</v>
      </c>
      <c r="E376" s="9">
        <v>376586.83395531122</v>
      </c>
    </row>
    <row r="377" spans="1:5" hidden="1" x14ac:dyDescent="0.25">
      <c r="A377">
        <v>2010</v>
      </c>
      <c r="B377" s="7" t="s">
        <v>409</v>
      </c>
      <c r="C377" s="9">
        <v>374441.03367871413</v>
      </c>
      <c r="D377" s="9">
        <v>1832835.6496159609</v>
      </c>
      <c r="E377" s="9">
        <v>2207276.6832946748</v>
      </c>
    </row>
    <row r="378" spans="1:5" hidden="1" x14ac:dyDescent="0.25">
      <c r="A378">
        <v>2010</v>
      </c>
      <c r="B378" s="7" t="s">
        <v>410</v>
      </c>
      <c r="C378" s="9">
        <v>846878.11568306701</v>
      </c>
      <c r="D378" s="9">
        <v>5884516.957463406</v>
      </c>
      <c r="E378" s="9">
        <v>6731395.0731464727</v>
      </c>
    </row>
    <row r="379" spans="1:5" hidden="1" x14ac:dyDescent="0.25">
      <c r="A379">
        <v>2010</v>
      </c>
      <c r="B379" s="7" t="s">
        <v>411</v>
      </c>
      <c r="C379" s="9">
        <v>179598.09412312068</v>
      </c>
      <c r="D379" s="9">
        <v>1269463.0698513484</v>
      </c>
      <c r="E379" s="9">
        <v>1449061.1639744691</v>
      </c>
    </row>
    <row r="380" spans="1:5" hidden="1" x14ac:dyDescent="0.25">
      <c r="A380">
        <v>2010</v>
      </c>
      <c r="B380" s="7" t="s">
        <v>412</v>
      </c>
      <c r="C380" s="9">
        <v>1235541.9332576527</v>
      </c>
      <c r="D380" s="9">
        <v>20114583.959006667</v>
      </c>
      <c r="E380" s="9">
        <v>21350125.892264321</v>
      </c>
    </row>
    <row r="381" spans="1:5" hidden="1" x14ac:dyDescent="0.25">
      <c r="A381">
        <v>2010</v>
      </c>
      <c r="B381" s="7" t="s">
        <v>413</v>
      </c>
      <c r="C381" s="9">
        <v>5432518.053117075</v>
      </c>
      <c r="D381" s="9">
        <v>51385980.146311902</v>
      </c>
      <c r="E381" s="9">
        <v>56818498.199428976</v>
      </c>
    </row>
    <row r="382" spans="1:5" hidden="1" x14ac:dyDescent="0.25">
      <c r="A382">
        <v>2010</v>
      </c>
      <c r="B382" s="7" t="s">
        <v>414</v>
      </c>
      <c r="C382" s="9">
        <v>860776.25280239526</v>
      </c>
      <c r="D382" s="9">
        <v>5211377.3229495492</v>
      </c>
      <c r="E382" s="9">
        <v>6072153.5757519444</v>
      </c>
    </row>
    <row r="383" spans="1:5" hidden="1" x14ac:dyDescent="0.25">
      <c r="A383">
        <v>2010</v>
      </c>
      <c r="B383" s="7" t="s">
        <v>415</v>
      </c>
      <c r="C383" s="9">
        <v>345756.50193457701</v>
      </c>
      <c r="D383" s="9">
        <v>2804303.8312803945</v>
      </c>
      <c r="E383" s="9">
        <v>3150060.3332149712</v>
      </c>
    </row>
    <row r="384" spans="1:5" hidden="1" x14ac:dyDescent="0.25">
      <c r="A384">
        <v>2010</v>
      </c>
      <c r="B384" s="7" t="s">
        <v>416</v>
      </c>
      <c r="C384" s="9">
        <v>683108.07533928624</v>
      </c>
      <c r="D384" s="9">
        <v>5898621.8971230006</v>
      </c>
      <c r="E384" s="9">
        <v>6581729.9724622872</v>
      </c>
    </row>
    <row r="385" spans="1:5" hidden="1" x14ac:dyDescent="0.25">
      <c r="A385">
        <v>2010</v>
      </c>
      <c r="B385" s="7" t="s">
        <v>417</v>
      </c>
      <c r="C385" s="9">
        <v>66177.230575287103</v>
      </c>
      <c r="D385" s="9">
        <v>678806.42115367379</v>
      </c>
      <c r="E385" s="9">
        <v>744983.65172896092</v>
      </c>
    </row>
    <row r="386" spans="1:5" hidden="1" x14ac:dyDescent="0.25">
      <c r="A386">
        <v>2010</v>
      </c>
      <c r="B386" s="7" t="s">
        <v>418</v>
      </c>
      <c r="C386" s="9">
        <v>106194.91581603781</v>
      </c>
      <c r="D386" s="9">
        <v>482412.05014612852</v>
      </c>
      <c r="E386" s="9">
        <v>588606.96596216632</v>
      </c>
    </row>
    <row r="387" spans="1:5" hidden="1" x14ac:dyDescent="0.25">
      <c r="A387">
        <v>2010</v>
      </c>
      <c r="B387" s="7" t="s">
        <v>419</v>
      </c>
      <c r="C387" s="9">
        <v>239924.37656782282</v>
      </c>
      <c r="D387" s="9">
        <v>1452568.0605069296</v>
      </c>
      <c r="E387" s="9">
        <v>1692492.4370747525</v>
      </c>
    </row>
    <row r="388" spans="1:5" hidden="1" x14ac:dyDescent="0.25">
      <c r="A388">
        <v>2010</v>
      </c>
      <c r="B388" s="7" t="s">
        <v>420</v>
      </c>
      <c r="C388" s="9">
        <v>359393.48702377826</v>
      </c>
      <c r="D388" s="9">
        <v>3542056.6765846508</v>
      </c>
      <c r="E388" s="9">
        <v>3901450.163608429</v>
      </c>
    </row>
    <row r="389" spans="1:5" hidden="1" x14ac:dyDescent="0.25">
      <c r="A389">
        <v>2010</v>
      </c>
      <c r="B389" s="7" t="s">
        <v>89</v>
      </c>
      <c r="C389" s="9">
        <v>12138191.79193289</v>
      </c>
      <c r="D389" s="9">
        <v>108550686.87877025</v>
      </c>
      <c r="E389" s="9">
        <v>120688878.67070314</v>
      </c>
    </row>
    <row r="390" spans="1:5" hidden="1" x14ac:dyDescent="0.25"/>
    <row r="391" spans="1:5" hidden="1" x14ac:dyDescent="0.25"/>
    <row r="392" spans="1:5" hidden="1" x14ac:dyDescent="0.25">
      <c r="C392" s="13" t="s">
        <v>93</v>
      </c>
    </row>
    <row r="393" spans="1:5" hidden="1" x14ac:dyDescent="0.25">
      <c r="B393" s="13" t="s">
        <v>94</v>
      </c>
      <c r="C393" s="133" t="s">
        <v>48</v>
      </c>
      <c r="D393" s="133" t="s">
        <v>845</v>
      </c>
      <c r="E393" s="133" t="s">
        <v>84</v>
      </c>
    </row>
    <row r="394" spans="1:5" hidden="1" x14ac:dyDescent="0.25">
      <c r="A394">
        <v>2011</v>
      </c>
      <c r="B394" s="7" t="s">
        <v>421</v>
      </c>
      <c r="C394" s="9">
        <v>56511.827665580837</v>
      </c>
      <c r="D394" s="9">
        <v>299027.0987029745</v>
      </c>
      <c r="E394" s="9">
        <v>355538.92636855535</v>
      </c>
    </row>
    <row r="395" spans="1:5" hidden="1" x14ac:dyDescent="0.25">
      <c r="A395">
        <v>2011</v>
      </c>
      <c r="B395" s="7" t="s">
        <v>422</v>
      </c>
      <c r="C395" s="9">
        <v>15370.626000643932</v>
      </c>
      <c r="D395" s="9">
        <v>90505.953955224948</v>
      </c>
      <c r="E395" s="9">
        <v>105876.57995586887</v>
      </c>
    </row>
    <row r="396" spans="1:5" hidden="1" x14ac:dyDescent="0.25">
      <c r="A396">
        <v>2011</v>
      </c>
      <c r="B396" s="7" t="s">
        <v>423</v>
      </c>
      <c r="C396" s="9">
        <v>106630.67006795142</v>
      </c>
      <c r="D396" s="9">
        <v>998145.03123339301</v>
      </c>
      <c r="E396" s="9">
        <v>1104775.7013013444</v>
      </c>
    </row>
    <row r="397" spans="1:5" hidden="1" x14ac:dyDescent="0.25">
      <c r="A397">
        <v>2011</v>
      </c>
      <c r="B397" s="7" t="s">
        <v>424</v>
      </c>
      <c r="C397" s="9">
        <v>10572.174120006212</v>
      </c>
      <c r="D397" s="9">
        <v>82970.190952547913</v>
      </c>
      <c r="E397" s="9">
        <v>93542.365072554123</v>
      </c>
    </row>
    <row r="398" spans="1:5" hidden="1" x14ac:dyDescent="0.25">
      <c r="A398">
        <v>2011</v>
      </c>
      <c r="B398" s="7" t="s">
        <v>425</v>
      </c>
      <c r="C398" s="9">
        <v>114308.113489574</v>
      </c>
      <c r="D398" s="9">
        <v>1022069.1911770777</v>
      </c>
      <c r="E398" s="9">
        <v>1136377.3046666516</v>
      </c>
    </row>
    <row r="399" spans="1:5" hidden="1" x14ac:dyDescent="0.25">
      <c r="A399">
        <v>2011</v>
      </c>
      <c r="B399" s="7" t="s">
        <v>426</v>
      </c>
      <c r="C399" s="9">
        <v>11920.817572658194</v>
      </c>
      <c r="D399" s="9">
        <v>73786.965758074992</v>
      </c>
      <c r="E399" s="9">
        <v>85707.783330733189</v>
      </c>
    </row>
    <row r="400" spans="1:5" hidden="1" x14ac:dyDescent="0.25">
      <c r="A400">
        <v>2011</v>
      </c>
      <c r="B400" s="7" t="s">
        <v>427</v>
      </c>
      <c r="C400" s="9">
        <v>24920.805120133751</v>
      </c>
      <c r="D400" s="9">
        <v>133802.85397437582</v>
      </c>
      <c r="E400" s="9">
        <v>158723.65909450955</v>
      </c>
    </row>
    <row r="401" spans="1:5" hidden="1" x14ac:dyDescent="0.25">
      <c r="A401">
        <v>2011</v>
      </c>
      <c r="B401" s="7" t="s">
        <v>428</v>
      </c>
      <c r="C401" s="9">
        <v>87087.242474199113</v>
      </c>
      <c r="D401" s="9">
        <v>441973.31761817168</v>
      </c>
      <c r="E401" s="9">
        <v>529060.56009237084</v>
      </c>
    </row>
    <row r="402" spans="1:5" hidden="1" x14ac:dyDescent="0.25">
      <c r="A402">
        <v>2011</v>
      </c>
      <c r="B402" s="7" t="s">
        <v>429</v>
      </c>
      <c r="C402" s="9">
        <v>63763.095692392279</v>
      </c>
      <c r="D402" s="9">
        <v>275727.57043507008</v>
      </c>
      <c r="E402" s="9">
        <v>339490.66612746235</v>
      </c>
    </row>
    <row r="403" spans="1:5" hidden="1" x14ac:dyDescent="0.25">
      <c r="A403">
        <v>2011</v>
      </c>
      <c r="B403" s="7" t="s">
        <v>430</v>
      </c>
      <c r="C403" s="9">
        <v>266805.49378597992</v>
      </c>
      <c r="D403" s="9">
        <v>1307903.816599092</v>
      </c>
      <c r="E403" s="9">
        <v>1574709.3103850719</v>
      </c>
    </row>
    <row r="404" spans="1:5" hidden="1" x14ac:dyDescent="0.25">
      <c r="A404">
        <v>2011</v>
      </c>
      <c r="B404" s="7" t="s">
        <v>431</v>
      </c>
      <c r="C404" s="9">
        <v>66843.541431837264</v>
      </c>
      <c r="D404" s="9">
        <v>842495.70390623575</v>
      </c>
      <c r="E404" s="9">
        <v>909339.245338073</v>
      </c>
    </row>
    <row r="405" spans="1:5" hidden="1" x14ac:dyDescent="0.25">
      <c r="A405">
        <v>2011</v>
      </c>
      <c r="B405" s="7" t="s">
        <v>432</v>
      </c>
      <c r="C405" s="9">
        <v>61761.966711178829</v>
      </c>
      <c r="D405" s="9">
        <v>544419.06448446086</v>
      </c>
      <c r="E405" s="9">
        <v>606181.03119563963</v>
      </c>
    </row>
    <row r="406" spans="1:5" hidden="1" x14ac:dyDescent="0.25">
      <c r="A406">
        <v>2011</v>
      </c>
      <c r="B406" s="7" t="s">
        <v>433</v>
      </c>
      <c r="C406" s="9">
        <v>368311.65987789928</v>
      </c>
      <c r="D406" s="9">
        <v>2137480.453100286</v>
      </c>
      <c r="E406" s="9">
        <v>2505792.1129781851</v>
      </c>
    </row>
    <row r="407" spans="1:5" hidden="1" x14ac:dyDescent="0.25">
      <c r="A407">
        <v>2011</v>
      </c>
      <c r="B407" s="7" t="s">
        <v>434</v>
      </c>
      <c r="C407" s="9">
        <v>48050.656245136743</v>
      </c>
      <c r="D407" s="9">
        <v>371222.92943476583</v>
      </c>
      <c r="E407" s="9">
        <v>419273.58567990258</v>
      </c>
    </row>
    <row r="408" spans="1:5" hidden="1" x14ac:dyDescent="0.25">
      <c r="A408">
        <v>2011</v>
      </c>
      <c r="B408" s="7" t="s">
        <v>435</v>
      </c>
      <c r="C408" s="9">
        <v>57243.472256200796</v>
      </c>
      <c r="D408" s="9">
        <v>379504.42266268213</v>
      </c>
      <c r="E408" s="9">
        <v>436747.89491888293</v>
      </c>
    </row>
    <row r="409" spans="1:5" hidden="1" x14ac:dyDescent="0.25">
      <c r="A409">
        <v>2011</v>
      </c>
      <c r="B409" s="7" t="s">
        <v>436</v>
      </c>
      <c r="C409" s="9">
        <v>373645.19864293357</v>
      </c>
      <c r="D409" s="9">
        <v>2062503.147785703</v>
      </c>
      <c r="E409" s="9">
        <v>2436148.3464286365</v>
      </c>
    </row>
    <row r="410" spans="1:5" hidden="1" x14ac:dyDescent="0.25">
      <c r="A410">
        <v>2011</v>
      </c>
      <c r="B410" s="7" t="s">
        <v>437</v>
      </c>
      <c r="C410" s="9">
        <v>848020.03496572154</v>
      </c>
      <c r="D410" s="9">
        <v>5793262.00704356</v>
      </c>
      <c r="E410" s="9">
        <v>6641282.0420092819</v>
      </c>
    </row>
    <row r="411" spans="1:5" hidden="1" x14ac:dyDescent="0.25">
      <c r="A411">
        <v>2011</v>
      </c>
      <c r="B411" s="7" t="s">
        <v>438</v>
      </c>
      <c r="C411" s="9">
        <v>182054.1140785857</v>
      </c>
      <c r="D411" s="9">
        <v>1351443.5298877158</v>
      </c>
      <c r="E411" s="9">
        <v>1533497.6439663016</v>
      </c>
    </row>
    <row r="412" spans="1:5" hidden="1" x14ac:dyDescent="0.25">
      <c r="A412">
        <v>2011</v>
      </c>
      <c r="B412" s="7" t="s">
        <v>439</v>
      </c>
      <c r="C412" s="9">
        <v>1252392.5227624029</v>
      </c>
      <c r="D412" s="9">
        <v>21457001.104406685</v>
      </c>
      <c r="E412" s="9">
        <v>22709393.627169088</v>
      </c>
    </row>
    <row r="413" spans="1:5" hidden="1" x14ac:dyDescent="0.25">
      <c r="A413">
        <v>2011</v>
      </c>
      <c r="B413" s="7" t="s">
        <v>440</v>
      </c>
      <c r="C413" s="9">
        <v>5581568.9359806329</v>
      </c>
      <c r="D413" s="9">
        <v>53946168.663415335</v>
      </c>
      <c r="E413" s="9">
        <v>59527737.599395968</v>
      </c>
    </row>
    <row r="414" spans="1:5" hidden="1" x14ac:dyDescent="0.25">
      <c r="A414">
        <v>2011</v>
      </c>
      <c r="B414" s="7" t="s">
        <v>441</v>
      </c>
      <c r="C414" s="9">
        <v>896813.00963112689</v>
      </c>
      <c r="D414" s="9">
        <v>5077772.6769096665</v>
      </c>
      <c r="E414" s="9">
        <v>5974585.6865407936</v>
      </c>
    </row>
    <row r="415" spans="1:5" hidden="1" x14ac:dyDescent="0.25">
      <c r="A415">
        <v>2011</v>
      </c>
      <c r="B415" s="7" t="s">
        <v>442</v>
      </c>
      <c r="C415" s="9">
        <v>362149.19428693963</v>
      </c>
      <c r="D415" s="9">
        <v>2847256.3327446198</v>
      </c>
      <c r="E415" s="9">
        <v>3209405.5270315595</v>
      </c>
    </row>
    <row r="416" spans="1:5" hidden="1" x14ac:dyDescent="0.25">
      <c r="A416">
        <v>2011</v>
      </c>
      <c r="B416" s="7" t="s">
        <v>443</v>
      </c>
      <c r="C416" s="9">
        <v>667117.18274017994</v>
      </c>
      <c r="D416" s="9">
        <v>5894934.7834454663</v>
      </c>
      <c r="E416" s="9">
        <v>6562051.9661856461</v>
      </c>
    </row>
    <row r="417" spans="1:5" hidden="1" x14ac:dyDescent="0.25">
      <c r="A417">
        <v>2011</v>
      </c>
      <c r="B417" s="7" t="s">
        <v>444</v>
      </c>
      <c r="C417" s="9">
        <v>74246.11652796538</v>
      </c>
      <c r="D417" s="9">
        <v>699633.19975696516</v>
      </c>
      <c r="E417" s="9">
        <v>773879.31628493057</v>
      </c>
    </row>
    <row r="418" spans="1:5" hidden="1" x14ac:dyDescent="0.25">
      <c r="A418">
        <v>2011</v>
      </c>
      <c r="B418" s="7" t="s">
        <v>445</v>
      </c>
      <c r="C418" s="9">
        <v>109285.2748798586</v>
      </c>
      <c r="D418" s="9">
        <v>552463.09598842415</v>
      </c>
      <c r="E418" s="9">
        <v>661748.37086828274</v>
      </c>
    </row>
    <row r="419" spans="1:5" hidden="1" x14ac:dyDescent="0.25">
      <c r="A419">
        <v>2011</v>
      </c>
      <c r="B419" s="7" t="s">
        <v>446</v>
      </c>
      <c r="C419" s="9">
        <v>245247.30129525217</v>
      </c>
      <c r="D419" s="9">
        <v>1468118.931949992</v>
      </c>
      <c r="E419" s="9">
        <v>1713366.2332452442</v>
      </c>
    </row>
    <row r="420" spans="1:5" hidden="1" x14ac:dyDescent="0.25">
      <c r="A420">
        <v>2011</v>
      </c>
      <c r="B420" s="7" t="s">
        <v>447</v>
      </c>
      <c r="C420" s="9">
        <v>307318.07458639785</v>
      </c>
      <c r="D420" s="9">
        <v>4037228.7906593052</v>
      </c>
      <c r="E420" s="9">
        <v>4344546.8652457027</v>
      </c>
    </row>
    <row r="421" spans="1:5" hidden="1" x14ac:dyDescent="0.25">
      <c r="A421">
        <v>2011</v>
      </c>
      <c r="B421" s="7" t="s">
        <v>88</v>
      </c>
      <c r="C421" s="9">
        <v>12259959.12288937</v>
      </c>
      <c r="D421" s="9">
        <v>114188820.82798789</v>
      </c>
      <c r="E421" s="9">
        <v>126448779.95087726</v>
      </c>
    </row>
    <row r="422" spans="1:5" hidden="1" x14ac:dyDescent="0.25"/>
    <row r="423" spans="1:5" hidden="1" x14ac:dyDescent="0.25"/>
    <row r="424" spans="1:5" hidden="1" x14ac:dyDescent="0.25">
      <c r="C424" s="13" t="s">
        <v>93</v>
      </c>
    </row>
    <row r="425" spans="1:5" hidden="1" x14ac:dyDescent="0.25">
      <c r="B425" s="13" t="s">
        <v>94</v>
      </c>
      <c r="C425" s="133" t="s">
        <v>48</v>
      </c>
      <c r="D425" s="133" t="s">
        <v>845</v>
      </c>
      <c r="E425" s="133" t="s">
        <v>84</v>
      </c>
    </row>
    <row r="426" spans="1:5" hidden="1" x14ac:dyDescent="0.25">
      <c r="A426">
        <v>2012</v>
      </c>
      <c r="B426" s="7" t="s">
        <v>448</v>
      </c>
      <c r="C426" s="9">
        <v>66155.528536495098</v>
      </c>
      <c r="D426" s="9">
        <v>299028.25885145529</v>
      </c>
      <c r="E426" s="9">
        <v>365183.7873879504</v>
      </c>
    </row>
    <row r="427" spans="1:5" hidden="1" x14ac:dyDescent="0.25">
      <c r="A427">
        <v>2012</v>
      </c>
      <c r="B427" s="7" t="s">
        <v>449</v>
      </c>
      <c r="C427" s="9">
        <v>18385.897311223165</v>
      </c>
      <c r="D427" s="9">
        <v>108889.08518466332</v>
      </c>
      <c r="E427" s="9">
        <v>127274.98249588648</v>
      </c>
    </row>
    <row r="428" spans="1:5" hidden="1" x14ac:dyDescent="0.25">
      <c r="A428">
        <v>2012</v>
      </c>
      <c r="B428" s="7" t="s">
        <v>450</v>
      </c>
      <c r="C428" s="9">
        <v>126175.47425893792</v>
      </c>
      <c r="D428" s="9">
        <v>1029458.6111001122</v>
      </c>
      <c r="E428" s="9">
        <v>1155634.0853590502</v>
      </c>
    </row>
    <row r="429" spans="1:5" hidden="1" x14ac:dyDescent="0.25">
      <c r="A429">
        <v>2012</v>
      </c>
      <c r="B429" s="7" t="s">
        <v>451</v>
      </c>
      <c r="C429" s="9">
        <v>18648.606539159849</v>
      </c>
      <c r="D429" s="9">
        <v>87766.308783480243</v>
      </c>
      <c r="E429" s="9">
        <v>106414.9153226401</v>
      </c>
    </row>
    <row r="430" spans="1:5" hidden="1" x14ac:dyDescent="0.25">
      <c r="A430">
        <v>2012</v>
      </c>
      <c r="B430" s="7" t="s">
        <v>452</v>
      </c>
      <c r="C430" s="9">
        <v>139442.86040835956</v>
      </c>
      <c r="D430" s="9">
        <v>1040734.8904221946</v>
      </c>
      <c r="E430" s="9">
        <v>1180177.7508305542</v>
      </c>
    </row>
    <row r="431" spans="1:5" hidden="1" x14ac:dyDescent="0.25">
      <c r="A431">
        <v>2012</v>
      </c>
      <c r="B431" s="7" t="s">
        <v>453</v>
      </c>
      <c r="C431" s="9">
        <v>14179.487695238236</v>
      </c>
      <c r="D431" s="9">
        <v>74788.04969116862</v>
      </c>
      <c r="E431" s="9">
        <v>88967.537386406853</v>
      </c>
    </row>
    <row r="432" spans="1:5" hidden="1" x14ac:dyDescent="0.25">
      <c r="A432">
        <v>2012</v>
      </c>
      <c r="B432" s="7" t="s">
        <v>454</v>
      </c>
      <c r="C432" s="9">
        <v>25404.699592362278</v>
      </c>
      <c r="D432" s="9">
        <v>160309.93286007407</v>
      </c>
      <c r="E432" s="9">
        <v>185714.63245243634</v>
      </c>
    </row>
    <row r="433" spans="1:5" hidden="1" x14ac:dyDescent="0.25">
      <c r="A433">
        <v>2012</v>
      </c>
      <c r="B433" s="7" t="s">
        <v>455</v>
      </c>
      <c r="C433" s="9">
        <v>108023.98342213056</v>
      </c>
      <c r="D433" s="9">
        <v>520445.37471480627</v>
      </c>
      <c r="E433" s="9">
        <v>628469.35813693679</v>
      </c>
    </row>
    <row r="434" spans="1:5" hidden="1" x14ac:dyDescent="0.25">
      <c r="A434">
        <v>2012</v>
      </c>
      <c r="B434" s="7" t="s">
        <v>456</v>
      </c>
      <c r="C434" s="9">
        <v>71038.883923030793</v>
      </c>
      <c r="D434" s="9">
        <v>328184.04057751567</v>
      </c>
      <c r="E434" s="9">
        <v>399222.92450054648</v>
      </c>
    </row>
    <row r="435" spans="1:5" hidden="1" x14ac:dyDescent="0.25">
      <c r="A435">
        <v>2012</v>
      </c>
      <c r="B435" s="7" t="s">
        <v>457</v>
      </c>
      <c r="C435" s="9">
        <v>304155.94875949674</v>
      </c>
      <c r="D435" s="9">
        <v>1430691.7331184628</v>
      </c>
      <c r="E435" s="9">
        <v>1734847.6818779595</v>
      </c>
    </row>
    <row r="436" spans="1:5" hidden="1" x14ac:dyDescent="0.25">
      <c r="A436">
        <v>2012</v>
      </c>
      <c r="B436" s="7" t="s">
        <v>458</v>
      </c>
      <c r="C436" s="9">
        <v>77149.696909709019</v>
      </c>
      <c r="D436" s="9">
        <v>845294.8264675875</v>
      </c>
      <c r="E436" s="9">
        <v>922444.52337729651</v>
      </c>
    </row>
    <row r="437" spans="1:5" hidden="1" x14ac:dyDescent="0.25">
      <c r="A437">
        <v>2012</v>
      </c>
      <c r="B437" s="7" t="s">
        <v>459</v>
      </c>
      <c r="C437" s="9">
        <v>71513.255152874539</v>
      </c>
      <c r="D437" s="9">
        <v>609879.88044649619</v>
      </c>
      <c r="E437" s="9">
        <v>681393.1355993707</v>
      </c>
    </row>
    <row r="438" spans="1:5" hidden="1" x14ac:dyDescent="0.25">
      <c r="A438">
        <v>2012</v>
      </c>
      <c r="B438" s="7" t="s">
        <v>460</v>
      </c>
      <c r="C438" s="9">
        <v>538431.89998884848</v>
      </c>
      <c r="D438" s="9">
        <v>2075296.1274037797</v>
      </c>
      <c r="E438" s="9">
        <v>2613728.0273926281</v>
      </c>
    </row>
    <row r="439" spans="1:5" hidden="1" x14ac:dyDescent="0.25">
      <c r="A439">
        <v>2012</v>
      </c>
      <c r="B439" s="7" t="s">
        <v>461</v>
      </c>
      <c r="C439" s="9">
        <v>52374.642340295861</v>
      </c>
      <c r="D439" s="9">
        <v>379593.66343927587</v>
      </c>
      <c r="E439" s="9">
        <v>431968.30577957176</v>
      </c>
    </row>
    <row r="440" spans="1:5" hidden="1" x14ac:dyDescent="0.25">
      <c r="A440">
        <v>2012</v>
      </c>
      <c r="B440" s="7" t="s">
        <v>462</v>
      </c>
      <c r="C440" s="9">
        <v>66066.162646662575</v>
      </c>
      <c r="D440" s="9">
        <v>388636.81540835294</v>
      </c>
      <c r="E440" s="9">
        <v>454702.9780550155</v>
      </c>
    </row>
    <row r="441" spans="1:5" hidden="1" x14ac:dyDescent="0.25">
      <c r="A441">
        <v>2012</v>
      </c>
      <c r="B441" s="7" t="s">
        <v>463</v>
      </c>
      <c r="C441" s="9">
        <v>426620.48338246753</v>
      </c>
      <c r="D441" s="9">
        <v>1946700.4928525209</v>
      </c>
      <c r="E441" s="9">
        <v>2373320.9762349883</v>
      </c>
    </row>
    <row r="442" spans="1:5" hidden="1" x14ac:dyDescent="0.25">
      <c r="A442">
        <v>2012</v>
      </c>
      <c r="B442" s="7" t="s">
        <v>464</v>
      </c>
      <c r="C442" s="9">
        <v>963965.15390177129</v>
      </c>
      <c r="D442" s="9">
        <v>5858899.8501358684</v>
      </c>
      <c r="E442" s="9">
        <v>6822865.0040376401</v>
      </c>
    </row>
    <row r="443" spans="1:5" hidden="1" x14ac:dyDescent="0.25">
      <c r="A443">
        <v>2012</v>
      </c>
      <c r="B443" s="7" t="s">
        <v>465</v>
      </c>
      <c r="C443" s="9">
        <v>207859.40465153469</v>
      </c>
      <c r="D443" s="9">
        <v>1364533.0986849745</v>
      </c>
      <c r="E443" s="9">
        <v>1572392.5033365092</v>
      </c>
    </row>
    <row r="444" spans="1:5" hidden="1" x14ac:dyDescent="0.25">
      <c r="A444">
        <v>2012</v>
      </c>
      <c r="B444" s="7" t="s">
        <v>466</v>
      </c>
      <c r="C444" s="9">
        <v>1431620.1051247618</v>
      </c>
      <c r="D444" s="9">
        <v>22645131.460267555</v>
      </c>
      <c r="E444" s="9">
        <v>24076751.565392315</v>
      </c>
    </row>
    <row r="445" spans="1:5" hidden="1" x14ac:dyDescent="0.25">
      <c r="A445">
        <v>2012</v>
      </c>
      <c r="B445" s="7" t="s">
        <v>467</v>
      </c>
      <c r="C445" s="9">
        <v>6050645.0793349957</v>
      </c>
      <c r="D445" s="9">
        <v>56294775.857223012</v>
      </c>
      <c r="E445" s="9">
        <v>62345420.936558008</v>
      </c>
    </row>
    <row r="446" spans="1:5" hidden="1" x14ac:dyDescent="0.25">
      <c r="A446">
        <v>2012</v>
      </c>
      <c r="B446" s="7" t="s">
        <v>468</v>
      </c>
      <c r="C446" s="9">
        <v>955043.32840406394</v>
      </c>
      <c r="D446" s="9">
        <v>5549157.7622324135</v>
      </c>
      <c r="E446" s="9">
        <v>6504201.0906364778</v>
      </c>
    </row>
    <row r="447" spans="1:5" hidden="1" x14ac:dyDescent="0.25">
      <c r="A447">
        <v>2012</v>
      </c>
      <c r="B447" s="7" t="s">
        <v>469</v>
      </c>
      <c r="C447" s="9">
        <v>417355.12374855886</v>
      </c>
      <c r="D447" s="9">
        <v>2966400.7321881833</v>
      </c>
      <c r="E447" s="9">
        <v>3383755.8559367424</v>
      </c>
    </row>
    <row r="448" spans="1:5" hidden="1" x14ac:dyDescent="0.25">
      <c r="A448">
        <v>2012</v>
      </c>
      <c r="B448" s="7" t="s">
        <v>470</v>
      </c>
      <c r="C448" s="9">
        <v>723015.98037768353</v>
      </c>
      <c r="D448" s="9">
        <v>5562688.6427025804</v>
      </c>
      <c r="E448" s="9">
        <v>6285704.6230802638</v>
      </c>
    </row>
    <row r="449" spans="1:5" hidden="1" x14ac:dyDescent="0.25">
      <c r="A449">
        <v>2012</v>
      </c>
      <c r="B449" s="7" t="s">
        <v>471</v>
      </c>
      <c r="C449" s="9">
        <v>78805.612507811544</v>
      </c>
      <c r="D449" s="9">
        <v>717399.05043225246</v>
      </c>
      <c r="E449" s="9">
        <v>796204.66294006398</v>
      </c>
    </row>
    <row r="450" spans="1:5" hidden="1" x14ac:dyDescent="0.25">
      <c r="A450">
        <v>2012</v>
      </c>
      <c r="B450" s="7" t="s">
        <v>472</v>
      </c>
      <c r="C450" s="9">
        <v>121540.85172130757</v>
      </c>
      <c r="D450" s="9">
        <v>611612.21174232848</v>
      </c>
      <c r="E450" s="9">
        <v>733153.06346363609</v>
      </c>
    </row>
    <row r="451" spans="1:5" hidden="1" x14ac:dyDescent="0.25">
      <c r="A451">
        <v>2012</v>
      </c>
      <c r="B451" s="7" t="s">
        <v>473</v>
      </c>
      <c r="C451" s="9">
        <v>274096.07285522914</v>
      </c>
      <c r="D451" s="9">
        <v>1389163.6453613269</v>
      </c>
      <c r="E451" s="9">
        <v>1663259.7182165561</v>
      </c>
    </row>
    <row r="452" spans="1:5" hidden="1" x14ac:dyDescent="0.25">
      <c r="A452">
        <v>2012</v>
      </c>
      <c r="B452" s="7" t="s">
        <v>474</v>
      </c>
      <c r="C452" s="9">
        <v>318972.04137555882</v>
      </c>
      <c r="D452" s="9">
        <v>3857473.3333926029</v>
      </c>
      <c r="E452" s="9">
        <v>4176445.3747681617</v>
      </c>
    </row>
    <row r="453" spans="1:5" hidden="1" x14ac:dyDescent="0.25">
      <c r="A453">
        <v>2012</v>
      </c>
      <c r="B453" s="7" t="s">
        <v>87</v>
      </c>
      <c r="C453" s="9">
        <v>13666686.264870569</v>
      </c>
      <c r="D453" s="9">
        <v>118142933.73568504</v>
      </c>
      <c r="E453" s="9">
        <v>131809620.0005556</v>
      </c>
    </row>
    <row r="454" spans="1:5" hidden="1" x14ac:dyDescent="0.25"/>
    <row r="455" spans="1:5" hidden="1" x14ac:dyDescent="0.25"/>
    <row r="456" spans="1:5" hidden="1" x14ac:dyDescent="0.25">
      <c r="C456" s="13" t="s">
        <v>93</v>
      </c>
    </row>
    <row r="457" spans="1:5" hidden="1" x14ac:dyDescent="0.25">
      <c r="B457" s="13" t="s">
        <v>94</v>
      </c>
      <c r="C457" s="133" t="s">
        <v>48</v>
      </c>
      <c r="D457" s="133" t="s">
        <v>845</v>
      </c>
      <c r="E457" s="133" t="s">
        <v>84</v>
      </c>
    </row>
    <row r="458" spans="1:5" hidden="1" x14ac:dyDescent="0.25">
      <c r="A458">
        <v>2013</v>
      </c>
      <c r="B458" s="7" t="s">
        <v>475</v>
      </c>
      <c r="C458" s="9">
        <v>65836.780016541277</v>
      </c>
      <c r="D458" s="9">
        <v>329770.69799344626</v>
      </c>
      <c r="E458" s="9">
        <v>395607.47800998751</v>
      </c>
    </row>
    <row r="459" spans="1:5" hidden="1" x14ac:dyDescent="0.25">
      <c r="A459">
        <v>2013</v>
      </c>
      <c r="B459" s="7" t="s">
        <v>476</v>
      </c>
      <c r="C459" s="9">
        <v>17357.911156405538</v>
      </c>
      <c r="D459" s="9">
        <v>136959.07341188454</v>
      </c>
      <c r="E459" s="9">
        <v>154316.98456829009</v>
      </c>
    </row>
    <row r="460" spans="1:5" hidden="1" x14ac:dyDescent="0.25">
      <c r="A460">
        <v>2013</v>
      </c>
      <c r="B460" s="7" t="s">
        <v>477</v>
      </c>
      <c r="C460" s="9">
        <v>121956.95555349451</v>
      </c>
      <c r="D460" s="9">
        <v>1064859.6282973767</v>
      </c>
      <c r="E460" s="9">
        <v>1186816.5838508713</v>
      </c>
    </row>
    <row r="461" spans="1:5" hidden="1" x14ac:dyDescent="0.25">
      <c r="A461">
        <v>2013</v>
      </c>
      <c r="B461" s="7" t="s">
        <v>478</v>
      </c>
      <c r="C461" s="9">
        <v>13654.131461955774</v>
      </c>
      <c r="D461" s="9">
        <v>105224.76188238153</v>
      </c>
      <c r="E461" s="9">
        <v>118878.8933443373</v>
      </c>
    </row>
    <row r="462" spans="1:5" hidden="1" x14ac:dyDescent="0.25">
      <c r="A462">
        <v>2013</v>
      </c>
      <c r="B462" s="7" t="s">
        <v>479</v>
      </c>
      <c r="C462" s="9">
        <v>148059.72778249229</v>
      </c>
      <c r="D462" s="9">
        <v>1091523.3336831713</v>
      </c>
      <c r="E462" s="9">
        <v>1239583.0614656636</v>
      </c>
    </row>
    <row r="463" spans="1:5" hidden="1" x14ac:dyDescent="0.25">
      <c r="A463">
        <v>2013</v>
      </c>
      <c r="B463" s="7" t="s">
        <v>480</v>
      </c>
      <c r="C463" s="9">
        <v>16091.367114557941</v>
      </c>
      <c r="D463" s="9">
        <v>85393.19016512185</v>
      </c>
      <c r="E463" s="9">
        <v>101484.55727967979</v>
      </c>
    </row>
    <row r="464" spans="1:5" hidden="1" x14ac:dyDescent="0.25">
      <c r="A464">
        <v>2013</v>
      </c>
      <c r="B464" s="7" t="s">
        <v>481</v>
      </c>
      <c r="C464" s="9">
        <v>32362.222155955922</v>
      </c>
      <c r="D464" s="9">
        <v>171177.30410466634</v>
      </c>
      <c r="E464" s="9">
        <v>203539.52626062225</v>
      </c>
    </row>
    <row r="465" spans="1:5" hidden="1" x14ac:dyDescent="0.25">
      <c r="A465">
        <v>2013</v>
      </c>
      <c r="B465" s="7" t="s">
        <v>482</v>
      </c>
      <c r="C465" s="9">
        <v>114267.27907149402</v>
      </c>
      <c r="D465" s="9">
        <v>550109.92973712739</v>
      </c>
      <c r="E465" s="9">
        <v>664377.20880862139</v>
      </c>
    </row>
    <row r="466" spans="1:5" hidden="1" x14ac:dyDescent="0.25">
      <c r="A466">
        <v>2013</v>
      </c>
      <c r="B466" s="7" t="s">
        <v>483</v>
      </c>
      <c r="C466" s="9">
        <v>76085.425098706153</v>
      </c>
      <c r="D466" s="9">
        <v>391978.98540269508</v>
      </c>
      <c r="E466" s="9">
        <v>468064.41050140123</v>
      </c>
    </row>
    <row r="467" spans="1:5" hidden="1" x14ac:dyDescent="0.25">
      <c r="A467">
        <v>2013</v>
      </c>
      <c r="B467" s="7" t="s">
        <v>484</v>
      </c>
      <c r="C467" s="9">
        <v>315438.10153046658</v>
      </c>
      <c r="D467" s="9">
        <v>1567897.5180441169</v>
      </c>
      <c r="E467" s="9">
        <v>1883335.6195745836</v>
      </c>
    </row>
    <row r="468" spans="1:5" hidden="1" x14ac:dyDescent="0.25">
      <c r="A468">
        <v>2013</v>
      </c>
      <c r="B468" s="7" t="s">
        <v>485</v>
      </c>
      <c r="C468" s="9">
        <v>88700.14087922647</v>
      </c>
      <c r="D468" s="9">
        <v>784975.66557446425</v>
      </c>
      <c r="E468" s="9">
        <v>873675.80645369075</v>
      </c>
    </row>
    <row r="469" spans="1:5" hidden="1" x14ac:dyDescent="0.25">
      <c r="A469">
        <v>2013</v>
      </c>
      <c r="B469" s="7" t="s">
        <v>486</v>
      </c>
      <c r="C469" s="9">
        <v>83074.164509013106</v>
      </c>
      <c r="D469" s="9">
        <v>604024.98785218981</v>
      </c>
      <c r="E469" s="9">
        <v>687099.15236120287</v>
      </c>
    </row>
    <row r="470" spans="1:5" hidden="1" x14ac:dyDescent="0.25">
      <c r="A470">
        <v>2013</v>
      </c>
      <c r="B470" s="7" t="s">
        <v>487</v>
      </c>
      <c r="C470" s="9">
        <v>577898.01013601676</v>
      </c>
      <c r="D470" s="9">
        <v>2170453.0476455968</v>
      </c>
      <c r="E470" s="9">
        <v>2748351.0577816134</v>
      </c>
    </row>
    <row r="471" spans="1:5" hidden="1" x14ac:dyDescent="0.25">
      <c r="A471">
        <v>2013</v>
      </c>
      <c r="B471" s="7" t="s">
        <v>488</v>
      </c>
      <c r="C471" s="9">
        <v>56917.885715949837</v>
      </c>
      <c r="D471" s="9">
        <v>369880.94768325851</v>
      </c>
      <c r="E471" s="9">
        <v>426798.83339920832</v>
      </c>
    </row>
    <row r="472" spans="1:5" hidden="1" x14ac:dyDescent="0.25">
      <c r="A472">
        <v>2013</v>
      </c>
      <c r="B472" s="7" t="s">
        <v>489</v>
      </c>
      <c r="C472" s="9">
        <v>70233.377373709809</v>
      </c>
      <c r="D472" s="9">
        <v>435792.10442579712</v>
      </c>
      <c r="E472" s="9">
        <v>506025.48179950693</v>
      </c>
    </row>
    <row r="473" spans="1:5" hidden="1" x14ac:dyDescent="0.25">
      <c r="A473">
        <v>2013</v>
      </c>
      <c r="B473" s="7" t="s">
        <v>490</v>
      </c>
      <c r="C473" s="9">
        <v>423265.47172955575</v>
      </c>
      <c r="D473" s="9">
        <v>2012350.749170234</v>
      </c>
      <c r="E473" s="9">
        <v>2435616.2208997896</v>
      </c>
    </row>
    <row r="474" spans="1:5" hidden="1" x14ac:dyDescent="0.25">
      <c r="A474">
        <v>2013</v>
      </c>
      <c r="B474" s="7" t="s">
        <v>491</v>
      </c>
      <c r="C474" s="9">
        <v>992254.47588120727</v>
      </c>
      <c r="D474" s="9">
        <v>6065044.414501573</v>
      </c>
      <c r="E474" s="9">
        <v>7057298.8903827798</v>
      </c>
    </row>
    <row r="475" spans="1:5" hidden="1" x14ac:dyDescent="0.25">
      <c r="A475">
        <v>2013</v>
      </c>
      <c r="B475" s="7" t="s">
        <v>492</v>
      </c>
      <c r="C475" s="9">
        <v>229605.43984148937</v>
      </c>
      <c r="D475" s="9">
        <v>1480737.2436658891</v>
      </c>
      <c r="E475" s="9">
        <v>1710342.6835073784</v>
      </c>
    </row>
    <row r="476" spans="1:5" hidden="1" x14ac:dyDescent="0.25">
      <c r="A476">
        <v>2013</v>
      </c>
      <c r="B476" s="7" t="s">
        <v>493</v>
      </c>
      <c r="C476" s="9">
        <v>1497076.2150322201</v>
      </c>
      <c r="D476" s="9">
        <v>21514254.085374564</v>
      </c>
      <c r="E476" s="9">
        <v>23011330.300406784</v>
      </c>
    </row>
    <row r="477" spans="1:5" hidden="1" x14ac:dyDescent="0.25">
      <c r="A477">
        <v>2013</v>
      </c>
      <c r="B477" s="7" t="s">
        <v>494</v>
      </c>
      <c r="C477" s="9">
        <v>6451851.2754977373</v>
      </c>
      <c r="D477" s="9">
        <v>55774096.271122716</v>
      </c>
      <c r="E477" s="9">
        <v>62225947.546620451</v>
      </c>
    </row>
    <row r="478" spans="1:5" hidden="1" x14ac:dyDescent="0.25">
      <c r="A478">
        <v>2013</v>
      </c>
      <c r="B478" s="7" t="s">
        <v>495</v>
      </c>
      <c r="C478" s="9">
        <v>972361.88616936048</v>
      </c>
      <c r="D478" s="9">
        <v>5866673.3719053939</v>
      </c>
      <c r="E478" s="9">
        <v>6839035.2580747548</v>
      </c>
    </row>
    <row r="479" spans="1:5" hidden="1" x14ac:dyDescent="0.25">
      <c r="A479">
        <v>2013</v>
      </c>
      <c r="B479" s="7" t="s">
        <v>496</v>
      </c>
      <c r="C479" s="9">
        <v>447683.52262791729</v>
      </c>
      <c r="D479" s="9">
        <v>3212141.6620733342</v>
      </c>
      <c r="E479" s="9">
        <v>3659825.1847012513</v>
      </c>
    </row>
    <row r="480" spans="1:5" hidden="1" x14ac:dyDescent="0.25">
      <c r="A480">
        <v>2013</v>
      </c>
      <c r="B480" s="7" t="s">
        <v>497</v>
      </c>
      <c r="C480" s="9">
        <v>773141.15046955447</v>
      </c>
      <c r="D480" s="9">
        <v>5902009.1732183397</v>
      </c>
      <c r="E480" s="9">
        <v>6675150.3236878943</v>
      </c>
    </row>
    <row r="481" spans="1:5" hidden="1" x14ac:dyDescent="0.25">
      <c r="A481">
        <v>2013</v>
      </c>
      <c r="B481" s="7" t="s">
        <v>498</v>
      </c>
      <c r="C481" s="9">
        <v>83560.054458205341</v>
      </c>
      <c r="D481" s="9">
        <v>798666.14167980617</v>
      </c>
      <c r="E481" s="9">
        <v>882226.19613801152</v>
      </c>
    </row>
    <row r="482" spans="1:5" hidden="1" x14ac:dyDescent="0.25">
      <c r="A482">
        <v>2013</v>
      </c>
      <c r="B482" s="7" t="s">
        <v>499</v>
      </c>
      <c r="C482" s="9">
        <v>114749.41288583001</v>
      </c>
      <c r="D482" s="9">
        <v>652207.23835493822</v>
      </c>
      <c r="E482" s="9">
        <v>766956.65124076826</v>
      </c>
    </row>
    <row r="483" spans="1:5" hidden="1" x14ac:dyDescent="0.25">
      <c r="A483">
        <v>2013</v>
      </c>
      <c r="B483" s="7" t="s">
        <v>500</v>
      </c>
      <c r="C483" s="9">
        <v>288494.89755962696</v>
      </c>
      <c r="D483" s="9">
        <v>1586085.3639459061</v>
      </c>
      <c r="E483" s="9">
        <v>1874580.261505533</v>
      </c>
    </row>
    <row r="484" spans="1:5" hidden="1" x14ac:dyDescent="0.25">
      <c r="A484">
        <v>2013</v>
      </c>
      <c r="B484" s="7" t="s">
        <v>501</v>
      </c>
      <c r="C484" s="9">
        <v>349530.85063666257</v>
      </c>
      <c r="D484" s="9">
        <v>4166444.0906997249</v>
      </c>
      <c r="E484" s="9">
        <v>4515974.9413363878</v>
      </c>
    </row>
    <row r="485" spans="1:5" hidden="1" x14ac:dyDescent="0.25">
      <c r="A485">
        <v>2013</v>
      </c>
      <c r="B485" s="7" t="s">
        <v>86</v>
      </c>
      <c r="C485" s="9">
        <v>14421508.132345354</v>
      </c>
      <c r="D485" s="9">
        <v>118890730.98161574</v>
      </c>
      <c r="E485" s="9">
        <v>133312239.11396109</v>
      </c>
    </row>
    <row r="486" spans="1:5" hidden="1" x14ac:dyDescent="0.25"/>
    <row r="487" spans="1:5" hidden="1" x14ac:dyDescent="0.25"/>
    <row r="488" spans="1:5" hidden="1" x14ac:dyDescent="0.25">
      <c r="C488" s="13" t="s">
        <v>93</v>
      </c>
    </row>
    <row r="489" spans="1:5" hidden="1" x14ac:dyDescent="0.25">
      <c r="B489" s="13" t="s">
        <v>94</v>
      </c>
      <c r="C489" s="133" t="s">
        <v>48</v>
      </c>
      <c r="D489" s="133" t="s">
        <v>845</v>
      </c>
      <c r="E489" s="133" t="s">
        <v>84</v>
      </c>
    </row>
    <row r="490" spans="1:5" hidden="1" x14ac:dyDescent="0.25">
      <c r="A490">
        <v>2014</v>
      </c>
      <c r="B490" s="7" t="s">
        <v>502</v>
      </c>
      <c r="C490" s="9">
        <v>65433.566195301944</v>
      </c>
      <c r="D490" s="9">
        <v>383593.87078236829</v>
      </c>
      <c r="E490" s="9">
        <v>449027.43697767024</v>
      </c>
    </row>
    <row r="491" spans="1:5" hidden="1" x14ac:dyDescent="0.25">
      <c r="A491">
        <v>2014</v>
      </c>
      <c r="B491" s="7" t="s">
        <v>503</v>
      </c>
      <c r="C491" s="9">
        <v>19300.227473526411</v>
      </c>
      <c r="D491" s="9">
        <v>145259.76204148211</v>
      </c>
      <c r="E491" s="9">
        <v>164559.98951500852</v>
      </c>
    </row>
    <row r="492" spans="1:5" hidden="1" x14ac:dyDescent="0.25">
      <c r="A492">
        <v>2014</v>
      </c>
      <c r="B492" s="7" t="s">
        <v>504</v>
      </c>
      <c r="C492" s="9">
        <v>135101.31484587168</v>
      </c>
      <c r="D492" s="9">
        <v>1109762.0753440824</v>
      </c>
      <c r="E492" s="9">
        <v>1244863.3901899541</v>
      </c>
    </row>
    <row r="493" spans="1:5" hidden="1" x14ac:dyDescent="0.25">
      <c r="A493">
        <v>2014</v>
      </c>
      <c r="B493" s="7" t="s">
        <v>505</v>
      </c>
      <c r="C493" s="9">
        <v>14018.590435407805</v>
      </c>
      <c r="D493" s="9">
        <v>111098.97977830459</v>
      </c>
      <c r="E493" s="9">
        <v>125117.5702137124</v>
      </c>
    </row>
    <row r="494" spans="1:5" hidden="1" x14ac:dyDescent="0.25">
      <c r="A494">
        <v>2014</v>
      </c>
      <c r="B494" s="7" t="s">
        <v>506</v>
      </c>
      <c r="C494" s="9">
        <v>157820.07742691011</v>
      </c>
      <c r="D494" s="9">
        <v>1186635.3238974456</v>
      </c>
      <c r="E494" s="9">
        <v>1344455.4013243557</v>
      </c>
    </row>
    <row r="495" spans="1:5" hidden="1" x14ac:dyDescent="0.25">
      <c r="A495">
        <v>2014</v>
      </c>
      <c r="B495" s="7" t="s">
        <v>507</v>
      </c>
      <c r="C495" s="9">
        <v>15980.276651270558</v>
      </c>
      <c r="D495" s="9">
        <v>92203.385413282056</v>
      </c>
      <c r="E495" s="9">
        <v>108183.66206455261</v>
      </c>
    </row>
    <row r="496" spans="1:5" hidden="1" x14ac:dyDescent="0.25">
      <c r="A496">
        <v>2014</v>
      </c>
      <c r="B496" s="7" t="s">
        <v>508</v>
      </c>
      <c r="C496" s="9">
        <v>29401.589198760601</v>
      </c>
      <c r="D496" s="9">
        <v>185987.56087050666</v>
      </c>
      <c r="E496" s="9">
        <v>215389.15006926726</v>
      </c>
    </row>
    <row r="497" spans="1:5" hidden="1" x14ac:dyDescent="0.25">
      <c r="A497">
        <v>2014</v>
      </c>
      <c r="B497" s="7" t="s">
        <v>509</v>
      </c>
      <c r="C497" s="9">
        <v>112401.94891830461</v>
      </c>
      <c r="D497" s="9">
        <v>556955.22004565503</v>
      </c>
      <c r="E497" s="9">
        <v>669357.16896395967</v>
      </c>
    </row>
    <row r="498" spans="1:5" hidden="1" x14ac:dyDescent="0.25">
      <c r="A498">
        <v>2014</v>
      </c>
      <c r="B498" s="7" t="s">
        <v>510</v>
      </c>
      <c r="C498" s="9">
        <v>77564.726900418158</v>
      </c>
      <c r="D498" s="9">
        <v>353084.22480033425</v>
      </c>
      <c r="E498" s="9">
        <v>430648.95170075243</v>
      </c>
    </row>
    <row r="499" spans="1:5" hidden="1" x14ac:dyDescent="0.25">
      <c r="A499">
        <v>2014</v>
      </c>
      <c r="B499" s="7" t="s">
        <v>511</v>
      </c>
      <c r="C499" s="9">
        <v>337049.45194808365</v>
      </c>
      <c r="D499" s="9">
        <v>1827541.1520572496</v>
      </c>
      <c r="E499" s="9">
        <v>2164590.604005333</v>
      </c>
    </row>
    <row r="500" spans="1:5" hidden="1" x14ac:dyDescent="0.25">
      <c r="A500">
        <v>2014</v>
      </c>
      <c r="B500" s="7" t="s">
        <v>512</v>
      </c>
      <c r="C500" s="9">
        <v>89760.757140044327</v>
      </c>
      <c r="D500" s="9">
        <v>841102.19142189482</v>
      </c>
      <c r="E500" s="9">
        <v>930862.94856193918</v>
      </c>
    </row>
    <row r="501" spans="1:5" hidden="1" x14ac:dyDescent="0.25">
      <c r="A501">
        <v>2014</v>
      </c>
      <c r="B501" s="7" t="s">
        <v>513</v>
      </c>
      <c r="C501" s="9">
        <v>95178.418927736959</v>
      </c>
      <c r="D501" s="9">
        <v>708067.50275164156</v>
      </c>
      <c r="E501" s="9">
        <v>803245.92167937849</v>
      </c>
    </row>
    <row r="502" spans="1:5" hidden="1" x14ac:dyDescent="0.25">
      <c r="A502">
        <v>2014</v>
      </c>
      <c r="B502" s="7" t="s">
        <v>514</v>
      </c>
      <c r="C502" s="9">
        <v>540211.47060051211</v>
      </c>
      <c r="D502" s="9">
        <v>2126941.1559313871</v>
      </c>
      <c r="E502" s="9">
        <v>2667152.626531899</v>
      </c>
    </row>
    <row r="503" spans="1:5" hidden="1" x14ac:dyDescent="0.25">
      <c r="A503">
        <v>2014</v>
      </c>
      <c r="B503" s="7" t="s">
        <v>515</v>
      </c>
      <c r="C503" s="9">
        <v>54920.293850883922</v>
      </c>
      <c r="D503" s="9">
        <v>448710.57625016966</v>
      </c>
      <c r="E503" s="9">
        <v>503630.87010105356</v>
      </c>
    </row>
    <row r="504" spans="1:5" hidden="1" x14ac:dyDescent="0.25">
      <c r="A504">
        <v>2014</v>
      </c>
      <c r="B504" s="7" t="s">
        <v>516</v>
      </c>
      <c r="C504" s="9">
        <v>70511.558512271731</v>
      </c>
      <c r="D504" s="9">
        <v>477738.34806506964</v>
      </c>
      <c r="E504" s="9">
        <v>548249.90657734137</v>
      </c>
    </row>
    <row r="505" spans="1:5" hidden="1" x14ac:dyDescent="0.25">
      <c r="A505">
        <v>2014</v>
      </c>
      <c r="B505" s="7" t="s">
        <v>517</v>
      </c>
      <c r="C505" s="9">
        <v>438569.84569450194</v>
      </c>
      <c r="D505" s="9">
        <v>2237059.7638783497</v>
      </c>
      <c r="E505" s="9">
        <v>2675629.6095728516</v>
      </c>
    </row>
    <row r="506" spans="1:5" hidden="1" x14ac:dyDescent="0.25">
      <c r="A506">
        <v>2014</v>
      </c>
      <c r="B506" s="7" t="s">
        <v>518</v>
      </c>
      <c r="C506" s="9">
        <v>994188.37101298501</v>
      </c>
      <c r="D506" s="9">
        <v>6078851.6148828771</v>
      </c>
      <c r="E506" s="9">
        <v>7073039.9858958619</v>
      </c>
    </row>
    <row r="507" spans="1:5" hidden="1" x14ac:dyDescent="0.25">
      <c r="A507">
        <v>2014</v>
      </c>
      <c r="B507" s="7" t="s">
        <v>519</v>
      </c>
      <c r="C507" s="9">
        <v>245151.66213723741</v>
      </c>
      <c r="D507" s="9">
        <v>1455523.4024694995</v>
      </c>
      <c r="E507" s="9">
        <v>1700675.0646067369</v>
      </c>
    </row>
    <row r="508" spans="1:5" hidden="1" x14ac:dyDescent="0.25">
      <c r="A508">
        <v>2014</v>
      </c>
      <c r="B508" s="7" t="s">
        <v>520</v>
      </c>
      <c r="C508" s="9">
        <v>1540243.2280338104</v>
      </c>
      <c r="D508" s="9">
        <v>21921061.098317873</v>
      </c>
      <c r="E508" s="9">
        <v>23461304.326351684</v>
      </c>
    </row>
    <row r="509" spans="1:5" hidden="1" x14ac:dyDescent="0.25">
      <c r="A509">
        <v>2014</v>
      </c>
      <c r="B509" s="7" t="s">
        <v>521</v>
      </c>
      <c r="C509" s="9">
        <v>6315055.7695051804</v>
      </c>
      <c r="D509" s="9">
        <v>58096216.136922643</v>
      </c>
      <c r="E509" s="9">
        <v>64411271.906427823</v>
      </c>
    </row>
    <row r="510" spans="1:5" hidden="1" x14ac:dyDescent="0.25">
      <c r="A510">
        <v>2014</v>
      </c>
      <c r="B510" s="7" t="s">
        <v>522</v>
      </c>
      <c r="C510" s="9">
        <v>1016651.912710904</v>
      </c>
      <c r="D510" s="9">
        <v>5780589.2207770748</v>
      </c>
      <c r="E510" s="9">
        <v>6797241.133487979</v>
      </c>
    </row>
    <row r="511" spans="1:5" hidden="1" x14ac:dyDescent="0.25">
      <c r="A511">
        <v>2014</v>
      </c>
      <c r="B511" s="7" t="s">
        <v>523</v>
      </c>
      <c r="C511" s="9">
        <v>445517.5540450468</v>
      </c>
      <c r="D511" s="9">
        <v>3309796.0386162139</v>
      </c>
      <c r="E511" s="9">
        <v>3755313.5926612606</v>
      </c>
    </row>
    <row r="512" spans="1:5" hidden="1" x14ac:dyDescent="0.25">
      <c r="A512">
        <v>2014</v>
      </c>
      <c r="B512" s="7" t="s">
        <v>524</v>
      </c>
      <c r="C512" s="9">
        <v>777887.49615377886</v>
      </c>
      <c r="D512" s="9">
        <v>6503385.3750086706</v>
      </c>
      <c r="E512" s="9">
        <v>7281272.8711624499</v>
      </c>
    </row>
    <row r="513" spans="1:44" hidden="1" x14ac:dyDescent="0.25">
      <c r="A513">
        <v>2014</v>
      </c>
      <c r="B513" s="7" t="s">
        <v>525</v>
      </c>
      <c r="C513" s="9">
        <v>102639.65890545596</v>
      </c>
      <c r="D513" s="9">
        <v>760033.09108138247</v>
      </c>
      <c r="E513" s="9">
        <v>862672.74998683843</v>
      </c>
    </row>
    <row r="514" spans="1:44" hidden="1" x14ac:dyDescent="0.25">
      <c r="A514">
        <v>2014</v>
      </c>
      <c r="B514" s="7" t="s">
        <v>526</v>
      </c>
      <c r="C514" s="9">
        <v>113730.04448664063</v>
      </c>
      <c r="D514" s="9">
        <v>695200.37834519963</v>
      </c>
      <c r="E514" s="9">
        <v>808930.42283184023</v>
      </c>
    </row>
    <row r="515" spans="1:44" hidden="1" x14ac:dyDescent="0.25">
      <c r="A515">
        <v>2014</v>
      </c>
      <c r="B515" s="7" t="s">
        <v>527</v>
      </c>
      <c r="C515" s="9">
        <v>308350.93419400888</v>
      </c>
      <c r="D515" s="9">
        <v>1632771.6752772697</v>
      </c>
      <c r="E515" s="9">
        <v>1941122.6094712785</v>
      </c>
    </row>
    <row r="516" spans="1:44" hidden="1" x14ac:dyDescent="0.25">
      <c r="A516">
        <v>2014</v>
      </c>
      <c r="B516" s="7" t="s">
        <v>528</v>
      </c>
      <c r="C516" s="9">
        <v>346084.82918962324</v>
      </c>
      <c r="D516" s="9">
        <v>4302534.9300471768</v>
      </c>
      <c r="E516" s="9">
        <v>4648619.7592367996</v>
      </c>
    </row>
    <row r="517" spans="1:44" hidden="1" x14ac:dyDescent="0.25">
      <c r="A517">
        <v>2014</v>
      </c>
      <c r="B517" s="7" t="s">
        <v>85</v>
      </c>
      <c r="C517" s="9">
        <v>14458725.575094478</v>
      </c>
      <c r="D517" s="9">
        <v>123327704.05507509</v>
      </c>
      <c r="E517" s="9">
        <v>137786429.63016957</v>
      </c>
    </row>
    <row r="518" spans="1:44" hidden="1" x14ac:dyDescent="0.25"/>
    <row r="519" spans="1:44" hidden="1" x14ac:dyDescent="0.25"/>
    <row r="520" spans="1:44" hidden="1" x14ac:dyDescent="0.25"/>
    <row r="521" spans="1:44" s="121" customFormat="1" hidden="1" x14ac:dyDescent="0.25">
      <c r="B521" s="189" t="s">
        <v>890</v>
      </c>
      <c r="C521" s="189"/>
      <c r="D521" s="189"/>
      <c r="E521" s="189"/>
      <c r="F521" s="189"/>
      <c r="G521" s="189"/>
      <c r="H521" s="189"/>
      <c r="I521" s="189"/>
      <c r="J521" s="189"/>
    </row>
    <row r="523" spans="1:44" x14ac:dyDescent="0.25">
      <c r="C523" s="13" t="s">
        <v>93</v>
      </c>
    </row>
    <row r="524" spans="1:44" x14ac:dyDescent="0.25">
      <c r="C524" s="133" t="s">
        <v>48</v>
      </c>
      <c r="M524" s="133" t="s">
        <v>845</v>
      </c>
      <c r="W524" s="133" t="s">
        <v>84</v>
      </c>
    </row>
    <row r="525" spans="1:44" x14ac:dyDescent="0.25">
      <c r="A525">
        <v>2007</v>
      </c>
      <c r="B525" s="13" t="s">
        <v>94</v>
      </c>
      <c r="C525" s="133" t="s">
        <v>780</v>
      </c>
      <c r="D525" s="133" t="s">
        <v>782</v>
      </c>
      <c r="E525" s="133" t="s">
        <v>23</v>
      </c>
      <c r="F525" s="133" t="s">
        <v>787</v>
      </c>
      <c r="G525" s="133" t="s">
        <v>788</v>
      </c>
      <c r="H525" s="133" t="s">
        <v>791</v>
      </c>
      <c r="I525" s="133" t="s">
        <v>25</v>
      </c>
      <c r="J525" s="133" t="s">
        <v>24</v>
      </c>
      <c r="K525" s="133" t="s">
        <v>35</v>
      </c>
      <c r="L525" s="133" t="s">
        <v>795</v>
      </c>
      <c r="M525" s="133" t="s">
        <v>780</v>
      </c>
      <c r="N525" s="133" t="s">
        <v>782</v>
      </c>
      <c r="O525" s="133" t="s">
        <v>23</v>
      </c>
      <c r="P525" s="133" t="s">
        <v>787</v>
      </c>
      <c r="Q525" s="133" t="s">
        <v>788</v>
      </c>
      <c r="R525" s="133" t="s">
        <v>791</v>
      </c>
      <c r="S525" s="133" t="s">
        <v>25</v>
      </c>
      <c r="T525" s="133" t="s">
        <v>24</v>
      </c>
      <c r="U525" s="133" t="s">
        <v>35</v>
      </c>
      <c r="V525" s="133" t="s">
        <v>795</v>
      </c>
      <c r="AR525" s="9"/>
    </row>
    <row r="526" spans="1:44" x14ac:dyDescent="0.25">
      <c r="A526">
        <v>2007</v>
      </c>
      <c r="B526" s="7" t="s">
        <v>313</v>
      </c>
      <c r="C526" s="9">
        <v>5878.8272797908257</v>
      </c>
      <c r="D526" s="9"/>
      <c r="E526" s="9"/>
      <c r="F526" s="9"/>
      <c r="G526" s="9">
        <v>32406.97088355252</v>
      </c>
      <c r="H526" s="9"/>
      <c r="I526" s="9"/>
      <c r="J526" s="9">
        <v>4337.5262150465715</v>
      </c>
      <c r="K526" s="9"/>
      <c r="L526" s="9"/>
      <c r="M526" s="9">
        <v>2834.227603323232</v>
      </c>
      <c r="N526" s="9">
        <v>3385.5975531930108</v>
      </c>
      <c r="O526" s="9">
        <v>112383.91337335572</v>
      </c>
      <c r="P526" s="9">
        <v>0</v>
      </c>
      <c r="Q526" s="9">
        <v>19147.817845015936</v>
      </c>
      <c r="R526" s="9">
        <v>5192.0067227885565</v>
      </c>
      <c r="S526" s="9">
        <v>5204.767459141638</v>
      </c>
      <c r="T526" s="9">
        <v>4158.1452637209723</v>
      </c>
      <c r="U526" s="9">
        <v>31.409673989495541</v>
      </c>
      <c r="V526" s="9">
        <v>5487.1129624210862</v>
      </c>
      <c r="W526" s="9">
        <v>200448.32283533958</v>
      </c>
      <c r="AR526" s="9"/>
    </row>
    <row r="527" spans="1:44" x14ac:dyDescent="0.25">
      <c r="A527">
        <v>2007</v>
      </c>
      <c r="B527" s="7" t="s">
        <v>314</v>
      </c>
      <c r="C527" s="9">
        <v>549.55413021412414</v>
      </c>
      <c r="D527" s="9"/>
      <c r="E527" s="9"/>
      <c r="F527" s="9"/>
      <c r="G527" s="9">
        <v>13604.028341937463</v>
      </c>
      <c r="H527" s="9"/>
      <c r="I527" s="9"/>
      <c r="J527" s="9">
        <v>1515.7162536953183</v>
      </c>
      <c r="K527" s="9"/>
      <c r="L527" s="9"/>
      <c r="M527" s="9">
        <v>1394.8720552829557</v>
      </c>
      <c r="N527" s="9">
        <v>1176.0550741682678</v>
      </c>
      <c r="O527" s="9">
        <v>47267.460503120092</v>
      </c>
      <c r="P527" s="9">
        <v>0</v>
      </c>
      <c r="Q527" s="9">
        <v>4040.155882483733</v>
      </c>
      <c r="R527" s="9">
        <v>1058.2948162730397</v>
      </c>
      <c r="S527" s="9">
        <v>2335.552875380331</v>
      </c>
      <c r="T527" s="9">
        <v>1095.3206174065028</v>
      </c>
      <c r="U527" s="9">
        <v>37039.100087084204</v>
      </c>
      <c r="V527" s="9">
        <v>1106.4911544193121</v>
      </c>
      <c r="W527" s="9">
        <v>112182.60179146536</v>
      </c>
      <c r="AR527" s="9"/>
    </row>
    <row r="528" spans="1:44" x14ac:dyDescent="0.25">
      <c r="A528">
        <v>2007</v>
      </c>
      <c r="B528" s="7" t="s">
        <v>315</v>
      </c>
      <c r="C528" s="9">
        <v>9127.1585465130593</v>
      </c>
      <c r="D528" s="9"/>
      <c r="E528" s="9"/>
      <c r="F528" s="9"/>
      <c r="G528" s="9">
        <v>52871.110833349579</v>
      </c>
      <c r="H528" s="9"/>
      <c r="I528" s="9"/>
      <c r="J528" s="9">
        <v>6753.6626959840687</v>
      </c>
      <c r="K528" s="9"/>
      <c r="L528" s="9"/>
      <c r="M528" s="9">
        <v>16870.258647056646</v>
      </c>
      <c r="N528" s="9">
        <v>6798.1389889019647</v>
      </c>
      <c r="O528" s="9">
        <v>355923.28954025818</v>
      </c>
      <c r="P528" s="9">
        <v>252.7094728409113</v>
      </c>
      <c r="Q528" s="9">
        <v>114139.60992531496</v>
      </c>
      <c r="R528" s="9">
        <v>21102.296133487573</v>
      </c>
      <c r="S528" s="9">
        <v>19897.453190560398</v>
      </c>
      <c r="T528" s="9">
        <v>19749.722393472945</v>
      </c>
      <c r="U528" s="9">
        <v>18392.922356139308</v>
      </c>
      <c r="V528" s="9">
        <v>24700.01542715896</v>
      </c>
      <c r="W528" s="9">
        <v>666578.34815103852</v>
      </c>
      <c r="AR528" s="9"/>
    </row>
    <row r="529" spans="1:44" x14ac:dyDescent="0.25">
      <c r="A529">
        <v>2007</v>
      </c>
      <c r="B529" s="7" t="s">
        <v>316</v>
      </c>
      <c r="C529" s="9">
        <v>299.59793820508582</v>
      </c>
      <c r="D529" s="9"/>
      <c r="E529" s="9"/>
      <c r="F529" s="9"/>
      <c r="G529" s="9">
        <v>8876.3329506506288</v>
      </c>
      <c r="H529" s="9"/>
      <c r="I529" s="9"/>
      <c r="J529" s="9">
        <v>1087.4590291431525</v>
      </c>
      <c r="K529" s="9"/>
      <c r="L529" s="9"/>
      <c r="M529" s="9">
        <v>485.77987875628776</v>
      </c>
      <c r="N529" s="9">
        <v>392.35252543285094</v>
      </c>
      <c r="O529" s="9">
        <v>29403.763597318975</v>
      </c>
      <c r="P529" s="9">
        <v>419.33594701366491</v>
      </c>
      <c r="Q529" s="9">
        <v>7346.0871491674961</v>
      </c>
      <c r="R529" s="9">
        <v>2782.5589056657818</v>
      </c>
      <c r="S529" s="9">
        <v>1593.4822655502642</v>
      </c>
      <c r="T529" s="9">
        <v>694.16329617795498</v>
      </c>
      <c r="U529" s="9">
        <v>436.24234947713853</v>
      </c>
      <c r="V529" s="9">
        <v>4401.547086026786</v>
      </c>
      <c r="W529" s="9">
        <v>58218.702918586074</v>
      </c>
      <c r="AR529" s="9"/>
    </row>
    <row r="530" spans="1:44" x14ac:dyDescent="0.25">
      <c r="A530">
        <v>2007</v>
      </c>
      <c r="B530" s="7" t="s">
        <v>317</v>
      </c>
      <c r="C530" s="9">
        <v>8720.1374138657266</v>
      </c>
      <c r="D530" s="9"/>
      <c r="E530" s="9"/>
      <c r="F530" s="9"/>
      <c r="G530" s="9">
        <v>65654.763784895084</v>
      </c>
      <c r="H530" s="9"/>
      <c r="I530" s="9"/>
      <c r="J530" s="9">
        <v>10301.366235007494</v>
      </c>
      <c r="K530" s="9"/>
      <c r="L530" s="9"/>
      <c r="M530" s="9">
        <v>8096.5163935097253</v>
      </c>
      <c r="N530" s="9">
        <v>49364.044584784453</v>
      </c>
      <c r="O530" s="9">
        <v>334036.23319918133</v>
      </c>
      <c r="P530" s="9">
        <v>3930.3012149897399</v>
      </c>
      <c r="Q530" s="9">
        <v>161503.09511270549</v>
      </c>
      <c r="R530" s="9">
        <v>11274.79097861544</v>
      </c>
      <c r="S530" s="9">
        <v>12656.56297585434</v>
      </c>
      <c r="T530" s="9">
        <v>2159.9874759233699</v>
      </c>
      <c r="U530" s="9">
        <v>8655.7539724709914</v>
      </c>
      <c r="V530" s="9">
        <v>52214.371096564508</v>
      </c>
      <c r="W530" s="9">
        <v>728567.92443836771</v>
      </c>
      <c r="AR530" s="9"/>
    </row>
    <row r="531" spans="1:44" x14ac:dyDescent="0.25">
      <c r="A531">
        <v>2007</v>
      </c>
      <c r="B531" s="7" t="s">
        <v>318</v>
      </c>
      <c r="C531" s="9">
        <v>141.72169856058701</v>
      </c>
      <c r="D531" s="9"/>
      <c r="E531" s="9"/>
      <c r="F531" s="9"/>
      <c r="G531" s="9">
        <v>15508.545005520005</v>
      </c>
      <c r="H531" s="9"/>
      <c r="I531" s="9"/>
      <c r="J531" s="9">
        <v>881.52368570644046</v>
      </c>
      <c r="K531" s="9"/>
      <c r="L531" s="9"/>
      <c r="M531" s="9">
        <v>710.11278036369822</v>
      </c>
      <c r="N531" s="9">
        <v>181.01524861735078</v>
      </c>
      <c r="O531" s="9">
        <v>48080.030450592312</v>
      </c>
      <c r="P531" s="9">
        <v>0</v>
      </c>
      <c r="Q531" s="9">
        <v>1609.8567192771147</v>
      </c>
      <c r="R531" s="9">
        <v>491.14244108093868</v>
      </c>
      <c r="S531" s="9">
        <v>1303.0945041520556</v>
      </c>
      <c r="T531" s="9">
        <v>321.35884574329691</v>
      </c>
      <c r="U531" s="9">
        <v>0</v>
      </c>
      <c r="V531" s="9">
        <v>6803.7058702596114</v>
      </c>
      <c r="W531" s="9">
        <v>76032.107249873414</v>
      </c>
      <c r="AR531" s="9"/>
    </row>
    <row r="532" spans="1:44" x14ac:dyDescent="0.25">
      <c r="A532">
        <v>2007</v>
      </c>
      <c r="B532" s="7" t="s">
        <v>319</v>
      </c>
      <c r="C532" s="9">
        <v>953.89381404063749</v>
      </c>
      <c r="D532" s="9"/>
      <c r="E532" s="9"/>
      <c r="F532" s="9"/>
      <c r="G532" s="9">
        <v>32343.055831015423</v>
      </c>
      <c r="H532" s="9"/>
      <c r="I532" s="9"/>
      <c r="J532" s="9">
        <v>3741.6521721492463</v>
      </c>
      <c r="K532" s="9"/>
      <c r="L532" s="9"/>
      <c r="M532" s="9">
        <v>12182.103747897236</v>
      </c>
      <c r="N532" s="9">
        <v>1741.2136889943063</v>
      </c>
      <c r="O532" s="9">
        <v>48607.407497851404</v>
      </c>
      <c r="P532" s="9">
        <v>0</v>
      </c>
      <c r="Q532" s="9">
        <v>30974.802162871158</v>
      </c>
      <c r="R532" s="9">
        <v>2268.398042894868</v>
      </c>
      <c r="S532" s="9">
        <v>2137.7071322945244</v>
      </c>
      <c r="T532" s="9">
        <v>2535.1463742612459</v>
      </c>
      <c r="U532" s="9">
        <v>0</v>
      </c>
      <c r="V532" s="9">
        <v>7383.7912939553653</v>
      </c>
      <c r="W532" s="9">
        <v>144869.17175822539</v>
      </c>
      <c r="AR532" s="9"/>
    </row>
    <row r="533" spans="1:44" x14ac:dyDescent="0.25">
      <c r="A533">
        <v>2007</v>
      </c>
      <c r="B533" s="7" t="s">
        <v>320</v>
      </c>
      <c r="C533" s="9">
        <v>6668.3435909791069</v>
      </c>
      <c r="D533" s="9"/>
      <c r="E533" s="9"/>
      <c r="F533" s="9"/>
      <c r="G533" s="9">
        <v>47871.505896632363</v>
      </c>
      <c r="H533" s="9"/>
      <c r="I533" s="9"/>
      <c r="J533" s="9">
        <v>9729.9415103405772</v>
      </c>
      <c r="K533" s="9"/>
      <c r="L533" s="9"/>
      <c r="M533" s="9">
        <v>4264.3025153961044</v>
      </c>
      <c r="N533" s="9">
        <v>7928.697780384482</v>
      </c>
      <c r="O533" s="9">
        <v>202771.2768012498</v>
      </c>
      <c r="P533" s="9">
        <v>164.63701101502414</v>
      </c>
      <c r="Q533" s="9">
        <v>31895.019847129188</v>
      </c>
      <c r="R533" s="9">
        <v>3427.4319948906086</v>
      </c>
      <c r="S533" s="9">
        <v>2950.0585336688164</v>
      </c>
      <c r="T533" s="9">
        <v>2577.3585500118747</v>
      </c>
      <c r="U533" s="9">
        <v>1357.7096084477505</v>
      </c>
      <c r="V533" s="9">
        <v>17675.535828617158</v>
      </c>
      <c r="W533" s="9">
        <v>339281.81946876284</v>
      </c>
      <c r="AR533" s="9"/>
    </row>
    <row r="534" spans="1:44" x14ac:dyDescent="0.25">
      <c r="A534">
        <v>2007</v>
      </c>
      <c r="B534" s="7" t="s">
        <v>321</v>
      </c>
      <c r="C534" s="9">
        <v>3236.8218162344083</v>
      </c>
      <c r="D534" s="9"/>
      <c r="E534" s="9"/>
      <c r="F534" s="9"/>
      <c r="G534" s="9">
        <v>31937.504141775054</v>
      </c>
      <c r="H534" s="9"/>
      <c r="I534" s="9"/>
      <c r="J534" s="9">
        <v>6891.7612714809957</v>
      </c>
      <c r="K534" s="9"/>
      <c r="L534" s="9"/>
      <c r="M534" s="9">
        <v>4827.937276899791</v>
      </c>
      <c r="N534" s="9">
        <v>34075.13783040845</v>
      </c>
      <c r="O534" s="9">
        <v>104605.73176522073</v>
      </c>
      <c r="P534" s="9">
        <v>56.586526940764443</v>
      </c>
      <c r="Q534" s="9">
        <v>31783.071249452722</v>
      </c>
      <c r="R534" s="9">
        <v>3215.5179813502305</v>
      </c>
      <c r="S534" s="9">
        <v>5049.4961361289525</v>
      </c>
      <c r="T534" s="9">
        <v>1427.5506946286741</v>
      </c>
      <c r="U534" s="9">
        <v>3263.7354160189357</v>
      </c>
      <c r="V534" s="9">
        <v>7229.2607324389301</v>
      </c>
      <c r="W534" s="9">
        <v>237600.11283897862</v>
      </c>
      <c r="AR534" s="9"/>
    </row>
    <row r="535" spans="1:44" x14ac:dyDescent="0.25">
      <c r="A535">
        <v>2007</v>
      </c>
      <c r="B535" s="7" t="s">
        <v>322</v>
      </c>
      <c r="C535" s="9">
        <v>8575.3133973595995</v>
      </c>
      <c r="D535" s="9"/>
      <c r="E535" s="9"/>
      <c r="F535" s="9"/>
      <c r="G535" s="9">
        <v>121949.59143285014</v>
      </c>
      <c r="H535" s="9"/>
      <c r="I535" s="9"/>
      <c r="J535" s="9">
        <v>11124.996139093235</v>
      </c>
      <c r="K535" s="9"/>
      <c r="L535" s="9"/>
      <c r="M535" s="9">
        <v>35679.033544130369</v>
      </c>
      <c r="N535" s="9">
        <v>34905.745527227642</v>
      </c>
      <c r="O535" s="9">
        <v>488735.43421675771</v>
      </c>
      <c r="P535" s="9">
        <v>814.46834733553248</v>
      </c>
      <c r="Q535" s="9">
        <v>273250.12870402879</v>
      </c>
      <c r="R535" s="9">
        <v>13716.551562298246</v>
      </c>
      <c r="S535" s="9">
        <v>31128.436752070727</v>
      </c>
      <c r="T535" s="9">
        <v>11800.101968941888</v>
      </c>
      <c r="U535" s="9">
        <v>570.94852237349028</v>
      </c>
      <c r="V535" s="9">
        <v>40936.336550989872</v>
      </c>
      <c r="W535" s="9">
        <v>1073187.0866654571</v>
      </c>
      <c r="AR535" s="9"/>
    </row>
    <row r="536" spans="1:44" x14ac:dyDescent="0.25">
      <c r="A536">
        <v>2007</v>
      </c>
      <c r="B536" s="7" t="s">
        <v>323</v>
      </c>
      <c r="C536" s="9">
        <v>4908.1751094791198</v>
      </c>
      <c r="D536" s="9"/>
      <c r="E536" s="9"/>
      <c r="F536" s="9"/>
      <c r="G536" s="9">
        <v>39061.791273895622</v>
      </c>
      <c r="H536" s="9"/>
      <c r="I536" s="9"/>
      <c r="J536" s="9">
        <v>8024.7806646344998</v>
      </c>
      <c r="K536" s="9"/>
      <c r="L536" s="9"/>
      <c r="M536" s="9">
        <v>3477.3492054224735</v>
      </c>
      <c r="N536" s="9">
        <v>11335.153116368627</v>
      </c>
      <c r="O536" s="9">
        <v>201760.21945363394</v>
      </c>
      <c r="P536" s="9">
        <v>819.6111691630723</v>
      </c>
      <c r="Q536" s="9">
        <v>95305.975601425875</v>
      </c>
      <c r="R536" s="9">
        <v>7447.4749012762777</v>
      </c>
      <c r="S536" s="9">
        <v>8667.9320887503582</v>
      </c>
      <c r="T536" s="9">
        <v>753.38783918558261</v>
      </c>
      <c r="U536" s="9">
        <v>7248.9080619174174</v>
      </c>
      <c r="V536" s="9">
        <v>26537.715044342422</v>
      </c>
      <c r="W536" s="9">
        <v>415348.4735294953</v>
      </c>
      <c r="AR536" s="9"/>
    </row>
    <row r="537" spans="1:44" x14ac:dyDescent="0.25">
      <c r="A537">
        <v>2007</v>
      </c>
      <c r="B537" s="7" t="s">
        <v>324</v>
      </c>
      <c r="C537" s="9">
        <v>5169.1117924787332</v>
      </c>
      <c r="D537" s="9"/>
      <c r="E537" s="9"/>
      <c r="F537" s="9"/>
      <c r="G537" s="9">
        <v>25708.480363303985</v>
      </c>
      <c r="H537" s="9"/>
      <c r="I537" s="9"/>
      <c r="J537" s="9">
        <v>2589.0652193661035</v>
      </c>
      <c r="K537" s="9"/>
      <c r="L537" s="9"/>
      <c r="M537" s="9">
        <v>1885.4016086606155</v>
      </c>
      <c r="N537" s="9">
        <v>3905.1772791830217</v>
      </c>
      <c r="O537" s="9">
        <v>231799.15792393018</v>
      </c>
      <c r="P537" s="9">
        <v>398.40250593152513</v>
      </c>
      <c r="Q537" s="9">
        <v>85350.90891167066</v>
      </c>
      <c r="R537" s="9">
        <v>4445.8979742413185</v>
      </c>
      <c r="S537" s="9">
        <v>5982.5932403264078</v>
      </c>
      <c r="T537" s="9">
        <v>2440.3128995459556</v>
      </c>
      <c r="U537" s="9">
        <v>509.6946986719139</v>
      </c>
      <c r="V537" s="9">
        <v>13152.137833217988</v>
      </c>
      <c r="W537" s="9">
        <v>383336.34225052834</v>
      </c>
      <c r="AR537" s="9"/>
    </row>
    <row r="538" spans="1:44" x14ac:dyDescent="0.25">
      <c r="A538">
        <v>2007</v>
      </c>
      <c r="B538" s="7" t="s">
        <v>325</v>
      </c>
      <c r="C538" s="9">
        <v>12859.347360220734</v>
      </c>
      <c r="D538" s="9"/>
      <c r="E538" s="9"/>
      <c r="F538" s="9"/>
      <c r="G538" s="9">
        <v>234526.43600155402</v>
      </c>
      <c r="H538" s="9"/>
      <c r="I538" s="9"/>
      <c r="J538" s="9">
        <v>17837.487343197899</v>
      </c>
      <c r="K538" s="9"/>
      <c r="L538" s="9"/>
      <c r="M538" s="9">
        <v>278720.33447724039</v>
      </c>
      <c r="N538" s="9">
        <v>25658.741713411204</v>
      </c>
      <c r="O538" s="9">
        <v>544326.54171691323</v>
      </c>
      <c r="P538" s="9">
        <v>2588.2129426866404</v>
      </c>
      <c r="Q538" s="9">
        <v>457088.23210537247</v>
      </c>
      <c r="R538" s="9">
        <v>12971.671002278275</v>
      </c>
      <c r="S538" s="9">
        <v>28684.003758924497</v>
      </c>
      <c r="T538" s="9">
        <v>25146.257796512717</v>
      </c>
      <c r="U538" s="9">
        <v>3786.5337347373347</v>
      </c>
      <c r="V538" s="9">
        <v>101632.53525354259</v>
      </c>
      <c r="W538" s="9">
        <v>1745826.335206592</v>
      </c>
      <c r="AR538" s="9"/>
    </row>
    <row r="539" spans="1:44" x14ac:dyDescent="0.25">
      <c r="A539">
        <v>2007</v>
      </c>
      <c r="B539" s="7" t="s">
        <v>326</v>
      </c>
      <c r="C539" s="9">
        <v>2474.7539370807835</v>
      </c>
      <c r="D539" s="9"/>
      <c r="E539" s="9"/>
      <c r="F539" s="9"/>
      <c r="G539" s="9">
        <v>35215.42249606087</v>
      </c>
      <c r="H539" s="9"/>
      <c r="I539" s="9"/>
      <c r="J539" s="9">
        <v>3812.9400814129526</v>
      </c>
      <c r="K539" s="9"/>
      <c r="L539" s="9"/>
      <c r="M539" s="9">
        <v>773.44030911261734</v>
      </c>
      <c r="N539" s="9">
        <v>1117.0000424328177</v>
      </c>
      <c r="O539" s="9">
        <v>162744.52932422605</v>
      </c>
      <c r="P539" s="9">
        <v>226.34610776305777</v>
      </c>
      <c r="Q539" s="9">
        <v>48705.715738759012</v>
      </c>
      <c r="R539" s="9">
        <v>3028.4902082246513</v>
      </c>
      <c r="S539" s="9">
        <v>3722.703346148819</v>
      </c>
      <c r="T539" s="9">
        <v>1312.4689911369401</v>
      </c>
      <c r="U539" s="9">
        <v>301.86349844641506</v>
      </c>
      <c r="V539" s="9">
        <v>6113.8869262567314</v>
      </c>
      <c r="W539" s="9">
        <v>269549.56100706174</v>
      </c>
      <c r="AR539" s="9"/>
    </row>
    <row r="540" spans="1:44" x14ac:dyDescent="0.25">
      <c r="A540">
        <v>2007</v>
      </c>
      <c r="B540" s="7" t="s">
        <v>327</v>
      </c>
      <c r="C540" s="9">
        <v>4879.6299328843252</v>
      </c>
      <c r="D540" s="9"/>
      <c r="E540" s="9"/>
      <c r="F540" s="9"/>
      <c r="G540" s="9">
        <v>37758.001965205076</v>
      </c>
      <c r="H540" s="9"/>
      <c r="I540" s="9"/>
      <c r="J540" s="9">
        <v>3352.5496645507028</v>
      </c>
      <c r="K540" s="9"/>
      <c r="L540" s="9"/>
      <c r="M540" s="9">
        <v>7411.9025721166963</v>
      </c>
      <c r="N540" s="9">
        <v>5102.5860007050997</v>
      </c>
      <c r="O540" s="9">
        <v>229601.5931016767</v>
      </c>
      <c r="P540" s="9">
        <v>8091.1144974207527</v>
      </c>
      <c r="Q540" s="9">
        <v>51176.001069497128</v>
      </c>
      <c r="R540" s="9">
        <v>3585.6098899115623</v>
      </c>
      <c r="S540" s="9">
        <v>17428.040484112011</v>
      </c>
      <c r="T540" s="9">
        <v>729.15867964849497</v>
      </c>
      <c r="U540" s="9">
        <v>2031.0726791456023</v>
      </c>
      <c r="V540" s="9">
        <v>12590.93749370781</v>
      </c>
      <c r="W540" s="9">
        <v>383738.19803058193</v>
      </c>
      <c r="AR540" s="9"/>
    </row>
    <row r="541" spans="1:44" x14ac:dyDescent="0.25">
      <c r="A541">
        <v>2007</v>
      </c>
      <c r="B541" s="7" t="s">
        <v>328</v>
      </c>
      <c r="C541" s="9">
        <v>22701.911047643</v>
      </c>
      <c r="D541" s="9"/>
      <c r="E541" s="9"/>
      <c r="F541" s="9"/>
      <c r="G541" s="9">
        <v>222007.99822366994</v>
      </c>
      <c r="H541" s="9"/>
      <c r="I541" s="9"/>
      <c r="J541" s="9">
        <v>41190.779083252353</v>
      </c>
      <c r="K541" s="9"/>
      <c r="L541" s="9"/>
      <c r="M541" s="9">
        <v>41102.121617602359</v>
      </c>
      <c r="N541" s="9">
        <v>37626.545119512273</v>
      </c>
      <c r="O541" s="9">
        <v>772941.50226238219</v>
      </c>
      <c r="P541" s="9">
        <v>1298.47137733711</v>
      </c>
      <c r="Q541" s="9">
        <v>356795.89784376713</v>
      </c>
      <c r="R541" s="9">
        <v>44665.04014753933</v>
      </c>
      <c r="S541" s="9">
        <v>51584.448864724531</v>
      </c>
      <c r="T541" s="9">
        <v>13910.620554441333</v>
      </c>
      <c r="U541" s="9">
        <v>23824.84607682324</v>
      </c>
      <c r="V541" s="9">
        <v>126759.9995339023</v>
      </c>
      <c r="W541" s="9">
        <v>1756410.1817525972</v>
      </c>
      <c r="AR541" s="9"/>
    </row>
    <row r="542" spans="1:44" x14ac:dyDescent="0.25">
      <c r="A542">
        <v>2007</v>
      </c>
      <c r="B542" s="7" t="s">
        <v>329</v>
      </c>
      <c r="C542" s="9">
        <v>55409.395693859136</v>
      </c>
      <c r="D542" s="9"/>
      <c r="E542" s="9"/>
      <c r="F542" s="9"/>
      <c r="G542" s="9">
        <v>540631.58149922639</v>
      </c>
      <c r="H542" s="9"/>
      <c r="I542" s="9"/>
      <c r="J542" s="9">
        <v>96201.323688530887</v>
      </c>
      <c r="K542" s="9"/>
      <c r="L542" s="9"/>
      <c r="M542" s="9">
        <v>354317.74774569395</v>
      </c>
      <c r="N542" s="9">
        <v>129278.42931344251</v>
      </c>
      <c r="O542" s="9">
        <v>2254848.407815041</v>
      </c>
      <c r="P542" s="9">
        <v>14521.228587061498</v>
      </c>
      <c r="Q542" s="9">
        <v>1200900.3218797378</v>
      </c>
      <c r="R542" s="9">
        <v>110856.69783400658</v>
      </c>
      <c r="S542" s="9">
        <v>202378.88704109134</v>
      </c>
      <c r="T542" s="9">
        <v>20742.762351248115</v>
      </c>
      <c r="U542" s="9">
        <v>48788.042384943794</v>
      </c>
      <c r="V542" s="9">
        <v>224430.75580325682</v>
      </c>
      <c r="W542" s="9">
        <v>5253305.5816371404</v>
      </c>
      <c r="AR542" s="9"/>
    </row>
    <row r="543" spans="1:44" x14ac:dyDescent="0.25">
      <c r="A543">
        <v>2007</v>
      </c>
      <c r="B543" s="7" t="s">
        <v>330</v>
      </c>
      <c r="C543" s="9">
        <v>13854.241281502889</v>
      </c>
      <c r="D543" s="9"/>
      <c r="E543" s="9"/>
      <c r="F543" s="9"/>
      <c r="G543" s="9">
        <v>120304.35826343157</v>
      </c>
      <c r="H543" s="9"/>
      <c r="I543" s="9"/>
      <c r="J543" s="9">
        <v>17774.895941989351</v>
      </c>
      <c r="K543" s="9"/>
      <c r="L543" s="9"/>
      <c r="M543" s="9">
        <v>16218.313298250898</v>
      </c>
      <c r="N543" s="9">
        <v>13770.784993762392</v>
      </c>
      <c r="O543" s="9">
        <v>488302.77454917121</v>
      </c>
      <c r="P543" s="9">
        <v>0</v>
      </c>
      <c r="Q543" s="9">
        <v>335818.07660945563</v>
      </c>
      <c r="R543" s="9">
        <v>15302.811701258697</v>
      </c>
      <c r="S543" s="9">
        <v>21530.88826545926</v>
      </c>
      <c r="T543" s="9">
        <v>18341.121464733427</v>
      </c>
      <c r="U543" s="9">
        <v>13756.989206259328</v>
      </c>
      <c r="V543" s="9">
        <v>36287.266436256527</v>
      </c>
      <c r="W543" s="9">
        <v>1111262.5220115311</v>
      </c>
      <c r="AR543" s="9"/>
    </row>
    <row r="544" spans="1:44" x14ac:dyDescent="0.25">
      <c r="A544">
        <v>2007</v>
      </c>
      <c r="B544" s="7" t="s">
        <v>331</v>
      </c>
      <c r="C544" s="9">
        <v>102791.14861476299</v>
      </c>
      <c r="D544" s="9"/>
      <c r="E544" s="9"/>
      <c r="F544" s="9"/>
      <c r="G544" s="9">
        <v>879813.46895906632</v>
      </c>
      <c r="H544" s="9"/>
      <c r="I544" s="9"/>
      <c r="J544" s="9">
        <v>72271.512297442794</v>
      </c>
      <c r="K544" s="9"/>
      <c r="L544" s="9"/>
      <c r="M544" s="9">
        <v>536527.64737995726</v>
      </c>
      <c r="N544" s="9">
        <v>222292.77426449905</v>
      </c>
      <c r="O544" s="9">
        <v>12394946.852874471</v>
      </c>
      <c r="P544" s="9">
        <v>18091.892045313012</v>
      </c>
      <c r="Q544" s="9">
        <v>2793354.8041269532</v>
      </c>
      <c r="R544" s="9">
        <v>184258.46173200783</v>
      </c>
      <c r="S544" s="9">
        <v>160422.86160670253</v>
      </c>
      <c r="T544" s="9">
        <v>308451.27206424362</v>
      </c>
      <c r="U544" s="9">
        <v>124681.7870147658</v>
      </c>
      <c r="V544" s="9">
        <v>721692.17381171917</v>
      </c>
      <c r="W544" s="9">
        <v>18519596.656791903</v>
      </c>
      <c r="AR544" s="9"/>
    </row>
    <row r="545" spans="1:44" x14ac:dyDescent="0.25">
      <c r="A545">
        <v>2007</v>
      </c>
      <c r="B545" s="7" t="s">
        <v>332</v>
      </c>
      <c r="C545" s="9">
        <v>318637.13832165778</v>
      </c>
      <c r="D545" s="9"/>
      <c r="E545" s="9"/>
      <c r="F545" s="9"/>
      <c r="G545" s="9">
        <v>3627338.5368287014</v>
      </c>
      <c r="H545" s="9"/>
      <c r="I545" s="9"/>
      <c r="J545" s="9">
        <v>343193.64709598164</v>
      </c>
      <c r="K545" s="9"/>
      <c r="L545" s="9"/>
      <c r="M545" s="9">
        <v>1239030.3620188455</v>
      </c>
      <c r="N545" s="9">
        <v>348951.39920539374</v>
      </c>
      <c r="O545" s="9">
        <v>19032079.652982868</v>
      </c>
      <c r="P545" s="9">
        <v>10465.990277063989</v>
      </c>
      <c r="Q545" s="9">
        <v>11509163.766095109</v>
      </c>
      <c r="R545" s="9">
        <v>585396.56424639048</v>
      </c>
      <c r="S545" s="9">
        <v>1993914.840729495</v>
      </c>
      <c r="T545" s="9">
        <v>446290.44635289616</v>
      </c>
      <c r="U545" s="9">
        <v>344401.2454940129</v>
      </c>
      <c r="V545" s="9">
        <v>4481908.2429780401</v>
      </c>
      <c r="W545" s="9">
        <v>44280771.832626477</v>
      </c>
      <c r="AR545" s="9"/>
    </row>
    <row r="546" spans="1:44" x14ac:dyDescent="0.25">
      <c r="A546">
        <v>2007</v>
      </c>
      <c r="B546" s="7" t="s">
        <v>333</v>
      </c>
      <c r="C546" s="9">
        <v>91869.007789734445</v>
      </c>
      <c r="D546" s="9"/>
      <c r="E546" s="9"/>
      <c r="F546" s="9"/>
      <c r="G546" s="9">
        <v>437358.5612588817</v>
      </c>
      <c r="H546" s="9"/>
      <c r="I546" s="9"/>
      <c r="J546" s="9">
        <v>48273.399346350445</v>
      </c>
      <c r="K546" s="9"/>
      <c r="L546" s="9"/>
      <c r="M546" s="9">
        <v>85356.462703955636</v>
      </c>
      <c r="N546" s="9">
        <v>131520.88011341693</v>
      </c>
      <c r="O546" s="9">
        <v>1454243.368106883</v>
      </c>
      <c r="P546" s="9">
        <v>10969.641340514232</v>
      </c>
      <c r="Q546" s="9">
        <v>1070661.8253086181</v>
      </c>
      <c r="R546" s="9">
        <v>83872.33713916775</v>
      </c>
      <c r="S546" s="9">
        <v>169821.21139936306</v>
      </c>
      <c r="T546" s="9">
        <v>64340.66175022965</v>
      </c>
      <c r="U546" s="9">
        <v>65237.532491506085</v>
      </c>
      <c r="V546" s="9">
        <v>618339.85981899325</v>
      </c>
      <c r="W546" s="9">
        <v>4331864.7485676138</v>
      </c>
      <c r="AR546" s="9"/>
    </row>
    <row r="547" spans="1:44" x14ac:dyDescent="0.25">
      <c r="A547">
        <v>2007</v>
      </c>
      <c r="B547" s="7" t="s">
        <v>334</v>
      </c>
      <c r="C547" s="9">
        <v>55144.346607015403</v>
      </c>
      <c r="D547" s="9"/>
      <c r="E547" s="9"/>
      <c r="F547" s="9"/>
      <c r="G547" s="9">
        <v>179383.46321356355</v>
      </c>
      <c r="H547" s="9"/>
      <c r="I547" s="9"/>
      <c r="J547" s="9">
        <v>28415.789445940663</v>
      </c>
      <c r="K547" s="9"/>
      <c r="L547" s="9"/>
      <c r="M547" s="9">
        <v>36099.551218756053</v>
      </c>
      <c r="N547" s="9">
        <v>81099.120506272797</v>
      </c>
      <c r="O547" s="9">
        <v>1082086.6935720718</v>
      </c>
      <c r="P547" s="9">
        <v>3661.4353952356919</v>
      </c>
      <c r="Q547" s="9">
        <v>439530.19778575044</v>
      </c>
      <c r="R547" s="9">
        <v>66621.271500785122</v>
      </c>
      <c r="S547" s="9">
        <v>135826.95287280099</v>
      </c>
      <c r="T547" s="9">
        <v>43560.876694854072</v>
      </c>
      <c r="U547" s="9">
        <v>3641.684716853315</v>
      </c>
      <c r="V547" s="9">
        <v>109754.53031658217</v>
      </c>
      <c r="W547" s="9">
        <v>2264825.9138464816</v>
      </c>
      <c r="AR547" s="9"/>
    </row>
    <row r="548" spans="1:44" x14ac:dyDescent="0.25">
      <c r="A548">
        <v>2007</v>
      </c>
      <c r="B548" s="7" t="s">
        <v>335</v>
      </c>
      <c r="C548" s="9">
        <v>61753.328393951459</v>
      </c>
      <c r="D548" s="9"/>
      <c r="E548" s="9"/>
      <c r="F548" s="9"/>
      <c r="G548" s="9">
        <v>445287.35710413754</v>
      </c>
      <c r="H548" s="9"/>
      <c r="I548" s="9"/>
      <c r="J548" s="9">
        <v>58763.495944283568</v>
      </c>
      <c r="K548" s="9"/>
      <c r="L548" s="9"/>
      <c r="M548" s="9">
        <v>341372.72589038551</v>
      </c>
      <c r="N548" s="9">
        <v>91019.368688331859</v>
      </c>
      <c r="O548" s="9">
        <v>2273575.9320799555</v>
      </c>
      <c r="P548" s="9">
        <v>2243.45446429511</v>
      </c>
      <c r="Q548" s="9">
        <v>1408418.8817535534</v>
      </c>
      <c r="R548" s="9">
        <v>84033.271466239341</v>
      </c>
      <c r="S548" s="9">
        <v>77833.597827249614</v>
      </c>
      <c r="T548" s="9">
        <v>27651.894690333884</v>
      </c>
      <c r="U548" s="9">
        <v>47277.397420699534</v>
      </c>
      <c r="V548" s="9">
        <v>202310.90524217059</v>
      </c>
      <c r="W548" s="9">
        <v>5121541.6109655863</v>
      </c>
      <c r="AR548" s="9"/>
    </row>
    <row r="549" spans="1:44" x14ac:dyDescent="0.25">
      <c r="A549">
        <v>2007</v>
      </c>
      <c r="B549" s="7" t="s">
        <v>336</v>
      </c>
      <c r="C549" s="9">
        <v>6822.7072041070378</v>
      </c>
      <c r="D549" s="9"/>
      <c r="E549" s="9"/>
      <c r="F549" s="9"/>
      <c r="G549" s="9">
        <v>39533.292248023077</v>
      </c>
      <c r="H549" s="9"/>
      <c r="I549" s="9"/>
      <c r="J549" s="9">
        <v>5987.1502217860589</v>
      </c>
      <c r="K549" s="9"/>
      <c r="L549" s="9"/>
      <c r="M549" s="9">
        <v>4595.5138497712232</v>
      </c>
      <c r="N549" s="9">
        <v>28604.153149288937</v>
      </c>
      <c r="O549" s="9">
        <v>351983.62138487387</v>
      </c>
      <c r="P549" s="9">
        <v>4146.4414958831849</v>
      </c>
      <c r="Q549" s="9">
        <v>81998.599141525352</v>
      </c>
      <c r="R549" s="9">
        <v>7336.8581330814868</v>
      </c>
      <c r="S549" s="9">
        <v>28739.720883646565</v>
      </c>
      <c r="T549" s="9">
        <v>2754.3328396189058</v>
      </c>
      <c r="U549" s="9">
        <v>1379.423612018926</v>
      </c>
      <c r="V549" s="9">
        <v>27109.563268478967</v>
      </c>
      <c r="W549" s="9">
        <v>590991.3774321035</v>
      </c>
      <c r="AR549" s="9"/>
    </row>
    <row r="550" spans="1:44" x14ac:dyDescent="0.25">
      <c r="A550">
        <v>2007</v>
      </c>
      <c r="B550" s="7" t="s">
        <v>337</v>
      </c>
      <c r="C550" s="9">
        <v>11995.966809346664</v>
      </c>
      <c r="D550" s="9"/>
      <c r="E550" s="9"/>
      <c r="F550" s="9"/>
      <c r="G550" s="9">
        <v>62812.519454895672</v>
      </c>
      <c r="H550" s="9"/>
      <c r="I550" s="9"/>
      <c r="J550" s="9">
        <v>8202.3045574544667</v>
      </c>
      <c r="K550" s="9"/>
      <c r="L550" s="9"/>
      <c r="M550" s="9">
        <v>3287.7262592613124</v>
      </c>
      <c r="N550" s="9">
        <v>28629.519145366721</v>
      </c>
      <c r="O550" s="9">
        <v>223534.47350548563</v>
      </c>
      <c r="P550" s="9">
        <v>4603.8524321087698</v>
      </c>
      <c r="Q550" s="9">
        <v>38188.560299912235</v>
      </c>
      <c r="R550" s="9">
        <v>9582.6900234372606</v>
      </c>
      <c r="S550" s="9">
        <v>10008.912536071257</v>
      </c>
      <c r="T550" s="9">
        <v>13290.583582239129</v>
      </c>
      <c r="U550" s="9">
        <v>462.96702262005329</v>
      </c>
      <c r="V550" s="9">
        <v>24705.036995466104</v>
      </c>
      <c r="W550" s="9">
        <v>439305.11262366525</v>
      </c>
      <c r="AR550" s="9"/>
    </row>
    <row r="551" spans="1:44" x14ac:dyDescent="0.25">
      <c r="A551">
        <v>2007</v>
      </c>
      <c r="B551" s="7" t="s">
        <v>338</v>
      </c>
      <c r="C551" s="9">
        <v>15575.486668185933</v>
      </c>
      <c r="D551" s="9"/>
      <c r="E551" s="9"/>
      <c r="F551" s="9"/>
      <c r="G551" s="9">
        <v>148712.67740417874</v>
      </c>
      <c r="H551" s="9"/>
      <c r="I551" s="9"/>
      <c r="J551" s="9">
        <v>24303.909392358059</v>
      </c>
      <c r="K551" s="9"/>
      <c r="L551" s="9"/>
      <c r="M551" s="9">
        <v>39776.254423605045</v>
      </c>
      <c r="N551" s="9">
        <v>32357.398875856161</v>
      </c>
      <c r="O551" s="9">
        <v>609577.88616477617</v>
      </c>
      <c r="P551" s="9">
        <v>2593.2342523932825</v>
      </c>
      <c r="Q551" s="9">
        <v>241566.42380158769</v>
      </c>
      <c r="R551" s="9">
        <v>18333.799802122161</v>
      </c>
      <c r="S551" s="9">
        <v>35982.639563915785</v>
      </c>
      <c r="T551" s="9">
        <v>14548.732438599769</v>
      </c>
      <c r="U551" s="9">
        <v>1468.5642668010721</v>
      </c>
      <c r="V551" s="9">
        <v>47697.255668759542</v>
      </c>
      <c r="W551" s="9">
        <v>1232494.2627231395</v>
      </c>
      <c r="AR551" s="9"/>
    </row>
    <row r="552" spans="1:44" x14ac:dyDescent="0.25">
      <c r="A552">
        <v>2007</v>
      </c>
      <c r="B552" s="7" t="s">
        <v>339</v>
      </c>
      <c r="C552" s="9">
        <v>17340.096794322217</v>
      </c>
      <c r="D552" s="9"/>
      <c r="E552" s="9"/>
      <c r="F552" s="9"/>
      <c r="G552" s="9">
        <v>201837.47292456857</v>
      </c>
      <c r="H552" s="9"/>
      <c r="I552" s="9"/>
      <c r="J552" s="9">
        <v>19158.061259805752</v>
      </c>
      <c r="K552" s="9"/>
      <c r="L552" s="9"/>
      <c r="M552" s="9">
        <v>20696.081857643188</v>
      </c>
      <c r="N552" s="9">
        <v>45925.981012978285</v>
      </c>
      <c r="O552" s="9">
        <v>1526856.3034522703</v>
      </c>
      <c r="P552" s="9">
        <v>2617.3293912120025</v>
      </c>
      <c r="Q552" s="9">
        <v>715242.23684778926</v>
      </c>
      <c r="R552" s="9">
        <v>36055.944662525944</v>
      </c>
      <c r="S552" s="9">
        <v>25850.718163075406</v>
      </c>
      <c r="T552" s="9">
        <v>6657.0527902500617</v>
      </c>
      <c r="U552" s="9">
        <v>391031.18373278115</v>
      </c>
      <c r="V552" s="9">
        <v>213700.4925362698</v>
      </c>
      <c r="W552" s="9">
        <v>3222968.9554254916</v>
      </c>
      <c r="AR552" s="9"/>
    </row>
    <row r="553" spans="1:44" x14ac:dyDescent="0.25">
      <c r="B553" s="7" t="s">
        <v>92</v>
      </c>
      <c r="C553" s="9">
        <v>848337.16298399575</v>
      </c>
      <c r="D553" s="9"/>
      <c r="E553" s="9"/>
      <c r="F553" s="9"/>
      <c r="G553" s="9">
        <v>7700314.8285845425</v>
      </c>
      <c r="H553" s="9"/>
      <c r="I553" s="9"/>
      <c r="J553" s="9">
        <v>855718.69645598531</v>
      </c>
      <c r="K553" s="9"/>
      <c r="L553" s="9"/>
      <c r="M553" s="9">
        <v>3097994.0808788971</v>
      </c>
      <c r="N553" s="9">
        <v>1378143.011342335</v>
      </c>
      <c r="O553" s="9">
        <v>45607024.051215529</v>
      </c>
      <c r="P553" s="9">
        <v>92974.696801518585</v>
      </c>
      <c r="Q553" s="9">
        <v>21604956.069517937</v>
      </c>
      <c r="R553" s="9">
        <v>1342323.8819438396</v>
      </c>
      <c r="S553" s="9">
        <v>3062637.5644966597</v>
      </c>
      <c r="T553" s="9">
        <v>1057440.7992600068</v>
      </c>
      <c r="U553" s="9">
        <v>1149577.5580990051</v>
      </c>
      <c r="V553" s="9">
        <v>7162661.4629638148</v>
      </c>
      <c r="W553" s="9">
        <v>94960103.864544064</v>
      </c>
    </row>
    <row r="555" spans="1:44" x14ac:dyDescent="0.25">
      <c r="C555" s="13" t="s">
        <v>93</v>
      </c>
    </row>
    <row r="556" spans="1:44" x14ac:dyDescent="0.25">
      <c r="C556" s="133" t="s">
        <v>48</v>
      </c>
      <c r="M556" s="133" t="s">
        <v>845</v>
      </c>
      <c r="W556" s="133" t="s">
        <v>84</v>
      </c>
    </row>
    <row r="557" spans="1:44" x14ac:dyDescent="0.25">
      <c r="A557">
        <v>2008</v>
      </c>
      <c r="B557" s="13" t="s">
        <v>94</v>
      </c>
      <c r="C557" s="133" t="s">
        <v>780</v>
      </c>
      <c r="D557" s="133" t="s">
        <v>782</v>
      </c>
      <c r="E557" s="133" t="s">
        <v>23</v>
      </c>
      <c r="F557" s="133" t="s">
        <v>787</v>
      </c>
      <c r="G557" s="133" t="s">
        <v>788</v>
      </c>
      <c r="H557" s="133" t="s">
        <v>791</v>
      </c>
      <c r="I557" s="133" t="s">
        <v>25</v>
      </c>
      <c r="J557" s="133" t="s">
        <v>24</v>
      </c>
      <c r="K557" s="133" t="s">
        <v>35</v>
      </c>
      <c r="L557" s="133" t="s">
        <v>795</v>
      </c>
      <c r="M557" s="133" t="s">
        <v>780</v>
      </c>
      <c r="N557" s="133" t="s">
        <v>782</v>
      </c>
      <c r="O557" s="133" t="s">
        <v>23</v>
      </c>
      <c r="P557" s="133" t="s">
        <v>787</v>
      </c>
      <c r="Q557" s="133" t="s">
        <v>788</v>
      </c>
      <c r="R557" s="133" t="s">
        <v>791</v>
      </c>
      <c r="S557" s="133" t="s">
        <v>25</v>
      </c>
      <c r="T557" s="133" t="s">
        <v>24</v>
      </c>
      <c r="U557" s="133" t="s">
        <v>35</v>
      </c>
      <c r="V557" s="133" t="s">
        <v>795</v>
      </c>
    </row>
    <row r="558" spans="1:44" x14ac:dyDescent="0.25">
      <c r="A558">
        <v>2008</v>
      </c>
      <c r="B558" s="7" t="s">
        <v>340</v>
      </c>
      <c r="C558" s="9">
        <v>7863.6979611329316</v>
      </c>
      <c r="D558" s="9"/>
      <c r="E558" s="9"/>
      <c r="F558" s="9"/>
      <c r="G558" s="9">
        <v>39095.526627472922</v>
      </c>
      <c r="H558" s="9"/>
      <c r="I558" s="9"/>
      <c r="J558" s="9">
        <v>4276.3114870345389</v>
      </c>
      <c r="K558" s="9"/>
      <c r="L558" s="9"/>
      <c r="M558" s="9">
        <v>1313.6089855012306</v>
      </c>
      <c r="N558" s="9">
        <v>701.04141507958866</v>
      </c>
      <c r="O558" s="9">
        <v>132682.0171821845</v>
      </c>
      <c r="P558" s="9">
        <v>239.67187323219295</v>
      </c>
      <c r="Q558" s="9">
        <v>21500.788688063149</v>
      </c>
      <c r="R558" s="9">
        <v>5544.7179340513485</v>
      </c>
      <c r="S558" s="9">
        <v>6581.2358611045765</v>
      </c>
      <c r="T558" s="9">
        <v>5042.3950927132464</v>
      </c>
      <c r="U558" s="9">
        <v>368.65790961372187</v>
      </c>
      <c r="V558" s="9">
        <v>6445.9611247076873</v>
      </c>
      <c r="W558" s="9">
        <v>231655.63214189163</v>
      </c>
    </row>
    <row r="559" spans="1:44" x14ac:dyDescent="0.25">
      <c r="A559">
        <v>2008</v>
      </c>
      <c r="B559" s="7" t="s">
        <v>341</v>
      </c>
      <c r="C559" s="9">
        <v>955.54451057188294</v>
      </c>
      <c r="D559" s="9"/>
      <c r="E559" s="9"/>
      <c r="F559" s="9"/>
      <c r="G559" s="9">
        <v>12658.708924794872</v>
      </c>
      <c r="H559" s="9"/>
      <c r="I559" s="9"/>
      <c r="J559" s="9">
        <v>1561.6875968075649</v>
      </c>
      <c r="K559" s="9"/>
      <c r="L559" s="9"/>
      <c r="M559" s="9">
        <v>4591.2767180609271</v>
      </c>
      <c r="N559" s="9">
        <v>877.15327862030767</v>
      </c>
      <c r="O559" s="9">
        <v>41419.568637267141</v>
      </c>
      <c r="P559" s="9">
        <v>0</v>
      </c>
      <c r="Q559" s="9">
        <v>3964.6705929126729</v>
      </c>
      <c r="R559" s="9">
        <v>1317.7003988505144</v>
      </c>
      <c r="S559" s="9">
        <v>1993.9454110766685</v>
      </c>
      <c r="T559" s="9">
        <v>1400.6892328971817</v>
      </c>
      <c r="U559" s="9">
        <v>43196.881902462512</v>
      </c>
      <c r="V559" s="9">
        <v>1945.4441232108031</v>
      </c>
      <c r="W559" s="9">
        <v>115883.27132753306</v>
      </c>
    </row>
    <row r="560" spans="1:44" x14ac:dyDescent="0.25">
      <c r="A560">
        <v>2008</v>
      </c>
      <c r="B560" s="7" t="s">
        <v>342</v>
      </c>
      <c r="C560" s="9">
        <v>11753.050398663439</v>
      </c>
      <c r="D560" s="9"/>
      <c r="E560" s="9"/>
      <c r="F560" s="9"/>
      <c r="G560" s="9">
        <v>57548.503092292973</v>
      </c>
      <c r="H560" s="9"/>
      <c r="I560" s="9"/>
      <c r="J560" s="9">
        <v>7779.1135816492251</v>
      </c>
      <c r="K560" s="9"/>
      <c r="L560" s="9"/>
      <c r="M560" s="9">
        <v>27736.265823547681</v>
      </c>
      <c r="N560" s="9">
        <v>65744.572911020863</v>
      </c>
      <c r="O560" s="9">
        <v>425366.6521639523</v>
      </c>
      <c r="P560" s="9">
        <v>783.13650544811651</v>
      </c>
      <c r="Q560" s="9">
        <v>101284.52551329814</v>
      </c>
      <c r="R560" s="9">
        <v>9821.2141000939737</v>
      </c>
      <c r="S560" s="9">
        <v>28757.321740018677</v>
      </c>
      <c r="T560" s="9">
        <v>26403.506115257613</v>
      </c>
      <c r="U560" s="9">
        <v>19475.576626922681</v>
      </c>
      <c r="V560" s="9">
        <v>31555.04092070293</v>
      </c>
      <c r="W560" s="9">
        <v>814008.47949286865</v>
      </c>
    </row>
    <row r="561" spans="1:23" x14ac:dyDescent="0.25">
      <c r="A561">
        <v>2008</v>
      </c>
      <c r="B561" s="7" t="s">
        <v>343</v>
      </c>
      <c r="C561" s="9">
        <v>473.76754437932107</v>
      </c>
      <c r="D561" s="9"/>
      <c r="E561" s="9"/>
      <c r="F561" s="9"/>
      <c r="G561" s="9">
        <v>8593.9021654015705</v>
      </c>
      <c r="H561" s="9"/>
      <c r="I561" s="9"/>
      <c r="J561" s="9">
        <v>1858.4128536493981</v>
      </c>
      <c r="K561" s="9"/>
      <c r="L561" s="9"/>
      <c r="M561" s="9">
        <v>253.21737651004702</v>
      </c>
      <c r="N561" s="9">
        <v>532.53163897261788</v>
      </c>
      <c r="O561" s="9">
        <v>34122.586857701259</v>
      </c>
      <c r="P561" s="9">
        <v>236.76161411463249</v>
      </c>
      <c r="Q561" s="9">
        <v>8765.2553883285855</v>
      </c>
      <c r="R561" s="9">
        <v>1980.1876615237884</v>
      </c>
      <c r="S561" s="9">
        <v>1628.8725837721022</v>
      </c>
      <c r="T561" s="9">
        <v>599.70846575805149</v>
      </c>
      <c r="U561" s="9">
        <v>519.82670785836081</v>
      </c>
      <c r="V561" s="9">
        <v>4560.1155955127697</v>
      </c>
      <c r="W561" s="9">
        <v>64125.146453482499</v>
      </c>
    </row>
    <row r="562" spans="1:23" x14ac:dyDescent="0.25">
      <c r="A562">
        <v>2008</v>
      </c>
      <c r="B562" s="7" t="s">
        <v>344</v>
      </c>
      <c r="C562" s="9">
        <v>8116.0503786522258</v>
      </c>
      <c r="D562" s="9"/>
      <c r="E562" s="9"/>
      <c r="F562" s="9"/>
      <c r="G562" s="9">
        <v>77595.380783673478</v>
      </c>
      <c r="H562" s="9"/>
      <c r="I562" s="9"/>
      <c r="J562" s="9">
        <v>11056.27930307098</v>
      </c>
      <c r="K562" s="9"/>
      <c r="L562" s="9"/>
      <c r="M562" s="9">
        <v>12071.972616247096</v>
      </c>
      <c r="N562" s="9">
        <v>81198.509587747976</v>
      </c>
      <c r="O562" s="9">
        <v>388416.47218965879</v>
      </c>
      <c r="P562" s="9">
        <v>3307.9164856810344</v>
      </c>
      <c r="Q562" s="9">
        <v>172976.27715142531</v>
      </c>
      <c r="R562" s="9">
        <v>16746.612397871952</v>
      </c>
      <c r="S562" s="9">
        <v>13178.67491990545</v>
      </c>
      <c r="T562" s="9">
        <v>755.53530185065051</v>
      </c>
      <c r="U562" s="9">
        <v>26064.537060609859</v>
      </c>
      <c r="V562" s="9">
        <v>58534.807289760538</v>
      </c>
      <c r="W562" s="9">
        <v>870019.02546615549</v>
      </c>
    </row>
    <row r="563" spans="1:23" x14ac:dyDescent="0.25">
      <c r="A563">
        <v>2008</v>
      </c>
      <c r="B563" s="7" t="s">
        <v>345</v>
      </c>
      <c r="C563" s="9">
        <v>145.14583844162763</v>
      </c>
      <c r="D563" s="9"/>
      <c r="E563" s="9"/>
      <c r="F563" s="9"/>
      <c r="G563" s="9">
        <v>12688.600062063015</v>
      </c>
      <c r="H563" s="9"/>
      <c r="I563" s="9"/>
      <c r="J563" s="9">
        <v>1376.1863325518341</v>
      </c>
      <c r="K563" s="9"/>
      <c r="L563" s="9"/>
      <c r="M563" s="9">
        <v>589.9136393181675</v>
      </c>
      <c r="N563" s="9">
        <v>6013.1457764556271</v>
      </c>
      <c r="O563" s="9">
        <v>56041.255083812182</v>
      </c>
      <c r="P563" s="9">
        <v>0</v>
      </c>
      <c r="Q563" s="9">
        <v>1377.3474951969838</v>
      </c>
      <c r="R563" s="9">
        <v>977.50285558096584</v>
      </c>
      <c r="S563" s="9">
        <v>1447.795883955873</v>
      </c>
      <c r="T563" s="9">
        <v>0</v>
      </c>
      <c r="U563" s="9">
        <v>0</v>
      </c>
      <c r="V563" s="9">
        <v>8245.1835796324176</v>
      </c>
      <c r="W563" s="9">
        <v>88902.076547008692</v>
      </c>
    </row>
    <row r="564" spans="1:23" x14ac:dyDescent="0.25">
      <c r="A564">
        <v>2008</v>
      </c>
      <c r="B564" s="7" t="s">
        <v>346</v>
      </c>
      <c r="C564" s="9">
        <v>1136.121491111503</v>
      </c>
      <c r="D564" s="9"/>
      <c r="E564" s="9"/>
      <c r="F564" s="9"/>
      <c r="G564" s="9">
        <v>43344.63932067623</v>
      </c>
      <c r="H564" s="9"/>
      <c r="I564" s="9"/>
      <c r="J564" s="9">
        <v>3982.0630453725362</v>
      </c>
      <c r="K564" s="9"/>
      <c r="L564" s="9"/>
      <c r="M564" s="9">
        <v>6505.3051183363968</v>
      </c>
      <c r="N564" s="9">
        <v>3047.5468927864426</v>
      </c>
      <c r="O564" s="9">
        <v>112906.08362222897</v>
      </c>
      <c r="P564" s="9">
        <v>533.86187121049875</v>
      </c>
      <c r="Q564" s="9">
        <v>29495.884990312643</v>
      </c>
      <c r="R564" s="9">
        <v>2771.70892777779</v>
      </c>
      <c r="S564" s="9">
        <v>4608.3571789041916</v>
      </c>
      <c r="T564" s="9">
        <v>2469.3264116872651</v>
      </c>
      <c r="U564" s="9">
        <v>0</v>
      </c>
      <c r="V564" s="9">
        <v>9080.3686295446114</v>
      </c>
      <c r="W564" s="9">
        <v>219881.26749994914</v>
      </c>
    </row>
    <row r="565" spans="1:23" x14ac:dyDescent="0.25">
      <c r="A565">
        <v>2008</v>
      </c>
      <c r="B565" s="7" t="s">
        <v>347</v>
      </c>
      <c r="C565" s="9">
        <v>8115.3037778803391</v>
      </c>
      <c r="D565" s="9"/>
      <c r="E565" s="9"/>
      <c r="F565" s="9"/>
      <c r="G565" s="9">
        <v>47661.730883214936</v>
      </c>
      <c r="H565" s="9"/>
      <c r="I565" s="9"/>
      <c r="J565" s="9">
        <v>11099.53769676495</v>
      </c>
      <c r="K565" s="9"/>
      <c r="L565" s="9"/>
      <c r="M565" s="9">
        <v>4698.6898706878883</v>
      </c>
      <c r="N565" s="9">
        <v>3728.0412255908172</v>
      </c>
      <c r="O565" s="9">
        <v>308987.86244053341</v>
      </c>
      <c r="P565" s="9">
        <v>0</v>
      </c>
      <c r="Q565" s="9">
        <v>42064.801966957712</v>
      </c>
      <c r="R565" s="9">
        <v>4375.3936099774819</v>
      </c>
      <c r="S565" s="9">
        <v>2817.0047507000563</v>
      </c>
      <c r="T565" s="9">
        <v>4937.4250535251913</v>
      </c>
      <c r="U565" s="9">
        <v>0</v>
      </c>
      <c r="V565" s="9">
        <v>31454.6350422291</v>
      </c>
      <c r="W565" s="9">
        <v>469940.42631806183</v>
      </c>
    </row>
    <row r="566" spans="1:23" x14ac:dyDescent="0.25">
      <c r="A566">
        <v>2008</v>
      </c>
      <c r="B566" s="7" t="s">
        <v>348</v>
      </c>
      <c r="C566" s="9">
        <v>4604.4341733057508</v>
      </c>
      <c r="D566" s="9"/>
      <c r="E566" s="9"/>
      <c r="F566" s="9"/>
      <c r="G566" s="9">
        <v>35842.62149474593</v>
      </c>
      <c r="H566" s="9"/>
      <c r="I566" s="9"/>
      <c r="J566" s="9">
        <v>6906.7947732607254</v>
      </c>
      <c r="K566" s="9"/>
      <c r="L566" s="9"/>
      <c r="M566" s="9">
        <v>4087.3066417456348</v>
      </c>
      <c r="N566" s="9">
        <v>38888.467283973667</v>
      </c>
      <c r="O566" s="9">
        <v>124048.21972548444</v>
      </c>
      <c r="P566" s="9">
        <v>428.11443333737668</v>
      </c>
      <c r="Q566" s="9">
        <v>36364.216120884586</v>
      </c>
      <c r="R566" s="9">
        <v>3522.123847426461</v>
      </c>
      <c r="S566" s="9">
        <v>1672.8712300654943</v>
      </c>
      <c r="T566" s="9">
        <v>947.95253472811669</v>
      </c>
      <c r="U566" s="9">
        <v>3070.1302140770663</v>
      </c>
      <c r="V566" s="9">
        <v>10240.355824639215</v>
      </c>
      <c r="W566" s="9">
        <v>270623.60829767451</v>
      </c>
    </row>
    <row r="567" spans="1:23" x14ac:dyDescent="0.25">
      <c r="A567">
        <v>2008</v>
      </c>
      <c r="B567" s="7" t="s">
        <v>349</v>
      </c>
      <c r="C567" s="9">
        <v>10140.063020853157</v>
      </c>
      <c r="D567" s="9"/>
      <c r="E567" s="9"/>
      <c r="F567" s="9"/>
      <c r="G567" s="9">
        <v>145974.08533252281</v>
      </c>
      <c r="H567" s="9"/>
      <c r="I567" s="9"/>
      <c r="J567" s="9">
        <v>10368.160223039737</v>
      </c>
      <c r="K567" s="9"/>
      <c r="L567" s="9"/>
      <c r="M567" s="9">
        <v>40198.81356249794</v>
      </c>
      <c r="N567" s="9">
        <v>40175.780358769254</v>
      </c>
      <c r="O567" s="9">
        <v>534552.98251494276</v>
      </c>
      <c r="P567" s="9">
        <v>7627.2563288475067</v>
      </c>
      <c r="Q567" s="9">
        <v>280579.7720504626</v>
      </c>
      <c r="R567" s="9">
        <v>29988.270630320694</v>
      </c>
      <c r="S567" s="9">
        <v>44963.184225343743</v>
      </c>
      <c r="T567" s="9">
        <v>13933.221949013285</v>
      </c>
      <c r="U567" s="9">
        <v>935.51143606766334</v>
      </c>
      <c r="V567" s="9">
        <v>62796.192310861166</v>
      </c>
      <c r="W567" s="9">
        <v>1222233.2939435423</v>
      </c>
    </row>
    <row r="568" spans="1:23" x14ac:dyDescent="0.25">
      <c r="A568">
        <v>2008</v>
      </c>
      <c r="B568" s="7" t="s">
        <v>350</v>
      </c>
      <c r="C568" s="9">
        <v>5435.1779708598979</v>
      </c>
      <c r="D568" s="9"/>
      <c r="E568" s="9"/>
      <c r="F568" s="9"/>
      <c r="G568" s="9">
        <v>41416.072603262866</v>
      </c>
      <c r="H568" s="9"/>
      <c r="I568" s="9"/>
      <c r="J568" s="9">
        <v>6268.2452097909718</v>
      </c>
      <c r="K568" s="9"/>
      <c r="L568" s="9"/>
      <c r="M568" s="9">
        <v>5787.1913991285937</v>
      </c>
      <c r="N568" s="9">
        <v>11472.799965685022</v>
      </c>
      <c r="O568" s="9">
        <v>213597.95631137892</v>
      </c>
      <c r="P568" s="9">
        <v>531.94285072484672</v>
      </c>
      <c r="Q568" s="9">
        <v>101708.44284136775</v>
      </c>
      <c r="R568" s="9">
        <v>9975.6635902766338</v>
      </c>
      <c r="S568" s="9">
        <v>10299.368309246389</v>
      </c>
      <c r="T568" s="9">
        <v>587.34763915311157</v>
      </c>
      <c r="U568" s="9">
        <v>5833.8007308442211</v>
      </c>
      <c r="V568" s="9">
        <v>34834.84239504084</v>
      </c>
      <c r="W568" s="9">
        <v>447748.85181676003</v>
      </c>
    </row>
    <row r="569" spans="1:23" x14ac:dyDescent="0.25">
      <c r="A569">
        <v>2008</v>
      </c>
      <c r="B569" s="7" t="s">
        <v>351</v>
      </c>
      <c r="C569" s="9">
        <v>6332.1701209011662</v>
      </c>
      <c r="D569" s="9"/>
      <c r="E569" s="9"/>
      <c r="F569" s="9"/>
      <c r="G569" s="9">
        <v>27916.752785076242</v>
      </c>
      <c r="H569" s="9"/>
      <c r="I569" s="9"/>
      <c r="J569" s="9">
        <v>2170.9933826571</v>
      </c>
      <c r="K569" s="9"/>
      <c r="L569" s="9"/>
      <c r="M569" s="9">
        <v>1485.5093776144636</v>
      </c>
      <c r="N569" s="9">
        <v>8965.0988570013978</v>
      </c>
      <c r="O569" s="9">
        <v>218774.99073422505</v>
      </c>
      <c r="P569" s="9">
        <v>739.25942588112491</v>
      </c>
      <c r="Q569" s="9">
        <v>87477.899405734177</v>
      </c>
      <c r="R569" s="9">
        <v>5820.0172067578605</v>
      </c>
      <c r="S569" s="9">
        <v>3921.204283018054</v>
      </c>
      <c r="T569" s="9">
        <v>5253.0031511467841</v>
      </c>
      <c r="U569" s="9">
        <v>1174.1013490758219</v>
      </c>
      <c r="V569" s="9">
        <v>15277.861880583088</v>
      </c>
      <c r="W569" s="9">
        <v>385308.86195967247</v>
      </c>
    </row>
    <row r="570" spans="1:23" x14ac:dyDescent="0.25">
      <c r="A570">
        <v>2008</v>
      </c>
      <c r="B570" s="7" t="s">
        <v>352</v>
      </c>
      <c r="C570" s="9">
        <v>14945.946092943092</v>
      </c>
      <c r="D570" s="9"/>
      <c r="E570" s="9"/>
      <c r="F570" s="9"/>
      <c r="G570" s="9">
        <v>245532.16265888466</v>
      </c>
      <c r="H570" s="9"/>
      <c r="I570" s="9"/>
      <c r="J570" s="9">
        <v>23037.913338714658</v>
      </c>
      <c r="K570" s="9"/>
      <c r="L570" s="9"/>
      <c r="M570" s="9">
        <v>305925.69806782808</v>
      </c>
      <c r="N570" s="9">
        <v>122079.60463362424</v>
      </c>
      <c r="O570" s="9">
        <v>661631.76212216646</v>
      </c>
      <c r="P570" s="9">
        <v>2362.1982452255347</v>
      </c>
      <c r="Q570" s="9">
        <v>497960.73813202634</v>
      </c>
      <c r="R570" s="9">
        <v>18233.238407440214</v>
      </c>
      <c r="S570" s="9">
        <v>27713.274502002507</v>
      </c>
      <c r="T570" s="9">
        <v>29568.555450191023</v>
      </c>
      <c r="U570" s="9">
        <v>30844.975689367518</v>
      </c>
      <c r="V570" s="9">
        <v>133780.81769333532</v>
      </c>
      <c r="W570" s="9">
        <v>2113616.8850337495</v>
      </c>
    </row>
    <row r="571" spans="1:23" x14ac:dyDescent="0.25">
      <c r="A571">
        <v>2008</v>
      </c>
      <c r="B571" s="7" t="s">
        <v>353</v>
      </c>
      <c r="C571" s="9">
        <v>2705.4040605756632</v>
      </c>
      <c r="D571" s="9"/>
      <c r="E571" s="9"/>
      <c r="F571" s="9"/>
      <c r="G571" s="9">
        <v>32594.079181143352</v>
      </c>
      <c r="H571" s="9"/>
      <c r="I571" s="9"/>
      <c r="J571" s="9">
        <v>3443.7908648849857</v>
      </c>
      <c r="K571" s="9"/>
      <c r="L571" s="9"/>
      <c r="M571" s="9">
        <v>2217.5104237016221</v>
      </c>
      <c r="N571" s="9">
        <v>1565.5597497001363</v>
      </c>
      <c r="O571" s="9">
        <v>190405.68881107611</v>
      </c>
      <c r="P571" s="9">
        <v>1431.2216706909346</v>
      </c>
      <c r="Q571" s="9">
        <v>46617.140661249345</v>
      </c>
      <c r="R571" s="9">
        <v>4313.389906358615</v>
      </c>
      <c r="S571" s="9">
        <v>4194.5937401502952</v>
      </c>
      <c r="T571" s="9">
        <v>1434.9217479033605</v>
      </c>
      <c r="U571" s="9">
        <v>380.8736031496029</v>
      </c>
      <c r="V571" s="9">
        <v>9087.7291185327631</v>
      </c>
      <c r="W571" s="9">
        <v>300391.90353911673</v>
      </c>
    </row>
    <row r="572" spans="1:23" x14ac:dyDescent="0.25">
      <c r="A572">
        <v>2008</v>
      </c>
      <c r="B572" s="7" t="s">
        <v>354</v>
      </c>
      <c r="C572" s="9">
        <v>5752.2126092163826</v>
      </c>
      <c r="D572" s="9"/>
      <c r="E572" s="9"/>
      <c r="F572" s="9"/>
      <c r="G572" s="9">
        <v>36499.285111761477</v>
      </c>
      <c r="H572" s="9"/>
      <c r="I572" s="9"/>
      <c r="J572" s="9">
        <v>2564.2609119317449</v>
      </c>
      <c r="K572" s="9"/>
      <c r="L572" s="9"/>
      <c r="M572" s="9">
        <v>12725.147228088616</v>
      </c>
      <c r="N572" s="9">
        <v>5175.1643615018229</v>
      </c>
      <c r="O572" s="9">
        <v>211676.3477162942</v>
      </c>
      <c r="P572" s="9">
        <v>8623.105423727473</v>
      </c>
      <c r="Q572" s="9">
        <v>52912.019819211317</v>
      </c>
      <c r="R572" s="9">
        <v>6071.8625632925523</v>
      </c>
      <c r="S572" s="9">
        <v>5975.3464406923167</v>
      </c>
      <c r="T572" s="9">
        <v>571.51489555182582</v>
      </c>
      <c r="U572" s="9">
        <v>3981.100580485655</v>
      </c>
      <c r="V572" s="9">
        <v>16580.027427856836</v>
      </c>
      <c r="W572" s="9">
        <v>369107.39508961223</v>
      </c>
    </row>
    <row r="573" spans="1:23" x14ac:dyDescent="0.25">
      <c r="A573">
        <v>2008</v>
      </c>
      <c r="B573" s="7" t="s">
        <v>355</v>
      </c>
      <c r="C573" s="9">
        <v>23987.974777521576</v>
      </c>
      <c r="D573" s="9"/>
      <c r="E573" s="9"/>
      <c r="F573" s="9"/>
      <c r="G573" s="9">
        <v>275258.39855890919</v>
      </c>
      <c r="H573" s="9"/>
      <c r="I573" s="9"/>
      <c r="J573" s="9">
        <v>38502.289641077645</v>
      </c>
      <c r="K573" s="9"/>
      <c r="L573" s="9"/>
      <c r="M573" s="9">
        <v>51828.093585258386</v>
      </c>
      <c r="N573" s="9">
        <v>61136.864660550767</v>
      </c>
      <c r="O573" s="9">
        <v>837407.16716294212</v>
      </c>
      <c r="P573" s="9">
        <v>2764.005467856427</v>
      </c>
      <c r="Q573" s="9">
        <v>389938.41796583019</v>
      </c>
      <c r="R573" s="9">
        <v>50620.243916862797</v>
      </c>
      <c r="S573" s="9">
        <v>77561.962941072416</v>
      </c>
      <c r="T573" s="9">
        <v>11131.426584428138</v>
      </c>
      <c r="U573" s="9">
        <v>19433.18512543384</v>
      </c>
      <c r="V573" s="9">
        <v>171627.58347951615</v>
      </c>
      <c r="W573" s="9">
        <v>2011197.6138672598</v>
      </c>
    </row>
    <row r="574" spans="1:23" x14ac:dyDescent="0.25">
      <c r="A574">
        <v>2008</v>
      </c>
      <c r="B574" s="7" t="s">
        <v>356</v>
      </c>
      <c r="C574" s="9">
        <v>63420.521504186232</v>
      </c>
      <c r="D574" s="9"/>
      <c r="E574" s="9"/>
      <c r="F574" s="9"/>
      <c r="G574" s="9">
        <v>582357.37579720817</v>
      </c>
      <c r="H574" s="9"/>
      <c r="I574" s="9"/>
      <c r="J574" s="9">
        <v>104738.48381520483</v>
      </c>
      <c r="K574" s="9"/>
      <c r="L574" s="9"/>
      <c r="M574" s="9">
        <v>480349.46161036496</v>
      </c>
      <c r="N574" s="9">
        <v>177672.59025731171</v>
      </c>
      <c r="O574" s="9">
        <v>2438741.7292798455</v>
      </c>
      <c r="P574" s="9">
        <v>15848.553435862434</v>
      </c>
      <c r="Q574" s="9">
        <v>1255034.6758284962</v>
      </c>
      <c r="R574" s="9">
        <v>139702.2830332584</v>
      </c>
      <c r="S574" s="9">
        <v>187142.45536653686</v>
      </c>
      <c r="T574" s="9">
        <v>22562.536201701249</v>
      </c>
      <c r="U574" s="9">
        <v>76173.185892222536</v>
      </c>
      <c r="V574" s="9">
        <v>285980.92547814874</v>
      </c>
      <c r="W574" s="9">
        <v>5829724.7775003482</v>
      </c>
    </row>
    <row r="575" spans="1:23" x14ac:dyDescent="0.25">
      <c r="A575">
        <v>2008</v>
      </c>
      <c r="B575" s="7" t="s">
        <v>357</v>
      </c>
      <c r="C575" s="9">
        <v>17355.561921025124</v>
      </c>
      <c r="D575" s="9"/>
      <c r="E575" s="9"/>
      <c r="F575" s="9"/>
      <c r="G575" s="9">
        <v>134601.31385863968</v>
      </c>
      <c r="H575" s="9"/>
      <c r="I575" s="9"/>
      <c r="J575" s="9">
        <v>15494.752868358151</v>
      </c>
      <c r="K575" s="9"/>
      <c r="L575" s="9"/>
      <c r="M575" s="9">
        <v>21712.429927177855</v>
      </c>
      <c r="N575" s="9">
        <v>14894.878213390031</v>
      </c>
      <c r="O575" s="9">
        <v>799240.27838711278</v>
      </c>
      <c r="P575" s="9">
        <v>1077.2455413307491</v>
      </c>
      <c r="Q575" s="9">
        <v>341567.09960930486</v>
      </c>
      <c r="R575" s="9">
        <v>21930.755668404221</v>
      </c>
      <c r="S575" s="9">
        <v>27815.433436027364</v>
      </c>
      <c r="T575" s="9">
        <v>22271.680482029173</v>
      </c>
      <c r="U575" s="9">
        <v>16787.449582940033</v>
      </c>
      <c r="V575" s="9">
        <v>54613.4480433844</v>
      </c>
      <c r="W575" s="9">
        <v>1489362.3275391243</v>
      </c>
    </row>
    <row r="576" spans="1:23" x14ac:dyDescent="0.25">
      <c r="A576">
        <v>2008</v>
      </c>
      <c r="B576" s="7" t="s">
        <v>358</v>
      </c>
      <c r="C576" s="9">
        <v>129767.99584447175</v>
      </c>
      <c r="D576" s="9"/>
      <c r="E576" s="9"/>
      <c r="F576" s="9"/>
      <c r="G576" s="9">
        <v>951235.99172845017</v>
      </c>
      <c r="H576" s="9"/>
      <c r="I576" s="9"/>
      <c r="J576" s="9">
        <v>84926.437886325322</v>
      </c>
      <c r="K576" s="9"/>
      <c r="L576" s="9"/>
      <c r="M576" s="9">
        <v>773322.30440365209</v>
      </c>
      <c r="N576" s="9">
        <v>233112.90909471182</v>
      </c>
      <c r="O576" s="9">
        <v>12696489.629158633</v>
      </c>
      <c r="P576" s="9">
        <v>27499.015425517951</v>
      </c>
      <c r="Q576" s="9">
        <v>2761913.8094968628</v>
      </c>
      <c r="R576" s="9">
        <v>238707.9660413141</v>
      </c>
      <c r="S576" s="9">
        <v>177378.9790564802</v>
      </c>
      <c r="T576" s="9">
        <v>340972.12573662546</v>
      </c>
      <c r="U576" s="9">
        <v>164799.39142813097</v>
      </c>
      <c r="V576" s="9">
        <v>786188.78470455075</v>
      </c>
      <c r="W576" s="9">
        <v>19366315.340005729</v>
      </c>
    </row>
    <row r="577" spans="1:23" x14ac:dyDescent="0.25">
      <c r="A577">
        <v>2008</v>
      </c>
      <c r="B577" s="7" t="s">
        <v>359</v>
      </c>
      <c r="C577" s="9">
        <v>367124.4518032131</v>
      </c>
      <c r="D577" s="9"/>
      <c r="E577" s="9"/>
      <c r="F577" s="9"/>
      <c r="G577" s="9">
        <v>4078860.0601960886</v>
      </c>
      <c r="H577" s="9"/>
      <c r="I577" s="9"/>
      <c r="J577" s="9">
        <v>377950.52713313769</v>
      </c>
      <c r="K577" s="9"/>
      <c r="L577" s="9"/>
      <c r="M577" s="9">
        <v>1595372.0676348025</v>
      </c>
      <c r="N577" s="9">
        <v>580212.67740160332</v>
      </c>
      <c r="O577" s="9">
        <v>19102154.957452949</v>
      </c>
      <c r="P577" s="9">
        <v>206882.07894048124</v>
      </c>
      <c r="Q577" s="9">
        <v>11900648.351761198</v>
      </c>
      <c r="R577" s="9">
        <v>820465.11475435819</v>
      </c>
      <c r="S577" s="9">
        <v>2112475.959658525</v>
      </c>
      <c r="T577" s="9">
        <v>424266.38835091924</v>
      </c>
      <c r="U577" s="9">
        <v>371275.7604045507</v>
      </c>
      <c r="V577" s="9">
        <v>5855616.1639304925</v>
      </c>
      <c r="W577" s="9">
        <v>47793304.559422314</v>
      </c>
    </row>
    <row r="578" spans="1:23" x14ac:dyDescent="0.25">
      <c r="A578">
        <v>2008</v>
      </c>
      <c r="B578" s="7" t="s">
        <v>360</v>
      </c>
      <c r="C578" s="9">
        <v>109063.22492566663</v>
      </c>
      <c r="D578" s="9"/>
      <c r="E578" s="9"/>
      <c r="F578" s="9"/>
      <c r="G578" s="9">
        <v>526834.0164884323</v>
      </c>
      <c r="H578" s="9"/>
      <c r="I578" s="9"/>
      <c r="J578" s="9">
        <v>52504.764556874841</v>
      </c>
      <c r="K578" s="9"/>
      <c r="L578" s="9"/>
      <c r="M578" s="9">
        <v>87202.155005151653</v>
      </c>
      <c r="N578" s="9">
        <v>147623.21114548604</v>
      </c>
      <c r="O578" s="9">
        <v>1890357.837831991</v>
      </c>
      <c r="P578" s="9">
        <v>30877.538517271383</v>
      </c>
      <c r="Q578" s="9">
        <v>1602269.8568774767</v>
      </c>
      <c r="R578" s="9">
        <v>101183.1124089994</v>
      </c>
      <c r="S578" s="9">
        <v>191167.60888162028</v>
      </c>
      <c r="T578" s="9">
        <v>45823.055932723772</v>
      </c>
      <c r="U578" s="9">
        <v>78900.641510514586</v>
      </c>
      <c r="V578" s="9">
        <v>300197.54418106854</v>
      </c>
      <c r="W578" s="9">
        <v>5164004.5682632774</v>
      </c>
    </row>
    <row r="579" spans="1:23" x14ac:dyDescent="0.25">
      <c r="A579">
        <v>2008</v>
      </c>
      <c r="B579" s="7" t="s">
        <v>361</v>
      </c>
      <c r="C579" s="9">
        <v>67456.110000458633</v>
      </c>
      <c r="D579" s="9"/>
      <c r="E579" s="9"/>
      <c r="F579" s="9"/>
      <c r="G579" s="9">
        <v>207214.38135131641</v>
      </c>
      <c r="H579" s="9"/>
      <c r="I579" s="9"/>
      <c r="J579" s="9">
        <v>32536.82144724227</v>
      </c>
      <c r="K579" s="9"/>
      <c r="L579" s="9"/>
      <c r="M579" s="9">
        <v>47891.822700851299</v>
      </c>
      <c r="N579" s="9">
        <v>82938.62518547049</v>
      </c>
      <c r="O579" s="9">
        <v>1325865.5331882038</v>
      </c>
      <c r="P579" s="9">
        <v>10018.856943820281</v>
      </c>
      <c r="Q579" s="9">
        <v>461813.56544465903</v>
      </c>
      <c r="R579" s="9">
        <v>82228.830551926003</v>
      </c>
      <c r="S579" s="9">
        <v>160695.34496416204</v>
      </c>
      <c r="T579" s="9">
        <v>45109.067588938553</v>
      </c>
      <c r="U579" s="9">
        <v>3826.7804541712521</v>
      </c>
      <c r="V579" s="9">
        <v>148823.14638226479</v>
      </c>
      <c r="W579" s="9">
        <v>2676418.8862034851</v>
      </c>
    </row>
    <row r="580" spans="1:23" x14ac:dyDescent="0.25">
      <c r="A580">
        <v>2008</v>
      </c>
      <c r="B580" s="7" t="s">
        <v>362</v>
      </c>
      <c r="C580" s="9">
        <v>69883.591330321709</v>
      </c>
      <c r="D580" s="9"/>
      <c r="E580" s="9"/>
      <c r="F580" s="9"/>
      <c r="G580" s="9">
        <v>483812.56950790784</v>
      </c>
      <c r="H580" s="9"/>
      <c r="I580" s="9"/>
      <c r="J580" s="9">
        <v>64894.402616805506</v>
      </c>
      <c r="K580" s="9"/>
      <c r="L580" s="9"/>
      <c r="M580" s="9">
        <v>364699.58345973259</v>
      </c>
      <c r="N580" s="9">
        <v>106901.69030507738</v>
      </c>
      <c r="O580" s="9">
        <v>2838207.8245282122</v>
      </c>
      <c r="P580" s="9">
        <v>9131.5834897546065</v>
      </c>
      <c r="Q580" s="9">
        <v>1386522.4718317136</v>
      </c>
      <c r="R580" s="9">
        <v>105900.86901068318</v>
      </c>
      <c r="S580" s="9">
        <v>80715.593878654225</v>
      </c>
      <c r="T580" s="9">
        <v>29222.230779113474</v>
      </c>
      <c r="U580" s="9">
        <v>11459.24465350731</v>
      </c>
      <c r="V580" s="9">
        <v>401452.06386763696</v>
      </c>
      <c r="W580" s="9">
        <v>5952803.7192591196</v>
      </c>
    </row>
    <row r="581" spans="1:23" x14ac:dyDescent="0.25">
      <c r="A581">
        <v>2008</v>
      </c>
      <c r="B581" s="7" t="s">
        <v>363</v>
      </c>
      <c r="C581" s="9">
        <v>8435.6986285227595</v>
      </c>
      <c r="D581" s="9"/>
      <c r="E581" s="9"/>
      <c r="F581" s="9"/>
      <c r="G581" s="9">
        <v>42866.426298988794</v>
      </c>
      <c r="H581" s="9"/>
      <c r="I581" s="9"/>
      <c r="J581" s="9">
        <v>5759.8735211897374</v>
      </c>
      <c r="K581" s="9"/>
      <c r="L581" s="9"/>
      <c r="M581" s="9">
        <v>3330.7654995809212</v>
      </c>
      <c r="N581" s="9">
        <v>21615.73227861381</v>
      </c>
      <c r="O581" s="9">
        <v>369881.50362165098</v>
      </c>
      <c r="P581" s="9">
        <v>344.5265398874007</v>
      </c>
      <c r="Q581" s="9">
        <v>86862.568622166189</v>
      </c>
      <c r="R581" s="9">
        <v>11351.029720979961</v>
      </c>
      <c r="S581" s="9">
        <v>32738.440906606091</v>
      </c>
      <c r="T581" s="9">
        <v>3536.1413442108983</v>
      </c>
      <c r="U581" s="9">
        <v>1750.2803510365625</v>
      </c>
      <c r="V581" s="9">
        <v>29934.391574817695</v>
      </c>
      <c r="W581" s="9">
        <v>618407.37890825188</v>
      </c>
    </row>
    <row r="582" spans="1:23" x14ac:dyDescent="0.25">
      <c r="A582">
        <v>2008</v>
      </c>
      <c r="B582" s="7" t="s">
        <v>364</v>
      </c>
      <c r="C582" s="9">
        <v>11974.837299465076</v>
      </c>
      <c r="D582" s="9"/>
      <c r="E582" s="9"/>
      <c r="F582" s="9"/>
      <c r="G582" s="9">
        <v>72885.197324200752</v>
      </c>
      <c r="H582" s="9"/>
      <c r="I582" s="9"/>
      <c r="J582" s="9">
        <v>7504.7288801936684</v>
      </c>
      <c r="K582" s="9"/>
      <c r="L582" s="9"/>
      <c r="M582" s="9">
        <v>4408.4034842010306</v>
      </c>
      <c r="N582" s="9">
        <v>30608.921577306497</v>
      </c>
      <c r="O582" s="9">
        <v>270952.54949399905</v>
      </c>
      <c r="P582" s="9">
        <v>8008.638127620251</v>
      </c>
      <c r="Q582" s="9">
        <v>37004.513131680716</v>
      </c>
      <c r="R582" s="9">
        <v>11650.064700775405</v>
      </c>
      <c r="S582" s="9">
        <v>13146.459162213312</v>
      </c>
      <c r="T582" s="9">
        <v>16564.548080091023</v>
      </c>
      <c r="U582" s="9">
        <v>617.50560012048368</v>
      </c>
      <c r="V582" s="9">
        <v>32329.058841742797</v>
      </c>
      <c r="W582" s="9">
        <v>517655.42570361006</v>
      </c>
    </row>
    <row r="583" spans="1:23" x14ac:dyDescent="0.25">
      <c r="A583">
        <v>2008</v>
      </c>
      <c r="B583" s="7" t="s">
        <v>365</v>
      </c>
      <c r="C583" s="9">
        <v>18414.508433550403</v>
      </c>
      <c r="D583" s="9"/>
      <c r="E583" s="9"/>
      <c r="F583" s="9"/>
      <c r="G583" s="9">
        <v>173159.53872926804</v>
      </c>
      <c r="H583" s="9"/>
      <c r="I583" s="9"/>
      <c r="J583" s="9">
        <v>25946.388960899083</v>
      </c>
      <c r="K583" s="9"/>
      <c r="L583" s="9"/>
      <c r="M583" s="9">
        <v>45781.302671019352</v>
      </c>
      <c r="N583" s="9">
        <v>21951.290337725615</v>
      </c>
      <c r="O583" s="9">
        <v>739844.91605982522</v>
      </c>
      <c r="P583" s="9">
        <v>5689.5237522395337</v>
      </c>
      <c r="Q583" s="9">
        <v>250075.17969831795</v>
      </c>
      <c r="R583" s="9">
        <v>22126.406355242445</v>
      </c>
      <c r="S583" s="9">
        <v>35221.227367543121</v>
      </c>
      <c r="T583" s="9">
        <v>15217.717424991282</v>
      </c>
      <c r="U583" s="9">
        <v>1738.9503034670265</v>
      </c>
      <c r="V583" s="9">
        <v>60951.920323237202</v>
      </c>
      <c r="W583" s="9">
        <v>1416118.8704173265</v>
      </c>
    </row>
    <row r="584" spans="1:23" x14ac:dyDescent="0.25">
      <c r="A584">
        <v>2008</v>
      </c>
      <c r="B584" s="7" t="s">
        <v>366</v>
      </c>
      <c r="C584" s="9">
        <v>19495.140289420859</v>
      </c>
      <c r="D584" s="9"/>
      <c r="E584" s="9"/>
      <c r="F584" s="9"/>
      <c r="G584" s="9">
        <v>235508.31596415906</v>
      </c>
      <c r="H584" s="9"/>
      <c r="I584" s="9"/>
      <c r="J584" s="9">
        <v>20284.837915988337</v>
      </c>
      <c r="K584" s="9"/>
      <c r="L584" s="9"/>
      <c r="M584" s="9">
        <v>24589.812411667524</v>
      </c>
      <c r="N584" s="9">
        <v>43566.548231436689</v>
      </c>
      <c r="O584" s="9">
        <v>1130711.7210292681</v>
      </c>
      <c r="P584" s="9">
        <v>1163.3170017720508</v>
      </c>
      <c r="Q584" s="9">
        <v>741157.2855500459</v>
      </c>
      <c r="R584" s="9">
        <v>60409.219691817852</v>
      </c>
      <c r="S584" s="9">
        <v>30446.600663924619</v>
      </c>
      <c r="T584" s="9">
        <v>5583.7031151900192</v>
      </c>
      <c r="U584" s="9">
        <v>449024.95247585088</v>
      </c>
      <c r="V584" s="9">
        <v>203371.63858106191</v>
      </c>
      <c r="W584" s="9">
        <v>2965313.0929216035</v>
      </c>
    </row>
    <row r="585" spans="1:23" x14ac:dyDescent="0.25">
      <c r="B585" s="7" t="s">
        <v>91</v>
      </c>
      <c r="C585" s="9">
        <v>994853.70670731226</v>
      </c>
      <c r="D585" s="9"/>
      <c r="E585" s="9"/>
      <c r="F585" s="9"/>
      <c r="G585" s="9">
        <v>8629555.6368305571</v>
      </c>
      <c r="H585" s="9"/>
      <c r="I585" s="9"/>
      <c r="J585" s="9">
        <v>928794.05984447803</v>
      </c>
      <c r="K585" s="9"/>
      <c r="L585" s="9"/>
      <c r="M585" s="9">
        <v>3930675.6292422744</v>
      </c>
      <c r="N585" s="9">
        <v>1912400.9566252138</v>
      </c>
      <c r="O585" s="9">
        <v>48094486.093307555</v>
      </c>
      <c r="P585" s="9">
        <v>346149.32991153561</v>
      </c>
      <c r="Q585" s="9">
        <v>22699857.576635178</v>
      </c>
      <c r="R585" s="9">
        <v>1787735.4998922227</v>
      </c>
      <c r="S585" s="9">
        <v>3286259.1173433219</v>
      </c>
      <c r="T585" s="9">
        <v>1076165.7246623388</v>
      </c>
      <c r="U585" s="9">
        <v>1331633.3015924809</v>
      </c>
      <c r="V585" s="9">
        <v>8765506.0523440745</v>
      </c>
      <c r="W585" s="9">
        <v>103784072.68493854</v>
      </c>
    </row>
    <row r="587" spans="1:23" x14ac:dyDescent="0.25">
      <c r="C587" s="13" t="s">
        <v>93</v>
      </c>
    </row>
    <row r="588" spans="1:23" x14ac:dyDescent="0.25">
      <c r="C588" s="133" t="s">
        <v>48</v>
      </c>
      <c r="M588" s="133" t="s">
        <v>845</v>
      </c>
      <c r="W588" s="133" t="s">
        <v>84</v>
      </c>
    </row>
    <row r="589" spans="1:23" x14ac:dyDescent="0.25">
      <c r="A589">
        <v>2009</v>
      </c>
      <c r="B589" s="13" t="s">
        <v>94</v>
      </c>
      <c r="C589" s="133" t="s">
        <v>780</v>
      </c>
      <c r="D589" s="133" t="s">
        <v>782</v>
      </c>
      <c r="E589" s="133" t="s">
        <v>23</v>
      </c>
      <c r="F589" s="133" t="s">
        <v>787</v>
      </c>
      <c r="G589" s="133" t="s">
        <v>788</v>
      </c>
      <c r="H589" s="133" t="s">
        <v>791</v>
      </c>
      <c r="I589" s="133" t="s">
        <v>25</v>
      </c>
      <c r="J589" s="133" t="s">
        <v>24</v>
      </c>
      <c r="K589" s="133" t="s">
        <v>35</v>
      </c>
      <c r="L589" s="133" t="s">
        <v>795</v>
      </c>
      <c r="M589" s="133" t="s">
        <v>780</v>
      </c>
      <c r="N589" s="133" t="s">
        <v>782</v>
      </c>
      <c r="O589" s="133" t="s">
        <v>23</v>
      </c>
      <c r="P589" s="133" t="s">
        <v>787</v>
      </c>
      <c r="Q589" s="133" t="s">
        <v>788</v>
      </c>
      <c r="R589" s="133" t="s">
        <v>791</v>
      </c>
      <c r="S589" s="133" t="s">
        <v>25</v>
      </c>
      <c r="T589" s="133" t="s">
        <v>24</v>
      </c>
      <c r="U589" s="133" t="s">
        <v>35</v>
      </c>
      <c r="V589" s="133" t="s">
        <v>795</v>
      </c>
    </row>
    <row r="590" spans="1:23" x14ac:dyDescent="0.25">
      <c r="A590">
        <v>2009</v>
      </c>
      <c r="B590" s="7" t="s">
        <v>367</v>
      </c>
      <c r="C590" s="9">
        <v>7724.7297688492245</v>
      </c>
      <c r="D590" s="9"/>
      <c r="E590" s="9"/>
      <c r="F590" s="9"/>
      <c r="G590" s="9">
        <v>43795.296389596668</v>
      </c>
      <c r="H590" s="9"/>
      <c r="I590" s="9"/>
      <c r="J590" s="9">
        <v>4438.0766459626775</v>
      </c>
      <c r="K590" s="9"/>
      <c r="L590" s="9"/>
      <c r="M590" s="9">
        <v>2623.9403622677014</v>
      </c>
      <c r="N590" s="9">
        <v>841.25236044215626</v>
      </c>
      <c r="O590" s="9">
        <v>162850.1597352566</v>
      </c>
      <c r="P590" s="9">
        <v>140.81427661872547</v>
      </c>
      <c r="Q590" s="9">
        <v>25615.184374016491</v>
      </c>
      <c r="R590" s="9">
        <v>5764.6905470662105</v>
      </c>
      <c r="S590" s="9">
        <v>6544.2936697268742</v>
      </c>
      <c r="T590" s="9">
        <v>6697.4605314270866</v>
      </c>
      <c r="U590" s="9">
        <v>830.04382933735303</v>
      </c>
      <c r="V590" s="9">
        <v>4857.1097984948674</v>
      </c>
      <c r="W590" s="9">
        <v>272723.05228906259</v>
      </c>
    </row>
    <row r="591" spans="1:23" x14ac:dyDescent="0.25">
      <c r="A591">
        <v>2009</v>
      </c>
      <c r="B591" s="7" t="s">
        <v>368</v>
      </c>
      <c r="C591" s="9">
        <v>1179.2923846252211</v>
      </c>
      <c r="D591" s="9"/>
      <c r="E591" s="9"/>
      <c r="F591" s="9"/>
      <c r="G591" s="9">
        <v>14668.009307842221</v>
      </c>
      <c r="H591" s="9"/>
      <c r="I591" s="9"/>
      <c r="J591" s="9">
        <v>1700.8286934922569</v>
      </c>
      <c r="K591" s="9"/>
      <c r="L591" s="9"/>
      <c r="M591" s="9">
        <v>4216.5180658113959</v>
      </c>
      <c r="N591" s="9">
        <v>175.56514075343077</v>
      </c>
      <c r="O591" s="9">
        <v>37547.974444596221</v>
      </c>
      <c r="P591" s="9">
        <v>0</v>
      </c>
      <c r="Q591" s="9">
        <v>3760.1959314074702</v>
      </c>
      <c r="R591" s="9">
        <v>1654.4430055702605</v>
      </c>
      <c r="S591" s="9">
        <v>1791.7274548024034</v>
      </c>
      <c r="T591" s="9">
        <v>1490.7779695782219</v>
      </c>
      <c r="U591" s="9">
        <v>39856.413643268934</v>
      </c>
      <c r="V591" s="9">
        <v>3651.4355593335777</v>
      </c>
      <c r="W591" s="9">
        <v>111693.18160108161</v>
      </c>
    </row>
    <row r="592" spans="1:23" x14ac:dyDescent="0.25">
      <c r="A592">
        <v>2009</v>
      </c>
      <c r="B592" s="7" t="s">
        <v>369</v>
      </c>
      <c r="C592" s="9">
        <v>12358.350031550237</v>
      </c>
      <c r="D592" s="9"/>
      <c r="E592" s="9"/>
      <c r="F592" s="9"/>
      <c r="G592" s="9">
        <v>70577.757791108786</v>
      </c>
      <c r="H592" s="9"/>
      <c r="I592" s="9"/>
      <c r="J592" s="9">
        <v>9067.9175346903467</v>
      </c>
      <c r="K592" s="9"/>
      <c r="L592" s="9"/>
      <c r="M592" s="9">
        <v>23576.101103320139</v>
      </c>
      <c r="N592" s="9">
        <v>54899.696309318075</v>
      </c>
      <c r="O592" s="9">
        <v>442024.16155139398</v>
      </c>
      <c r="P592" s="9">
        <v>196.61186478339164</v>
      </c>
      <c r="Q592" s="9">
        <v>120927.07447040992</v>
      </c>
      <c r="R592" s="9">
        <v>10443.206625251085</v>
      </c>
      <c r="S592" s="9">
        <v>25429.50112607858</v>
      </c>
      <c r="T592" s="9">
        <v>20395.184694684045</v>
      </c>
      <c r="U592" s="9">
        <v>22269.681023733643</v>
      </c>
      <c r="V592" s="9">
        <v>33607.408175229437</v>
      </c>
      <c r="W592" s="9">
        <v>845772.65230155154</v>
      </c>
    </row>
    <row r="593" spans="1:23" x14ac:dyDescent="0.25">
      <c r="A593">
        <v>2009</v>
      </c>
      <c r="B593" s="7" t="s">
        <v>370</v>
      </c>
      <c r="C593" s="9">
        <v>210.36950421664181</v>
      </c>
      <c r="D593" s="9"/>
      <c r="E593" s="9"/>
      <c r="F593" s="9"/>
      <c r="G593" s="9">
        <v>9170.8394519334106</v>
      </c>
      <c r="H593" s="9"/>
      <c r="I593" s="9"/>
      <c r="J593" s="9">
        <v>2219.4748863315008</v>
      </c>
      <c r="K593" s="9"/>
      <c r="L593" s="9"/>
      <c r="M593" s="9">
        <v>253.09503090799888</v>
      </c>
      <c r="N593" s="9">
        <v>1468.4849112537024</v>
      </c>
      <c r="O593" s="9">
        <v>42453.579641195647</v>
      </c>
      <c r="P593" s="9">
        <v>207.96915749004691</v>
      </c>
      <c r="Q593" s="9">
        <v>10862.310998740915</v>
      </c>
      <c r="R593" s="9">
        <v>2286.9634916351151</v>
      </c>
      <c r="S593" s="9">
        <v>1873.2022075576499</v>
      </c>
      <c r="T593" s="9">
        <v>1016.6978971994025</v>
      </c>
      <c r="U593" s="9">
        <v>3610.4821066743175</v>
      </c>
      <c r="V593" s="9">
        <v>3566.8344044164505</v>
      </c>
      <c r="W593" s="9">
        <v>79200.303689552806</v>
      </c>
    </row>
    <row r="594" spans="1:23" x14ac:dyDescent="0.25">
      <c r="A594">
        <v>2009</v>
      </c>
      <c r="B594" s="7" t="s">
        <v>371</v>
      </c>
      <c r="C594" s="9">
        <v>7631.2720374662931</v>
      </c>
      <c r="D594" s="9"/>
      <c r="E594" s="9"/>
      <c r="F594" s="9"/>
      <c r="G594" s="9">
        <v>89301.114391595183</v>
      </c>
      <c r="H594" s="9"/>
      <c r="I594" s="9"/>
      <c r="J594" s="9">
        <v>12245.902838532269</v>
      </c>
      <c r="K594" s="9"/>
      <c r="L594" s="9"/>
      <c r="M594" s="9">
        <v>13415.477725335295</v>
      </c>
      <c r="N594" s="9">
        <v>61016.435134314685</v>
      </c>
      <c r="O594" s="9">
        <v>380840.86633793765</v>
      </c>
      <c r="P594" s="9">
        <v>3862.8544904105506</v>
      </c>
      <c r="Q594" s="9">
        <v>177967.43633795899</v>
      </c>
      <c r="R594" s="9">
        <v>16570.214796387809</v>
      </c>
      <c r="S594" s="9">
        <v>10443.139374921531</v>
      </c>
      <c r="T594" s="9">
        <v>441.91243506871376</v>
      </c>
      <c r="U594" s="9">
        <v>175444.64771918749</v>
      </c>
      <c r="V594" s="9">
        <v>54439.719154872662</v>
      </c>
      <c r="W594" s="9">
        <v>1003620.9927739892</v>
      </c>
    </row>
    <row r="595" spans="1:23" x14ac:dyDescent="0.25">
      <c r="A595">
        <v>2009</v>
      </c>
      <c r="B595" s="7" t="s">
        <v>372</v>
      </c>
      <c r="C595" s="9">
        <v>283.62436179339431</v>
      </c>
      <c r="D595" s="9"/>
      <c r="E595" s="9"/>
      <c r="F595" s="9"/>
      <c r="G595" s="9">
        <v>10063.851700461728</v>
      </c>
      <c r="H595" s="9"/>
      <c r="I595" s="9"/>
      <c r="J595" s="9">
        <v>669.28939859251398</v>
      </c>
      <c r="K595" s="9"/>
      <c r="L595" s="9"/>
      <c r="M595" s="9">
        <v>370.29697578875658</v>
      </c>
      <c r="N595" s="9">
        <v>274.84373534560041</v>
      </c>
      <c r="O595" s="9">
        <v>58089.575567017288</v>
      </c>
      <c r="P595" s="9">
        <v>0</v>
      </c>
      <c r="Q595" s="9">
        <v>1065.852856842032</v>
      </c>
      <c r="R595" s="9">
        <v>677.58710760934821</v>
      </c>
      <c r="S595" s="9">
        <v>706.83850772564699</v>
      </c>
      <c r="T595" s="9">
        <v>0</v>
      </c>
      <c r="U595" s="9">
        <v>0</v>
      </c>
      <c r="V595" s="9">
        <v>6835.2195689692162</v>
      </c>
      <c r="W595" s="9">
        <v>79036.979780145528</v>
      </c>
    </row>
    <row r="596" spans="1:23" x14ac:dyDescent="0.25">
      <c r="A596">
        <v>2009</v>
      </c>
      <c r="B596" s="7" t="s">
        <v>373</v>
      </c>
      <c r="C596" s="9">
        <v>1225.5707240736513</v>
      </c>
      <c r="D596" s="9"/>
      <c r="E596" s="9"/>
      <c r="F596" s="9"/>
      <c r="G596" s="9">
        <v>32521.706910103512</v>
      </c>
      <c r="H596" s="9"/>
      <c r="I596" s="9"/>
      <c r="J596" s="9">
        <v>3734.6888491458258</v>
      </c>
      <c r="K596" s="9"/>
      <c r="L596" s="9"/>
      <c r="M596" s="9">
        <v>6752.6829714168043</v>
      </c>
      <c r="N596" s="9">
        <v>3175.4145354436896</v>
      </c>
      <c r="O596" s="9">
        <v>38324.865574671479</v>
      </c>
      <c r="P596" s="9">
        <v>149.71021519536376</v>
      </c>
      <c r="Q596" s="9">
        <v>29251.358241498096</v>
      </c>
      <c r="R596" s="9">
        <v>2608.9902122082381</v>
      </c>
      <c r="S596" s="9">
        <v>3701.9825466556085</v>
      </c>
      <c r="T596" s="9">
        <v>2329.0175753793437</v>
      </c>
      <c r="U596" s="9">
        <v>0</v>
      </c>
      <c r="V596" s="9">
        <v>10942.922630009454</v>
      </c>
      <c r="W596" s="9">
        <v>134718.91098580105</v>
      </c>
    </row>
    <row r="597" spans="1:23" x14ac:dyDescent="0.25">
      <c r="A597">
        <v>2009</v>
      </c>
      <c r="B597" s="7" t="s">
        <v>374</v>
      </c>
      <c r="C597" s="9">
        <v>8149.9771614665315</v>
      </c>
      <c r="D597" s="9"/>
      <c r="E597" s="9"/>
      <c r="F597" s="9"/>
      <c r="G597" s="9">
        <v>59564.279503302205</v>
      </c>
      <c r="H597" s="9"/>
      <c r="I597" s="9"/>
      <c r="J597" s="9">
        <v>9393.9840832218288</v>
      </c>
      <c r="K597" s="9"/>
      <c r="L597" s="9"/>
      <c r="M597" s="9">
        <v>6445.7800088167123</v>
      </c>
      <c r="N597" s="9">
        <v>2524.9087366308063</v>
      </c>
      <c r="O597" s="9">
        <v>239395.69251551715</v>
      </c>
      <c r="P597" s="9">
        <v>352.65620099144724</v>
      </c>
      <c r="Q597" s="9">
        <v>45363.905199849163</v>
      </c>
      <c r="R597" s="9">
        <v>5649.2100469696607</v>
      </c>
      <c r="S597" s="9">
        <v>5186.2946826259204</v>
      </c>
      <c r="T597" s="9">
        <v>3633.7052559472513</v>
      </c>
      <c r="U597" s="9">
        <v>1287.6061203430802</v>
      </c>
      <c r="V597" s="9">
        <v>22278.883055439292</v>
      </c>
      <c r="W597" s="9">
        <v>409226.88257112098</v>
      </c>
    </row>
    <row r="598" spans="1:23" x14ac:dyDescent="0.25">
      <c r="A598">
        <v>2009</v>
      </c>
      <c r="B598" s="7" t="s">
        <v>375</v>
      </c>
      <c r="C598" s="9">
        <v>5335.0216534655065</v>
      </c>
      <c r="D598" s="9"/>
      <c r="E598" s="9"/>
      <c r="F598" s="9"/>
      <c r="G598" s="9">
        <v>42718.002664149943</v>
      </c>
      <c r="H598" s="9"/>
      <c r="I598" s="9"/>
      <c r="J598" s="9">
        <v>8298.4753950966679</v>
      </c>
      <c r="K598" s="9"/>
      <c r="L598" s="9"/>
      <c r="M598" s="9">
        <v>4346.931223207348</v>
      </c>
      <c r="N598" s="9">
        <v>31564.117610184439</v>
      </c>
      <c r="O598" s="9">
        <v>121191.60371333119</v>
      </c>
      <c r="P598" s="9">
        <v>704.56779064937166</v>
      </c>
      <c r="Q598" s="9">
        <v>19889.071656403376</v>
      </c>
      <c r="R598" s="9">
        <v>4591.4210284906403</v>
      </c>
      <c r="S598" s="9">
        <v>2171.1024340965796</v>
      </c>
      <c r="T598" s="9">
        <v>847.42907533511595</v>
      </c>
      <c r="U598" s="9">
        <v>8097.7471338805462</v>
      </c>
      <c r="V598" s="9">
        <v>13357.228332167799</v>
      </c>
      <c r="W598" s="9">
        <v>263112.71971045848</v>
      </c>
    </row>
    <row r="599" spans="1:23" x14ac:dyDescent="0.25">
      <c r="A599">
        <v>2009</v>
      </c>
      <c r="B599" s="7" t="s">
        <v>376</v>
      </c>
      <c r="C599" s="9">
        <v>10203.878198612758</v>
      </c>
      <c r="D599" s="9"/>
      <c r="E599" s="9"/>
      <c r="F599" s="9"/>
      <c r="G599" s="9">
        <v>182035.2698754642</v>
      </c>
      <c r="H599" s="9"/>
      <c r="I599" s="9"/>
      <c r="J599" s="9">
        <v>8659.8797266802412</v>
      </c>
      <c r="K599" s="9"/>
      <c r="L599" s="9"/>
      <c r="M599" s="9">
        <v>28480.800149229075</v>
      </c>
      <c r="N599" s="9">
        <v>54020.90147701442</v>
      </c>
      <c r="O599" s="9">
        <v>583594.98927094741</v>
      </c>
      <c r="P599" s="9">
        <v>1014.5615049884215</v>
      </c>
      <c r="Q599" s="9">
        <v>304824.55320692289</v>
      </c>
      <c r="R599" s="9">
        <v>21809.924361817881</v>
      </c>
      <c r="S599" s="9">
        <v>43818.897543417101</v>
      </c>
      <c r="T599" s="9">
        <v>14228.708704304814</v>
      </c>
      <c r="U599" s="9">
        <v>898.93972716637927</v>
      </c>
      <c r="V599" s="9">
        <v>75481.452854956835</v>
      </c>
      <c r="W599" s="9">
        <v>1329072.7566015224</v>
      </c>
    </row>
    <row r="600" spans="1:23" x14ac:dyDescent="0.25">
      <c r="A600">
        <v>2009</v>
      </c>
      <c r="B600" s="7" t="s">
        <v>377</v>
      </c>
      <c r="C600" s="9">
        <v>4739.0082127867381</v>
      </c>
      <c r="D600" s="9"/>
      <c r="E600" s="9"/>
      <c r="F600" s="9"/>
      <c r="G600" s="9">
        <v>48732.549038915749</v>
      </c>
      <c r="H600" s="9"/>
      <c r="I600" s="9"/>
      <c r="J600" s="9">
        <v>5657.3547732983388</v>
      </c>
      <c r="K600" s="9"/>
      <c r="L600" s="9"/>
      <c r="M600" s="9">
        <v>4973.9187173813461</v>
      </c>
      <c r="N600" s="9">
        <v>12517.480554652931</v>
      </c>
      <c r="O600" s="9">
        <v>287326.59022117022</v>
      </c>
      <c r="P600" s="9">
        <v>1366.5449949470174</v>
      </c>
      <c r="Q600" s="9">
        <v>100263.07219931085</v>
      </c>
      <c r="R600" s="9">
        <v>9470.4066966212504</v>
      </c>
      <c r="S600" s="9">
        <v>7354.0101862690581</v>
      </c>
      <c r="T600" s="9">
        <v>606.03257082352388</v>
      </c>
      <c r="U600" s="9">
        <v>5433.7082553967302</v>
      </c>
      <c r="V600" s="9">
        <v>36408.332438948615</v>
      </c>
      <c r="W600" s="9">
        <v>524849.00886052242</v>
      </c>
    </row>
    <row r="601" spans="1:23" x14ac:dyDescent="0.25">
      <c r="A601">
        <v>2009</v>
      </c>
      <c r="B601" s="7" t="s">
        <v>378</v>
      </c>
      <c r="C601" s="9">
        <v>5730.3319674735612</v>
      </c>
      <c r="D601" s="9"/>
      <c r="E601" s="9"/>
      <c r="F601" s="9"/>
      <c r="G601" s="9">
        <v>34085.508294578503</v>
      </c>
      <c r="H601" s="9"/>
      <c r="I601" s="9"/>
      <c r="J601" s="9">
        <v>3668.2733108996199</v>
      </c>
      <c r="K601" s="9"/>
      <c r="L601" s="9"/>
      <c r="M601" s="9">
        <v>1337.6627465165327</v>
      </c>
      <c r="N601" s="9">
        <v>11734.96345616876</v>
      </c>
      <c r="O601" s="9">
        <v>316273.51943701576</v>
      </c>
      <c r="P601" s="9">
        <v>2552.8251016997924</v>
      </c>
      <c r="Q601" s="9">
        <v>88134.783312817337</v>
      </c>
      <c r="R601" s="9">
        <v>7534.6701008983491</v>
      </c>
      <c r="S601" s="9">
        <v>4222.4911617147418</v>
      </c>
      <c r="T601" s="9">
        <v>2881.4159593665881</v>
      </c>
      <c r="U601" s="9">
        <v>570.36051638111428</v>
      </c>
      <c r="V601" s="9">
        <v>20334.087007233164</v>
      </c>
      <c r="W601" s="9">
        <v>499060.89237276383</v>
      </c>
    </row>
    <row r="602" spans="1:23" x14ac:dyDescent="0.25">
      <c r="A602">
        <v>2009</v>
      </c>
      <c r="B602" s="7" t="s">
        <v>379</v>
      </c>
      <c r="C602" s="9">
        <v>16340.407748283846</v>
      </c>
      <c r="D602" s="9"/>
      <c r="E602" s="9"/>
      <c r="F602" s="9"/>
      <c r="G602" s="9">
        <v>304382.64793789061</v>
      </c>
      <c r="H602" s="9"/>
      <c r="I602" s="9"/>
      <c r="J602" s="9">
        <v>28972.882359662734</v>
      </c>
      <c r="K602" s="9"/>
      <c r="L602" s="9"/>
      <c r="M602" s="9">
        <v>281174.76991069294</v>
      </c>
      <c r="N602" s="9">
        <v>157839.45666407526</v>
      </c>
      <c r="O602" s="9">
        <v>678249.97734391026</v>
      </c>
      <c r="P602" s="9">
        <v>3299.6141278415421</v>
      </c>
      <c r="Q602" s="9">
        <v>351864.45715153171</v>
      </c>
      <c r="R602" s="9">
        <v>21338.181339036768</v>
      </c>
      <c r="S602" s="9">
        <v>25981.272532568222</v>
      </c>
      <c r="T602" s="9">
        <v>12486.629888125615</v>
      </c>
      <c r="U602" s="9">
        <v>7226.6772074587661</v>
      </c>
      <c r="V602" s="9">
        <v>144781.45792056544</v>
      </c>
      <c r="W602" s="9">
        <v>2033938.4321316439</v>
      </c>
    </row>
    <row r="603" spans="1:23" x14ac:dyDescent="0.25">
      <c r="A603">
        <v>2009</v>
      </c>
      <c r="B603" s="7" t="s">
        <v>380</v>
      </c>
      <c r="C603" s="9">
        <v>3058.9815219682978</v>
      </c>
      <c r="D603" s="9"/>
      <c r="E603" s="9"/>
      <c r="F603" s="9"/>
      <c r="G603" s="9">
        <v>35762.595622505352</v>
      </c>
      <c r="H603" s="9"/>
      <c r="I603" s="9"/>
      <c r="J603" s="9">
        <v>4158.9237644484911</v>
      </c>
      <c r="K603" s="9"/>
      <c r="L603" s="9"/>
      <c r="M603" s="9">
        <v>1121.9223382696046</v>
      </c>
      <c r="N603" s="9">
        <v>45265.736778666345</v>
      </c>
      <c r="O603" s="9">
        <v>263909.7549735388</v>
      </c>
      <c r="P603" s="9">
        <v>1314.9668710052472</v>
      </c>
      <c r="Q603" s="9">
        <v>47685.049580747487</v>
      </c>
      <c r="R603" s="9">
        <v>4457.84028908664</v>
      </c>
      <c r="S603" s="9">
        <v>3485.9127415562079</v>
      </c>
      <c r="T603" s="9">
        <v>2105.4375376700059</v>
      </c>
      <c r="U603" s="9">
        <v>267.81486099090887</v>
      </c>
      <c r="V603" s="9">
        <v>9154.6962380269397</v>
      </c>
      <c r="W603" s="9">
        <v>421749.63311848033</v>
      </c>
    </row>
    <row r="604" spans="1:23" x14ac:dyDescent="0.25">
      <c r="A604">
        <v>2009</v>
      </c>
      <c r="B604" s="7" t="s">
        <v>381</v>
      </c>
      <c r="C604" s="9">
        <v>6467.6105721467393</v>
      </c>
      <c r="D604" s="9"/>
      <c r="E604" s="9"/>
      <c r="F604" s="9"/>
      <c r="G604" s="9">
        <v>42184.465690454635</v>
      </c>
      <c r="H604" s="9"/>
      <c r="I604" s="9"/>
      <c r="J604" s="9">
        <v>2608.0101869198834</v>
      </c>
      <c r="K604" s="9"/>
      <c r="L604" s="9"/>
      <c r="M604" s="9">
        <v>9810.0627774686618</v>
      </c>
      <c r="N604" s="9">
        <v>4198.42471459019</v>
      </c>
      <c r="O604" s="9">
        <v>194858.60106273685</v>
      </c>
      <c r="P604" s="9">
        <v>8314.5448655108776</v>
      </c>
      <c r="Q604" s="9">
        <v>37838.500787279678</v>
      </c>
      <c r="R604" s="9">
        <v>7273.8329329735152</v>
      </c>
      <c r="S604" s="9">
        <v>5503.9129050920828</v>
      </c>
      <c r="T604" s="9">
        <v>439.13004293780023</v>
      </c>
      <c r="U604" s="9">
        <v>4589.0409336806315</v>
      </c>
      <c r="V604" s="9">
        <v>16135.136078659285</v>
      </c>
      <c r="W604" s="9">
        <v>340221.2735504508</v>
      </c>
    </row>
    <row r="605" spans="1:23" x14ac:dyDescent="0.25">
      <c r="A605">
        <v>2009</v>
      </c>
      <c r="B605" s="7" t="s">
        <v>382</v>
      </c>
      <c r="C605" s="9">
        <v>23783.701790541221</v>
      </c>
      <c r="D605" s="9"/>
      <c r="E605" s="9"/>
      <c r="F605" s="9"/>
      <c r="G605" s="9">
        <v>303423.79193056712</v>
      </c>
      <c r="H605" s="9"/>
      <c r="I605" s="9"/>
      <c r="J605" s="9">
        <v>39894.473861045655</v>
      </c>
      <c r="K605" s="9"/>
      <c r="L605" s="9"/>
      <c r="M605" s="9">
        <v>46616.192324790863</v>
      </c>
      <c r="N605" s="9">
        <v>74748.67583052066</v>
      </c>
      <c r="O605" s="9">
        <v>886557.63431190257</v>
      </c>
      <c r="P605" s="9">
        <v>3670.2680575320514</v>
      </c>
      <c r="Q605" s="9">
        <v>361786.5050141004</v>
      </c>
      <c r="R605" s="9">
        <v>47015.043939831419</v>
      </c>
      <c r="S605" s="9">
        <v>61969.954989288075</v>
      </c>
      <c r="T605" s="9">
        <v>13326.597737056274</v>
      </c>
      <c r="U605" s="9">
        <v>22699.878966147669</v>
      </c>
      <c r="V605" s="9">
        <v>153612.79491166421</v>
      </c>
      <c r="W605" s="9">
        <v>2039105.5136649883</v>
      </c>
    </row>
    <row r="606" spans="1:23" x14ac:dyDescent="0.25">
      <c r="A606">
        <v>2009</v>
      </c>
      <c r="B606" s="7" t="s">
        <v>383</v>
      </c>
      <c r="C606" s="9">
        <v>64540.430204637123</v>
      </c>
      <c r="D606" s="9"/>
      <c r="E606" s="9"/>
      <c r="F606" s="9"/>
      <c r="G606" s="9">
        <v>669795.86487029248</v>
      </c>
      <c r="H606" s="9"/>
      <c r="I606" s="9"/>
      <c r="J606" s="9">
        <v>91118.719849915913</v>
      </c>
      <c r="K606" s="9"/>
      <c r="L606" s="9"/>
      <c r="M606" s="9">
        <v>264186.89599720424</v>
      </c>
      <c r="N606" s="9">
        <v>187176.90196350709</v>
      </c>
      <c r="O606" s="9">
        <v>2669869.3379765949</v>
      </c>
      <c r="P606" s="9">
        <v>22352.183274379051</v>
      </c>
      <c r="Q606" s="9">
        <v>1257764.212702017</v>
      </c>
      <c r="R606" s="9">
        <v>138197.66801028894</v>
      </c>
      <c r="S606" s="9">
        <v>173432.20348613846</v>
      </c>
      <c r="T606" s="9">
        <v>28384.009997161862</v>
      </c>
      <c r="U606" s="9">
        <v>101954.54018869683</v>
      </c>
      <c r="V606" s="9">
        <v>309426.97685374541</v>
      </c>
      <c r="W606" s="9">
        <v>5978199.9453745792</v>
      </c>
    </row>
    <row r="607" spans="1:23" x14ac:dyDescent="0.25">
      <c r="A607">
        <v>2009</v>
      </c>
      <c r="B607" s="7" t="s">
        <v>384</v>
      </c>
      <c r="C607" s="9">
        <v>20585.912210852304</v>
      </c>
      <c r="D607" s="9"/>
      <c r="E607" s="9"/>
      <c r="F607" s="9"/>
      <c r="G607" s="9">
        <v>146277.84405183585</v>
      </c>
      <c r="H607" s="9"/>
      <c r="I607" s="9"/>
      <c r="J607" s="9">
        <v>17847.193375869239</v>
      </c>
      <c r="K607" s="9"/>
      <c r="L607" s="9"/>
      <c r="M607" s="9">
        <v>23820.727031977527</v>
      </c>
      <c r="N607" s="9">
        <v>18485.681823543622</v>
      </c>
      <c r="O607" s="9">
        <v>743336.09879730828</v>
      </c>
      <c r="P607" s="9">
        <v>1028.2422608375143</v>
      </c>
      <c r="Q607" s="9">
        <v>343253.00233086717</v>
      </c>
      <c r="R607" s="9">
        <v>24884.514598036792</v>
      </c>
      <c r="S607" s="9">
        <v>25257.390191837898</v>
      </c>
      <c r="T607" s="9">
        <v>11118.499084205636</v>
      </c>
      <c r="U607" s="9">
        <v>17713.07003856415</v>
      </c>
      <c r="V607" s="9">
        <v>51804.170502796405</v>
      </c>
      <c r="W607" s="9">
        <v>1445412.3462985321</v>
      </c>
    </row>
    <row r="608" spans="1:23" x14ac:dyDescent="0.25">
      <c r="A608">
        <v>2009</v>
      </c>
      <c r="B608" s="7" t="s">
        <v>385</v>
      </c>
      <c r="C608" s="9">
        <v>124258.94515117048</v>
      </c>
      <c r="D608" s="9"/>
      <c r="E608" s="9"/>
      <c r="F608" s="9"/>
      <c r="G608" s="9">
        <v>1042602.5859447209</v>
      </c>
      <c r="H608" s="9"/>
      <c r="I608" s="9"/>
      <c r="J608" s="9">
        <v>82874.823425162802</v>
      </c>
      <c r="K608" s="9"/>
      <c r="L608" s="9"/>
      <c r="M608" s="9">
        <v>403355.90045755723</v>
      </c>
      <c r="N608" s="9">
        <v>232746.37459582917</v>
      </c>
      <c r="O608" s="9">
        <v>12949089.861154482</v>
      </c>
      <c r="P608" s="9">
        <v>42594.298574205655</v>
      </c>
      <c r="Q608" s="9">
        <v>2868820.4247074942</v>
      </c>
      <c r="R608" s="9">
        <v>243236.75019141607</v>
      </c>
      <c r="S608" s="9">
        <v>160229.7365469753</v>
      </c>
      <c r="T608" s="9">
        <v>291394.31662308902</v>
      </c>
      <c r="U608" s="9">
        <v>296444.81261105218</v>
      </c>
      <c r="V608" s="9">
        <v>727442.09283187147</v>
      </c>
      <c r="W608" s="9">
        <v>19465090.922815025</v>
      </c>
    </row>
    <row r="609" spans="1:23" x14ac:dyDescent="0.25">
      <c r="A609">
        <v>2009</v>
      </c>
      <c r="B609" s="7" t="s">
        <v>386</v>
      </c>
      <c r="C609" s="9">
        <v>353106.2662786264</v>
      </c>
      <c r="D609" s="9"/>
      <c r="E609" s="9"/>
      <c r="F609" s="9"/>
      <c r="G609" s="9">
        <v>4412713.8521187324</v>
      </c>
      <c r="H609" s="9"/>
      <c r="I609" s="9"/>
      <c r="J609" s="9">
        <v>375784.49406503886</v>
      </c>
      <c r="K609" s="9"/>
      <c r="L609" s="9"/>
      <c r="M609" s="9">
        <v>1422207.8507982637</v>
      </c>
      <c r="N609" s="9">
        <v>691133.58980842412</v>
      </c>
      <c r="O609" s="9">
        <v>24563937.475720216</v>
      </c>
      <c r="P609" s="9">
        <v>889032.57929006312</v>
      </c>
      <c r="Q609" s="9">
        <v>11846502.14053582</v>
      </c>
      <c r="R609" s="9">
        <v>849316.95624204795</v>
      </c>
      <c r="S609" s="9">
        <v>2043077.0620356773</v>
      </c>
      <c r="T609" s="9">
        <v>353084.82996740006</v>
      </c>
      <c r="U609" s="9">
        <v>273519.95066073409</v>
      </c>
      <c r="V609" s="9">
        <v>5261500.4513193714</v>
      </c>
      <c r="W609" s="9">
        <v>53334917.498840421</v>
      </c>
    </row>
    <row r="610" spans="1:23" x14ac:dyDescent="0.25">
      <c r="A610">
        <v>2009</v>
      </c>
      <c r="B610" s="7" t="s">
        <v>387</v>
      </c>
      <c r="C610" s="9">
        <v>110009.60522323055</v>
      </c>
      <c r="D610" s="9"/>
      <c r="E610" s="9"/>
      <c r="F610" s="9"/>
      <c r="G610" s="9">
        <v>644745.14592731139</v>
      </c>
      <c r="H610" s="9"/>
      <c r="I610" s="9"/>
      <c r="J610" s="9">
        <v>63180.589534439277</v>
      </c>
      <c r="K610" s="9"/>
      <c r="L610" s="9"/>
      <c r="M610" s="9">
        <v>93690.125199748261</v>
      </c>
      <c r="N610" s="9">
        <v>139922.79571861893</v>
      </c>
      <c r="O610" s="9">
        <v>1905274.1765794766</v>
      </c>
      <c r="P610" s="9">
        <v>46938.439888529829</v>
      </c>
      <c r="Q610" s="9">
        <v>1659299.8525030606</v>
      </c>
      <c r="R610" s="9">
        <v>114484.62833466619</v>
      </c>
      <c r="S610" s="9">
        <v>177848.76719949197</v>
      </c>
      <c r="T610" s="9">
        <v>53782.827525401459</v>
      </c>
      <c r="U610" s="9">
        <v>84100.128418618333</v>
      </c>
      <c r="V610" s="9">
        <v>282885.06029865082</v>
      </c>
      <c r="W610" s="9">
        <v>5376162.1423512446</v>
      </c>
    </row>
    <row r="611" spans="1:23" x14ac:dyDescent="0.25">
      <c r="A611">
        <v>2009</v>
      </c>
      <c r="B611" s="7" t="s">
        <v>388</v>
      </c>
      <c r="C611" s="9">
        <v>64624.622562306948</v>
      </c>
      <c r="D611" s="9"/>
      <c r="E611" s="9"/>
      <c r="F611" s="9"/>
      <c r="G611" s="9">
        <v>230516.32825757642</v>
      </c>
      <c r="H611" s="9"/>
      <c r="I611" s="9"/>
      <c r="J611" s="9">
        <v>30962.865602583555</v>
      </c>
      <c r="K611" s="9"/>
      <c r="L611" s="9"/>
      <c r="M611" s="9">
        <v>66061.305718355361</v>
      </c>
      <c r="N611" s="9">
        <v>95655.229713718058</v>
      </c>
      <c r="O611" s="9">
        <v>1376869.1303863593</v>
      </c>
      <c r="P611" s="9">
        <v>8425.7854650159825</v>
      </c>
      <c r="Q611" s="9">
        <v>485670.79593479133</v>
      </c>
      <c r="R611" s="9">
        <v>92744.136133630702</v>
      </c>
      <c r="S611" s="9">
        <v>156573.78260866378</v>
      </c>
      <c r="T611" s="9">
        <v>33303.526276774021</v>
      </c>
      <c r="U611" s="9">
        <v>4195.6419850865623</v>
      </c>
      <c r="V611" s="9">
        <v>147232.45125213091</v>
      </c>
      <c r="W611" s="9">
        <v>2792835.6018969934</v>
      </c>
    </row>
    <row r="612" spans="1:23" x14ac:dyDescent="0.25">
      <c r="A612">
        <v>2009</v>
      </c>
      <c r="B612" s="7" t="s">
        <v>389</v>
      </c>
      <c r="C612" s="9">
        <v>69674.034132956556</v>
      </c>
      <c r="D612" s="9"/>
      <c r="E612" s="9"/>
      <c r="F612" s="9"/>
      <c r="G612" s="9">
        <v>528392.19004606362</v>
      </c>
      <c r="H612" s="9"/>
      <c r="I612" s="9"/>
      <c r="J612" s="9">
        <v>65145.007709494486</v>
      </c>
      <c r="K612" s="9"/>
      <c r="L612" s="9"/>
      <c r="M612" s="9">
        <v>364317.12674025155</v>
      </c>
      <c r="N612" s="9">
        <v>78984.208702029238</v>
      </c>
      <c r="O612" s="9">
        <v>2696241.8812144231</v>
      </c>
      <c r="P612" s="9">
        <v>12287.340825335828</v>
      </c>
      <c r="Q612" s="9">
        <v>1441304.2577767991</v>
      </c>
      <c r="R612" s="9">
        <v>105109.9562321173</v>
      </c>
      <c r="S612" s="9">
        <v>81896.658506784646</v>
      </c>
      <c r="T612" s="9">
        <v>30431.326919116796</v>
      </c>
      <c r="U612" s="9">
        <v>28385.01643162562</v>
      </c>
      <c r="V612" s="9">
        <v>362979.44292198383</v>
      </c>
      <c r="W612" s="9">
        <v>5865148.4481589831</v>
      </c>
    </row>
    <row r="613" spans="1:23" x14ac:dyDescent="0.25">
      <c r="A613">
        <v>2009</v>
      </c>
      <c r="B613" s="7" t="s">
        <v>390</v>
      </c>
      <c r="C613" s="9">
        <v>14013.51391728321</v>
      </c>
      <c r="D613" s="9"/>
      <c r="E613" s="9"/>
      <c r="F613" s="9"/>
      <c r="G613" s="9">
        <v>49082.518753844808</v>
      </c>
      <c r="H613" s="9"/>
      <c r="I613" s="9"/>
      <c r="J613" s="9">
        <v>7182.0365395672015</v>
      </c>
      <c r="K613" s="9"/>
      <c r="L613" s="9"/>
      <c r="M613" s="9">
        <v>3600.3183848498338</v>
      </c>
      <c r="N613" s="9">
        <v>18778.841627708149</v>
      </c>
      <c r="O613" s="9">
        <v>433374.35242987279</v>
      </c>
      <c r="P613" s="9">
        <v>387.91295666995154</v>
      </c>
      <c r="Q613" s="9">
        <v>89584.463125227194</v>
      </c>
      <c r="R613" s="9">
        <v>6793.6860587953361</v>
      </c>
      <c r="S613" s="9">
        <v>31985.713139098418</v>
      </c>
      <c r="T613" s="9">
        <v>3421.9558417232138</v>
      </c>
      <c r="U613" s="9">
        <v>1443.6516626679672</v>
      </c>
      <c r="V613" s="9">
        <v>32260.827817074431</v>
      </c>
      <c r="W613" s="9">
        <v>691909.79225438251</v>
      </c>
    </row>
    <row r="614" spans="1:23" x14ac:dyDescent="0.25">
      <c r="A614">
        <v>2009</v>
      </c>
      <c r="B614" s="7" t="s">
        <v>391</v>
      </c>
      <c r="C614" s="9">
        <v>12062.374013906219</v>
      </c>
      <c r="D614" s="9"/>
      <c r="E614" s="9"/>
      <c r="F614" s="9"/>
      <c r="G614" s="9">
        <v>85068.181116915192</v>
      </c>
      <c r="H614" s="9"/>
      <c r="I614" s="9"/>
      <c r="J614" s="9">
        <v>9160.3328398642461</v>
      </c>
      <c r="K614" s="9"/>
      <c r="L614" s="9"/>
      <c r="M614" s="9">
        <v>3720.0887434309552</v>
      </c>
      <c r="N614" s="9">
        <v>24917.838255875864</v>
      </c>
      <c r="O614" s="9">
        <v>302978.20066371228</v>
      </c>
      <c r="P614" s="9">
        <v>9234.8982627804926</v>
      </c>
      <c r="Q614" s="9">
        <v>45399.725543211505</v>
      </c>
      <c r="R614" s="9">
        <v>13701.284657863856</v>
      </c>
      <c r="S614" s="9">
        <v>11464.257480145217</v>
      </c>
      <c r="T614" s="9">
        <v>11718.448405273562</v>
      </c>
      <c r="U614" s="9">
        <v>668.23890208852526</v>
      </c>
      <c r="V614" s="9">
        <v>33086.611088628415</v>
      </c>
      <c r="W614" s="9">
        <v>563180.47997369629</v>
      </c>
    </row>
    <row r="615" spans="1:23" x14ac:dyDescent="0.25">
      <c r="A615">
        <v>2009</v>
      </c>
      <c r="B615" s="7" t="s">
        <v>392</v>
      </c>
      <c r="C615" s="9">
        <v>22749.847507153205</v>
      </c>
      <c r="D615" s="9"/>
      <c r="E615" s="9"/>
      <c r="F615" s="9"/>
      <c r="G615" s="9">
        <v>194100.00755501239</v>
      </c>
      <c r="H615" s="9"/>
      <c r="I615" s="9"/>
      <c r="J615" s="9">
        <v>24877.439273222601</v>
      </c>
      <c r="K615" s="9"/>
      <c r="L615" s="9"/>
      <c r="M615" s="9">
        <v>45697.041684993259</v>
      </c>
      <c r="N615" s="9">
        <v>17460.125879862375</v>
      </c>
      <c r="O615" s="9">
        <v>742693.37020060839</v>
      </c>
      <c r="P615" s="9">
        <v>2644.1690166174517</v>
      </c>
      <c r="Q615" s="9">
        <v>249775.86578701824</v>
      </c>
      <c r="R615" s="9">
        <v>22384.6517843816</v>
      </c>
      <c r="S615" s="9">
        <v>32128.03091912339</v>
      </c>
      <c r="T615" s="9">
        <v>17874.574961220147</v>
      </c>
      <c r="U615" s="9">
        <v>2424.4621751483655</v>
      </c>
      <c r="V615" s="9">
        <v>73727.692744278946</v>
      </c>
      <c r="W615" s="9">
        <v>1448537.2794886406</v>
      </c>
    </row>
    <row r="616" spans="1:23" x14ac:dyDescent="0.25">
      <c r="A616">
        <v>2009</v>
      </c>
      <c r="B616" s="7" t="s">
        <v>393</v>
      </c>
      <c r="C616" s="9">
        <v>22083.259378872775</v>
      </c>
      <c r="D616" s="9"/>
      <c r="E616" s="9"/>
      <c r="F616" s="9"/>
      <c r="G616" s="9">
        <v>272561.10390782449</v>
      </c>
      <c r="H616" s="9"/>
      <c r="I616" s="9"/>
      <c r="J616" s="9">
        <v>19959.150966276527</v>
      </c>
      <c r="K616" s="9"/>
      <c r="L616" s="9"/>
      <c r="M616" s="9">
        <v>14871.449792730091</v>
      </c>
      <c r="N616" s="9">
        <v>36384.428852660079</v>
      </c>
      <c r="O616" s="9">
        <v>2299898.5174386627</v>
      </c>
      <c r="P616" s="9">
        <v>1019.559068356124</v>
      </c>
      <c r="Q616" s="9">
        <v>710338.34320005274</v>
      </c>
      <c r="R616" s="9">
        <v>60491.787021506214</v>
      </c>
      <c r="S616" s="9">
        <v>22866.123896238962</v>
      </c>
      <c r="T616" s="9">
        <v>6484.7584014854574</v>
      </c>
      <c r="U616" s="9">
        <v>27795.54566952349</v>
      </c>
      <c r="V616" s="9">
        <v>226810.05341376562</v>
      </c>
      <c r="W616" s="9">
        <v>3721564.0810079551</v>
      </c>
    </row>
    <row r="617" spans="1:23" x14ac:dyDescent="0.25">
      <c r="B617" s="7" t="s">
        <v>90</v>
      </c>
      <c r="C617" s="9">
        <v>992130.9382203155</v>
      </c>
      <c r="D617" s="9"/>
      <c r="E617" s="9"/>
      <c r="F617" s="9"/>
      <c r="G617" s="9">
        <v>9598843.309050601</v>
      </c>
      <c r="H617" s="9"/>
      <c r="I617" s="9"/>
      <c r="J617" s="9">
        <v>933481.08948945557</v>
      </c>
      <c r="K617" s="9"/>
      <c r="L617" s="9"/>
      <c r="M617" s="9">
        <v>3141044.9829805824</v>
      </c>
      <c r="N617" s="9">
        <v>2057912.3748911517</v>
      </c>
      <c r="O617" s="9">
        <v>55417051.948263854</v>
      </c>
      <c r="P617" s="9">
        <v>1063093.9184024548</v>
      </c>
      <c r="Q617" s="9">
        <v>22724812.395466197</v>
      </c>
      <c r="R617" s="9">
        <v>1840492.6457862053</v>
      </c>
      <c r="S617" s="9">
        <v>3126944.2600742714</v>
      </c>
      <c r="T617" s="9">
        <v>923925.21187775512</v>
      </c>
      <c r="U617" s="9">
        <v>1131728.1007874536</v>
      </c>
      <c r="V617" s="9">
        <v>8118600.5491732853</v>
      </c>
      <c r="W617" s="9">
        <v>111070061.72446358</v>
      </c>
    </row>
    <row r="619" spans="1:23" x14ac:dyDescent="0.25">
      <c r="C619" s="13" t="s">
        <v>93</v>
      </c>
    </row>
    <row r="620" spans="1:23" x14ac:dyDescent="0.25">
      <c r="C620" s="133" t="s">
        <v>48</v>
      </c>
      <c r="M620" s="133" t="s">
        <v>845</v>
      </c>
      <c r="W620" s="133" t="s">
        <v>84</v>
      </c>
    </row>
    <row r="621" spans="1:23" x14ac:dyDescent="0.25">
      <c r="A621">
        <v>2010</v>
      </c>
      <c r="B621" s="13" t="s">
        <v>94</v>
      </c>
      <c r="C621" s="133" t="s">
        <v>780</v>
      </c>
      <c r="D621" s="133" t="s">
        <v>782</v>
      </c>
      <c r="E621" s="133" t="s">
        <v>23</v>
      </c>
      <c r="F621" s="133" t="s">
        <v>787</v>
      </c>
      <c r="G621" s="133" t="s">
        <v>788</v>
      </c>
      <c r="H621" s="133" t="s">
        <v>791</v>
      </c>
      <c r="I621" s="133" t="s">
        <v>25</v>
      </c>
      <c r="J621" s="133" t="s">
        <v>24</v>
      </c>
      <c r="K621" s="133" t="s">
        <v>35</v>
      </c>
      <c r="L621" s="133" t="s">
        <v>795</v>
      </c>
      <c r="M621" s="133" t="s">
        <v>780</v>
      </c>
      <c r="N621" s="133" t="s">
        <v>782</v>
      </c>
      <c r="O621" s="133" t="s">
        <v>23</v>
      </c>
      <c r="P621" s="133" t="s">
        <v>787</v>
      </c>
      <c r="Q621" s="133" t="s">
        <v>788</v>
      </c>
      <c r="R621" s="133" t="s">
        <v>791</v>
      </c>
      <c r="S621" s="133" t="s">
        <v>25</v>
      </c>
      <c r="T621" s="133" t="s">
        <v>24</v>
      </c>
      <c r="U621" s="133" t="s">
        <v>35</v>
      </c>
      <c r="V621" s="133" t="s">
        <v>795</v>
      </c>
    </row>
    <row r="622" spans="1:23" x14ac:dyDescent="0.25">
      <c r="A622">
        <v>2010</v>
      </c>
      <c r="B622" s="7" t="s">
        <v>394</v>
      </c>
      <c r="C622" s="9">
        <v>9476.4931147548068</v>
      </c>
      <c r="D622" s="9"/>
      <c r="E622" s="9"/>
      <c r="F622" s="9"/>
      <c r="G622" s="9">
        <v>46540.180854861086</v>
      </c>
      <c r="H622" s="9"/>
      <c r="I622" s="9"/>
      <c r="J622" s="9">
        <v>3438.3786151579498</v>
      </c>
      <c r="K622" s="9"/>
      <c r="L622" s="9"/>
      <c r="M622" s="9">
        <v>3479.1651752212224</v>
      </c>
      <c r="N622" s="9">
        <v>1825.5872483367434</v>
      </c>
      <c r="O622" s="9">
        <v>201193.69762326218</v>
      </c>
      <c r="P622" s="9">
        <v>357.26753653127213</v>
      </c>
      <c r="Q622" s="9">
        <v>38561.594809658156</v>
      </c>
      <c r="R622" s="9">
        <v>7023.574725911556</v>
      </c>
      <c r="S622" s="9">
        <v>7044.821917843934</v>
      </c>
      <c r="T622" s="9">
        <v>4721.2390681667448</v>
      </c>
      <c r="U622" s="9">
        <v>737.92924147126564</v>
      </c>
      <c r="V622" s="9">
        <v>6092.9051976352266</v>
      </c>
      <c r="W622" s="9">
        <v>330492.83512881218</v>
      </c>
    </row>
    <row r="623" spans="1:23" x14ac:dyDescent="0.25">
      <c r="A623">
        <v>2010</v>
      </c>
      <c r="B623" s="7" t="s">
        <v>395</v>
      </c>
      <c r="C623" s="9">
        <v>1496.9136641803673</v>
      </c>
      <c r="D623" s="9"/>
      <c r="E623" s="9"/>
      <c r="F623" s="9"/>
      <c r="G623" s="9">
        <v>12369.802069675417</v>
      </c>
      <c r="H623" s="9"/>
      <c r="I623" s="9"/>
      <c r="J623" s="9">
        <v>2927.4775963265256</v>
      </c>
      <c r="K623" s="9"/>
      <c r="L623" s="9"/>
      <c r="M623" s="9">
        <v>2084.1692809711549</v>
      </c>
      <c r="N623" s="9">
        <v>212.45859382013145</v>
      </c>
      <c r="O623" s="9">
        <v>54320.541872526235</v>
      </c>
      <c r="P623" s="9">
        <v>0</v>
      </c>
      <c r="Q623" s="9">
        <v>6019.3716402178161</v>
      </c>
      <c r="R623" s="9">
        <v>1535.434689748156</v>
      </c>
      <c r="S623" s="9">
        <v>1900.5091233358557</v>
      </c>
      <c r="T623" s="9">
        <v>1503.9493829952673</v>
      </c>
      <c r="U623" s="9">
        <v>40205.753816712335</v>
      </c>
      <c r="V623" s="9">
        <v>4793.255606584863</v>
      </c>
      <c r="W623" s="9">
        <v>129369.63733709411</v>
      </c>
    </row>
    <row r="624" spans="1:23" x14ac:dyDescent="0.25">
      <c r="A624">
        <v>2010</v>
      </c>
      <c r="B624" s="7" t="s">
        <v>396</v>
      </c>
      <c r="C624" s="9">
        <v>13393.604974918037</v>
      </c>
      <c r="D624" s="9"/>
      <c r="E624" s="9"/>
      <c r="F624" s="9"/>
      <c r="G624" s="9">
        <v>74752.91935936785</v>
      </c>
      <c r="H624" s="9"/>
      <c r="I624" s="9"/>
      <c r="J624" s="9">
        <v>12642.983859058659</v>
      </c>
      <c r="K624" s="9"/>
      <c r="L624" s="9"/>
      <c r="M624" s="9">
        <v>44938.419331556426</v>
      </c>
      <c r="N624" s="9">
        <v>58129.986507672424</v>
      </c>
      <c r="O624" s="9">
        <v>491330.51005640667</v>
      </c>
      <c r="P624" s="9">
        <v>0</v>
      </c>
      <c r="Q624" s="9">
        <v>136071.67553859836</v>
      </c>
      <c r="R624" s="9">
        <v>12151.094695663814</v>
      </c>
      <c r="S624" s="9">
        <v>42914.788631593619</v>
      </c>
      <c r="T624" s="9">
        <v>20045.16660716433</v>
      </c>
      <c r="U624" s="9">
        <v>20011.649558480181</v>
      </c>
      <c r="V624" s="9">
        <v>50016.798317126595</v>
      </c>
      <c r="W624" s="9">
        <v>976399.59743760678</v>
      </c>
    </row>
    <row r="625" spans="1:23" x14ac:dyDescent="0.25">
      <c r="A625">
        <v>2010</v>
      </c>
      <c r="B625" s="7" t="s">
        <v>397</v>
      </c>
      <c r="C625" s="9">
        <v>396.35120139819617</v>
      </c>
      <c r="D625" s="9"/>
      <c r="E625" s="9"/>
      <c r="F625" s="9"/>
      <c r="G625" s="9">
        <v>8166.8060543267011</v>
      </c>
      <c r="H625" s="9"/>
      <c r="I625" s="9"/>
      <c r="J625" s="9">
        <v>1832.3910130336897</v>
      </c>
      <c r="K625" s="9"/>
      <c r="L625" s="9"/>
      <c r="M625" s="9">
        <v>67.663375458475983</v>
      </c>
      <c r="N625" s="9">
        <v>1289.9592562991238</v>
      </c>
      <c r="O625" s="9">
        <v>53325.512864659824</v>
      </c>
      <c r="P625" s="9">
        <v>381.0129090590741</v>
      </c>
      <c r="Q625" s="9">
        <v>12734.42832501205</v>
      </c>
      <c r="R625" s="9">
        <v>2419.2943251733041</v>
      </c>
      <c r="S625" s="9">
        <v>2153.8547825119103</v>
      </c>
      <c r="T625" s="9">
        <v>1214.1883431996584</v>
      </c>
      <c r="U625" s="9">
        <v>718.31334685427328</v>
      </c>
      <c r="V625" s="9">
        <v>2737.0140521509525</v>
      </c>
      <c r="W625" s="9">
        <v>87436.789849137247</v>
      </c>
    </row>
    <row r="626" spans="1:23" x14ac:dyDescent="0.25">
      <c r="A626">
        <v>2010</v>
      </c>
      <c r="B626" s="7" t="s">
        <v>398</v>
      </c>
      <c r="C626" s="9">
        <v>8027.1508743202357</v>
      </c>
      <c r="D626" s="9"/>
      <c r="E626" s="9"/>
      <c r="F626" s="9"/>
      <c r="G626" s="9">
        <v>93328.747441390733</v>
      </c>
      <c r="H626" s="9"/>
      <c r="I626" s="9"/>
      <c r="J626" s="9">
        <v>14848.599025237116</v>
      </c>
      <c r="K626" s="9"/>
      <c r="L626" s="9"/>
      <c r="M626" s="9">
        <v>16113.931832225153</v>
      </c>
      <c r="N626" s="9">
        <v>53305.633878537854</v>
      </c>
      <c r="O626" s="9">
        <v>478290.82244680135</v>
      </c>
      <c r="P626" s="9">
        <v>5101.6360891458398</v>
      </c>
      <c r="Q626" s="9">
        <v>223116.10760600242</v>
      </c>
      <c r="R626" s="9">
        <v>18196.099206260602</v>
      </c>
      <c r="S626" s="9">
        <v>14893.067466522079</v>
      </c>
      <c r="T626" s="9">
        <v>1577.5788262275767</v>
      </c>
      <c r="U626" s="9">
        <v>165369.50077070351</v>
      </c>
      <c r="V626" s="9">
        <v>55540.545735062871</v>
      </c>
      <c r="W626" s="9">
        <v>1147709.4211984372</v>
      </c>
    </row>
    <row r="627" spans="1:23" x14ac:dyDescent="0.25">
      <c r="A627">
        <v>2010</v>
      </c>
      <c r="B627" s="7" t="s">
        <v>399</v>
      </c>
      <c r="C627" s="9">
        <v>800.4066163095539</v>
      </c>
      <c r="D627" s="9"/>
      <c r="E627" s="9"/>
      <c r="F627" s="9"/>
      <c r="G627" s="9">
        <v>11502.023045821654</v>
      </c>
      <c r="H627" s="9"/>
      <c r="I627" s="9"/>
      <c r="J627" s="9">
        <v>864.361749959809</v>
      </c>
      <c r="K627" s="9"/>
      <c r="L627" s="9"/>
      <c r="M627" s="9">
        <v>273.06339080718283</v>
      </c>
      <c r="N627" s="9">
        <v>373.20604669320392</v>
      </c>
      <c r="O627" s="9">
        <v>56284.329400539718</v>
      </c>
      <c r="P627" s="9">
        <v>0</v>
      </c>
      <c r="Q627" s="9">
        <v>896.13696099117681</v>
      </c>
      <c r="R627" s="9">
        <v>695.16611088944398</v>
      </c>
      <c r="S627" s="9">
        <v>944.99613389001649</v>
      </c>
      <c r="T627" s="9">
        <v>270.83665706835029</v>
      </c>
      <c r="U627" s="9">
        <v>0</v>
      </c>
      <c r="V627" s="9">
        <v>5065.1900689875583</v>
      </c>
      <c r="W627" s="9">
        <v>77969.716181957687</v>
      </c>
    </row>
    <row r="628" spans="1:23" x14ac:dyDescent="0.25">
      <c r="A628">
        <v>2010</v>
      </c>
      <c r="B628" s="7" t="s">
        <v>400</v>
      </c>
      <c r="C628" s="9">
        <v>1309.6850969351758</v>
      </c>
      <c r="D628" s="9"/>
      <c r="E628" s="9"/>
      <c r="F628" s="9"/>
      <c r="G628" s="9">
        <v>27455.142132603178</v>
      </c>
      <c r="H628" s="9"/>
      <c r="I628" s="9"/>
      <c r="J628" s="9">
        <v>3096.4226715093287</v>
      </c>
      <c r="K628" s="9"/>
      <c r="L628" s="9"/>
      <c r="M628" s="9">
        <v>4259.2366447614131</v>
      </c>
      <c r="N628" s="9">
        <v>1305.1231236170183</v>
      </c>
      <c r="O628" s="9">
        <v>54269.525705380947</v>
      </c>
      <c r="P628" s="9">
        <v>658.8512300869719</v>
      </c>
      <c r="Q628" s="9">
        <v>27747.437056176412</v>
      </c>
      <c r="R628" s="9">
        <v>3066.5044771736621</v>
      </c>
      <c r="S628" s="9">
        <v>4306.9085607335746</v>
      </c>
      <c r="T628" s="9">
        <v>67.051793740222649</v>
      </c>
      <c r="U628" s="9">
        <v>0</v>
      </c>
      <c r="V628" s="9">
        <v>9442.7245502217211</v>
      </c>
      <c r="W628" s="9">
        <v>136984.6130429396</v>
      </c>
    </row>
    <row r="629" spans="1:23" x14ac:dyDescent="0.25">
      <c r="A629">
        <v>2010</v>
      </c>
      <c r="B629" s="7" t="s">
        <v>401</v>
      </c>
      <c r="C629" s="9">
        <v>9178.181106311702</v>
      </c>
      <c r="D629" s="9"/>
      <c r="E629" s="9"/>
      <c r="F629" s="9"/>
      <c r="G629" s="9">
        <v>70651.399517286744</v>
      </c>
      <c r="H629" s="9"/>
      <c r="I629" s="9"/>
      <c r="J629" s="9">
        <v>11391.626479508577</v>
      </c>
      <c r="K629" s="9"/>
      <c r="L629" s="9"/>
      <c r="M629" s="9">
        <v>6148.338749662551</v>
      </c>
      <c r="N629" s="9">
        <v>1572.2066525102775</v>
      </c>
      <c r="O629" s="9">
        <v>284605.47712387861</v>
      </c>
      <c r="P629" s="9">
        <v>93.1479325295374</v>
      </c>
      <c r="Q629" s="9">
        <v>52261.691569022878</v>
      </c>
      <c r="R629" s="9">
        <v>6037.6315090122735</v>
      </c>
      <c r="S629" s="9">
        <v>5556.22619866485</v>
      </c>
      <c r="T629" s="9">
        <v>4649.7289875136657</v>
      </c>
      <c r="U629" s="9">
        <v>6602.3409446433352</v>
      </c>
      <c r="V629" s="9">
        <v>34139.085097411007</v>
      </c>
      <c r="W629" s="9">
        <v>492887.08186795603</v>
      </c>
    </row>
    <row r="630" spans="1:23" x14ac:dyDescent="0.25">
      <c r="A630">
        <v>2010</v>
      </c>
      <c r="B630" s="7" t="s">
        <v>402</v>
      </c>
      <c r="C630" s="9">
        <v>6026.6943037338106</v>
      </c>
      <c r="D630" s="9"/>
      <c r="E630" s="9"/>
      <c r="F630" s="9"/>
      <c r="G630" s="9">
        <v>48475.223964673758</v>
      </c>
      <c r="H630" s="9"/>
      <c r="I630" s="9"/>
      <c r="J630" s="9">
        <v>7990.8174314966618</v>
      </c>
      <c r="K630" s="9"/>
      <c r="L630" s="9"/>
      <c r="M630" s="9">
        <v>4194.8199759791032</v>
      </c>
      <c r="N630" s="9">
        <v>31306.568863151344</v>
      </c>
      <c r="O630" s="9">
        <v>131978.02803770232</v>
      </c>
      <c r="P630" s="9">
        <v>2099.7717889387318</v>
      </c>
      <c r="Q630" s="9">
        <v>31972.864424983476</v>
      </c>
      <c r="R630" s="9">
        <v>3994.8846268008551</v>
      </c>
      <c r="S630" s="9">
        <v>4832.2548137710419</v>
      </c>
      <c r="T630" s="9">
        <v>957.13148711533495</v>
      </c>
      <c r="U630" s="9">
        <v>3898.2099966113324</v>
      </c>
      <c r="V630" s="9">
        <v>12990.449988893775</v>
      </c>
      <c r="W630" s="9">
        <v>290717.7197038515</v>
      </c>
    </row>
    <row r="631" spans="1:23" x14ac:dyDescent="0.25">
      <c r="A631">
        <v>2010</v>
      </c>
      <c r="B631" s="7" t="s">
        <v>403</v>
      </c>
      <c r="C631" s="9">
        <v>12020.71734753569</v>
      </c>
      <c r="D631" s="9"/>
      <c r="E631" s="9"/>
      <c r="F631" s="9"/>
      <c r="G631" s="9">
        <v>225253.47778103672</v>
      </c>
      <c r="H631" s="9"/>
      <c r="I631" s="9"/>
      <c r="J631" s="9">
        <v>11505.880291759946</v>
      </c>
      <c r="K631" s="9"/>
      <c r="L631" s="9"/>
      <c r="M631" s="9">
        <v>62910.47443236316</v>
      </c>
      <c r="N631" s="9">
        <v>114951.22799885921</v>
      </c>
      <c r="O631" s="9">
        <v>656666.33625044522</v>
      </c>
      <c r="P631" s="9">
        <v>2523.425157594791</v>
      </c>
      <c r="Q631" s="9">
        <v>309069.33809329011</v>
      </c>
      <c r="R631" s="9">
        <v>20210.782770573605</v>
      </c>
      <c r="S631" s="9">
        <v>54502.031950896046</v>
      </c>
      <c r="T631" s="9">
        <v>26448.727553309414</v>
      </c>
      <c r="U631" s="9">
        <v>3089.0562545497592</v>
      </c>
      <c r="V631" s="9">
        <v>89345.598638928292</v>
      </c>
      <c r="W631" s="9">
        <v>1588497.0745211418</v>
      </c>
    </row>
    <row r="632" spans="1:23" x14ac:dyDescent="0.25">
      <c r="A632">
        <v>2010</v>
      </c>
      <c r="B632" s="7" t="s">
        <v>404</v>
      </c>
      <c r="C632" s="9">
        <v>4710.9978620438742</v>
      </c>
      <c r="D632" s="9"/>
      <c r="E632" s="9"/>
      <c r="F632" s="9"/>
      <c r="G632" s="9">
        <v>51069.444356206681</v>
      </c>
      <c r="H632" s="9"/>
      <c r="I632" s="9"/>
      <c r="J632" s="9">
        <v>8564.3593932496224</v>
      </c>
      <c r="K632" s="9"/>
      <c r="L632" s="9"/>
      <c r="M632" s="9">
        <v>15202.254143346468</v>
      </c>
      <c r="N632" s="9">
        <v>13241.826173993653</v>
      </c>
      <c r="O632" s="9">
        <v>345039.54791700188</v>
      </c>
      <c r="P632" s="9">
        <v>1688.2111690937425</v>
      </c>
      <c r="Q632" s="9">
        <v>105989.04965809514</v>
      </c>
      <c r="R632" s="9">
        <v>11566.848409417344</v>
      </c>
      <c r="S632" s="9">
        <v>10938.059818675893</v>
      </c>
      <c r="T632" s="9">
        <v>943.36631298330724</v>
      </c>
      <c r="U632" s="9">
        <v>5308.3568886890043</v>
      </c>
      <c r="V632" s="9">
        <v>39465.002716399482</v>
      </c>
      <c r="W632" s="9">
        <v>613727.32481919602</v>
      </c>
    </row>
    <row r="633" spans="1:23" x14ac:dyDescent="0.25">
      <c r="A633">
        <v>2010</v>
      </c>
      <c r="B633" s="7" t="s">
        <v>405</v>
      </c>
      <c r="C633" s="9">
        <v>5971.3109750617659</v>
      </c>
      <c r="D633" s="9"/>
      <c r="E633" s="9"/>
      <c r="F633" s="9"/>
      <c r="G633" s="9">
        <v>40498.010598950292</v>
      </c>
      <c r="H633" s="9"/>
      <c r="I633" s="9"/>
      <c r="J633" s="9">
        <v>4031.3354907891116</v>
      </c>
      <c r="K633" s="9"/>
      <c r="L633" s="9"/>
      <c r="M633" s="9">
        <v>2080.6223396254363</v>
      </c>
      <c r="N633" s="9">
        <v>12452.566565705458</v>
      </c>
      <c r="O633" s="9">
        <v>378764.36168784922</v>
      </c>
      <c r="P633" s="9">
        <v>6126.0539757202187</v>
      </c>
      <c r="Q633" s="9">
        <v>102471.85269605259</v>
      </c>
      <c r="R633" s="9">
        <v>6962.6850365320179</v>
      </c>
      <c r="S633" s="9">
        <v>5820.6833580379598</v>
      </c>
      <c r="T633" s="9">
        <v>3508.0535202588735</v>
      </c>
      <c r="U633" s="9">
        <v>523.00856728721362</v>
      </c>
      <c r="V633" s="9">
        <v>18752.803013252847</v>
      </c>
      <c r="W633" s="9">
        <v>587963.34782512288</v>
      </c>
    </row>
    <row r="634" spans="1:23" x14ac:dyDescent="0.25">
      <c r="A634">
        <v>2010</v>
      </c>
      <c r="B634" s="7" t="s">
        <v>406</v>
      </c>
      <c r="C634" s="9">
        <v>16631.100984093937</v>
      </c>
      <c r="D634" s="9"/>
      <c r="E634" s="9"/>
      <c r="F634" s="9"/>
      <c r="G634" s="9">
        <v>389812.40719146631</v>
      </c>
      <c r="H634" s="9"/>
      <c r="I634" s="9"/>
      <c r="J634" s="9">
        <v>36903.142471198807</v>
      </c>
      <c r="K634" s="9"/>
      <c r="L634" s="9"/>
      <c r="M634" s="9">
        <v>290232.80853956786</v>
      </c>
      <c r="N634" s="9">
        <v>112083.5716693032</v>
      </c>
      <c r="O634" s="9">
        <v>708821.55178824603</v>
      </c>
      <c r="P634" s="9">
        <v>6139.2203090247313</v>
      </c>
      <c r="Q634" s="9">
        <v>361033.08069601736</v>
      </c>
      <c r="R634" s="9">
        <v>26439.105240885663</v>
      </c>
      <c r="S634" s="9">
        <v>35139.252684682011</v>
      </c>
      <c r="T634" s="9">
        <v>15466.278497109191</v>
      </c>
      <c r="U634" s="9">
        <v>2684.3774695327197</v>
      </c>
      <c r="V634" s="9">
        <v>150976.36890789671</v>
      </c>
      <c r="W634" s="9">
        <v>2152362.2664490244</v>
      </c>
    </row>
    <row r="635" spans="1:23" x14ac:dyDescent="0.25">
      <c r="A635">
        <v>2010</v>
      </c>
      <c r="B635" s="7" t="s">
        <v>407</v>
      </c>
      <c r="C635" s="9">
        <v>3118.7284837002758</v>
      </c>
      <c r="D635" s="9"/>
      <c r="E635" s="9"/>
      <c r="F635" s="9"/>
      <c r="G635" s="9">
        <v>38736.500772652071</v>
      </c>
      <c r="H635" s="9"/>
      <c r="I635" s="9"/>
      <c r="J635" s="9">
        <v>4618.0790251479602</v>
      </c>
      <c r="K635" s="9"/>
      <c r="L635" s="9"/>
      <c r="M635" s="9">
        <v>2515.9764662145708</v>
      </c>
      <c r="N635" s="9">
        <v>4244.0716250187861</v>
      </c>
      <c r="O635" s="9">
        <v>276392.60862015153</v>
      </c>
      <c r="P635" s="9">
        <v>2994.6182730880892</v>
      </c>
      <c r="Q635" s="9">
        <v>55546.458745291835</v>
      </c>
      <c r="R635" s="9">
        <v>6481.7761128890488</v>
      </c>
      <c r="S635" s="9">
        <v>3920.4417558181594</v>
      </c>
      <c r="T635" s="9">
        <v>1400.8920907575596</v>
      </c>
      <c r="U635" s="9">
        <v>233.76520731313056</v>
      </c>
      <c r="V635" s="9">
        <v>11736.38229507801</v>
      </c>
      <c r="W635" s="9">
        <v>411940.29947312095</v>
      </c>
    </row>
    <row r="636" spans="1:23" x14ac:dyDescent="0.25">
      <c r="A636">
        <v>2010</v>
      </c>
      <c r="B636" s="7" t="s">
        <v>408</v>
      </c>
      <c r="C636" s="9">
        <v>7235.6625160783569</v>
      </c>
      <c r="D636" s="9"/>
      <c r="E636" s="9"/>
      <c r="F636" s="9"/>
      <c r="G636" s="9">
        <v>43486.846703365089</v>
      </c>
      <c r="H636" s="9"/>
      <c r="I636" s="9"/>
      <c r="J636" s="9">
        <v>1334.935935581786</v>
      </c>
      <c r="K636" s="9"/>
      <c r="L636" s="9"/>
      <c r="M636" s="9">
        <v>14781.246538928943</v>
      </c>
      <c r="N636" s="9">
        <v>6301.5035483076217</v>
      </c>
      <c r="O636" s="9">
        <v>189902.5877928391</v>
      </c>
      <c r="P636" s="9">
        <v>8889.3036538911492</v>
      </c>
      <c r="Q636" s="9">
        <v>60186.386975433947</v>
      </c>
      <c r="R636" s="9">
        <v>8254.2267789690668</v>
      </c>
      <c r="S636" s="9">
        <v>17131.22928216372</v>
      </c>
      <c r="T636" s="9">
        <v>0</v>
      </c>
      <c r="U636" s="9">
        <v>146.18287487292497</v>
      </c>
      <c r="V636" s="9">
        <v>18936.72135487941</v>
      </c>
      <c r="W636" s="9">
        <v>376586.8339553111</v>
      </c>
    </row>
    <row r="637" spans="1:23" x14ac:dyDescent="0.25">
      <c r="A637">
        <v>2010</v>
      </c>
      <c r="B637" s="7" t="s">
        <v>409</v>
      </c>
      <c r="C637" s="9">
        <v>24827.874389277174</v>
      </c>
      <c r="D637" s="9"/>
      <c r="E637" s="9"/>
      <c r="F637" s="9"/>
      <c r="G637" s="9">
        <v>310195.2929987883</v>
      </c>
      <c r="H637" s="9"/>
      <c r="I637" s="9"/>
      <c r="J637" s="9">
        <v>39417.866290648686</v>
      </c>
      <c r="K637" s="9"/>
      <c r="L637" s="9"/>
      <c r="M637" s="9">
        <v>83271.770110537036</v>
      </c>
      <c r="N637" s="9">
        <v>77782.142021229229</v>
      </c>
      <c r="O637" s="9">
        <v>990797.82686879695</v>
      </c>
      <c r="P637" s="9">
        <v>8047.8708938078171</v>
      </c>
      <c r="Q637" s="9">
        <v>378110.17972699209</v>
      </c>
      <c r="R637" s="9">
        <v>51544.7758327185</v>
      </c>
      <c r="S637" s="9">
        <v>43975.403815695194</v>
      </c>
      <c r="T637" s="9">
        <v>13557.115605952191</v>
      </c>
      <c r="U637" s="9">
        <v>8236.5138886673521</v>
      </c>
      <c r="V637" s="9">
        <v>177512.05085156442</v>
      </c>
      <c r="W637" s="9">
        <v>2207276.6832946748</v>
      </c>
    </row>
    <row r="638" spans="1:23" x14ac:dyDescent="0.25">
      <c r="A638">
        <v>2010</v>
      </c>
      <c r="B638" s="7" t="s">
        <v>410</v>
      </c>
      <c r="C638" s="9">
        <v>70720.092598646777</v>
      </c>
      <c r="D638" s="9"/>
      <c r="E638" s="9"/>
      <c r="F638" s="9"/>
      <c r="G638" s="9">
        <v>678496.18988304469</v>
      </c>
      <c r="H638" s="9"/>
      <c r="I638" s="9"/>
      <c r="J638" s="9">
        <v>97661.833201375528</v>
      </c>
      <c r="K638" s="9"/>
      <c r="L638" s="9"/>
      <c r="M638" s="9">
        <v>546979.96261266991</v>
      </c>
      <c r="N638" s="9">
        <v>174585.84266237431</v>
      </c>
      <c r="O638" s="9">
        <v>2900757.6092646583</v>
      </c>
      <c r="P638" s="9">
        <v>34248.458098870222</v>
      </c>
      <c r="Q638" s="9">
        <v>1430842.945004798</v>
      </c>
      <c r="R638" s="9">
        <v>145975.72221414535</v>
      </c>
      <c r="S638" s="9">
        <v>210618.46107274969</v>
      </c>
      <c r="T638" s="9">
        <v>23458.202473383804</v>
      </c>
      <c r="U638" s="9">
        <v>102750.48410424238</v>
      </c>
      <c r="V638" s="9">
        <v>314299.26995551231</v>
      </c>
      <c r="W638" s="9">
        <v>6731395.0731464708</v>
      </c>
    </row>
    <row r="639" spans="1:23" x14ac:dyDescent="0.25">
      <c r="A639">
        <v>2010</v>
      </c>
      <c r="B639" s="7" t="s">
        <v>411</v>
      </c>
      <c r="C639" s="9">
        <v>19857.48439684778</v>
      </c>
      <c r="D639" s="9"/>
      <c r="E639" s="9"/>
      <c r="F639" s="9"/>
      <c r="G639" s="9">
        <v>139588.08732534747</v>
      </c>
      <c r="H639" s="9"/>
      <c r="I639" s="9"/>
      <c r="J639" s="9">
        <v>20152.522400925445</v>
      </c>
      <c r="K639" s="9"/>
      <c r="L639" s="9"/>
      <c r="M639" s="9">
        <v>19381.987466016773</v>
      </c>
      <c r="N639" s="9">
        <v>19936.283445473509</v>
      </c>
      <c r="O639" s="9">
        <v>705751.69583702146</v>
      </c>
      <c r="P639" s="9">
        <v>793.61593044425092</v>
      </c>
      <c r="Q639" s="9">
        <v>384568.89068248362</v>
      </c>
      <c r="R639" s="9">
        <v>25424.787488667946</v>
      </c>
      <c r="S639" s="9">
        <v>30544.357891471576</v>
      </c>
      <c r="T639" s="9">
        <v>13499.835909929048</v>
      </c>
      <c r="U639" s="9">
        <v>1406.4556948672478</v>
      </c>
      <c r="V639" s="9">
        <v>68155.159504972777</v>
      </c>
      <c r="W639" s="9">
        <v>1449061.1639744691</v>
      </c>
    </row>
    <row r="640" spans="1:23" x14ac:dyDescent="0.25">
      <c r="A640">
        <v>2010</v>
      </c>
      <c r="B640" s="7" t="s">
        <v>412</v>
      </c>
      <c r="C640" s="9">
        <v>125660.50837848251</v>
      </c>
      <c r="D640" s="9"/>
      <c r="E640" s="9"/>
      <c r="F640" s="9"/>
      <c r="G640" s="9">
        <v>1025949.3341621114</v>
      </c>
      <c r="H640" s="9"/>
      <c r="I640" s="9"/>
      <c r="J640" s="9">
        <v>83932.090717058818</v>
      </c>
      <c r="K640" s="9"/>
      <c r="L640" s="9"/>
      <c r="M640" s="9">
        <v>394068.55679531104</v>
      </c>
      <c r="N640" s="9">
        <v>311270.25906254811</v>
      </c>
      <c r="O640" s="9">
        <v>14326411.29489319</v>
      </c>
      <c r="P640" s="9">
        <v>88262.260656988554</v>
      </c>
      <c r="Q640" s="9">
        <v>3135337.9203338129</v>
      </c>
      <c r="R640" s="9">
        <v>272970.838666066</v>
      </c>
      <c r="S640" s="9">
        <v>161386.10621737977</v>
      </c>
      <c r="T640" s="9">
        <v>311113.65369517845</v>
      </c>
      <c r="U640" s="9">
        <v>353619.21325909323</v>
      </c>
      <c r="V640" s="9">
        <v>760143.85542709229</v>
      </c>
      <c r="W640" s="9">
        <v>21350125.892264314</v>
      </c>
    </row>
    <row r="641" spans="1:23" x14ac:dyDescent="0.25">
      <c r="A641">
        <v>2010</v>
      </c>
      <c r="B641" s="7" t="s">
        <v>413</v>
      </c>
      <c r="C641" s="9">
        <v>388076.29711777979</v>
      </c>
      <c r="D641" s="9"/>
      <c r="E641" s="9"/>
      <c r="F641" s="9"/>
      <c r="G641" s="9">
        <v>4650026.0317718927</v>
      </c>
      <c r="H641" s="9"/>
      <c r="I641" s="9"/>
      <c r="J641" s="9">
        <v>394415.72422740242</v>
      </c>
      <c r="K641" s="9"/>
      <c r="L641" s="9"/>
      <c r="M641" s="9">
        <v>1886770.022619751</v>
      </c>
      <c r="N641" s="9">
        <v>823285.03753274318</v>
      </c>
      <c r="O641" s="9">
        <v>24238718.608433321</v>
      </c>
      <c r="P641" s="9">
        <v>1232091.5567446568</v>
      </c>
      <c r="Q641" s="9">
        <v>13476984.894830223</v>
      </c>
      <c r="R641" s="9">
        <v>1055290.653676036</v>
      </c>
      <c r="S641" s="9">
        <v>2202314.2046312327</v>
      </c>
      <c r="T641" s="9">
        <v>403824.68649901217</v>
      </c>
      <c r="U641" s="9">
        <v>254164.02301191635</v>
      </c>
      <c r="V641" s="9">
        <v>5812536.4583330043</v>
      </c>
      <c r="W641" s="9">
        <v>56818498.199428961</v>
      </c>
    </row>
    <row r="642" spans="1:23" x14ac:dyDescent="0.25">
      <c r="A642">
        <v>2010</v>
      </c>
      <c r="B642" s="7" t="s">
        <v>414</v>
      </c>
      <c r="C642" s="9">
        <v>125531.83450106086</v>
      </c>
      <c r="D642" s="9"/>
      <c r="E642" s="9"/>
      <c r="F642" s="9"/>
      <c r="G642" s="9">
        <v>654130.29401726823</v>
      </c>
      <c r="H642" s="9"/>
      <c r="I642" s="9"/>
      <c r="J642" s="9">
        <v>81114.124284066129</v>
      </c>
      <c r="K642" s="9"/>
      <c r="L642" s="9"/>
      <c r="M642" s="9">
        <v>121210.91878197496</v>
      </c>
      <c r="N642" s="9">
        <v>172304.30754277663</v>
      </c>
      <c r="O642" s="9">
        <v>2146611.5699547352</v>
      </c>
      <c r="P642" s="9">
        <v>66044.64875487762</v>
      </c>
      <c r="Q642" s="9">
        <v>1868787.8844699124</v>
      </c>
      <c r="R642" s="9">
        <v>131703.59450650544</v>
      </c>
      <c r="S642" s="9">
        <v>207772.77170530485</v>
      </c>
      <c r="T642" s="9">
        <v>63169.155902234059</v>
      </c>
      <c r="U642" s="9">
        <v>88303.685371710875</v>
      </c>
      <c r="V642" s="9">
        <v>345468.7859595163</v>
      </c>
      <c r="W642" s="9">
        <v>6072153.5757519444</v>
      </c>
    </row>
    <row r="643" spans="1:23" x14ac:dyDescent="0.25">
      <c r="A643">
        <v>2010</v>
      </c>
      <c r="B643" s="7" t="s">
        <v>415</v>
      </c>
      <c r="C643" s="9">
        <v>66475.675584780431</v>
      </c>
      <c r="D643" s="9"/>
      <c r="E643" s="9"/>
      <c r="F643" s="9"/>
      <c r="G643" s="9">
        <v>242837.68901392355</v>
      </c>
      <c r="H643" s="9"/>
      <c r="I643" s="9"/>
      <c r="J643" s="9">
        <v>36443.137335873034</v>
      </c>
      <c r="K643" s="9"/>
      <c r="L643" s="9"/>
      <c r="M643" s="9">
        <v>70930.266188766487</v>
      </c>
      <c r="N643" s="9">
        <v>62793.49814776078</v>
      </c>
      <c r="O643" s="9">
        <v>1589995.3971810737</v>
      </c>
      <c r="P643" s="9">
        <v>16476.220131781516</v>
      </c>
      <c r="Q643" s="9">
        <v>570758.19863629818</v>
      </c>
      <c r="R643" s="9">
        <v>98196.102228842457</v>
      </c>
      <c r="S643" s="9">
        <v>178489.53494313901</v>
      </c>
      <c r="T643" s="9">
        <v>29525.087267012263</v>
      </c>
      <c r="U643" s="9">
        <v>1999.5976461230875</v>
      </c>
      <c r="V643" s="9">
        <v>185139.92890959705</v>
      </c>
      <c r="W643" s="9">
        <v>3150060.3332149717</v>
      </c>
    </row>
    <row r="644" spans="1:23" x14ac:dyDescent="0.25">
      <c r="A644">
        <v>2010</v>
      </c>
      <c r="B644" s="7" t="s">
        <v>416</v>
      </c>
      <c r="C644" s="9">
        <v>74152.153275175093</v>
      </c>
      <c r="D644" s="9"/>
      <c r="E644" s="9"/>
      <c r="F644" s="9"/>
      <c r="G644" s="9">
        <v>542262.63170421263</v>
      </c>
      <c r="H644" s="9"/>
      <c r="I644" s="9"/>
      <c r="J644" s="9">
        <v>66693.290359898514</v>
      </c>
      <c r="K644" s="9"/>
      <c r="L644" s="9"/>
      <c r="M644" s="9">
        <v>360915.98387075908</v>
      </c>
      <c r="N644" s="9">
        <v>76534.881253816799</v>
      </c>
      <c r="O644" s="9">
        <v>3097632.7657671208</v>
      </c>
      <c r="P644" s="9">
        <v>19861.374587490405</v>
      </c>
      <c r="Q644" s="9">
        <v>1678317.9663872381</v>
      </c>
      <c r="R644" s="9">
        <v>117245.95995458483</v>
      </c>
      <c r="S644" s="9">
        <v>82271.074983506725</v>
      </c>
      <c r="T644" s="9">
        <v>34492.56702279723</v>
      </c>
      <c r="U644" s="9">
        <v>50052.460288299029</v>
      </c>
      <c r="V644" s="9">
        <v>381296.86300738907</v>
      </c>
      <c r="W644" s="9">
        <v>6581729.972462289</v>
      </c>
    </row>
    <row r="645" spans="1:23" x14ac:dyDescent="0.25">
      <c r="A645">
        <v>2010</v>
      </c>
      <c r="B645" s="7" t="s">
        <v>417</v>
      </c>
      <c r="C645" s="9">
        <v>9102.6318056540367</v>
      </c>
      <c r="D645" s="9"/>
      <c r="E645" s="9"/>
      <c r="F645" s="9"/>
      <c r="G645" s="9">
        <v>48394.773689904781</v>
      </c>
      <c r="H645" s="9"/>
      <c r="I645" s="9"/>
      <c r="J645" s="9">
        <v>8679.8250797282944</v>
      </c>
      <c r="K645" s="9"/>
      <c r="L645" s="9"/>
      <c r="M645" s="9">
        <v>5798.9650357028877</v>
      </c>
      <c r="N645" s="9">
        <v>19236.000878622697</v>
      </c>
      <c r="O645" s="9">
        <v>455661.75836489594</v>
      </c>
      <c r="P645" s="9">
        <v>2289.4371947039713</v>
      </c>
      <c r="Q645" s="9">
        <v>98898.237046224822</v>
      </c>
      <c r="R645" s="9">
        <v>9438.7497701166503</v>
      </c>
      <c r="S645" s="9">
        <v>39451.41348374926</v>
      </c>
      <c r="T645" s="9">
        <v>1970.1618196119707</v>
      </c>
      <c r="U645" s="9">
        <v>1427.9187804955909</v>
      </c>
      <c r="V645" s="9">
        <v>44633.778779549961</v>
      </c>
      <c r="W645" s="9">
        <v>744983.65172896103</v>
      </c>
    </row>
    <row r="646" spans="1:23" x14ac:dyDescent="0.25">
      <c r="A646">
        <v>2010</v>
      </c>
      <c r="B646" s="7" t="s">
        <v>418</v>
      </c>
      <c r="C646" s="9">
        <v>12234.089011820612</v>
      </c>
      <c r="D646" s="9"/>
      <c r="E646" s="9"/>
      <c r="F646" s="9"/>
      <c r="G646" s="9">
        <v>85492.192651784149</v>
      </c>
      <c r="H646" s="9"/>
      <c r="I646" s="9"/>
      <c r="J646" s="9">
        <v>8468.6341524330528</v>
      </c>
      <c r="K646" s="9"/>
      <c r="L646" s="9"/>
      <c r="M646" s="9">
        <v>5041.1105310881412</v>
      </c>
      <c r="N646" s="9">
        <v>23039.158579431813</v>
      </c>
      <c r="O646" s="9">
        <v>326139.76973802748</v>
      </c>
      <c r="P646" s="9">
        <v>8311.2937815662954</v>
      </c>
      <c r="Q646" s="9">
        <v>42008.180212130967</v>
      </c>
      <c r="R646" s="9">
        <v>14610.663160101845</v>
      </c>
      <c r="S646" s="9">
        <v>12205.59951132676</v>
      </c>
      <c r="T646" s="9">
        <v>16999.703841669463</v>
      </c>
      <c r="U646" s="9">
        <v>1795.6677584567442</v>
      </c>
      <c r="V646" s="9">
        <v>32260.903032328966</v>
      </c>
      <c r="W646" s="9">
        <v>588606.96596216632</v>
      </c>
    </row>
    <row r="647" spans="1:23" x14ac:dyDescent="0.25">
      <c r="A647">
        <v>2010</v>
      </c>
      <c r="B647" s="7" t="s">
        <v>419</v>
      </c>
      <c r="C647" s="9">
        <v>22714.466384381172</v>
      </c>
      <c r="D647" s="9"/>
      <c r="E647" s="9"/>
      <c r="F647" s="9"/>
      <c r="G647" s="9">
        <v>190502.56203047119</v>
      </c>
      <c r="H647" s="9"/>
      <c r="I647" s="9"/>
      <c r="J647" s="9">
        <v>26707.348152970451</v>
      </c>
      <c r="K647" s="9"/>
      <c r="L647" s="9"/>
      <c r="M647" s="9">
        <v>57673.862462899066</v>
      </c>
      <c r="N647" s="9">
        <v>22651.853480862173</v>
      </c>
      <c r="O647" s="9">
        <v>870067.47630364867</v>
      </c>
      <c r="P647" s="9">
        <v>2827.7137495063994</v>
      </c>
      <c r="Q647" s="9">
        <v>317002.8836480052</v>
      </c>
      <c r="R647" s="9">
        <v>25903.856077190991</v>
      </c>
      <c r="S647" s="9">
        <v>42613.669683002328</v>
      </c>
      <c r="T647" s="9">
        <v>23993.796911109046</v>
      </c>
      <c r="U647" s="9">
        <v>3430.5611069754082</v>
      </c>
      <c r="V647" s="9">
        <v>86402.387083730224</v>
      </c>
      <c r="W647" s="9">
        <v>1692492.4370747525</v>
      </c>
    </row>
    <row r="648" spans="1:23" x14ac:dyDescent="0.25">
      <c r="A648">
        <v>2010</v>
      </c>
      <c r="B648" s="7" t="s">
        <v>420</v>
      </c>
      <c r="C648" s="9">
        <v>28034.922412652235</v>
      </c>
      <c r="D648" s="9"/>
      <c r="E648" s="9"/>
      <c r="F648" s="9"/>
      <c r="G648" s="9">
        <v>305841.20156470477</v>
      </c>
      <c r="H648" s="9"/>
      <c r="I648" s="9"/>
      <c r="J648" s="9">
        <v>25517.363046421233</v>
      </c>
      <c r="K648" s="9"/>
      <c r="L648" s="9"/>
      <c r="M648" s="9">
        <v>34160.802737658101</v>
      </c>
      <c r="N648" s="9">
        <v>42637.747377567102</v>
      </c>
      <c r="O648" s="9">
        <v>2244634.5643441235</v>
      </c>
      <c r="P648" s="9">
        <v>1999.7056957579539</v>
      </c>
      <c r="Q648" s="9">
        <v>742286.65879502322</v>
      </c>
      <c r="R648" s="9">
        <v>82886.156896224275</v>
      </c>
      <c r="S648" s="9">
        <v>25318.060660500727</v>
      </c>
      <c r="T648" s="9">
        <v>7651.1355621817511</v>
      </c>
      <c r="U648" s="9">
        <v>117933.72604491583</v>
      </c>
      <c r="V648" s="9">
        <v>242548.11847069787</v>
      </c>
      <c r="W648" s="9">
        <v>3901450.1636084286</v>
      </c>
    </row>
    <row r="649" spans="1:23" x14ac:dyDescent="0.25">
      <c r="B649" s="7" t="s">
        <v>89</v>
      </c>
      <c r="C649" s="9">
        <v>1067182.0289779343</v>
      </c>
      <c r="D649" s="9"/>
      <c r="E649" s="9"/>
      <c r="F649" s="9"/>
      <c r="G649" s="9">
        <v>10055815.212657139</v>
      </c>
      <c r="H649" s="9"/>
      <c r="I649" s="9"/>
      <c r="J649" s="9">
        <v>1015194.5502978172</v>
      </c>
      <c r="K649" s="9"/>
      <c r="L649" s="9"/>
      <c r="M649" s="9">
        <v>4055486.3994298237</v>
      </c>
      <c r="N649" s="9">
        <v>2238652.5097370325</v>
      </c>
      <c r="O649" s="9">
        <v>58254365.776138313</v>
      </c>
      <c r="P649" s="9">
        <v>1518306.676245156</v>
      </c>
      <c r="Q649" s="9">
        <v>25647582.314567987</v>
      </c>
      <c r="R649" s="9">
        <v>2166226.9691871009</v>
      </c>
      <c r="S649" s="9">
        <v>3448959.7850781996</v>
      </c>
      <c r="T649" s="9">
        <v>1026029.291637681</v>
      </c>
      <c r="U649" s="9">
        <v>1234648.7518934843</v>
      </c>
      <c r="V649" s="9">
        <v>8960428.4048554637</v>
      </c>
      <c r="W649" s="9">
        <v>120688878.67070311</v>
      </c>
    </row>
    <row r="651" spans="1:23" x14ac:dyDescent="0.25">
      <c r="C651" s="13" t="s">
        <v>93</v>
      </c>
    </row>
    <row r="652" spans="1:23" x14ac:dyDescent="0.25">
      <c r="C652" s="133" t="s">
        <v>48</v>
      </c>
      <c r="M652" s="133" t="s">
        <v>845</v>
      </c>
      <c r="W652" s="133" t="s">
        <v>84</v>
      </c>
    </row>
    <row r="653" spans="1:23" x14ac:dyDescent="0.25">
      <c r="A653">
        <v>2011</v>
      </c>
      <c r="B653" s="13" t="s">
        <v>94</v>
      </c>
      <c r="C653" s="133" t="s">
        <v>780</v>
      </c>
      <c r="D653" s="133" t="s">
        <v>782</v>
      </c>
      <c r="E653" s="133" t="s">
        <v>23</v>
      </c>
      <c r="F653" s="133" t="s">
        <v>787</v>
      </c>
      <c r="G653" s="133" t="s">
        <v>788</v>
      </c>
      <c r="H653" s="133" t="s">
        <v>791</v>
      </c>
      <c r="I653" s="133" t="s">
        <v>25</v>
      </c>
      <c r="J653" s="133" t="s">
        <v>24</v>
      </c>
      <c r="K653" s="133" t="s">
        <v>35</v>
      </c>
      <c r="L653" s="133" t="s">
        <v>795</v>
      </c>
      <c r="M653" s="133" t="s">
        <v>780</v>
      </c>
      <c r="N653" s="133" t="s">
        <v>782</v>
      </c>
      <c r="O653" s="133" t="s">
        <v>23</v>
      </c>
      <c r="P653" s="133" t="s">
        <v>787</v>
      </c>
      <c r="Q653" s="133" t="s">
        <v>788</v>
      </c>
      <c r="R653" s="133" t="s">
        <v>791</v>
      </c>
      <c r="S653" s="133" t="s">
        <v>25</v>
      </c>
      <c r="T653" s="133" t="s">
        <v>24</v>
      </c>
      <c r="U653" s="133" t="s">
        <v>35</v>
      </c>
      <c r="V653" s="133" t="s">
        <v>795</v>
      </c>
    </row>
    <row r="654" spans="1:23" x14ac:dyDescent="0.25">
      <c r="A654">
        <v>2011</v>
      </c>
      <c r="B654" s="7" t="s">
        <v>421</v>
      </c>
      <c r="C654" s="9">
        <v>13588.808444010669</v>
      </c>
      <c r="D654" s="9"/>
      <c r="E654" s="9"/>
      <c r="F654" s="9"/>
      <c r="G654" s="9">
        <v>39759.227487090298</v>
      </c>
      <c r="H654" s="9"/>
      <c r="I654" s="9"/>
      <c r="J654" s="9">
        <v>3163.7917344798702</v>
      </c>
      <c r="K654" s="9"/>
      <c r="L654" s="9"/>
      <c r="M654" s="9">
        <v>3468.6288948049255</v>
      </c>
      <c r="N654" s="9">
        <v>14177.077596659481</v>
      </c>
      <c r="O654" s="9">
        <v>219719.20616878793</v>
      </c>
      <c r="P654" s="9">
        <v>549.68228675811338</v>
      </c>
      <c r="Q654" s="9">
        <v>32281.483929242419</v>
      </c>
      <c r="R654" s="9">
        <v>9273.7958603016559</v>
      </c>
      <c r="S654" s="9">
        <v>6528.3333550838379</v>
      </c>
      <c r="T654" s="9">
        <v>2906.2251564791063</v>
      </c>
      <c r="U654" s="9">
        <v>967.60462762389966</v>
      </c>
      <c r="V654" s="9">
        <v>9155.0608272330901</v>
      </c>
      <c r="W654" s="9">
        <v>355538.92636855529</v>
      </c>
    </row>
    <row r="655" spans="1:23" x14ac:dyDescent="0.25">
      <c r="A655">
        <v>2011</v>
      </c>
      <c r="B655" s="7" t="s">
        <v>422</v>
      </c>
      <c r="C655" s="9">
        <v>2076.9342322412103</v>
      </c>
      <c r="D655" s="9"/>
      <c r="E655" s="9"/>
      <c r="F655" s="9"/>
      <c r="G655" s="9">
        <v>11329.350124997216</v>
      </c>
      <c r="H655" s="9"/>
      <c r="I655" s="9"/>
      <c r="J655" s="9">
        <v>1964.3416434055046</v>
      </c>
      <c r="K655" s="9"/>
      <c r="L655" s="9"/>
      <c r="M655" s="9">
        <v>3315.0411389212227</v>
      </c>
      <c r="N655" s="9">
        <v>265.55480727174944</v>
      </c>
      <c r="O655" s="9">
        <v>51682.30712379668</v>
      </c>
      <c r="P655" s="9">
        <v>320.73126254131353</v>
      </c>
      <c r="Q655" s="9">
        <v>5444.5729078352297</v>
      </c>
      <c r="R655" s="9">
        <v>1816.0744392386241</v>
      </c>
      <c r="S655" s="9">
        <v>2632.3011245265002</v>
      </c>
      <c r="T655" s="9">
        <v>1260.6498355060435</v>
      </c>
      <c r="U655" s="9">
        <v>20767.979418126979</v>
      </c>
      <c r="V655" s="9">
        <v>3000.7418974605775</v>
      </c>
      <c r="W655" s="9">
        <v>105876.57995586886</v>
      </c>
    </row>
    <row r="656" spans="1:23" x14ac:dyDescent="0.25">
      <c r="A656">
        <v>2011</v>
      </c>
      <c r="B656" s="7" t="s">
        <v>423</v>
      </c>
      <c r="C656" s="9">
        <v>17885.844306854477</v>
      </c>
      <c r="D656" s="9"/>
      <c r="E656" s="9"/>
      <c r="F656" s="9"/>
      <c r="G656" s="9">
        <v>79504.451737292635</v>
      </c>
      <c r="H656" s="9"/>
      <c r="I656" s="9"/>
      <c r="J656" s="9">
        <v>9240.374023804301</v>
      </c>
      <c r="K656" s="9"/>
      <c r="L656" s="9"/>
      <c r="M656" s="9">
        <v>33582.136629882923</v>
      </c>
      <c r="N656" s="9">
        <v>83545.420992288986</v>
      </c>
      <c r="O656" s="9">
        <v>607188.30753504054</v>
      </c>
      <c r="P656" s="9">
        <v>533.96211897424314</v>
      </c>
      <c r="Q656" s="9">
        <v>135408.64623206333</v>
      </c>
      <c r="R656" s="9">
        <v>12706.816021406376</v>
      </c>
      <c r="S656" s="9">
        <v>59204.011401678654</v>
      </c>
      <c r="T656" s="9">
        <v>2062.0954148285891</v>
      </c>
      <c r="U656" s="9">
        <v>4466.1753559569643</v>
      </c>
      <c r="V656" s="9">
        <v>59447.459531272361</v>
      </c>
      <c r="W656" s="9">
        <v>1104775.7013013444</v>
      </c>
    </row>
    <row r="657" spans="1:23" x14ac:dyDescent="0.25">
      <c r="A657">
        <v>2011</v>
      </c>
      <c r="B657" s="7" t="s">
        <v>424</v>
      </c>
      <c r="C657" s="9">
        <v>529.46083836946229</v>
      </c>
      <c r="D657" s="9"/>
      <c r="E657" s="9"/>
      <c r="F657" s="9"/>
      <c r="G657" s="9">
        <v>8415.9959112779125</v>
      </c>
      <c r="H657" s="9"/>
      <c r="I657" s="9"/>
      <c r="J657" s="9">
        <v>1626.7173703588364</v>
      </c>
      <c r="K657" s="9"/>
      <c r="L657" s="9"/>
      <c r="M657" s="9">
        <v>0</v>
      </c>
      <c r="N657" s="9">
        <v>1598.0826406205438</v>
      </c>
      <c r="O657" s="9">
        <v>61535.855198237434</v>
      </c>
      <c r="P657" s="9">
        <v>402.00356942032636</v>
      </c>
      <c r="Q657" s="9">
        <v>8127.1812374241335</v>
      </c>
      <c r="R657" s="9">
        <v>2453.3391924532662</v>
      </c>
      <c r="S657" s="9">
        <v>3215.1202212717967</v>
      </c>
      <c r="T657" s="9">
        <v>1996.2145121420003</v>
      </c>
      <c r="U657" s="9">
        <v>764.02132727641117</v>
      </c>
      <c r="V657" s="9">
        <v>2878.3730537020247</v>
      </c>
      <c r="W657" s="9">
        <v>93542.365072554137</v>
      </c>
    </row>
    <row r="658" spans="1:23" x14ac:dyDescent="0.25">
      <c r="A658">
        <v>2011</v>
      </c>
      <c r="B658" s="7" t="s">
        <v>425</v>
      </c>
      <c r="C658" s="9">
        <v>9890.0569184427404</v>
      </c>
      <c r="D658" s="9"/>
      <c r="E658" s="9"/>
      <c r="F658" s="9"/>
      <c r="G658" s="9">
        <v>94798.280255255551</v>
      </c>
      <c r="H658" s="9"/>
      <c r="I658" s="9"/>
      <c r="J658" s="9">
        <v>9619.7763158757007</v>
      </c>
      <c r="K658" s="9"/>
      <c r="L658" s="9"/>
      <c r="M658" s="9">
        <v>15039.438037070713</v>
      </c>
      <c r="N658" s="9">
        <v>57528.957962725253</v>
      </c>
      <c r="O658" s="9">
        <v>484637.43033540423</v>
      </c>
      <c r="P658" s="9">
        <v>5331.9603046108023</v>
      </c>
      <c r="Q658" s="9">
        <v>200560.90724139733</v>
      </c>
      <c r="R658" s="9">
        <v>24170.140635346477</v>
      </c>
      <c r="S658" s="9">
        <v>16574.124295344132</v>
      </c>
      <c r="T658" s="9">
        <v>2411.0449520699481</v>
      </c>
      <c r="U658" s="9">
        <v>159290.68918476134</v>
      </c>
      <c r="V658" s="9">
        <v>56524.498228347278</v>
      </c>
      <c r="W658" s="9">
        <v>1136377.3046666514</v>
      </c>
    </row>
    <row r="659" spans="1:23" x14ac:dyDescent="0.25">
      <c r="A659">
        <v>2011</v>
      </c>
      <c r="B659" s="7" t="s">
        <v>426</v>
      </c>
      <c r="C659" s="9">
        <v>534.78107375737625</v>
      </c>
      <c r="D659" s="9"/>
      <c r="E659" s="9"/>
      <c r="F659" s="9"/>
      <c r="G659" s="9">
        <v>10709.346155456089</v>
      </c>
      <c r="H659" s="9"/>
      <c r="I659" s="9"/>
      <c r="J659" s="9">
        <v>676.69034344472811</v>
      </c>
      <c r="K659" s="9"/>
      <c r="L659" s="9"/>
      <c r="M659" s="9">
        <v>899.90083777535779</v>
      </c>
      <c r="N659" s="9">
        <v>2126.5177824250186</v>
      </c>
      <c r="O659" s="9">
        <v>59992.534529229051</v>
      </c>
      <c r="P659" s="9">
        <v>0</v>
      </c>
      <c r="Q659" s="9">
        <v>661.93951281578097</v>
      </c>
      <c r="R659" s="9">
        <v>1202.2939474733964</v>
      </c>
      <c r="S659" s="9">
        <v>941.26947932583755</v>
      </c>
      <c r="T659" s="9">
        <v>0</v>
      </c>
      <c r="U659" s="9">
        <v>318.52802690093472</v>
      </c>
      <c r="V659" s="9">
        <v>7643.9816421296255</v>
      </c>
      <c r="W659" s="9">
        <v>85707.783330733204</v>
      </c>
    </row>
    <row r="660" spans="1:23" x14ac:dyDescent="0.25">
      <c r="A660">
        <v>2011</v>
      </c>
      <c r="B660" s="7" t="s">
        <v>427</v>
      </c>
      <c r="C660" s="9">
        <v>1857.2144543705706</v>
      </c>
      <c r="D660" s="9"/>
      <c r="E660" s="9"/>
      <c r="F660" s="9"/>
      <c r="G660" s="9">
        <v>20973.032149321542</v>
      </c>
      <c r="H660" s="9"/>
      <c r="I660" s="9"/>
      <c r="J660" s="9">
        <v>2090.5585164416398</v>
      </c>
      <c r="K660" s="9"/>
      <c r="L660" s="9"/>
      <c r="M660" s="9">
        <v>5590.9938790473288</v>
      </c>
      <c r="N660" s="9">
        <v>1385.6737979804534</v>
      </c>
      <c r="O660" s="9">
        <v>83586.070435859088</v>
      </c>
      <c r="P660" s="9">
        <v>0</v>
      </c>
      <c r="Q660" s="9">
        <v>24416.503412226983</v>
      </c>
      <c r="R660" s="9">
        <v>3374.8588565868499</v>
      </c>
      <c r="S660" s="9">
        <v>3875.5985845209552</v>
      </c>
      <c r="T660" s="9">
        <v>65.402087404466357</v>
      </c>
      <c r="U660" s="9">
        <v>0</v>
      </c>
      <c r="V660" s="9">
        <v>11507.752920749712</v>
      </c>
      <c r="W660" s="9">
        <v>158723.65909450961</v>
      </c>
    </row>
    <row r="661" spans="1:23" x14ac:dyDescent="0.25">
      <c r="A661">
        <v>2011</v>
      </c>
      <c r="B661" s="7" t="s">
        <v>428</v>
      </c>
      <c r="C661" s="9">
        <v>10703.310909092157</v>
      </c>
      <c r="D661" s="9"/>
      <c r="E661" s="9"/>
      <c r="F661" s="9"/>
      <c r="G661" s="9">
        <v>68188.389050611906</v>
      </c>
      <c r="H661" s="9"/>
      <c r="I661" s="9"/>
      <c r="J661" s="9">
        <v>8195.5425144950495</v>
      </c>
      <c r="K661" s="9"/>
      <c r="L661" s="9"/>
      <c r="M661" s="9">
        <v>5141.2670030399304</v>
      </c>
      <c r="N661" s="9">
        <v>3512.6869564621693</v>
      </c>
      <c r="O661" s="9">
        <v>319025.89542645041</v>
      </c>
      <c r="P661" s="9">
        <v>455.39749801168347</v>
      </c>
      <c r="Q661" s="9">
        <v>44669.032333513394</v>
      </c>
      <c r="R661" s="9">
        <v>7499.0040166540775</v>
      </c>
      <c r="S661" s="9">
        <v>5450.1644699266853</v>
      </c>
      <c r="T661" s="9">
        <v>3359.6548283586267</v>
      </c>
      <c r="U661" s="9">
        <v>8078.2222427571378</v>
      </c>
      <c r="V661" s="9">
        <v>44781.992842997541</v>
      </c>
      <c r="W661" s="9">
        <v>529060.56009237072</v>
      </c>
    </row>
    <row r="662" spans="1:23" x14ac:dyDescent="0.25">
      <c r="A662">
        <v>2011</v>
      </c>
      <c r="B662" s="7" t="s">
        <v>429</v>
      </c>
      <c r="C662" s="9">
        <v>8264.6102656023304</v>
      </c>
      <c r="D662" s="9"/>
      <c r="E662" s="9"/>
      <c r="F662" s="9"/>
      <c r="G662" s="9">
        <v>50049.664154192906</v>
      </c>
      <c r="H662" s="9"/>
      <c r="I662" s="9"/>
      <c r="J662" s="9">
        <v>5448.8212725970398</v>
      </c>
      <c r="K662" s="9"/>
      <c r="L662" s="9"/>
      <c r="M662" s="9">
        <v>5238.8191059427809</v>
      </c>
      <c r="N662" s="9">
        <v>64146.01350097391</v>
      </c>
      <c r="O662" s="9">
        <v>135960.13171171918</v>
      </c>
      <c r="P662" s="9">
        <v>4561.7838864615051</v>
      </c>
      <c r="Q662" s="9">
        <v>26261.358071803206</v>
      </c>
      <c r="R662" s="9">
        <v>7693.1670412226595</v>
      </c>
      <c r="S662" s="9">
        <v>3952.3917553991714</v>
      </c>
      <c r="T662" s="9">
        <v>196.20626221339904</v>
      </c>
      <c r="U662" s="9">
        <v>11101.022651341118</v>
      </c>
      <c r="V662" s="9">
        <v>16616.676447993093</v>
      </c>
      <c r="W662" s="9">
        <v>339490.66612746235</v>
      </c>
    </row>
    <row r="663" spans="1:23" x14ac:dyDescent="0.25">
      <c r="A663">
        <v>2011</v>
      </c>
      <c r="B663" s="7" t="s">
        <v>430</v>
      </c>
      <c r="C663" s="9">
        <v>15940.895676707705</v>
      </c>
      <c r="D663" s="9"/>
      <c r="E663" s="9"/>
      <c r="F663" s="9"/>
      <c r="G663" s="9">
        <v>243134.92889324736</v>
      </c>
      <c r="H663" s="9"/>
      <c r="I663" s="9"/>
      <c r="J663" s="9">
        <v>7729.6692160248786</v>
      </c>
      <c r="K663" s="9"/>
      <c r="L663" s="9"/>
      <c r="M663" s="9">
        <v>53428.119916461816</v>
      </c>
      <c r="N663" s="9">
        <v>142208.93620050838</v>
      </c>
      <c r="O663" s="9">
        <v>609457.39076230885</v>
      </c>
      <c r="P663" s="9">
        <v>3310.2983845175017</v>
      </c>
      <c r="Q663" s="9">
        <v>285121.63954935729</v>
      </c>
      <c r="R663" s="9">
        <v>23715.013370988883</v>
      </c>
      <c r="S663" s="9">
        <v>59358.277367456059</v>
      </c>
      <c r="T663" s="9">
        <v>18333.342214847617</v>
      </c>
      <c r="U663" s="9">
        <v>3981.331993256666</v>
      </c>
      <c r="V663" s="9">
        <v>108989.466839389</v>
      </c>
      <c r="W663" s="9">
        <v>1574709.3103850721</v>
      </c>
    </row>
    <row r="664" spans="1:23" x14ac:dyDescent="0.25">
      <c r="A664">
        <v>2011</v>
      </c>
      <c r="B664" s="7" t="s">
        <v>431</v>
      </c>
      <c r="C664" s="9">
        <v>5655.615446682752</v>
      </c>
      <c r="D664" s="9"/>
      <c r="E664" s="9"/>
      <c r="F664" s="9"/>
      <c r="G664" s="9">
        <v>54302.998752355175</v>
      </c>
      <c r="H664" s="9"/>
      <c r="I664" s="9"/>
      <c r="J664" s="9">
        <v>6884.9272327993349</v>
      </c>
      <c r="K664" s="9"/>
      <c r="L664" s="9"/>
      <c r="M664" s="9">
        <v>14622.11851162416</v>
      </c>
      <c r="N664" s="9">
        <v>12706.523632190332</v>
      </c>
      <c r="O664" s="9">
        <v>645773.84375035984</v>
      </c>
      <c r="P664" s="9">
        <v>2859.3029429058874</v>
      </c>
      <c r="Q664" s="9">
        <v>93599.42296776791</v>
      </c>
      <c r="R664" s="9">
        <v>11523.787976811851</v>
      </c>
      <c r="S664" s="9">
        <v>8013.2357818770142</v>
      </c>
      <c r="T664" s="9">
        <v>543.87551840694732</v>
      </c>
      <c r="U664" s="9">
        <v>7671.7801681786495</v>
      </c>
      <c r="V664" s="9">
        <v>45181.812656113223</v>
      </c>
      <c r="W664" s="9">
        <v>909339.24533807312</v>
      </c>
    </row>
    <row r="665" spans="1:23" x14ac:dyDescent="0.25">
      <c r="A665">
        <v>2011</v>
      </c>
      <c r="B665" s="7" t="s">
        <v>432</v>
      </c>
      <c r="C665" s="9">
        <v>8262.9244538276271</v>
      </c>
      <c r="D665" s="9"/>
      <c r="E665" s="9"/>
      <c r="F665" s="9"/>
      <c r="G665" s="9">
        <v>49937.662938845344</v>
      </c>
      <c r="H665" s="9"/>
      <c r="I665" s="9"/>
      <c r="J665" s="9">
        <v>3561.3793185058603</v>
      </c>
      <c r="K665" s="9"/>
      <c r="L665" s="9"/>
      <c r="M665" s="9">
        <v>1790.4149906183657</v>
      </c>
      <c r="N665" s="9">
        <v>19896.892519672467</v>
      </c>
      <c r="O665" s="9">
        <v>376593.76734810532</v>
      </c>
      <c r="P665" s="9">
        <v>7018.9139803679991</v>
      </c>
      <c r="Q665" s="9">
        <v>96010.767329462338</v>
      </c>
      <c r="R665" s="9">
        <v>8885.64784196658</v>
      </c>
      <c r="S665" s="9">
        <v>5911.9500256509264</v>
      </c>
      <c r="T665" s="9">
        <v>4897.6949228303356</v>
      </c>
      <c r="U665" s="9">
        <v>40.487470747710333</v>
      </c>
      <c r="V665" s="9">
        <v>23372.528055038958</v>
      </c>
      <c r="W665" s="9">
        <v>606181.03119563987</v>
      </c>
    </row>
    <row r="666" spans="1:23" x14ac:dyDescent="0.25">
      <c r="A666">
        <v>2011</v>
      </c>
      <c r="B666" s="7" t="s">
        <v>433</v>
      </c>
      <c r="C666" s="9">
        <v>20922.955890084042</v>
      </c>
      <c r="D666" s="9"/>
      <c r="E666" s="9"/>
      <c r="F666" s="9"/>
      <c r="G666" s="9">
        <v>321746.83643222193</v>
      </c>
      <c r="H666" s="9"/>
      <c r="I666" s="9"/>
      <c r="J666" s="9">
        <v>25641.86755559329</v>
      </c>
      <c r="K666" s="9"/>
      <c r="L666" s="9"/>
      <c r="M666" s="9">
        <v>298782.65833239694</v>
      </c>
      <c r="N666" s="9">
        <v>36845.756901252731</v>
      </c>
      <c r="O666" s="9">
        <v>972035.50635841163</v>
      </c>
      <c r="P666" s="9">
        <v>7575.6414469992033</v>
      </c>
      <c r="Q666" s="9">
        <v>568031.07022455148</v>
      </c>
      <c r="R666" s="9">
        <v>25706.251510027796</v>
      </c>
      <c r="S666" s="9">
        <v>34143.159223951385</v>
      </c>
      <c r="T666" s="9">
        <v>8602.8621730847935</v>
      </c>
      <c r="U666" s="9">
        <v>8631.6626159383595</v>
      </c>
      <c r="V666" s="9">
        <v>177125.88431367144</v>
      </c>
      <c r="W666" s="9">
        <v>2505792.1129781851</v>
      </c>
    </row>
    <row r="667" spans="1:23" x14ac:dyDescent="0.25">
      <c r="A667">
        <v>2011</v>
      </c>
      <c r="B667" s="7" t="s">
        <v>434</v>
      </c>
      <c r="C667" s="9">
        <v>4206.3010753741264</v>
      </c>
      <c r="D667" s="9"/>
      <c r="E667" s="9"/>
      <c r="F667" s="9"/>
      <c r="G667" s="9">
        <v>41444.150960602215</v>
      </c>
      <c r="H667" s="9"/>
      <c r="I667" s="9"/>
      <c r="J667" s="9">
        <v>2400.2042091604035</v>
      </c>
      <c r="K667" s="9"/>
      <c r="L667" s="9"/>
      <c r="M667" s="9">
        <v>4164.5564098734767</v>
      </c>
      <c r="N667" s="9">
        <v>2349.5308126771251</v>
      </c>
      <c r="O667" s="9">
        <v>283849.21960272401</v>
      </c>
      <c r="P667" s="9">
        <v>3818.2693956737735</v>
      </c>
      <c r="Q667" s="9">
        <v>46686.532210603189</v>
      </c>
      <c r="R667" s="9">
        <v>7390.1556892237822</v>
      </c>
      <c r="S667" s="9">
        <v>4283.6551950982976</v>
      </c>
      <c r="T667" s="9">
        <v>1442.4460378012577</v>
      </c>
      <c r="U667" s="9">
        <v>218.76297629181013</v>
      </c>
      <c r="V667" s="9">
        <v>17019.801104799044</v>
      </c>
      <c r="W667" s="9">
        <v>419273.58567990252</v>
      </c>
    </row>
    <row r="668" spans="1:23" x14ac:dyDescent="0.25">
      <c r="A668">
        <v>2011</v>
      </c>
      <c r="B668" s="7" t="s">
        <v>435</v>
      </c>
      <c r="C668" s="9">
        <v>9328.3796173687715</v>
      </c>
      <c r="D668" s="9"/>
      <c r="E668" s="9"/>
      <c r="F668" s="9"/>
      <c r="G668" s="9">
        <v>46243.607353954299</v>
      </c>
      <c r="H668" s="9"/>
      <c r="I668" s="9"/>
      <c r="J668" s="9">
        <v>1671.4852848777196</v>
      </c>
      <c r="K668" s="9"/>
      <c r="L668" s="9"/>
      <c r="M668" s="9">
        <v>20622.243095668226</v>
      </c>
      <c r="N668" s="9">
        <v>5702.4884168224935</v>
      </c>
      <c r="O668" s="9">
        <v>215457.84309282884</v>
      </c>
      <c r="P668" s="9">
        <v>9933.8374688393178</v>
      </c>
      <c r="Q668" s="9">
        <v>58589.540581143337</v>
      </c>
      <c r="R668" s="9">
        <v>10369.683845490361</v>
      </c>
      <c r="S668" s="9">
        <v>30685.183558521108</v>
      </c>
      <c r="T668" s="9">
        <v>0</v>
      </c>
      <c r="U668" s="9">
        <v>510.12493307389877</v>
      </c>
      <c r="V668" s="9">
        <v>27633.477670294524</v>
      </c>
      <c r="W668" s="9">
        <v>436747.89491888287</v>
      </c>
    </row>
    <row r="669" spans="1:23" x14ac:dyDescent="0.25">
      <c r="A669">
        <v>2011</v>
      </c>
      <c r="B669" s="7" t="s">
        <v>436</v>
      </c>
      <c r="C669" s="9">
        <v>31175.73820013327</v>
      </c>
      <c r="D669" s="9"/>
      <c r="E669" s="9"/>
      <c r="F669" s="9"/>
      <c r="G669" s="9">
        <v>316067.30855768238</v>
      </c>
      <c r="H669" s="9"/>
      <c r="I669" s="9"/>
      <c r="J669" s="9">
        <v>26402.151885117913</v>
      </c>
      <c r="K669" s="9"/>
      <c r="L669" s="9"/>
      <c r="M669" s="9">
        <v>70544.848909311244</v>
      </c>
      <c r="N669" s="9">
        <v>94621.782189525213</v>
      </c>
      <c r="O669" s="9">
        <v>1250507.5298766915</v>
      </c>
      <c r="P669" s="9">
        <v>10955.651524173185</v>
      </c>
      <c r="Q669" s="9">
        <v>304210.36722804717</v>
      </c>
      <c r="R669" s="9">
        <v>48063.964384846004</v>
      </c>
      <c r="S669" s="9">
        <v>44661.214497189278</v>
      </c>
      <c r="T669" s="9">
        <v>12255.186404717575</v>
      </c>
      <c r="U669" s="9">
        <v>20207.067521843626</v>
      </c>
      <c r="V669" s="9">
        <v>206475.53524935822</v>
      </c>
      <c r="W669" s="9">
        <v>2436148.3464286365</v>
      </c>
    </row>
    <row r="670" spans="1:23" x14ac:dyDescent="0.25">
      <c r="A670">
        <v>2011</v>
      </c>
      <c r="B670" s="7" t="s">
        <v>437</v>
      </c>
      <c r="C670" s="9">
        <v>88175.441871993418</v>
      </c>
      <c r="D670" s="9"/>
      <c r="E670" s="9"/>
      <c r="F670" s="9"/>
      <c r="G670" s="9">
        <v>690770.69150731328</v>
      </c>
      <c r="H670" s="9"/>
      <c r="I670" s="9"/>
      <c r="J670" s="9">
        <v>69073.901586414795</v>
      </c>
      <c r="K670" s="9"/>
      <c r="L670" s="9"/>
      <c r="M670" s="9">
        <v>371900.02688610856</v>
      </c>
      <c r="N670" s="9">
        <v>164545.91916365642</v>
      </c>
      <c r="O670" s="9">
        <v>3000264.3345851623</v>
      </c>
      <c r="P670" s="9">
        <v>50078.028233913865</v>
      </c>
      <c r="Q670" s="9">
        <v>1293357.3129060038</v>
      </c>
      <c r="R670" s="9">
        <v>177532.09429010883</v>
      </c>
      <c r="S670" s="9">
        <v>216209.29835911444</v>
      </c>
      <c r="T670" s="9">
        <v>18313.714640169041</v>
      </c>
      <c r="U670" s="9">
        <v>111805.26707240893</v>
      </c>
      <c r="V670" s="9">
        <v>389256.01090691396</v>
      </c>
      <c r="W670" s="9">
        <v>6641282.042009281</v>
      </c>
    </row>
    <row r="671" spans="1:23" x14ac:dyDescent="0.25">
      <c r="A671">
        <v>2011</v>
      </c>
      <c r="B671" s="7" t="s">
        <v>438</v>
      </c>
      <c r="C671" s="9">
        <v>25241.070663597657</v>
      </c>
      <c r="D671" s="9"/>
      <c r="E671" s="9"/>
      <c r="F671" s="9"/>
      <c r="G671" s="9">
        <v>141185.96929537776</v>
      </c>
      <c r="H671" s="9"/>
      <c r="I671" s="9"/>
      <c r="J671" s="9">
        <v>15627.07411961027</v>
      </c>
      <c r="K671" s="9"/>
      <c r="L671" s="9"/>
      <c r="M671" s="9">
        <v>22677.126924214837</v>
      </c>
      <c r="N671" s="9">
        <v>35362.159397910626</v>
      </c>
      <c r="O671" s="9">
        <v>775338.66359669552</v>
      </c>
      <c r="P671" s="9">
        <v>2960.5935441803554</v>
      </c>
      <c r="Q671" s="9">
        <v>365957.93297061248</v>
      </c>
      <c r="R671" s="9">
        <v>31337.17698083556</v>
      </c>
      <c r="S671" s="9">
        <v>35561.485982349972</v>
      </c>
      <c r="T671" s="9">
        <v>11494.77019964793</v>
      </c>
      <c r="U671" s="9">
        <v>1597.3940748016298</v>
      </c>
      <c r="V671" s="9">
        <v>69156.226216466806</v>
      </c>
      <c r="W671" s="9">
        <v>1533497.6439663016</v>
      </c>
    </row>
    <row r="672" spans="1:23" x14ac:dyDescent="0.25">
      <c r="A672">
        <v>2011</v>
      </c>
      <c r="B672" s="7" t="s">
        <v>439</v>
      </c>
      <c r="C672" s="9">
        <v>144999.41679101801</v>
      </c>
      <c r="D672" s="9"/>
      <c r="E672" s="9"/>
      <c r="F672" s="9"/>
      <c r="G672" s="9">
        <v>1053103.2635160808</v>
      </c>
      <c r="H672" s="9"/>
      <c r="I672" s="9"/>
      <c r="J672" s="9">
        <v>54289.842455304024</v>
      </c>
      <c r="K672" s="9"/>
      <c r="L672" s="9"/>
      <c r="M672" s="9">
        <v>419674.95505121542</v>
      </c>
      <c r="N672" s="9">
        <v>307587.23419988411</v>
      </c>
      <c r="O672" s="9">
        <v>15489639.624963472</v>
      </c>
      <c r="P672" s="9">
        <v>156713.49600315059</v>
      </c>
      <c r="Q672" s="9">
        <v>3024720.7254278497</v>
      </c>
      <c r="R672" s="9">
        <v>298171.54531349771</v>
      </c>
      <c r="S672" s="9">
        <v>181832.66755289561</v>
      </c>
      <c r="T672" s="9">
        <v>325143.91153014346</v>
      </c>
      <c r="U672" s="9">
        <v>317289.77761637734</v>
      </c>
      <c r="V672" s="9">
        <v>936227.16674819891</v>
      </c>
      <c r="W672" s="9">
        <v>22709393.627169091</v>
      </c>
    </row>
    <row r="673" spans="1:23" x14ac:dyDescent="0.25">
      <c r="A673">
        <v>2011</v>
      </c>
      <c r="B673" s="7" t="s">
        <v>440</v>
      </c>
      <c r="C673" s="9">
        <v>472221.72330553678</v>
      </c>
      <c r="D673" s="9"/>
      <c r="E673" s="9"/>
      <c r="F673" s="9"/>
      <c r="G673" s="9">
        <v>4824377.1072738301</v>
      </c>
      <c r="H673" s="9"/>
      <c r="I673" s="9"/>
      <c r="J673" s="9">
        <v>284970.10540126497</v>
      </c>
      <c r="K673" s="9"/>
      <c r="L673" s="9"/>
      <c r="M673" s="9">
        <v>2007712.6217590687</v>
      </c>
      <c r="N673" s="9">
        <v>999149.9715528118</v>
      </c>
      <c r="O673" s="9">
        <v>25804103.094599973</v>
      </c>
      <c r="P673" s="9">
        <v>1566824.0918633402</v>
      </c>
      <c r="Q673" s="9">
        <v>12945656.660487628</v>
      </c>
      <c r="R673" s="9">
        <v>1131557.3631851939</v>
      </c>
      <c r="S673" s="9">
        <v>2249384.93369014</v>
      </c>
      <c r="T673" s="9">
        <v>362655.16913521104</v>
      </c>
      <c r="U673" s="9">
        <v>220562.52413058042</v>
      </c>
      <c r="V673" s="9">
        <v>6658562.2330113938</v>
      </c>
      <c r="W673" s="9">
        <v>59527737.599395983</v>
      </c>
    </row>
    <row r="674" spans="1:23" x14ac:dyDescent="0.25">
      <c r="A674">
        <v>2011</v>
      </c>
      <c r="B674" s="7" t="s">
        <v>441</v>
      </c>
      <c r="C674" s="9">
        <v>153001.29042636481</v>
      </c>
      <c r="D674" s="9"/>
      <c r="E674" s="9"/>
      <c r="F674" s="9"/>
      <c r="G674" s="9">
        <v>686635.86137675866</v>
      </c>
      <c r="H674" s="9"/>
      <c r="I674" s="9"/>
      <c r="J674" s="9">
        <v>57175.857828003376</v>
      </c>
      <c r="K674" s="9"/>
      <c r="L674" s="9"/>
      <c r="M674" s="9">
        <v>156430.68975692661</v>
      </c>
      <c r="N674" s="9">
        <v>170275.19789910066</v>
      </c>
      <c r="O674" s="9">
        <v>2446860.0382796568</v>
      </c>
      <c r="P674" s="9">
        <v>66103.836989958028</v>
      </c>
      <c r="Q674" s="9">
        <v>1334404.5830285407</v>
      </c>
      <c r="R674" s="9">
        <v>144125.41702160527</v>
      </c>
      <c r="S674" s="9">
        <v>205441.66681120967</v>
      </c>
      <c r="T674" s="9">
        <v>54090.490026263971</v>
      </c>
      <c r="U674" s="9">
        <v>82947.262588363257</v>
      </c>
      <c r="V674" s="9">
        <v>417093.49450804328</v>
      </c>
      <c r="W674" s="9">
        <v>5974585.6865407946</v>
      </c>
    </row>
    <row r="675" spans="1:23" x14ac:dyDescent="0.25">
      <c r="A675">
        <v>2011</v>
      </c>
      <c r="B675" s="7" t="s">
        <v>442</v>
      </c>
      <c r="C675" s="9">
        <v>78580.128019683078</v>
      </c>
      <c r="D675" s="9"/>
      <c r="E675" s="9"/>
      <c r="F675" s="9"/>
      <c r="G675" s="9">
        <v>257208.26127122773</v>
      </c>
      <c r="H675" s="9"/>
      <c r="I675" s="9"/>
      <c r="J675" s="9">
        <v>26360.804996028844</v>
      </c>
      <c r="K675" s="9"/>
      <c r="L675" s="9"/>
      <c r="M675" s="9">
        <v>82131.380430489109</v>
      </c>
      <c r="N675" s="9">
        <v>62670.328456009745</v>
      </c>
      <c r="O675" s="9">
        <v>1602829.6667937711</v>
      </c>
      <c r="P675" s="9">
        <v>27117.988591058969</v>
      </c>
      <c r="Q675" s="9">
        <v>542450.80749695667</v>
      </c>
      <c r="R675" s="9">
        <v>111820.03548221222</v>
      </c>
      <c r="S675" s="9">
        <v>185055.24016290711</v>
      </c>
      <c r="T675" s="9">
        <v>31443.194413217483</v>
      </c>
      <c r="U675" s="9">
        <v>2224.1762507026706</v>
      </c>
      <c r="V675" s="9">
        <v>199513.51466729387</v>
      </c>
      <c r="W675" s="9">
        <v>3209405.5270315586</v>
      </c>
    </row>
    <row r="676" spans="1:23" x14ac:dyDescent="0.25">
      <c r="A676">
        <v>2011</v>
      </c>
      <c r="B676" s="7" t="s">
        <v>443</v>
      </c>
      <c r="C676" s="9">
        <v>96679.661562557158</v>
      </c>
      <c r="D676" s="9"/>
      <c r="E676" s="9"/>
      <c r="F676" s="9"/>
      <c r="G676" s="9">
        <v>523363.07030825695</v>
      </c>
      <c r="H676" s="9"/>
      <c r="I676" s="9"/>
      <c r="J676" s="9">
        <v>47074.450869365923</v>
      </c>
      <c r="K676" s="9"/>
      <c r="L676" s="9"/>
      <c r="M676" s="9">
        <v>472574.66091400263</v>
      </c>
      <c r="N676" s="9">
        <v>89089.644213779859</v>
      </c>
      <c r="O676" s="9">
        <v>3058433.0395436785</v>
      </c>
      <c r="P676" s="9">
        <v>26632.015264351729</v>
      </c>
      <c r="Q676" s="9">
        <v>1501441.3779490958</v>
      </c>
      <c r="R676" s="9">
        <v>143834.21443941814</v>
      </c>
      <c r="S676" s="9">
        <v>92204.519788032034</v>
      </c>
      <c r="T676" s="9">
        <v>36067.191380902295</v>
      </c>
      <c r="U676" s="9">
        <v>52700.389110265067</v>
      </c>
      <c r="V676" s="9">
        <v>421957.73084193922</v>
      </c>
      <c r="W676" s="9">
        <v>6562051.9661856461</v>
      </c>
    </row>
    <row r="677" spans="1:23" x14ac:dyDescent="0.25">
      <c r="A677">
        <v>2011</v>
      </c>
      <c r="B677" s="7" t="s">
        <v>444</v>
      </c>
      <c r="C677" s="9">
        <v>13926.816769892084</v>
      </c>
      <c r="D677" s="9"/>
      <c r="E677" s="9"/>
      <c r="F677" s="9"/>
      <c r="G677" s="9">
        <v>52485.325229905378</v>
      </c>
      <c r="H677" s="9"/>
      <c r="I677" s="9"/>
      <c r="J677" s="9">
        <v>7833.974528167917</v>
      </c>
      <c r="K677" s="9"/>
      <c r="L677" s="9"/>
      <c r="M677" s="9">
        <v>6876.6593169763173</v>
      </c>
      <c r="N677" s="9">
        <v>18417.914969683487</v>
      </c>
      <c r="O677" s="9">
        <v>474321.59948494879</v>
      </c>
      <c r="P677" s="9">
        <v>3233.1793324246737</v>
      </c>
      <c r="Q677" s="9">
        <v>93213.590975379731</v>
      </c>
      <c r="R677" s="9">
        <v>12828.328005228976</v>
      </c>
      <c r="S677" s="9">
        <v>36100.06604801456</v>
      </c>
      <c r="T677" s="9">
        <v>2418.1911801523152</v>
      </c>
      <c r="U677" s="9">
        <v>1337.4697208951739</v>
      </c>
      <c r="V677" s="9">
        <v>50886.20072326166</v>
      </c>
      <c r="W677" s="9">
        <v>773879.31628493103</v>
      </c>
    </row>
    <row r="678" spans="1:23" x14ac:dyDescent="0.25">
      <c r="A678">
        <v>2011</v>
      </c>
      <c r="B678" s="7" t="s">
        <v>445</v>
      </c>
      <c r="C678" s="9">
        <v>15801.106831716028</v>
      </c>
      <c r="D678" s="9"/>
      <c r="E678" s="9"/>
      <c r="F678" s="9"/>
      <c r="G678" s="9">
        <v>87043.103469355134</v>
      </c>
      <c r="H678" s="9"/>
      <c r="I678" s="9"/>
      <c r="J678" s="9">
        <v>6441.0645787874328</v>
      </c>
      <c r="K678" s="9"/>
      <c r="L678" s="9"/>
      <c r="M678" s="9">
        <v>10871.251190255214</v>
      </c>
      <c r="N678" s="9">
        <v>30868.768315580346</v>
      </c>
      <c r="O678" s="9">
        <v>360795.7363879226</v>
      </c>
      <c r="P678" s="9">
        <v>11987.987683195981</v>
      </c>
      <c r="Q678" s="9">
        <v>39857.11518225434</v>
      </c>
      <c r="R678" s="9">
        <v>17962.773656458699</v>
      </c>
      <c r="S678" s="9">
        <v>12463.735763758916</v>
      </c>
      <c r="T678" s="9">
        <v>21199.192603624004</v>
      </c>
      <c r="U678" s="9">
        <v>8422.8002768212682</v>
      </c>
      <c r="V678" s="9">
        <v>38033.734928552796</v>
      </c>
      <c r="W678" s="9">
        <v>661748.37086828263</v>
      </c>
    </row>
    <row r="679" spans="1:23" x14ac:dyDescent="0.25">
      <c r="A679">
        <v>2011</v>
      </c>
      <c r="B679" s="7" t="s">
        <v>446</v>
      </c>
      <c r="C679" s="9">
        <v>31751.22476505693</v>
      </c>
      <c r="D679" s="9"/>
      <c r="E679" s="9"/>
      <c r="F679" s="9"/>
      <c r="G679" s="9">
        <v>192716.31346886203</v>
      </c>
      <c r="H679" s="9"/>
      <c r="I679" s="9"/>
      <c r="J679" s="9">
        <v>20779.763061333237</v>
      </c>
      <c r="K679" s="9"/>
      <c r="L679" s="9"/>
      <c r="M679" s="9">
        <v>72991.727425112025</v>
      </c>
      <c r="N679" s="9">
        <v>22900.598460547153</v>
      </c>
      <c r="O679" s="9">
        <v>935795.44805279281</v>
      </c>
      <c r="P679" s="9">
        <v>6157.8068711779442</v>
      </c>
      <c r="Q679" s="9">
        <v>222974.65906230599</v>
      </c>
      <c r="R679" s="9">
        <v>35230.724646086273</v>
      </c>
      <c r="S679" s="9">
        <v>44399.909445696147</v>
      </c>
      <c r="T679" s="9">
        <v>6343.7245786764743</v>
      </c>
      <c r="U679" s="9">
        <v>4216.0522303393354</v>
      </c>
      <c r="V679" s="9">
        <v>117108.28117725754</v>
      </c>
      <c r="W679" s="9">
        <v>1713366.2332452438</v>
      </c>
    </row>
    <row r="680" spans="1:23" x14ac:dyDescent="0.25">
      <c r="A680">
        <v>2011</v>
      </c>
      <c r="B680" s="7" t="s">
        <v>447</v>
      </c>
      <c r="C680" s="9">
        <v>32798.146660339567</v>
      </c>
      <c r="D680" s="9"/>
      <c r="E680" s="9"/>
      <c r="F680" s="9"/>
      <c r="G680" s="9">
        <v>259461.93206956188</v>
      </c>
      <c r="H680" s="9"/>
      <c r="I680" s="9"/>
      <c r="J680" s="9">
        <v>15057.99585649644</v>
      </c>
      <c r="K680" s="9"/>
      <c r="L680" s="9"/>
      <c r="M680" s="9">
        <v>22689.902754006111</v>
      </c>
      <c r="N680" s="9">
        <v>40527.986461487322</v>
      </c>
      <c r="O680" s="9">
        <v>2422188.8859327249</v>
      </c>
      <c r="P680" s="9">
        <v>2864.0789890733513</v>
      </c>
      <c r="Q680" s="9">
        <v>723539.10659510444</v>
      </c>
      <c r="R680" s="9">
        <v>98052.672600956517</v>
      </c>
      <c r="S680" s="9">
        <v>29707.426659910161</v>
      </c>
      <c r="T680" s="9">
        <v>10076.528407326099</v>
      </c>
      <c r="U680" s="9">
        <v>36045.432235254928</v>
      </c>
      <c r="V680" s="9">
        <v>651536.77002346073</v>
      </c>
      <c r="W680" s="9">
        <v>4344546.8652457027</v>
      </c>
    </row>
    <row r="681" spans="1:23" x14ac:dyDescent="0.25">
      <c r="B681" s="7" t="s">
        <v>88</v>
      </c>
      <c r="C681" s="9">
        <v>1313999.859470675</v>
      </c>
      <c r="D681" s="9"/>
      <c r="E681" s="9"/>
      <c r="F681" s="9"/>
      <c r="G681" s="9">
        <v>10224956.129700936</v>
      </c>
      <c r="H681" s="9"/>
      <c r="I681" s="9"/>
      <c r="J681" s="9">
        <v>721003.13371775928</v>
      </c>
      <c r="K681" s="9"/>
      <c r="L681" s="9"/>
      <c r="M681" s="9">
        <v>4182762.1881008148</v>
      </c>
      <c r="N681" s="9">
        <v>2484013.6198005085</v>
      </c>
      <c r="O681" s="9">
        <v>62747572.971476756</v>
      </c>
      <c r="P681" s="9">
        <v>1978300.5394360805</v>
      </c>
      <c r="Q681" s="9">
        <v>24017654.837050986</v>
      </c>
      <c r="R681" s="9">
        <v>2408296.3402516413</v>
      </c>
      <c r="S681" s="9">
        <v>3577790.9406008497</v>
      </c>
      <c r="T681" s="9">
        <v>939578.97841602482</v>
      </c>
      <c r="U681" s="9">
        <v>1086164.0058208855</v>
      </c>
      <c r="V681" s="9">
        <v>10766686.407033332</v>
      </c>
      <c r="W681" s="9">
        <v>126448779.95087728</v>
      </c>
    </row>
    <row r="683" spans="1:23" x14ac:dyDescent="0.25">
      <c r="C683" s="13" t="s">
        <v>93</v>
      </c>
    </row>
    <row r="684" spans="1:23" x14ac:dyDescent="0.25">
      <c r="C684" s="133" t="s">
        <v>48</v>
      </c>
      <c r="M684" s="133" t="s">
        <v>845</v>
      </c>
      <c r="W684" s="133" t="s">
        <v>84</v>
      </c>
    </row>
    <row r="685" spans="1:23" x14ac:dyDescent="0.25">
      <c r="A685">
        <v>2012</v>
      </c>
      <c r="B685" s="13" t="s">
        <v>94</v>
      </c>
      <c r="C685" s="133" t="s">
        <v>780</v>
      </c>
      <c r="D685" s="133" t="s">
        <v>782</v>
      </c>
      <c r="E685" s="133" t="s">
        <v>23</v>
      </c>
      <c r="F685" s="133" t="s">
        <v>787</v>
      </c>
      <c r="G685" s="133" t="s">
        <v>788</v>
      </c>
      <c r="H685" s="133" t="s">
        <v>791</v>
      </c>
      <c r="I685" s="133" t="s">
        <v>25</v>
      </c>
      <c r="J685" s="133" t="s">
        <v>24</v>
      </c>
      <c r="K685" s="133" t="s">
        <v>35</v>
      </c>
      <c r="L685" s="133" t="s">
        <v>795</v>
      </c>
      <c r="M685" s="133" t="s">
        <v>780</v>
      </c>
      <c r="N685" s="133" t="s">
        <v>782</v>
      </c>
      <c r="O685" s="133" t="s">
        <v>23</v>
      </c>
      <c r="P685" s="133" t="s">
        <v>787</v>
      </c>
      <c r="Q685" s="133" t="s">
        <v>788</v>
      </c>
      <c r="R685" s="133" t="s">
        <v>791</v>
      </c>
      <c r="S685" s="133" t="s">
        <v>25</v>
      </c>
      <c r="T685" s="133" t="s">
        <v>24</v>
      </c>
      <c r="U685" s="133" t="s">
        <v>35</v>
      </c>
      <c r="V685" s="133" t="s">
        <v>795</v>
      </c>
    </row>
    <row r="686" spans="1:23" x14ac:dyDescent="0.25">
      <c r="A686">
        <v>2012</v>
      </c>
      <c r="B686" s="7" t="s">
        <v>448</v>
      </c>
      <c r="C686" s="9">
        <v>13524.976850636438</v>
      </c>
      <c r="D686" s="9"/>
      <c r="E686" s="9"/>
      <c r="F686" s="9"/>
      <c r="G686" s="9">
        <v>48072.480098043641</v>
      </c>
      <c r="H686" s="9"/>
      <c r="I686" s="9"/>
      <c r="J686" s="9">
        <v>4558.0715878150168</v>
      </c>
      <c r="K686" s="9"/>
      <c r="L686" s="9"/>
      <c r="M686" s="9">
        <v>3819.8735559751385</v>
      </c>
      <c r="N686" s="9">
        <v>2253.5014298474689</v>
      </c>
      <c r="O686" s="9">
        <v>231337.06925144157</v>
      </c>
      <c r="P686" s="9">
        <v>989.65825911497188</v>
      </c>
      <c r="Q686" s="9">
        <v>31589.40302522168</v>
      </c>
      <c r="R686" s="9">
        <v>7562.4672228356794</v>
      </c>
      <c r="S686" s="9">
        <v>8380.3954246685807</v>
      </c>
      <c r="T686" s="9">
        <v>2417.3693684442264</v>
      </c>
      <c r="U686" s="9">
        <v>594.66912967307655</v>
      </c>
      <c r="V686" s="9">
        <v>10083.852184232881</v>
      </c>
      <c r="W686" s="9">
        <v>365183.7873879504</v>
      </c>
    </row>
    <row r="687" spans="1:23" x14ac:dyDescent="0.25">
      <c r="A687">
        <v>2012</v>
      </c>
      <c r="B687" s="7" t="s">
        <v>449</v>
      </c>
      <c r="C687" s="9">
        <v>3160.6897695853854</v>
      </c>
      <c r="D687" s="9"/>
      <c r="E687" s="9"/>
      <c r="F687" s="9"/>
      <c r="G687" s="9">
        <v>13061.39708736033</v>
      </c>
      <c r="H687" s="9"/>
      <c r="I687" s="9"/>
      <c r="J687" s="9">
        <v>2163.8104542774508</v>
      </c>
      <c r="K687" s="9"/>
      <c r="L687" s="9"/>
      <c r="M687" s="9">
        <v>3834.5944154325775</v>
      </c>
      <c r="N687" s="9">
        <v>2382.6478002371014</v>
      </c>
      <c r="O687" s="9">
        <v>64229.356521606795</v>
      </c>
      <c r="P687" s="9">
        <v>421.20653797583788</v>
      </c>
      <c r="Q687" s="9">
        <v>6455.0396099327854</v>
      </c>
      <c r="R687" s="9">
        <v>1792.9783559276939</v>
      </c>
      <c r="S687" s="9">
        <v>3903.9131242141284</v>
      </c>
      <c r="T687" s="9">
        <v>1532.6334632160117</v>
      </c>
      <c r="U687" s="9">
        <v>20879.234809504313</v>
      </c>
      <c r="V687" s="9">
        <v>3457.4805466161101</v>
      </c>
      <c r="W687" s="9">
        <v>127274.98249588654</v>
      </c>
    </row>
    <row r="688" spans="1:23" x14ac:dyDescent="0.25">
      <c r="A688">
        <v>2012</v>
      </c>
      <c r="B688" s="7" t="s">
        <v>450</v>
      </c>
      <c r="C688" s="9">
        <v>20075.486849146848</v>
      </c>
      <c r="D688" s="9"/>
      <c r="E688" s="9"/>
      <c r="F688" s="9"/>
      <c r="G688" s="9">
        <v>96219.996849623378</v>
      </c>
      <c r="H688" s="9"/>
      <c r="I688" s="9"/>
      <c r="J688" s="9">
        <v>9879.9905601676819</v>
      </c>
      <c r="K688" s="9"/>
      <c r="L688" s="9"/>
      <c r="M688" s="9">
        <v>47461.127263577175</v>
      </c>
      <c r="N688" s="9">
        <v>59436.43433660781</v>
      </c>
      <c r="O688" s="9">
        <v>657150.36610790261</v>
      </c>
      <c r="P688" s="9">
        <v>2896.710823868601</v>
      </c>
      <c r="Q688" s="9">
        <v>129887.2030707268</v>
      </c>
      <c r="R688" s="9">
        <v>15207.400598723178</v>
      </c>
      <c r="S688" s="9">
        <v>59325.45055687576</v>
      </c>
      <c r="T688" s="9">
        <v>2023.3361360180661</v>
      </c>
      <c r="U688" s="9">
        <v>428.32057422605101</v>
      </c>
      <c r="V688" s="9">
        <v>55642.261631585839</v>
      </c>
      <c r="W688" s="9">
        <v>1155634.08535905</v>
      </c>
    </row>
    <row r="689" spans="1:23" x14ac:dyDescent="0.25">
      <c r="A689">
        <v>2012</v>
      </c>
      <c r="B689" s="7" t="s">
        <v>451</v>
      </c>
      <c r="C689" s="9">
        <v>948.13753620698128</v>
      </c>
      <c r="D689" s="9"/>
      <c r="E689" s="9"/>
      <c r="F689" s="9"/>
      <c r="G689" s="9">
        <v>15280.468861296806</v>
      </c>
      <c r="H689" s="9"/>
      <c r="I689" s="9"/>
      <c r="J689" s="9">
        <v>2420.0001416560635</v>
      </c>
      <c r="K689" s="9"/>
      <c r="L689" s="9"/>
      <c r="M689" s="9">
        <v>126.75614540796727</v>
      </c>
      <c r="N689" s="9">
        <v>672.39540679845038</v>
      </c>
      <c r="O689" s="9">
        <v>66434.735007021765</v>
      </c>
      <c r="P689" s="9">
        <v>211.26224095584604</v>
      </c>
      <c r="Q689" s="9">
        <v>8160.274066105233</v>
      </c>
      <c r="R689" s="9">
        <v>2675.8530860798851</v>
      </c>
      <c r="S689" s="9">
        <v>3600.0320321473596</v>
      </c>
      <c r="T689" s="9">
        <v>1763.8325011363515</v>
      </c>
      <c r="U689" s="9">
        <v>856.66412643831688</v>
      </c>
      <c r="V689" s="9">
        <v>3264.5041713890705</v>
      </c>
      <c r="W689" s="9">
        <v>106414.91532264008</v>
      </c>
    </row>
    <row r="690" spans="1:23" x14ac:dyDescent="0.25">
      <c r="A690">
        <v>2012</v>
      </c>
      <c r="B690" s="7" t="s">
        <v>452</v>
      </c>
      <c r="C690" s="9">
        <v>10336.819794510529</v>
      </c>
      <c r="D690" s="9"/>
      <c r="E690" s="9"/>
      <c r="F690" s="9"/>
      <c r="G690" s="9">
        <v>117744.26310181172</v>
      </c>
      <c r="H690" s="9"/>
      <c r="I690" s="9"/>
      <c r="J690" s="9">
        <v>11361.777512037301</v>
      </c>
      <c r="K690" s="9"/>
      <c r="L690" s="9"/>
      <c r="M690" s="9">
        <v>16320.685883637547</v>
      </c>
      <c r="N690" s="9">
        <v>31468.869550214644</v>
      </c>
      <c r="O690" s="9">
        <v>537741.00011026184</v>
      </c>
      <c r="P690" s="9">
        <v>4790.4102296136534</v>
      </c>
      <c r="Q690" s="9">
        <v>188592.93579551604</v>
      </c>
      <c r="R690" s="9">
        <v>31909.049282549338</v>
      </c>
      <c r="S690" s="9">
        <v>18037.578376404002</v>
      </c>
      <c r="T690" s="9">
        <v>2936.7341239795769</v>
      </c>
      <c r="U690" s="9">
        <v>146428.39247761079</v>
      </c>
      <c r="V690" s="9">
        <v>62509.234592407171</v>
      </c>
      <c r="W690" s="9">
        <v>1180177.7508305542</v>
      </c>
    </row>
    <row r="691" spans="1:23" x14ac:dyDescent="0.25">
      <c r="A691">
        <v>2012</v>
      </c>
      <c r="B691" s="7" t="s">
        <v>453</v>
      </c>
      <c r="C691" s="9">
        <v>939.40262388063525</v>
      </c>
      <c r="D691" s="9"/>
      <c r="E691" s="9"/>
      <c r="F691" s="9"/>
      <c r="G691" s="9">
        <v>12898.145871683502</v>
      </c>
      <c r="H691" s="9"/>
      <c r="I691" s="9"/>
      <c r="J691" s="9">
        <v>341.93919967409931</v>
      </c>
      <c r="K691" s="9"/>
      <c r="L691" s="9"/>
      <c r="M691" s="9">
        <v>1902.0118173840192</v>
      </c>
      <c r="N691" s="9">
        <v>1052.4371603331142</v>
      </c>
      <c r="O691" s="9">
        <v>61167.140266719151</v>
      </c>
      <c r="P691" s="9">
        <v>0</v>
      </c>
      <c r="Q691" s="9">
        <v>0</v>
      </c>
      <c r="R691" s="9">
        <v>1871.5140839859894</v>
      </c>
      <c r="S691" s="9">
        <v>906.21328135891633</v>
      </c>
      <c r="T691" s="9">
        <v>0</v>
      </c>
      <c r="U691" s="9">
        <v>373.61688287380196</v>
      </c>
      <c r="V691" s="9">
        <v>7515.1161985136259</v>
      </c>
      <c r="W691" s="9">
        <v>88967.537386406853</v>
      </c>
    </row>
    <row r="692" spans="1:23" x14ac:dyDescent="0.25">
      <c r="A692">
        <v>2012</v>
      </c>
      <c r="B692" s="7" t="s">
        <v>454</v>
      </c>
      <c r="C692" s="9">
        <v>2643.3936389928786</v>
      </c>
      <c r="D692" s="9"/>
      <c r="E692" s="9"/>
      <c r="F692" s="9"/>
      <c r="G692" s="9">
        <v>20572.953377604834</v>
      </c>
      <c r="H692" s="9"/>
      <c r="I692" s="9"/>
      <c r="J692" s="9">
        <v>2188.352575764568</v>
      </c>
      <c r="K692" s="9"/>
      <c r="L692" s="9"/>
      <c r="M692" s="9">
        <v>6450.2186180871577</v>
      </c>
      <c r="N692" s="9">
        <v>1316.6645767364325</v>
      </c>
      <c r="O692" s="9">
        <v>114312.47176708636</v>
      </c>
      <c r="P692" s="9">
        <v>0</v>
      </c>
      <c r="Q692" s="9">
        <v>20976.751987656735</v>
      </c>
      <c r="R692" s="9">
        <v>5144.7623960387282</v>
      </c>
      <c r="S692" s="9">
        <v>2818.8985261625007</v>
      </c>
      <c r="T692" s="9">
        <v>163.45490935097467</v>
      </c>
      <c r="U692" s="9">
        <v>0</v>
      </c>
      <c r="V692" s="9">
        <v>9126.710078955206</v>
      </c>
      <c r="W692" s="9">
        <v>185714.63245243637</v>
      </c>
    </row>
    <row r="693" spans="1:23" x14ac:dyDescent="0.25">
      <c r="A693">
        <v>2012</v>
      </c>
      <c r="B693" s="7" t="s">
        <v>455</v>
      </c>
      <c r="C693" s="9">
        <v>15398.513471936731</v>
      </c>
      <c r="D693" s="9"/>
      <c r="E693" s="9"/>
      <c r="F693" s="9"/>
      <c r="G693" s="9">
        <v>84117.068178141912</v>
      </c>
      <c r="H693" s="9"/>
      <c r="I693" s="9"/>
      <c r="J693" s="9">
        <v>8508.4017720519132</v>
      </c>
      <c r="K693" s="9"/>
      <c r="L693" s="9"/>
      <c r="M693" s="9">
        <v>5868.1443986483928</v>
      </c>
      <c r="N693" s="9">
        <v>4793.9766320132649</v>
      </c>
      <c r="O693" s="9">
        <v>386220.86080185813</v>
      </c>
      <c r="P693" s="9">
        <v>422.6954658165123</v>
      </c>
      <c r="Q693" s="9">
        <v>47161.28344925469</v>
      </c>
      <c r="R693" s="9">
        <v>11413.479982094444</v>
      </c>
      <c r="S693" s="9">
        <v>9764.0766723254819</v>
      </c>
      <c r="T693" s="9">
        <v>7106.3449885849896</v>
      </c>
      <c r="U693" s="9">
        <v>5667.26864645773</v>
      </c>
      <c r="V693" s="9">
        <v>42027.243677752514</v>
      </c>
      <c r="W693" s="9">
        <v>628469.35813693679</v>
      </c>
    </row>
    <row r="694" spans="1:23" x14ac:dyDescent="0.25">
      <c r="A694">
        <v>2012</v>
      </c>
      <c r="B694" s="7" t="s">
        <v>456</v>
      </c>
      <c r="C694" s="9">
        <v>8426.9876436861814</v>
      </c>
      <c r="D694" s="9"/>
      <c r="E694" s="9"/>
      <c r="F694" s="9"/>
      <c r="G694" s="9">
        <v>56851.323028668325</v>
      </c>
      <c r="H694" s="9"/>
      <c r="I694" s="9"/>
      <c r="J694" s="9">
        <v>5760.5732506762843</v>
      </c>
      <c r="K694" s="9"/>
      <c r="L694" s="9"/>
      <c r="M694" s="9">
        <v>8268.2278949486863</v>
      </c>
      <c r="N694" s="9">
        <v>43787.521467682949</v>
      </c>
      <c r="O694" s="9">
        <v>177490.36537301846</v>
      </c>
      <c r="P694" s="9">
        <v>5151.7703491955399</v>
      </c>
      <c r="Q694" s="9">
        <v>29998.493780627989</v>
      </c>
      <c r="R694" s="9">
        <v>7050.827720784072</v>
      </c>
      <c r="S694" s="9">
        <v>5388.0374818216123</v>
      </c>
      <c r="T694" s="9">
        <v>370.77136884973862</v>
      </c>
      <c r="U694" s="9">
        <v>12226.054428570549</v>
      </c>
      <c r="V694" s="9">
        <v>38451.970712016155</v>
      </c>
      <c r="W694" s="9">
        <v>399222.92450054648</v>
      </c>
    </row>
    <row r="695" spans="1:23" x14ac:dyDescent="0.25">
      <c r="A695">
        <v>2012</v>
      </c>
      <c r="B695" s="7" t="s">
        <v>457</v>
      </c>
      <c r="C695" s="9">
        <v>19320.774762326939</v>
      </c>
      <c r="D695" s="9"/>
      <c r="E695" s="9"/>
      <c r="F695" s="9"/>
      <c r="G695" s="9">
        <v>275949.0435446467</v>
      </c>
      <c r="H695" s="9"/>
      <c r="I695" s="9"/>
      <c r="J695" s="9">
        <v>8886.1304525230807</v>
      </c>
      <c r="K695" s="9"/>
      <c r="L695" s="9"/>
      <c r="M695" s="9">
        <v>58559.987832091923</v>
      </c>
      <c r="N695" s="9">
        <v>154981.89947832644</v>
      </c>
      <c r="O695" s="9">
        <v>673399.74233288551</v>
      </c>
      <c r="P695" s="9">
        <v>3669.4787358256044</v>
      </c>
      <c r="Q695" s="9">
        <v>289919.75636099145</v>
      </c>
      <c r="R695" s="9">
        <v>33902.615675451307</v>
      </c>
      <c r="S695" s="9">
        <v>76733.749319232287</v>
      </c>
      <c r="T695" s="9">
        <v>25765.75984094862</v>
      </c>
      <c r="U695" s="9">
        <v>4695.241817784914</v>
      </c>
      <c r="V695" s="9">
        <v>109063.50172492456</v>
      </c>
      <c r="W695" s="9">
        <v>1734847.6818779591</v>
      </c>
    </row>
    <row r="696" spans="1:23" x14ac:dyDescent="0.25">
      <c r="A696">
        <v>2012</v>
      </c>
      <c r="B696" s="7" t="s">
        <v>458</v>
      </c>
      <c r="C696" s="9">
        <v>6928.8498307829905</v>
      </c>
      <c r="D696" s="9"/>
      <c r="E696" s="9"/>
      <c r="F696" s="9"/>
      <c r="G696" s="9">
        <v>63481.117590529429</v>
      </c>
      <c r="H696" s="9"/>
      <c r="I696" s="9"/>
      <c r="J696" s="9">
        <v>6739.7294883965897</v>
      </c>
      <c r="K696" s="9"/>
      <c r="L696" s="9"/>
      <c r="M696" s="9">
        <v>14252.223967872031</v>
      </c>
      <c r="N696" s="9">
        <v>16316.245770579824</v>
      </c>
      <c r="O696" s="9">
        <v>647852.39363672084</v>
      </c>
      <c r="P696" s="9">
        <v>5985.0501489029357</v>
      </c>
      <c r="Q696" s="9">
        <v>74139.924472343191</v>
      </c>
      <c r="R696" s="9">
        <v>13474.845893086826</v>
      </c>
      <c r="S696" s="9">
        <v>14823.989972504614</v>
      </c>
      <c r="T696" s="9">
        <v>847.16550888549466</v>
      </c>
      <c r="U696" s="9">
        <v>5426.8304472906202</v>
      </c>
      <c r="V696" s="9">
        <v>52176.156649401077</v>
      </c>
      <c r="W696" s="9">
        <v>922444.52337729663</v>
      </c>
    </row>
    <row r="697" spans="1:23" x14ac:dyDescent="0.25">
      <c r="A697">
        <v>2012</v>
      </c>
      <c r="B697" s="7" t="s">
        <v>459</v>
      </c>
      <c r="C697" s="9">
        <v>10837.429930225566</v>
      </c>
      <c r="D697" s="9"/>
      <c r="E697" s="9"/>
      <c r="F697" s="9"/>
      <c r="G697" s="9">
        <v>55905.800850182619</v>
      </c>
      <c r="H697" s="9"/>
      <c r="I697" s="9"/>
      <c r="J697" s="9">
        <v>4770.0243724663515</v>
      </c>
      <c r="K697" s="9"/>
      <c r="L697" s="9"/>
      <c r="M697" s="9">
        <v>2409.0582514642597</v>
      </c>
      <c r="N697" s="9">
        <v>47971.62306028368</v>
      </c>
      <c r="O697" s="9">
        <v>418666.02055287396</v>
      </c>
      <c r="P697" s="9">
        <v>7638.2162371072118</v>
      </c>
      <c r="Q697" s="9">
        <v>82275.13581996414</v>
      </c>
      <c r="R697" s="9">
        <v>9724.5101529842523</v>
      </c>
      <c r="S697" s="9">
        <v>6126.9363130602906</v>
      </c>
      <c r="T697" s="9">
        <v>4837.9043409163642</v>
      </c>
      <c r="U697" s="9">
        <v>43.138296531493317</v>
      </c>
      <c r="V697" s="9">
        <v>30187.337421310451</v>
      </c>
      <c r="W697" s="9">
        <v>681393.1355993707</v>
      </c>
    </row>
    <row r="698" spans="1:23" x14ac:dyDescent="0.25">
      <c r="A698">
        <v>2012</v>
      </c>
      <c r="B698" s="7" t="s">
        <v>460</v>
      </c>
      <c r="C698" s="9">
        <v>24777.779922744587</v>
      </c>
      <c r="D698" s="9"/>
      <c r="E698" s="9"/>
      <c r="F698" s="9"/>
      <c r="G698" s="9">
        <v>486817.4555654992</v>
      </c>
      <c r="H698" s="9"/>
      <c r="I698" s="9"/>
      <c r="J698" s="9">
        <v>26836.664500604747</v>
      </c>
      <c r="K698" s="9"/>
      <c r="L698" s="9"/>
      <c r="M698" s="9">
        <v>327537.92071899946</v>
      </c>
      <c r="N698" s="9">
        <v>44339.107426724237</v>
      </c>
      <c r="O698" s="9">
        <v>1034979.8836318782</v>
      </c>
      <c r="P698" s="9">
        <v>10753.627785714914</v>
      </c>
      <c r="Q698" s="9">
        <v>358336.09500699665</v>
      </c>
      <c r="R698" s="9">
        <v>34783.268268964443</v>
      </c>
      <c r="S698" s="9">
        <v>38918.623307398826</v>
      </c>
      <c r="T698" s="9">
        <v>11596.39590377252</v>
      </c>
      <c r="U698" s="9">
        <v>8138.6343396648035</v>
      </c>
      <c r="V698" s="9">
        <v>205912.57101366619</v>
      </c>
      <c r="W698" s="9">
        <v>2613728.0273926286</v>
      </c>
    </row>
    <row r="699" spans="1:23" x14ac:dyDescent="0.25">
      <c r="A699">
        <v>2012</v>
      </c>
      <c r="B699" s="7" t="s">
        <v>461</v>
      </c>
      <c r="C699" s="9">
        <v>4331.843252626657</v>
      </c>
      <c r="D699" s="9"/>
      <c r="E699" s="9"/>
      <c r="F699" s="9"/>
      <c r="G699" s="9">
        <v>45499.633941527311</v>
      </c>
      <c r="H699" s="9"/>
      <c r="I699" s="9"/>
      <c r="J699" s="9">
        <v>2543.165146141896</v>
      </c>
      <c r="K699" s="9"/>
      <c r="L699" s="9"/>
      <c r="M699" s="9">
        <v>3856.4744357026339</v>
      </c>
      <c r="N699" s="9">
        <v>4019.1733777718255</v>
      </c>
      <c r="O699" s="9">
        <v>277371.24242586206</v>
      </c>
      <c r="P699" s="9">
        <v>3446.318750856803</v>
      </c>
      <c r="Q699" s="9">
        <v>46938.651458695473</v>
      </c>
      <c r="R699" s="9">
        <v>11586.117069910575</v>
      </c>
      <c r="S699" s="9">
        <v>7945.6382656474489</v>
      </c>
      <c r="T699" s="9">
        <v>1621.4807470653957</v>
      </c>
      <c r="U699" s="9">
        <v>218.00364250213272</v>
      </c>
      <c r="V699" s="9">
        <v>22590.563265261531</v>
      </c>
      <c r="W699" s="9">
        <v>431968.3057795717</v>
      </c>
    </row>
    <row r="700" spans="1:23" x14ac:dyDescent="0.25">
      <c r="A700">
        <v>2012</v>
      </c>
      <c r="B700" s="7" t="s">
        <v>462</v>
      </c>
      <c r="C700" s="9">
        <v>10138.795286101384</v>
      </c>
      <c r="D700" s="9"/>
      <c r="E700" s="9"/>
      <c r="F700" s="9"/>
      <c r="G700" s="9">
        <v>54271.972637334584</v>
      </c>
      <c r="H700" s="9"/>
      <c r="I700" s="9"/>
      <c r="J700" s="9">
        <v>1655.3947232266144</v>
      </c>
      <c r="K700" s="9"/>
      <c r="L700" s="9"/>
      <c r="M700" s="9">
        <v>23084.717863937061</v>
      </c>
      <c r="N700" s="9">
        <v>6878.6701122835639</v>
      </c>
      <c r="O700" s="9">
        <v>214955.76668983689</v>
      </c>
      <c r="P700" s="9">
        <v>14267.807312536916</v>
      </c>
      <c r="Q700" s="9">
        <v>57215.656410006603</v>
      </c>
      <c r="R700" s="9">
        <v>12152.100557841884</v>
      </c>
      <c r="S700" s="9">
        <v>24125.515775839929</v>
      </c>
      <c r="T700" s="9">
        <v>0</v>
      </c>
      <c r="U700" s="9">
        <v>474.32307671676142</v>
      </c>
      <c r="V700" s="9">
        <v>35482.257609353328</v>
      </c>
      <c r="W700" s="9">
        <v>454702.97805501556</v>
      </c>
    </row>
    <row r="701" spans="1:23" x14ac:dyDescent="0.25">
      <c r="A701">
        <v>2012</v>
      </c>
      <c r="B701" s="7" t="s">
        <v>463</v>
      </c>
      <c r="C701" s="9">
        <v>34933.21022893129</v>
      </c>
      <c r="D701" s="9"/>
      <c r="E701" s="9"/>
      <c r="F701" s="9"/>
      <c r="G701" s="9">
        <v>361949.5892509236</v>
      </c>
      <c r="H701" s="9"/>
      <c r="I701" s="9"/>
      <c r="J701" s="9">
        <v>29737.68390261264</v>
      </c>
      <c r="K701" s="9"/>
      <c r="L701" s="9"/>
      <c r="M701" s="9">
        <v>64053.861167934825</v>
      </c>
      <c r="N701" s="9">
        <v>111187.14173498962</v>
      </c>
      <c r="O701" s="9">
        <v>1158730.6290811691</v>
      </c>
      <c r="P701" s="9">
        <v>13538.298328427445</v>
      </c>
      <c r="Q701" s="9">
        <v>238342.03348324369</v>
      </c>
      <c r="R701" s="9">
        <v>52836.936584199393</v>
      </c>
      <c r="S701" s="9">
        <v>39726.554704545379</v>
      </c>
      <c r="T701" s="9">
        <v>16409.024288811248</v>
      </c>
      <c r="U701" s="9">
        <v>20883.947019992171</v>
      </c>
      <c r="V701" s="9">
        <v>230992.0664592082</v>
      </c>
      <c r="W701" s="9">
        <v>2373320.9762349888</v>
      </c>
    </row>
    <row r="702" spans="1:23" x14ac:dyDescent="0.25">
      <c r="A702">
        <v>2012</v>
      </c>
      <c r="B702" s="7" t="s">
        <v>464</v>
      </c>
      <c r="C702" s="9">
        <v>101940.48291567675</v>
      </c>
      <c r="D702" s="9"/>
      <c r="E702" s="9"/>
      <c r="F702" s="9"/>
      <c r="G702" s="9">
        <v>793366.17848441249</v>
      </c>
      <c r="H702" s="9"/>
      <c r="I702" s="9"/>
      <c r="J702" s="9">
        <v>68658.492501682063</v>
      </c>
      <c r="K702" s="9"/>
      <c r="L702" s="9"/>
      <c r="M702" s="9">
        <v>333992.43652275013</v>
      </c>
      <c r="N702" s="9">
        <v>217049.92242398474</v>
      </c>
      <c r="O702" s="9">
        <v>2914899.0979149742</v>
      </c>
      <c r="P702" s="9">
        <v>41745.024729198427</v>
      </c>
      <c r="Q702" s="9">
        <v>1320796.9697032575</v>
      </c>
      <c r="R702" s="9">
        <v>205017.78382704814</v>
      </c>
      <c r="S702" s="9">
        <v>258479.7966324474</v>
      </c>
      <c r="T702" s="9">
        <v>22486.942179722595</v>
      </c>
      <c r="U702" s="9">
        <v>125862.28040714585</v>
      </c>
      <c r="V702" s="9">
        <v>418569.59579534072</v>
      </c>
      <c r="W702" s="9">
        <v>6822865.0040376419</v>
      </c>
    </row>
    <row r="703" spans="1:23" x14ac:dyDescent="0.25">
      <c r="A703">
        <v>2012</v>
      </c>
      <c r="B703" s="7" t="s">
        <v>465</v>
      </c>
      <c r="C703" s="9">
        <v>28443.32304854205</v>
      </c>
      <c r="D703" s="9"/>
      <c r="E703" s="9"/>
      <c r="F703" s="9"/>
      <c r="G703" s="9">
        <v>158411.54562461219</v>
      </c>
      <c r="H703" s="9"/>
      <c r="I703" s="9"/>
      <c r="J703" s="9">
        <v>21004.535978380445</v>
      </c>
      <c r="K703" s="9"/>
      <c r="L703" s="9"/>
      <c r="M703" s="9">
        <v>20857.059005884112</v>
      </c>
      <c r="N703" s="9">
        <v>35668.679065688782</v>
      </c>
      <c r="O703" s="9">
        <v>757885.8125043771</v>
      </c>
      <c r="P703" s="9">
        <v>4563.5262152037603</v>
      </c>
      <c r="Q703" s="9">
        <v>367202.35489684186</v>
      </c>
      <c r="R703" s="9">
        <v>35914.869700782721</v>
      </c>
      <c r="S703" s="9">
        <v>45877.881602930051</v>
      </c>
      <c r="T703" s="9">
        <v>12302.639750544549</v>
      </c>
      <c r="U703" s="9">
        <v>2085.1258537058939</v>
      </c>
      <c r="V703" s="9">
        <v>82175.150089015704</v>
      </c>
      <c r="W703" s="9">
        <v>1572392.5033365092</v>
      </c>
    </row>
    <row r="704" spans="1:23" x14ac:dyDescent="0.25">
      <c r="A704">
        <v>2012</v>
      </c>
      <c r="B704" s="7" t="s">
        <v>466</v>
      </c>
      <c r="C704" s="9">
        <v>156528.22474275244</v>
      </c>
      <c r="D704" s="9"/>
      <c r="E704" s="9"/>
      <c r="F704" s="9"/>
      <c r="G704" s="9">
        <v>1217350.7866108357</v>
      </c>
      <c r="H704" s="9"/>
      <c r="I704" s="9"/>
      <c r="J704" s="9">
        <v>57741.093771173779</v>
      </c>
      <c r="K704" s="9"/>
      <c r="L704" s="9"/>
      <c r="M704" s="9">
        <v>489043.99678058026</v>
      </c>
      <c r="N704" s="9">
        <v>316770.19479555695</v>
      </c>
      <c r="O704" s="9">
        <v>16597115.208049126</v>
      </c>
      <c r="P704" s="9">
        <v>219862.69852507138</v>
      </c>
      <c r="Q704" s="9">
        <v>2867644.9890419515</v>
      </c>
      <c r="R704" s="9">
        <v>331196.01459147129</v>
      </c>
      <c r="S704" s="9">
        <v>181945.26238959064</v>
      </c>
      <c r="T704" s="9">
        <v>291961.93405514961</v>
      </c>
      <c r="U704" s="9">
        <v>369179.75794318761</v>
      </c>
      <c r="V704" s="9">
        <v>980411.40409586253</v>
      </c>
      <c r="W704" s="9">
        <v>24076751.565392304</v>
      </c>
    </row>
    <row r="705" spans="1:23" x14ac:dyDescent="0.25">
      <c r="A705">
        <v>2012</v>
      </c>
      <c r="B705" s="7" t="s">
        <v>467</v>
      </c>
      <c r="C705" s="9">
        <v>505026.27846828388</v>
      </c>
      <c r="D705" s="9"/>
      <c r="E705" s="9"/>
      <c r="F705" s="9"/>
      <c r="G705" s="9">
        <v>5291743.1687555993</v>
      </c>
      <c r="H705" s="9"/>
      <c r="I705" s="9"/>
      <c r="J705" s="9">
        <v>253875.63211111273</v>
      </c>
      <c r="K705" s="9"/>
      <c r="L705" s="9"/>
      <c r="M705" s="9">
        <v>2341785.8667852916</v>
      </c>
      <c r="N705" s="9">
        <v>1169169.8847978637</v>
      </c>
      <c r="O705" s="9">
        <v>26300912.159780655</v>
      </c>
      <c r="P705" s="9">
        <v>1603828.6579296337</v>
      </c>
      <c r="Q705" s="9">
        <v>12721848.657708861</v>
      </c>
      <c r="R705" s="9">
        <v>1211928.3316639697</v>
      </c>
      <c r="S705" s="9">
        <v>2521580.109918009</v>
      </c>
      <c r="T705" s="9">
        <v>450429.64803659171</v>
      </c>
      <c r="U705" s="9">
        <v>263072.09675389854</v>
      </c>
      <c r="V705" s="9">
        <v>7710220.4438482299</v>
      </c>
      <c r="W705" s="9">
        <v>62345420.936557993</v>
      </c>
    </row>
    <row r="706" spans="1:23" x14ac:dyDescent="0.25">
      <c r="A706">
        <v>2012</v>
      </c>
      <c r="B706" s="7" t="s">
        <v>468</v>
      </c>
      <c r="C706" s="9">
        <v>154789.15445172877</v>
      </c>
      <c r="D706" s="9"/>
      <c r="E706" s="9"/>
      <c r="F706" s="9"/>
      <c r="G706" s="9">
        <v>745637.3365550501</v>
      </c>
      <c r="H706" s="9"/>
      <c r="I706" s="9"/>
      <c r="J706" s="9">
        <v>54616.837397285126</v>
      </c>
      <c r="K706" s="9"/>
      <c r="L706" s="9"/>
      <c r="M706" s="9">
        <v>166817.7526602362</v>
      </c>
      <c r="N706" s="9">
        <v>201816.46670567454</v>
      </c>
      <c r="O706" s="9">
        <v>2415080.7041264395</v>
      </c>
      <c r="P706" s="9">
        <v>92659.089380335339</v>
      </c>
      <c r="Q706" s="9">
        <v>1661050.2900097659</v>
      </c>
      <c r="R706" s="9">
        <v>161351.0817824392</v>
      </c>
      <c r="S706" s="9">
        <v>239147.12585257151</v>
      </c>
      <c r="T706" s="9">
        <v>63059.164886531646</v>
      </c>
      <c r="U706" s="9">
        <v>87902.420570573333</v>
      </c>
      <c r="V706" s="9">
        <v>460273.66625784489</v>
      </c>
      <c r="W706" s="9">
        <v>6504201.0906364759</v>
      </c>
    </row>
    <row r="707" spans="1:23" x14ac:dyDescent="0.25">
      <c r="A707">
        <v>2012</v>
      </c>
      <c r="B707" s="7" t="s">
        <v>469</v>
      </c>
      <c r="C707" s="9">
        <v>82515.801087826228</v>
      </c>
      <c r="D707" s="9"/>
      <c r="E707" s="9"/>
      <c r="F707" s="9"/>
      <c r="G707" s="9">
        <v>306140.78651061794</v>
      </c>
      <c r="H707" s="9"/>
      <c r="I707" s="9"/>
      <c r="J707" s="9">
        <v>28698.53615011472</v>
      </c>
      <c r="K707" s="9"/>
      <c r="L707" s="9"/>
      <c r="M707" s="9">
        <v>103658.40017320836</v>
      </c>
      <c r="N707" s="9">
        <v>62325.450540204882</v>
      </c>
      <c r="O707" s="9">
        <v>1659561.689605328</v>
      </c>
      <c r="P707" s="9">
        <v>33412.993423956221</v>
      </c>
      <c r="Q707" s="9">
        <v>515071.10916478123</v>
      </c>
      <c r="R707" s="9">
        <v>124241.95878851236</v>
      </c>
      <c r="S707" s="9">
        <v>209506.71899110515</v>
      </c>
      <c r="T707" s="9">
        <v>20611.407143899443</v>
      </c>
      <c r="U707" s="9">
        <v>2183.9495760429554</v>
      </c>
      <c r="V707" s="9">
        <v>235827.05478114414</v>
      </c>
      <c r="W707" s="9">
        <v>3383755.8559367415</v>
      </c>
    </row>
    <row r="708" spans="1:23" x14ac:dyDescent="0.25">
      <c r="A708">
        <v>2012</v>
      </c>
      <c r="B708" s="7" t="s">
        <v>470</v>
      </c>
      <c r="C708" s="9">
        <v>101332.17929702932</v>
      </c>
      <c r="D708" s="9"/>
      <c r="E708" s="9"/>
      <c r="F708" s="9"/>
      <c r="G708" s="9">
        <v>575419.42756075691</v>
      </c>
      <c r="H708" s="9"/>
      <c r="I708" s="9"/>
      <c r="J708" s="9">
        <v>46264.373519897264</v>
      </c>
      <c r="K708" s="9"/>
      <c r="L708" s="9"/>
      <c r="M708" s="9">
        <v>458057.20286583307</v>
      </c>
      <c r="N708" s="9">
        <v>78233.736632386484</v>
      </c>
      <c r="O708" s="9">
        <v>2842148.128647388</v>
      </c>
      <c r="P708" s="9">
        <v>22218.24221112844</v>
      </c>
      <c r="Q708" s="9">
        <v>1372808.0061059785</v>
      </c>
      <c r="R708" s="9">
        <v>153369.40477690115</v>
      </c>
      <c r="S708" s="9">
        <v>112204.58484134726</v>
      </c>
      <c r="T708" s="9">
        <v>38759.352771353027</v>
      </c>
      <c r="U708" s="9">
        <v>51927.818515902793</v>
      </c>
      <c r="V708" s="9">
        <v>432962.16533436277</v>
      </c>
      <c r="W708" s="9">
        <v>6285704.6230802638</v>
      </c>
    </row>
    <row r="709" spans="1:23" x14ac:dyDescent="0.25">
      <c r="A709">
        <v>2012</v>
      </c>
      <c r="B709" s="7" t="s">
        <v>471</v>
      </c>
      <c r="C709" s="9">
        <v>14216.668087811408</v>
      </c>
      <c r="D709" s="9"/>
      <c r="E709" s="9"/>
      <c r="F709" s="9"/>
      <c r="G709" s="9">
        <v>57764.015428596977</v>
      </c>
      <c r="H709" s="9"/>
      <c r="I709" s="9"/>
      <c r="J709" s="9">
        <v>6824.9289914031633</v>
      </c>
      <c r="K709" s="9"/>
      <c r="L709" s="9"/>
      <c r="M709" s="9">
        <v>7873.2527905768566</v>
      </c>
      <c r="N709" s="9">
        <v>23775.843394933188</v>
      </c>
      <c r="O709" s="9">
        <v>458055.30699063442</v>
      </c>
      <c r="P709" s="9">
        <v>7105.3312199181546</v>
      </c>
      <c r="Q709" s="9">
        <v>96165.746953323745</v>
      </c>
      <c r="R709" s="9">
        <v>15507.399826607421</v>
      </c>
      <c r="S709" s="9">
        <v>43946.47040100646</v>
      </c>
      <c r="T709" s="9">
        <v>3708.9125877270371</v>
      </c>
      <c r="U709" s="9">
        <v>2104.757670523788</v>
      </c>
      <c r="V709" s="9">
        <v>59156.028597001452</v>
      </c>
      <c r="W709" s="9">
        <v>796204.6629400641</v>
      </c>
    </row>
    <row r="710" spans="1:23" x14ac:dyDescent="0.25">
      <c r="A710">
        <v>2012</v>
      </c>
      <c r="B710" s="7" t="s">
        <v>472</v>
      </c>
      <c r="C710" s="9">
        <v>13059.908950296967</v>
      </c>
      <c r="D710" s="9"/>
      <c r="E710" s="9"/>
      <c r="F710" s="9"/>
      <c r="G710" s="9">
        <v>101416.37479142126</v>
      </c>
      <c r="H710" s="9"/>
      <c r="I710" s="9"/>
      <c r="J710" s="9">
        <v>7064.5679795893357</v>
      </c>
      <c r="K710" s="9"/>
      <c r="L710" s="9"/>
      <c r="M710" s="9">
        <v>12315.083903891276</v>
      </c>
      <c r="N710" s="9">
        <v>9643.5970065330876</v>
      </c>
      <c r="O710" s="9">
        <v>415424.32967534813</v>
      </c>
      <c r="P710" s="9">
        <v>28942.018744467998</v>
      </c>
      <c r="Q710" s="9">
        <v>37785.580788812862</v>
      </c>
      <c r="R710" s="9">
        <v>21748.698011894572</v>
      </c>
      <c r="S710" s="9">
        <v>13183.605234431741</v>
      </c>
      <c r="T710" s="9">
        <v>22991.046838519083</v>
      </c>
      <c r="U710" s="9">
        <v>1217.3455520738657</v>
      </c>
      <c r="V710" s="9">
        <v>48360.905986355494</v>
      </c>
      <c r="W710" s="9">
        <v>733153.06346363563</v>
      </c>
    </row>
    <row r="711" spans="1:23" x14ac:dyDescent="0.25">
      <c r="A711">
        <v>2012</v>
      </c>
      <c r="B711" s="7" t="s">
        <v>473</v>
      </c>
      <c r="C711" s="9">
        <v>36140.604819134394</v>
      </c>
      <c r="D711" s="9"/>
      <c r="E711" s="9"/>
      <c r="F711" s="9"/>
      <c r="G711" s="9">
        <v>218938.89819277398</v>
      </c>
      <c r="H711" s="9"/>
      <c r="I711" s="9"/>
      <c r="J711" s="9">
        <v>19016.569843320765</v>
      </c>
      <c r="K711" s="9"/>
      <c r="L711" s="9"/>
      <c r="M711" s="9">
        <v>85437.087204767115</v>
      </c>
      <c r="N711" s="9">
        <v>40094.911682360762</v>
      </c>
      <c r="O711" s="9">
        <v>837347.93440001213</v>
      </c>
      <c r="P711" s="9">
        <v>11852.247247832032</v>
      </c>
      <c r="Q711" s="9">
        <v>195530.43389194281</v>
      </c>
      <c r="R711" s="9">
        <v>42119.090802706989</v>
      </c>
      <c r="S711" s="9">
        <v>48943.307288787582</v>
      </c>
      <c r="T711" s="9">
        <v>10016.672732727628</v>
      </c>
      <c r="U711" s="9">
        <v>2504.4505463994647</v>
      </c>
      <c r="V711" s="9">
        <v>115317.50956379049</v>
      </c>
      <c r="W711" s="9">
        <v>1663259.7182165559</v>
      </c>
    </row>
    <row r="712" spans="1:23" x14ac:dyDescent="0.25">
      <c r="A712" s="11">
        <v>2012</v>
      </c>
      <c r="B712" s="7" t="s">
        <v>474</v>
      </c>
      <c r="C712" s="9">
        <v>37894.643476173303</v>
      </c>
      <c r="D712" s="9"/>
      <c r="E712" s="9"/>
      <c r="F712" s="9"/>
      <c r="G712" s="9">
        <v>264366.35577187157</v>
      </c>
      <c r="H712" s="9"/>
      <c r="I712" s="9"/>
      <c r="J712" s="9">
        <v>16711.04212751396</v>
      </c>
      <c r="K712" s="9"/>
      <c r="L712" s="9"/>
      <c r="M712" s="9">
        <v>24670.966398515156</v>
      </c>
      <c r="N712" s="9">
        <v>52598.329244486544</v>
      </c>
      <c r="O712" s="9">
        <v>2597553.0831048475</v>
      </c>
      <c r="P712" s="9">
        <v>5288.5820945045352</v>
      </c>
      <c r="Q712" s="9">
        <v>697106.60369563813</v>
      </c>
      <c r="R712" s="9">
        <v>92393.207374994148</v>
      </c>
      <c r="S712" s="9">
        <v>31803.07429226541</v>
      </c>
      <c r="T712" s="9">
        <v>9379.1346563138468</v>
      </c>
      <c r="U712" s="9">
        <v>29813.257305800609</v>
      </c>
      <c r="V712" s="9">
        <v>316867.09522523772</v>
      </c>
      <c r="W712" s="9">
        <v>4176445.3747681621</v>
      </c>
    </row>
    <row r="713" spans="1:23" x14ac:dyDescent="0.25">
      <c r="B713" s="7" t="s">
        <v>87</v>
      </c>
      <c r="C713" s="9">
        <v>1418610.3607375773</v>
      </c>
      <c r="D713" s="9"/>
      <c r="E713" s="9"/>
      <c r="F713" s="9"/>
      <c r="G713" s="9">
        <v>11539247.584121427</v>
      </c>
      <c r="H713" s="9"/>
      <c r="I713" s="9"/>
      <c r="J713" s="9">
        <v>708828.32001156569</v>
      </c>
      <c r="K713" s="9"/>
      <c r="L713" s="9"/>
      <c r="M713" s="9">
        <v>4632314.9893226353</v>
      </c>
      <c r="N713" s="9">
        <v>2740005.3256111043</v>
      </c>
      <c r="O713" s="9">
        <v>64518022.498357274</v>
      </c>
      <c r="P713" s="9">
        <v>2145660.9229271626</v>
      </c>
      <c r="Q713" s="9">
        <v>23462999.379758436</v>
      </c>
      <c r="R713" s="9">
        <v>2647876.5680787852</v>
      </c>
      <c r="S713" s="9">
        <v>4027143.5405786992</v>
      </c>
      <c r="T713" s="9">
        <v>1025099.0631290597</v>
      </c>
      <c r="U713" s="9">
        <v>1165187.6004110924</v>
      </c>
      <c r="V713" s="9">
        <v>11778623.847510781</v>
      </c>
      <c r="W713" s="9">
        <v>131809620.00055557</v>
      </c>
    </row>
    <row r="715" spans="1:23" x14ac:dyDescent="0.25">
      <c r="C715" s="13" t="s">
        <v>93</v>
      </c>
    </row>
    <row r="716" spans="1:23" x14ac:dyDescent="0.25">
      <c r="C716" s="133" t="s">
        <v>48</v>
      </c>
      <c r="M716" s="133" t="s">
        <v>845</v>
      </c>
      <c r="W716" s="133" t="s">
        <v>84</v>
      </c>
    </row>
    <row r="717" spans="1:23" x14ac:dyDescent="0.25">
      <c r="A717">
        <v>2013</v>
      </c>
      <c r="B717" s="13" t="s">
        <v>94</v>
      </c>
      <c r="C717" s="133" t="s">
        <v>780</v>
      </c>
      <c r="D717" s="133" t="s">
        <v>782</v>
      </c>
      <c r="E717" s="133" t="s">
        <v>23</v>
      </c>
      <c r="F717" s="133" t="s">
        <v>787</v>
      </c>
      <c r="G717" s="133" t="s">
        <v>788</v>
      </c>
      <c r="H717" s="133" t="s">
        <v>791</v>
      </c>
      <c r="I717" s="133" t="s">
        <v>25</v>
      </c>
      <c r="J717" s="133" t="s">
        <v>24</v>
      </c>
      <c r="K717" s="133" t="s">
        <v>35</v>
      </c>
      <c r="L717" s="133" t="s">
        <v>795</v>
      </c>
      <c r="M717" s="133" t="s">
        <v>780</v>
      </c>
      <c r="N717" s="133" t="s">
        <v>782</v>
      </c>
      <c r="O717" s="133" t="s">
        <v>23</v>
      </c>
      <c r="P717" s="133" t="s">
        <v>787</v>
      </c>
      <c r="Q717" s="133" t="s">
        <v>788</v>
      </c>
      <c r="R717" s="133" t="s">
        <v>791</v>
      </c>
      <c r="S717" s="133" t="s">
        <v>25</v>
      </c>
      <c r="T717" s="133" t="s">
        <v>24</v>
      </c>
      <c r="U717" s="133" t="s">
        <v>35</v>
      </c>
      <c r="V717" s="133" t="s">
        <v>795</v>
      </c>
    </row>
    <row r="718" spans="1:23" x14ac:dyDescent="0.25">
      <c r="A718">
        <v>2013</v>
      </c>
      <c r="B718" s="7" t="s">
        <v>475</v>
      </c>
      <c r="C718" s="9">
        <v>17919.976402769891</v>
      </c>
      <c r="D718" s="9"/>
      <c r="E718" s="9"/>
      <c r="F718" s="9"/>
      <c r="G718" s="9">
        <v>43789.544365894348</v>
      </c>
      <c r="H718" s="9"/>
      <c r="I718" s="9"/>
      <c r="J718" s="9">
        <v>4127.2592478770366</v>
      </c>
      <c r="K718" s="9"/>
      <c r="L718" s="9"/>
      <c r="M718" s="9">
        <v>4432.810151803722</v>
      </c>
      <c r="N718" s="9">
        <v>1731.1065145776529</v>
      </c>
      <c r="O718" s="9">
        <v>253648.64147008062</v>
      </c>
      <c r="P718" s="9">
        <v>1051.9048108424834</v>
      </c>
      <c r="Q718" s="9">
        <v>33887.275303156195</v>
      </c>
      <c r="R718" s="9">
        <v>8099.5645364166285</v>
      </c>
      <c r="S718" s="9">
        <v>8064.4869692926477</v>
      </c>
      <c r="T718" s="9">
        <v>5438.780001564156</v>
      </c>
      <c r="U718" s="9">
        <v>2587.9261067874827</v>
      </c>
      <c r="V718" s="9">
        <v>10828.20212892466</v>
      </c>
      <c r="W718" s="9">
        <v>395607.47800998745</v>
      </c>
    </row>
    <row r="719" spans="1:23" x14ac:dyDescent="0.25">
      <c r="A719">
        <v>2013</v>
      </c>
      <c r="B719" s="7" t="s">
        <v>476</v>
      </c>
      <c r="C719" s="9">
        <v>3350.1429799842072</v>
      </c>
      <c r="D719" s="9"/>
      <c r="E719" s="9"/>
      <c r="F719" s="9"/>
      <c r="G719" s="9">
        <v>12468.892531728708</v>
      </c>
      <c r="H719" s="9"/>
      <c r="I719" s="9"/>
      <c r="J719" s="9">
        <v>1538.8756446926238</v>
      </c>
      <c r="K719" s="9"/>
      <c r="L719" s="9"/>
      <c r="M719" s="9">
        <v>1967.3171343879799</v>
      </c>
      <c r="N719" s="9">
        <v>4995.5771313440846</v>
      </c>
      <c r="O719" s="9">
        <v>89747.172357770047</v>
      </c>
      <c r="P719" s="9">
        <v>0</v>
      </c>
      <c r="Q719" s="9">
        <v>5138.2976071478315</v>
      </c>
      <c r="R719" s="9">
        <v>1860.6386253900669</v>
      </c>
      <c r="S719" s="9">
        <v>4120.4464021507329</v>
      </c>
      <c r="T719" s="9">
        <v>1598.8303331725076</v>
      </c>
      <c r="U719" s="9">
        <v>25041.258711759743</v>
      </c>
      <c r="V719" s="9">
        <v>2489.5351087615377</v>
      </c>
      <c r="W719" s="9">
        <v>154316.98456829009</v>
      </c>
    </row>
    <row r="720" spans="1:23" x14ac:dyDescent="0.25">
      <c r="A720">
        <v>2013</v>
      </c>
      <c r="B720" s="7" t="s">
        <v>477</v>
      </c>
      <c r="C720" s="9">
        <v>23545.328790969168</v>
      </c>
      <c r="D720" s="9"/>
      <c r="E720" s="9"/>
      <c r="F720" s="9"/>
      <c r="G720" s="9">
        <v>88627.935677170637</v>
      </c>
      <c r="H720" s="9"/>
      <c r="I720" s="9"/>
      <c r="J720" s="9">
        <v>9783.6910853547106</v>
      </c>
      <c r="K720" s="9"/>
      <c r="L720" s="9"/>
      <c r="M720" s="9">
        <v>53615.244678123083</v>
      </c>
      <c r="N720" s="9">
        <v>57479.668226550471</v>
      </c>
      <c r="O720" s="9">
        <v>672355.43126332352</v>
      </c>
      <c r="P720" s="9">
        <v>3131.307489938139</v>
      </c>
      <c r="Q720" s="9">
        <v>100897.70485757325</v>
      </c>
      <c r="R720" s="9">
        <v>13597.080408436352</v>
      </c>
      <c r="S720" s="9">
        <v>92375.472678927908</v>
      </c>
      <c r="T720" s="9">
        <v>17683.409987738865</v>
      </c>
      <c r="U720" s="9">
        <v>1094.2575280371288</v>
      </c>
      <c r="V720" s="9">
        <v>52630.051178728048</v>
      </c>
      <c r="W720" s="9">
        <v>1186816.5838508711</v>
      </c>
    </row>
    <row r="721" spans="1:23" x14ac:dyDescent="0.25">
      <c r="A721">
        <v>2013</v>
      </c>
      <c r="B721" s="7" t="s">
        <v>478</v>
      </c>
      <c r="C721" s="9">
        <v>918.05253463623671</v>
      </c>
      <c r="D721" s="9"/>
      <c r="E721" s="9"/>
      <c r="F721" s="9"/>
      <c r="G721" s="9">
        <v>10927.550155414052</v>
      </c>
      <c r="H721" s="9"/>
      <c r="I721" s="9"/>
      <c r="J721" s="9">
        <v>1808.528771905485</v>
      </c>
      <c r="K721" s="9"/>
      <c r="L721" s="9"/>
      <c r="M721" s="9">
        <v>85.885037644933078</v>
      </c>
      <c r="N721" s="9">
        <v>506.24639171554736</v>
      </c>
      <c r="O721" s="9">
        <v>79564.358026874354</v>
      </c>
      <c r="P721" s="9">
        <v>114.25697884403729</v>
      </c>
      <c r="Q721" s="9">
        <v>12673.694164041328</v>
      </c>
      <c r="R721" s="9">
        <v>2456.524001473193</v>
      </c>
      <c r="S721" s="9">
        <v>4064.3000664681153</v>
      </c>
      <c r="T721" s="9">
        <v>2133.3474658719147</v>
      </c>
      <c r="U721" s="9">
        <v>799.37599179193398</v>
      </c>
      <c r="V721" s="9">
        <v>2826.7737576561535</v>
      </c>
      <c r="W721" s="9">
        <v>118878.89334433728</v>
      </c>
    </row>
    <row r="722" spans="1:23" x14ac:dyDescent="0.25">
      <c r="A722">
        <v>2013</v>
      </c>
      <c r="B722" s="7" t="s">
        <v>479</v>
      </c>
      <c r="C722" s="9">
        <v>16560.878499441711</v>
      </c>
      <c r="D722" s="9"/>
      <c r="E722" s="9"/>
      <c r="F722" s="9"/>
      <c r="G722" s="9">
        <v>119257.51452669628</v>
      </c>
      <c r="H722" s="9"/>
      <c r="I722" s="9"/>
      <c r="J722" s="9">
        <v>12241.33475635431</v>
      </c>
      <c r="K722" s="9"/>
      <c r="L722" s="9"/>
      <c r="M722" s="9">
        <v>26101.618074686085</v>
      </c>
      <c r="N722" s="9">
        <v>38539.856217684879</v>
      </c>
      <c r="O722" s="9">
        <v>548684.26712841226</v>
      </c>
      <c r="P722" s="9">
        <v>5132.7463000542803</v>
      </c>
      <c r="Q722" s="9">
        <v>175829.60145292035</v>
      </c>
      <c r="R722" s="9">
        <v>32938.871424958284</v>
      </c>
      <c r="S722" s="9">
        <v>17390.688470239918</v>
      </c>
      <c r="T722" s="9">
        <v>7444.849260741521</v>
      </c>
      <c r="U722" s="9">
        <v>176964.65121580363</v>
      </c>
      <c r="V722" s="9">
        <v>62496.18413767012</v>
      </c>
      <c r="W722" s="9">
        <v>1239583.0614656634</v>
      </c>
    </row>
    <row r="723" spans="1:23" x14ac:dyDescent="0.25">
      <c r="A723">
        <v>2013</v>
      </c>
      <c r="B723" s="7" t="s">
        <v>480</v>
      </c>
      <c r="C723" s="9">
        <v>1378.2043898745687</v>
      </c>
      <c r="D723" s="9"/>
      <c r="E723" s="9"/>
      <c r="F723" s="9"/>
      <c r="G723" s="9">
        <v>14421.079139233845</v>
      </c>
      <c r="H723" s="9"/>
      <c r="I723" s="9"/>
      <c r="J723" s="9">
        <v>292.08358544952659</v>
      </c>
      <c r="K723" s="9"/>
      <c r="L723" s="9"/>
      <c r="M723" s="9">
        <v>1437.2436986289345</v>
      </c>
      <c r="N723" s="9">
        <v>4688.9792081866462</v>
      </c>
      <c r="O723" s="9">
        <v>65574.676963858568</v>
      </c>
      <c r="P723" s="9">
        <v>0</v>
      </c>
      <c r="Q723" s="9">
        <v>2149.3264901223479</v>
      </c>
      <c r="R723" s="9">
        <v>1898.1652599060408</v>
      </c>
      <c r="S723" s="9">
        <v>2060.7163614654314</v>
      </c>
      <c r="T723" s="9">
        <v>0</v>
      </c>
      <c r="U723" s="9">
        <v>388.40949182754531</v>
      </c>
      <c r="V723" s="9">
        <v>7195.6726911263477</v>
      </c>
      <c r="W723" s="9">
        <v>101484.55727967982</v>
      </c>
    </row>
    <row r="724" spans="1:23" x14ac:dyDescent="0.25">
      <c r="A724">
        <v>2013</v>
      </c>
      <c r="B724" s="7" t="s">
        <v>481</v>
      </c>
      <c r="C724" s="9">
        <v>3135.8637072096012</v>
      </c>
      <c r="D724" s="9"/>
      <c r="E724" s="9"/>
      <c r="F724" s="9"/>
      <c r="G724" s="9">
        <v>26777.692190301728</v>
      </c>
      <c r="H724" s="9"/>
      <c r="I724" s="9"/>
      <c r="J724" s="9">
        <v>2448.6662584445858</v>
      </c>
      <c r="K724" s="9"/>
      <c r="L724" s="9"/>
      <c r="M724" s="9">
        <v>5378.9107219082798</v>
      </c>
      <c r="N724" s="9">
        <v>1085.9420814084892</v>
      </c>
      <c r="O724" s="9">
        <v>121989.71787916675</v>
      </c>
      <c r="P724" s="9">
        <v>452.76048604582968</v>
      </c>
      <c r="Q724" s="9">
        <v>24159.730813637299</v>
      </c>
      <c r="R724" s="9">
        <v>6302.5285575955841</v>
      </c>
      <c r="S724" s="9">
        <v>4601.2802641384123</v>
      </c>
      <c r="T724" s="9">
        <v>0</v>
      </c>
      <c r="U724" s="9">
        <v>185.13227225447486</v>
      </c>
      <c r="V724" s="9">
        <v>7021.3010285112714</v>
      </c>
      <c r="W724" s="9">
        <v>203539.52626062231</v>
      </c>
    </row>
    <row r="725" spans="1:23" x14ac:dyDescent="0.25">
      <c r="A725">
        <v>2013</v>
      </c>
      <c r="B725" s="7" t="s">
        <v>482</v>
      </c>
      <c r="C725" s="9">
        <v>20077.884483087342</v>
      </c>
      <c r="D725" s="9"/>
      <c r="E725" s="9"/>
      <c r="F725" s="9"/>
      <c r="G725" s="9">
        <v>83569.638278037513</v>
      </c>
      <c r="H725" s="9"/>
      <c r="I725" s="9"/>
      <c r="J725" s="9">
        <v>10619.756310369161</v>
      </c>
      <c r="K725" s="9"/>
      <c r="L725" s="9"/>
      <c r="M725" s="9">
        <v>12485.562806428898</v>
      </c>
      <c r="N725" s="9">
        <v>5769.4312708133266</v>
      </c>
      <c r="O725" s="9">
        <v>419569.87995671795</v>
      </c>
      <c r="P725" s="9">
        <v>1162.2281834569856</v>
      </c>
      <c r="Q725" s="9">
        <v>42011.911726034261</v>
      </c>
      <c r="R725" s="9">
        <v>12069.635386325361</v>
      </c>
      <c r="S725" s="9">
        <v>11022.751234370335</v>
      </c>
      <c r="T725" s="9">
        <v>3235.1377619912219</v>
      </c>
      <c r="U725" s="9">
        <v>5909.8179468435474</v>
      </c>
      <c r="V725" s="9">
        <v>36873.573464145644</v>
      </c>
      <c r="W725" s="9">
        <v>664377.20880862139</v>
      </c>
    </row>
    <row r="726" spans="1:23" x14ac:dyDescent="0.25">
      <c r="A726">
        <v>2013</v>
      </c>
      <c r="B726" s="7" t="s">
        <v>483</v>
      </c>
      <c r="C726" s="9">
        <v>10714.307388556819</v>
      </c>
      <c r="D726" s="9"/>
      <c r="E726" s="9"/>
      <c r="F726" s="9"/>
      <c r="G726" s="9">
        <v>59596.881285304858</v>
      </c>
      <c r="H726" s="9"/>
      <c r="I726" s="9"/>
      <c r="J726" s="9">
        <v>5774.2364248444774</v>
      </c>
      <c r="K726" s="9"/>
      <c r="L726" s="9"/>
      <c r="M726" s="9">
        <v>10504.55162262995</v>
      </c>
      <c r="N726" s="9">
        <v>42507.326397527468</v>
      </c>
      <c r="O726" s="9">
        <v>205499.14353326889</v>
      </c>
      <c r="P726" s="9">
        <v>7722.3841670305465</v>
      </c>
      <c r="Q726" s="9">
        <v>33189.81292870389</v>
      </c>
      <c r="R726" s="9">
        <v>7980.7489478634288</v>
      </c>
      <c r="S726" s="9">
        <v>6496.7038266175477</v>
      </c>
      <c r="T726" s="9">
        <v>627.75031896166058</v>
      </c>
      <c r="U726" s="9">
        <v>23539.440809960961</v>
      </c>
      <c r="V726" s="9">
        <v>53911.122850130771</v>
      </c>
      <c r="W726" s="9">
        <v>468064.41050140129</v>
      </c>
    </row>
    <row r="727" spans="1:23" x14ac:dyDescent="0.25">
      <c r="A727">
        <v>2013</v>
      </c>
      <c r="B727" s="7" t="s">
        <v>484</v>
      </c>
      <c r="C727" s="9">
        <v>28275.109829033394</v>
      </c>
      <c r="D727" s="9"/>
      <c r="E727" s="9"/>
      <c r="F727" s="9"/>
      <c r="G727" s="9">
        <v>277651.82675702678</v>
      </c>
      <c r="H727" s="9"/>
      <c r="I727" s="9"/>
      <c r="J727" s="9">
        <v>9511.1649444064187</v>
      </c>
      <c r="K727" s="9"/>
      <c r="L727" s="9"/>
      <c r="M727" s="9">
        <v>69920.352786207368</v>
      </c>
      <c r="N727" s="9">
        <v>182944.37728543192</v>
      </c>
      <c r="O727" s="9">
        <v>750646.74359956151</v>
      </c>
      <c r="P727" s="9">
        <v>7414.7796013596544</v>
      </c>
      <c r="Q727" s="9">
        <v>302148.72288624785</v>
      </c>
      <c r="R727" s="9">
        <v>34010.804182015505</v>
      </c>
      <c r="S727" s="9">
        <v>81450.593618715386</v>
      </c>
      <c r="T727" s="9">
        <v>26851.539596313494</v>
      </c>
      <c r="U727" s="9">
        <v>435.11437708703426</v>
      </c>
      <c r="V727" s="9">
        <v>112074.49011117721</v>
      </c>
      <c r="W727" s="9">
        <v>1883335.6195745836</v>
      </c>
    </row>
    <row r="728" spans="1:23" x14ac:dyDescent="0.25">
      <c r="A728">
        <v>2013</v>
      </c>
      <c r="B728" s="7" t="s">
        <v>485</v>
      </c>
      <c r="C728" s="9">
        <v>9011.8653683692683</v>
      </c>
      <c r="D728" s="9"/>
      <c r="E728" s="9"/>
      <c r="F728" s="9"/>
      <c r="G728" s="9">
        <v>71701.133455206538</v>
      </c>
      <c r="H728" s="9"/>
      <c r="I728" s="9"/>
      <c r="J728" s="9">
        <v>7987.1420556506691</v>
      </c>
      <c r="K728" s="9"/>
      <c r="L728" s="9"/>
      <c r="M728" s="9">
        <v>15257.154259966061</v>
      </c>
      <c r="N728" s="9">
        <v>19389.743853919532</v>
      </c>
      <c r="O728" s="9">
        <v>590630.97331266198</v>
      </c>
      <c r="P728" s="9">
        <v>8710.8350569104841</v>
      </c>
      <c r="Q728" s="9">
        <v>64741.201797315276</v>
      </c>
      <c r="R728" s="9">
        <v>14327.720687966292</v>
      </c>
      <c r="S728" s="9">
        <v>15144.267767464255</v>
      </c>
      <c r="T728" s="9">
        <v>536.6680642267097</v>
      </c>
      <c r="U728" s="9">
        <v>6061.0648730985713</v>
      </c>
      <c r="V728" s="9">
        <v>50176.035900934905</v>
      </c>
      <c r="W728" s="9">
        <v>873675.80645369075</v>
      </c>
    </row>
    <row r="729" spans="1:23" x14ac:dyDescent="0.25">
      <c r="A729">
        <v>2013</v>
      </c>
      <c r="B729" s="7" t="s">
        <v>486</v>
      </c>
      <c r="C729" s="9">
        <v>14256.656108867042</v>
      </c>
      <c r="D729" s="9"/>
      <c r="E729" s="9"/>
      <c r="F729" s="9"/>
      <c r="G729" s="9">
        <v>63770.552053192398</v>
      </c>
      <c r="H729" s="9"/>
      <c r="I729" s="9"/>
      <c r="J729" s="9">
        <v>5046.9563469536524</v>
      </c>
      <c r="K729" s="9"/>
      <c r="L729" s="9"/>
      <c r="M729" s="9">
        <v>2114.1559819236909</v>
      </c>
      <c r="N729" s="9">
        <v>15110.118560812194</v>
      </c>
      <c r="O729" s="9">
        <v>439599.4984405695</v>
      </c>
      <c r="P729" s="9">
        <v>8105.4527140455093</v>
      </c>
      <c r="Q729" s="9">
        <v>77166.690557642069</v>
      </c>
      <c r="R729" s="9">
        <v>12356.516864864618</v>
      </c>
      <c r="S729" s="9">
        <v>6863.0436648778204</v>
      </c>
      <c r="T729" s="9">
        <v>4050.5705437538863</v>
      </c>
      <c r="U729" s="9">
        <v>0</v>
      </c>
      <c r="V729" s="9">
        <v>38658.940523700461</v>
      </c>
      <c r="W729" s="9">
        <v>687099.15236120275</v>
      </c>
    </row>
    <row r="730" spans="1:23" x14ac:dyDescent="0.25">
      <c r="A730">
        <v>2013</v>
      </c>
      <c r="B730" s="7" t="s">
        <v>487</v>
      </c>
      <c r="C730" s="9">
        <v>37931.595667142006</v>
      </c>
      <c r="D730" s="9"/>
      <c r="E730" s="9"/>
      <c r="F730" s="9"/>
      <c r="G730" s="9">
        <v>516469.09040474391</v>
      </c>
      <c r="H730" s="9"/>
      <c r="I730" s="9"/>
      <c r="J730" s="9">
        <v>23497.324064130775</v>
      </c>
      <c r="K730" s="9"/>
      <c r="L730" s="9"/>
      <c r="M730" s="9">
        <v>36605.58656642626</v>
      </c>
      <c r="N730" s="9">
        <v>45147.719371014115</v>
      </c>
      <c r="O730" s="9">
        <v>1162941.5939278461</v>
      </c>
      <c r="P730" s="9">
        <v>32820.880886594976</v>
      </c>
      <c r="Q730" s="9">
        <v>552509.6605067437</v>
      </c>
      <c r="R730" s="9">
        <v>52145.410956357249</v>
      </c>
      <c r="S730" s="9">
        <v>42267.250593508586</v>
      </c>
      <c r="T730" s="9">
        <v>13526.197358646867</v>
      </c>
      <c r="U730" s="9">
        <v>13329.483299579737</v>
      </c>
      <c r="V730" s="9">
        <v>219159.26417887921</v>
      </c>
      <c r="W730" s="9">
        <v>2748351.0577816134</v>
      </c>
    </row>
    <row r="731" spans="1:23" x14ac:dyDescent="0.25">
      <c r="A731">
        <v>2013</v>
      </c>
      <c r="B731" s="7" t="s">
        <v>488</v>
      </c>
      <c r="C731" s="9">
        <v>5469.6653859703329</v>
      </c>
      <c r="D731" s="9"/>
      <c r="E731" s="9"/>
      <c r="F731" s="9"/>
      <c r="G731" s="9">
        <v>48469.808521161474</v>
      </c>
      <c r="H731" s="9"/>
      <c r="I731" s="9"/>
      <c r="J731" s="9">
        <v>2978.4118088180244</v>
      </c>
      <c r="K731" s="9"/>
      <c r="L731" s="9"/>
      <c r="M731" s="9">
        <v>4994.1908784356883</v>
      </c>
      <c r="N731" s="9">
        <v>5794.6143352985991</v>
      </c>
      <c r="O731" s="9">
        <v>298920.58421306999</v>
      </c>
      <c r="P731" s="9">
        <v>8608.9336625690667</v>
      </c>
      <c r="Q731" s="9">
        <v>8666.9928410761859</v>
      </c>
      <c r="R731" s="9">
        <v>12038.427523575081</v>
      </c>
      <c r="S731" s="9">
        <v>8976.5592187190559</v>
      </c>
      <c r="T731" s="9">
        <v>2400.8823243641582</v>
      </c>
      <c r="U731" s="9">
        <v>274.79606643597475</v>
      </c>
      <c r="V731" s="9">
        <v>19204.966619714731</v>
      </c>
      <c r="W731" s="9">
        <v>426798.83339920838</v>
      </c>
    </row>
    <row r="732" spans="1:23" x14ac:dyDescent="0.25">
      <c r="A732">
        <v>2013</v>
      </c>
      <c r="B732" s="7" t="s">
        <v>489</v>
      </c>
      <c r="C732" s="9">
        <v>13413.226210951363</v>
      </c>
      <c r="D732" s="9"/>
      <c r="E732" s="9"/>
      <c r="F732" s="9"/>
      <c r="G732" s="9">
        <v>55389.449734625137</v>
      </c>
      <c r="H732" s="9"/>
      <c r="I732" s="9"/>
      <c r="J732" s="9">
        <v>1430.701428133307</v>
      </c>
      <c r="K732" s="9"/>
      <c r="L732" s="9"/>
      <c r="M732" s="9">
        <v>39263.445915946635</v>
      </c>
      <c r="N732" s="9">
        <v>10835.89230223987</v>
      </c>
      <c r="O732" s="9">
        <v>228656.28537325992</v>
      </c>
      <c r="P732" s="9">
        <v>12086.853463730338</v>
      </c>
      <c r="Q732" s="9">
        <v>70978.701008228425</v>
      </c>
      <c r="R732" s="9">
        <v>11732.723277629209</v>
      </c>
      <c r="S732" s="9">
        <v>24564.658357058706</v>
      </c>
      <c r="T732" s="9">
        <v>0</v>
      </c>
      <c r="U732" s="9">
        <v>516.87447708293087</v>
      </c>
      <c r="V732" s="9">
        <v>37156.670250621064</v>
      </c>
      <c r="W732" s="9">
        <v>506025.48179950687</v>
      </c>
    </row>
    <row r="733" spans="1:23" x14ac:dyDescent="0.25">
      <c r="A733">
        <v>2013</v>
      </c>
      <c r="B733" s="7" t="s">
        <v>490</v>
      </c>
      <c r="C733" s="9">
        <v>45643.133612783175</v>
      </c>
      <c r="D733" s="9"/>
      <c r="E733" s="9"/>
      <c r="F733" s="9"/>
      <c r="G733" s="9">
        <v>349434.26568368799</v>
      </c>
      <c r="H733" s="9"/>
      <c r="I733" s="9"/>
      <c r="J733" s="9">
        <v>28188.072433084562</v>
      </c>
      <c r="K733" s="9"/>
      <c r="L733" s="9"/>
      <c r="M733" s="9">
        <v>72439.431332931577</v>
      </c>
      <c r="N733" s="9">
        <v>140222.19200659357</v>
      </c>
      <c r="O733" s="9">
        <v>1211328.1998993573</v>
      </c>
      <c r="P733" s="9">
        <v>17463.446182079704</v>
      </c>
      <c r="Q733" s="9">
        <v>223072.52341032444</v>
      </c>
      <c r="R733" s="9">
        <v>56647.792774847781</v>
      </c>
      <c r="S733" s="9">
        <v>40553.282814869381</v>
      </c>
      <c r="T733" s="9">
        <v>18190.824849583787</v>
      </c>
      <c r="U733" s="9">
        <v>20818.711182370469</v>
      </c>
      <c r="V733" s="9">
        <v>211614.34471727622</v>
      </c>
      <c r="W733" s="9">
        <v>2435616.2208997896</v>
      </c>
    </row>
    <row r="734" spans="1:23" x14ac:dyDescent="0.25">
      <c r="A734">
        <v>2013</v>
      </c>
      <c r="B734" s="7" t="s">
        <v>491</v>
      </c>
      <c r="C734" s="9">
        <v>132719.48662186108</v>
      </c>
      <c r="D734" s="9"/>
      <c r="E734" s="9"/>
      <c r="F734" s="9"/>
      <c r="G734" s="9">
        <v>792981.49227731209</v>
      </c>
      <c r="H734" s="9"/>
      <c r="I734" s="9"/>
      <c r="J734" s="9">
        <v>66553.496982033961</v>
      </c>
      <c r="K734" s="9"/>
      <c r="L734" s="9"/>
      <c r="M734" s="9">
        <v>281711.81299096759</v>
      </c>
      <c r="N734" s="9">
        <v>202255.23370127159</v>
      </c>
      <c r="O734" s="9">
        <v>3163263.2130440879</v>
      </c>
      <c r="P734" s="9">
        <v>52226.968962160296</v>
      </c>
      <c r="Q734" s="9">
        <v>1348537.0433749435</v>
      </c>
      <c r="R734" s="9">
        <v>212058.6244457392</v>
      </c>
      <c r="S734" s="9">
        <v>233018.96016209701</v>
      </c>
      <c r="T734" s="9">
        <v>22244.947658960427</v>
      </c>
      <c r="U734" s="9">
        <v>110752.47817269556</v>
      </c>
      <c r="V734" s="9">
        <v>438975.13198865054</v>
      </c>
      <c r="W734" s="9">
        <v>7057298.8903827798</v>
      </c>
    </row>
    <row r="735" spans="1:23" x14ac:dyDescent="0.25">
      <c r="A735">
        <v>2013</v>
      </c>
      <c r="B735" s="7" t="s">
        <v>492</v>
      </c>
      <c r="C735" s="9">
        <v>38286.177208686531</v>
      </c>
      <c r="D735" s="9"/>
      <c r="E735" s="9"/>
      <c r="F735" s="9"/>
      <c r="G735" s="9">
        <v>170418.92843159969</v>
      </c>
      <c r="H735" s="9"/>
      <c r="I735" s="9"/>
      <c r="J735" s="9">
        <v>20900.334201203132</v>
      </c>
      <c r="K735" s="9"/>
      <c r="L735" s="9"/>
      <c r="M735" s="9">
        <v>22171.776480562268</v>
      </c>
      <c r="N735" s="9">
        <v>58747.913443100078</v>
      </c>
      <c r="O735" s="9">
        <v>826658.56694541848</v>
      </c>
      <c r="P735" s="9">
        <v>10435.693512586617</v>
      </c>
      <c r="Q735" s="9">
        <v>369410.04831637046</v>
      </c>
      <c r="R735" s="9">
        <v>41001.089415303264</v>
      </c>
      <c r="S735" s="9">
        <v>47732.205117036749</v>
      </c>
      <c r="T735" s="9">
        <v>13820.880396671477</v>
      </c>
      <c r="U735" s="9">
        <v>2131.053151530115</v>
      </c>
      <c r="V735" s="9">
        <v>88628.016887309845</v>
      </c>
      <c r="W735" s="9">
        <v>1710342.6835073791</v>
      </c>
    </row>
    <row r="736" spans="1:23" x14ac:dyDescent="0.25">
      <c r="A736">
        <v>2013</v>
      </c>
      <c r="B736" s="7" t="s">
        <v>493</v>
      </c>
      <c r="C736" s="9">
        <v>216538.88563525327</v>
      </c>
      <c r="D736" s="9"/>
      <c r="E736" s="9"/>
      <c r="F736" s="9"/>
      <c r="G736" s="9">
        <v>1224717.9579237595</v>
      </c>
      <c r="H736" s="9"/>
      <c r="I736" s="9"/>
      <c r="J736" s="9">
        <v>55819.371473207502</v>
      </c>
      <c r="K736" s="9"/>
      <c r="L736" s="9"/>
      <c r="M736" s="9">
        <v>409917.54968939221</v>
      </c>
      <c r="N736" s="9">
        <v>335520.38644020032</v>
      </c>
      <c r="O736" s="9">
        <v>15666689.80648981</v>
      </c>
      <c r="P736" s="9">
        <v>244923.32886500985</v>
      </c>
      <c r="Q736" s="9">
        <v>2625268.225846976</v>
      </c>
      <c r="R736" s="9">
        <v>343486.92127233645</v>
      </c>
      <c r="S736" s="9">
        <v>210921.16754656483</v>
      </c>
      <c r="T736" s="9">
        <v>285940.95383488835</v>
      </c>
      <c r="U736" s="9">
        <v>373082.46147196897</v>
      </c>
      <c r="V736" s="9">
        <v>1018503.2839174177</v>
      </c>
      <c r="W736" s="9">
        <v>23011330.300406784</v>
      </c>
    </row>
    <row r="737" spans="1:23" x14ac:dyDescent="0.25">
      <c r="A737">
        <v>2013</v>
      </c>
      <c r="B737" s="7" t="s">
        <v>494</v>
      </c>
      <c r="C737" s="9">
        <v>746781.08139044559</v>
      </c>
      <c r="D737" s="9"/>
      <c r="E737" s="9"/>
      <c r="F737" s="9"/>
      <c r="G737" s="9">
        <v>5418148.472111566</v>
      </c>
      <c r="H737" s="9"/>
      <c r="I737" s="9"/>
      <c r="J737" s="9">
        <v>286921.72199572623</v>
      </c>
      <c r="K737" s="9"/>
      <c r="L737" s="9"/>
      <c r="M737" s="9">
        <v>2022482.0019452241</v>
      </c>
      <c r="N737" s="9">
        <v>1192684.6275669218</v>
      </c>
      <c r="O737" s="9">
        <v>26198655.007039938</v>
      </c>
      <c r="P737" s="9">
        <v>2440380.4507524655</v>
      </c>
      <c r="Q737" s="9">
        <v>11803143.125722876</v>
      </c>
      <c r="R737" s="9">
        <v>1171704.3788570161</v>
      </c>
      <c r="S737" s="9">
        <v>2552831.9362638961</v>
      </c>
      <c r="T737" s="9">
        <v>432762.72019455256</v>
      </c>
      <c r="U737" s="9">
        <v>260391.87897311445</v>
      </c>
      <c r="V737" s="9">
        <v>7699060.1438067164</v>
      </c>
      <c r="W737" s="9">
        <v>62225947.546620466</v>
      </c>
    </row>
    <row r="738" spans="1:23" x14ac:dyDescent="0.25">
      <c r="A738">
        <v>2013</v>
      </c>
      <c r="B738" s="7" t="s">
        <v>495</v>
      </c>
      <c r="C738" s="9">
        <v>198018.98836143609</v>
      </c>
      <c r="D738" s="9"/>
      <c r="E738" s="9"/>
      <c r="F738" s="9"/>
      <c r="G738" s="9">
        <v>717219.34308398026</v>
      </c>
      <c r="H738" s="9"/>
      <c r="I738" s="9"/>
      <c r="J738" s="9">
        <v>57123.554723944093</v>
      </c>
      <c r="K738" s="9"/>
      <c r="L738" s="9"/>
      <c r="M738" s="9">
        <v>183572.6773532244</v>
      </c>
      <c r="N738" s="9">
        <v>173287.58475899295</v>
      </c>
      <c r="O738" s="9">
        <v>2648765.6218842706</v>
      </c>
      <c r="P738" s="9">
        <v>131360.76470556721</v>
      </c>
      <c r="Q738" s="9">
        <v>1728059.4326380016</v>
      </c>
      <c r="R738" s="9">
        <v>151075.95512201381</v>
      </c>
      <c r="S738" s="9">
        <v>264747.00957475445</v>
      </c>
      <c r="T738" s="9">
        <v>62520.060855352094</v>
      </c>
      <c r="U738" s="9">
        <v>121944.584058276</v>
      </c>
      <c r="V738" s="9">
        <v>401339.68095494178</v>
      </c>
      <c r="W738" s="9">
        <v>6839035.2580747548</v>
      </c>
    </row>
    <row r="739" spans="1:23" x14ac:dyDescent="0.25">
      <c r="A739">
        <v>2013</v>
      </c>
      <c r="B739" s="7" t="s">
        <v>496</v>
      </c>
      <c r="C739" s="9">
        <v>110023.29651022269</v>
      </c>
      <c r="D739" s="9"/>
      <c r="E739" s="9"/>
      <c r="F739" s="9"/>
      <c r="G739" s="9">
        <v>312010.98204713024</v>
      </c>
      <c r="H739" s="9"/>
      <c r="I739" s="9"/>
      <c r="J739" s="9">
        <v>25649.244070564338</v>
      </c>
      <c r="K739" s="9"/>
      <c r="L739" s="9"/>
      <c r="M739" s="9">
        <v>89803.851890987629</v>
      </c>
      <c r="N739" s="9">
        <v>66222.621082935046</v>
      </c>
      <c r="O739" s="9">
        <v>1868032.6147209464</v>
      </c>
      <c r="P739" s="9">
        <v>48578.228094678852</v>
      </c>
      <c r="Q739" s="9">
        <v>516912.26785835251</v>
      </c>
      <c r="R739" s="9">
        <v>127312.02656375545</v>
      </c>
      <c r="S739" s="9">
        <v>223016.60362462269</v>
      </c>
      <c r="T739" s="9">
        <v>15054.665108592179</v>
      </c>
      <c r="U739" s="9">
        <v>2134.8127436582708</v>
      </c>
      <c r="V739" s="9">
        <v>255073.97038480654</v>
      </c>
      <c r="W739" s="9">
        <v>3659825.1847012527</v>
      </c>
    </row>
    <row r="740" spans="1:23" x14ac:dyDescent="0.25">
      <c r="A740">
        <v>2013</v>
      </c>
      <c r="B740" s="7" t="s">
        <v>497</v>
      </c>
      <c r="C740" s="9">
        <v>141290.05073724245</v>
      </c>
      <c r="D740" s="9"/>
      <c r="E740" s="9"/>
      <c r="F740" s="9"/>
      <c r="G740" s="9">
        <v>586557.76832719659</v>
      </c>
      <c r="H740" s="9"/>
      <c r="I740" s="9"/>
      <c r="J740" s="9">
        <v>45293.331405115488</v>
      </c>
      <c r="K740" s="9"/>
      <c r="L740" s="9"/>
      <c r="M740" s="9">
        <v>447239.82979245653</v>
      </c>
      <c r="N740" s="9">
        <v>79298.533067685217</v>
      </c>
      <c r="O740" s="9">
        <v>3163650.5422834349</v>
      </c>
      <c r="P740" s="9">
        <v>38945.558784618363</v>
      </c>
      <c r="Q740" s="9">
        <v>1304667.2162212445</v>
      </c>
      <c r="R740" s="9">
        <v>158624.72804809429</v>
      </c>
      <c r="S740" s="9">
        <v>145605.84456778641</v>
      </c>
      <c r="T740" s="9">
        <v>41753.689274327298</v>
      </c>
      <c r="U740" s="9">
        <v>71955.125662504011</v>
      </c>
      <c r="V740" s="9">
        <v>450268.10551619017</v>
      </c>
      <c r="W740" s="9">
        <v>6675150.3236878961</v>
      </c>
    </row>
    <row r="741" spans="1:23" x14ac:dyDescent="0.25">
      <c r="A741">
        <v>2013</v>
      </c>
      <c r="B741" s="7" t="s">
        <v>498</v>
      </c>
      <c r="C741" s="9">
        <v>18905.283814117116</v>
      </c>
      <c r="D741" s="9"/>
      <c r="E741" s="9"/>
      <c r="F741" s="9"/>
      <c r="G741" s="9">
        <v>57925.652109602954</v>
      </c>
      <c r="H741" s="9"/>
      <c r="I741" s="9"/>
      <c r="J741" s="9">
        <v>6729.1185344852638</v>
      </c>
      <c r="K741" s="9"/>
      <c r="L741" s="9"/>
      <c r="M741" s="9">
        <v>9946.5684983489518</v>
      </c>
      <c r="N741" s="9">
        <v>23587.56443283716</v>
      </c>
      <c r="O741" s="9">
        <v>494901.37976992113</v>
      </c>
      <c r="P741" s="9">
        <v>5896.4798677606268</v>
      </c>
      <c r="Q741" s="9">
        <v>101510.169419504</v>
      </c>
      <c r="R741" s="9">
        <v>16147.433864191673</v>
      </c>
      <c r="S741" s="9">
        <v>63706.284084454921</v>
      </c>
      <c r="T741" s="9">
        <v>3837.7987368642439</v>
      </c>
      <c r="U741" s="9">
        <v>8023.0807062443</v>
      </c>
      <c r="V741" s="9">
        <v>71109.382299679492</v>
      </c>
      <c r="W741" s="9">
        <v>882226.19613801176</v>
      </c>
    </row>
    <row r="742" spans="1:23" x14ac:dyDescent="0.25">
      <c r="A742">
        <v>2013</v>
      </c>
      <c r="B742" s="7" t="s">
        <v>499</v>
      </c>
      <c r="C742" s="9">
        <v>16717.137591749561</v>
      </c>
      <c r="D742" s="9"/>
      <c r="E742" s="9"/>
      <c r="F742" s="9"/>
      <c r="G742" s="9">
        <v>90150.240111694759</v>
      </c>
      <c r="H742" s="9"/>
      <c r="I742" s="9"/>
      <c r="J742" s="9">
        <v>7882.0351823856836</v>
      </c>
      <c r="K742" s="9"/>
      <c r="L742" s="9"/>
      <c r="M742" s="9">
        <v>10542.091005336772</v>
      </c>
      <c r="N742" s="9">
        <v>11143.365463461965</v>
      </c>
      <c r="O742" s="9">
        <v>473563.52657271607</v>
      </c>
      <c r="P742" s="9">
        <v>8597.7915422453752</v>
      </c>
      <c r="Q742" s="9">
        <v>36688.014583426178</v>
      </c>
      <c r="R742" s="9">
        <v>19203.922224099664</v>
      </c>
      <c r="S742" s="9">
        <v>15093.137686513524</v>
      </c>
      <c r="T742" s="9">
        <v>25848.046795424452</v>
      </c>
      <c r="U742" s="9">
        <v>1106.7628148477975</v>
      </c>
      <c r="V742" s="9">
        <v>50420.579666866288</v>
      </c>
      <c r="W742" s="9">
        <v>766956.65124076803</v>
      </c>
    </row>
    <row r="743" spans="1:23" x14ac:dyDescent="0.25">
      <c r="A743">
        <v>2013</v>
      </c>
      <c r="B743" s="7" t="s">
        <v>500</v>
      </c>
      <c r="C743" s="9">
        <v>45618.34974505275</v>
      </c>
      <c r="D743" s="9"/>
      <c r="E743" s="9"/>
      <c r="F743" s="9"/>
      <c r="G743" s="9">
        <v>219110.8296055932</v>
      </c>
      <c r="H743" s="9"/>
      <c r="I743" s="9"/>
      <c r="J743" s="9">
        <v>23765.718208980976</v>
      </c>
      <c r="K743" s="9"/>
      <c r="L743" s="9"/>
      <c r="M743" s="9">
        <v>89010.901607644977</v>
      </c>
      <c r="N743" s="9">
        <v>32981.166621021563</v>
      </c>
      <c r="O743" s="9">
        <v>1013796.4386512267</v>
      </c>
      <c r="P743" s="9">
        <v>16612.470528074835</v>
      </c>
      <c r="Q743" s="9">
        <v>201871.8186020999</v>
      </c>
      <c r="R743" s="9">
        <v>42856.785506437867</v>
      </c>
      <c r="S743" s="9">
        <v>53663.595592794911</v>
      </c>
      <c r="T743" s="9">
        <v>11053.101295240944</v>
      </c>
      <c r="U743" s="9">
        <v>5090.3096469225202</v>
      </c>
      <c r="V743" s="9">
        <v>119148.77589444222</v>
      </c>
      <c r="W743" s="9">
        <v>1874580.261505533</v>
      </c>
    </row>
    <row r="744" spans="1:23" x14ac:dyDescent="0.25">
      <c r="A744">
        <v>2013</v>
      </c>
      <c r="B744" s="7" t="s">
        <v>501</v>
      </c>
      <c r="C744" s="9">
        <v>52888.686422631043</v>
      </c>
      <c r="D744" s="9"/>
      <c r="E744" s="9"/>
      <c r="F744" s="9"/>
      <c r="G744" s="9">
        <v>275647.16083938407</v>
      </c>
      <c r="H744" s="9"/>
      <c r="I744" s="9"/>
      <c r="J744" s="9">
        <v>20995.003374647356</v>
      </c>
      <c r="K744" s="9"/>
      <c r="L744" s="9"/>
      <c r="M744" s="9">
        <v>29064.280174630065</v>
      </c>
      <c r="N744" s="9">
        <v>67694.926098978409</v>
      </c>
      <c r="O744" s="9">
        <v>2818762.2174329278</v>
      </c>
      <c r="P744" s="9">
        <v>8388.3399160574718</v>
      </c>
      <c r="Q744" s="9">
        <v>752251.51551220147</v>
      </c>
      <c r="R744" s="9">
        <v>93950.887868959646</v>
      </c>
      <c r="S744" s="9">
        <v>40102.155829792217</v>
      </c>
      <c r="T744" s="9">
        <v>8022.1294677654942</v>
      </c>
      <c r="U744" s="9">
        <v>42486.622347123564</v>
      </c>
      <c r="V744" s="9">
        <v>305721.01605128805</v>
      </c>
      <c r="W744" s="9">
        <v>4515974.9413363859</v>
      </c>
    </row>
    <row r="745" spans="1:23" x14ac:dyDescent="0.25">
      <c r="B745" s="7" t="s">
        <v>86</v>
      </c>
      <c r="C745" s="9">
        <v>1969389.3153983443</v>
      </c>
      <c r="D745" s="9"/>
      <c r="E745" s="9"/>
      <c r="F745" s="9"/>
      <c r="G745" s="9">
        <v>11707211.681628246</v>
      </c>
      <c r="H745" s="9"/>
      <c r="I745" s="9"/>
      <c r="J745" s="9">
        <v>744907.13531876332</v>
      </c>
      <c r="K745" s="9"/>
      <c r="L745" s="9"/>
      <c r="M745" s="9">
        <v>3952066.8030768544</v>
      </c>
      <c r="N745" s="9">
        <v>2820172.7138325246</v>
      </c>
      <c r="O745" s="9">
        <v>65476096.102180496</v>
      </c>
      <c r="P745" s="9">
        <v>3120324.8455147273</v>
      </c>
      <c r="Q745" s="9">
        <v>22517540.726446912</v>
      </c>
      <c r="R745" s="9">
        <v>2657885.9066035682</v>
      </c>
      <c r="S745" s="9">
        <v>4220455.4023591978</v>
      </c>
      <c r="T745" s="9">
        <v>1026577.78148557</v>
      </c>
      <c r="U745" s="9">
        <v>1277045.4840996068</v>
      </c>
      <c r="V745" s="9">
        <v>11822565.216016266</v>
      </c>
      <c r="W745" s="9">
        <v>133312239.11396109</v>
      </c>
    </row>
    <row r="747" spans="1:23" x14ac:dyDescent="0.25">
      <c r="C747" s="13" t="s">
        <v>93</v>
      </c>
    </row>
    <row r="748" spans="1:23" x14ac:dyDescent="0.25">
      <c r="C748" s="133" t="s">
        <v>48</v>
      </c>
      <c r="M748" s="133" t="s">
        <v>845</v>
      </c>
      <c r="W748" s="133" t="s">
        <v>84</v>
      </c>
    </row>
    <row r="749" spans="1:23" x14ac:dyDescent="0.25">
      <c r="A749">
        <v>2014</v>
      </c>
      <c r="B749" s="13" t="s">
        <v>94</v>
      </c>
      <c r="C749" s="133" t="s">
        <v>780</v>
      </c>
      <c r="D749" s="133" t="s">
        <v>782</v>
      </c>
      <c r="E749" s="133" t="s">
        <v>23</v>
      </c>
      <c r="F749" s="133" t="s">
        <v>787</v>
      </c>
      <c r="G749" s="133" t="s">
        <v>788</v>
      </c>
      <c r="H749" s="133" t="s">
        <v>791</v>
      </c>
      <c r="I749" s="133" t="s">
        <v>25</v>
      </c>
      <c r="J749" s="133" t="s">
        <v>24</v>
      </c>
      <c r="K749" s="133" t="s">
        <v>35</v>
      </c>
      <c r="L749" s="133" t="s">
        <v>795</v>
      </c>
      <c r="M749" s="133" t="s">
        <v>780</v>
      </c>
      <c r="N749" s="133" t="s">
        <v>782</v>
      </c>
      <c r="O749" s="133" t="s">
        <v>23</v>
      </c>
      <c r="P749" s="133" t="s">
        <v>787</v>
      </c>
      <c r="Q749" s="133" t="s">
        <v>788</v>
      </c>
      <c r="R749" s="133" t="s">
        <v>791</v>
      </c>
      <c r="S749" s="133" t="s">
        <v>25</v>
      </c>
      <c r="T749" s="133" t="s">
        <v>24</v>
      </c>
      <c r="U749" s="133" t="s">
        <v>35</v>
      </c>
      <c r="V749" s="133" t="s">
        <v>795</v>
      </c>
    </row>
    <row r="750" spans="1:23" x14ac:dyDescent="0.25">
      <c r="A750">
        <v>2014</v>
      </c>
      <c r="B750" s="7" t="s">
        <v>502</v>
      </c>
      <c r="C750" s="9">
        <v>15904.709558594179</v>
      </c>
      <c r="D750" s="9"/>
      <c r="E750" s="9"/>
      <c r="F750" s="9"/>
      <c r="G750" s="9">
        <v>45446.069710279786</v>
      </c>
      <c r="H750" s="9"/>
      <c r="I750" s="9"/>
      <c r="J750" s="9">
        <v>4082.7869264279743</v>
      </c>
      <c r="K750" s="9"/>
      <c r="L750" s="9"/>
      <c r="M750" s="9">
        <v>4084.7151977064796</v>
      </c>
      <c r="N750" s="9">
        <v>3133.0634311802969</v>
      </c>
      <c r="O750" s="9">
        <v>278234.50372744753</v>
      </c>
      <c r="P750" s="9">
        <v>1223.4928980719385</v>
      </c>
      <c r="Q750" s="9">
        <v>55541.256464163802</v>
      </c>
      <c r="R750" s="9">
        <v>9078.3733043262255</v>
      </c>
      <c r="S750" s="9">
        <v>7040.4943633011735</v>
      </c>
      <c r="T750" s="9">
        <v>4454.7565340606243</v>
      </c>
      <c r="U750" s="9">
        <v>2794.3922447071782</v>
      </c>
      <c r="V750" s="9">
        <v>18008.822617403024</v>
      </c>
      <c r="W750" s="9">
        <v>449027.43697767018</v>
      </c>
    </row>
    <row r="751" spans="1:23" x14ac:dyDescent="0.25">
      <c r="A751">
        <v>2014</v>
      </c>
      <c r="B751" s="7" t="s">
        <v>503</v>
      </c>
      <c r="C751" s="9">
        <v>4043.7105652548616</v>
      </c>
      <c r="D751" s="9"/>
      <c r="E751" s="9"/>
      <c r="F751" s="9"/>
      <c r="G751" s="9">
        <v>13471.440937424421</v>
      </c>
      <c r="H751" s="9"/>
      <c r="I751" s="9"/>
      <c r="J751" s="9">
        <v>1785.0759708471273</v>
      </c>
      <c r="K751" s="9"/>
      <c r="L751" s="9"/>
      <c r="M751" s="9">
        <v>2212.0070924250699</v>
      </c>
      <c r="N751" s="9">
        <v>7604.1085578595284</v>
      </c>
      <c r="O751" s="9">
        <v>91792.449853181752</v>
      </c>
      <c r="P751" s="9">
        <v>49.783521724344823</v>
      </c>
      <c r="Q751" s="9">
        <v>11312.649825010008</v>
      </c>
      <c r="R751" s="9">
        <v>1896.8098859356396</v>
      </c>
      <c r="S751" s="9">
        <v>3375.3367298931435</v>
      </c>
      <c r="T751" s="9">
        <v>1633.5927095201534</v>
      </c>
      <c r="U751" s="9">
        <v>22858.950435832281</v>
      </c>
      <c r="V751" s="9">
        <v>2524.0734301001812</v>
      </c>
      <c r="W751" s="9">
        <v>164559.98951500852</v>
      </c>
    </row>
    <row r="752" spans="1:23" x14ac:dyDescent="0.25">
      <c r="A752">
        <v>2014</v>
      </c>
      <c r="B752" s="7" t="s">
        <v>504</v>
      </c>
      <c r="C752" s="9">
        <v>25057.085413108503</v>
      </c>
      <c r="D752" s="9"/>
      <c r="E752" s="9"/>
      <c r="F752" s="9"/>
      <c r="G752" s="9">
        <v>100171.39439165499</v>
      </c>
      <c r="H752" s="9"/>
      <c r="I752" s="9"/>
      <c r="J752" s="9">
        <v>9872.8350411081574</v>
      </c>
      <c r="K752" s="9"/>
      <c r="L752" s="9"/>
      <c r="M752" s="9">
        <v>66348.094971857252</v>
      </c>
      <c r="N752" s="9">
        <v>67541.785538933313</v>
      </c>
      <c r="O752" s="9">
        <v>749571.42611842917</v>
      </c>
      <c r="P752" s="9">
        <v>2535.4722722449696</v>
      </c>
      <c r="Q752" s="9">
        <v>98504.019021804706</v>
      </c>
      <c r="R752" s="9">
        <v>14307.996725683703</v>
      </c>
      <c r="S752" s="9">
        <v>57256.492329439861</v>
      </c>
      <c r="T752" s="9">
        <v>2231.5389774483151</v>
      </c>
      <c r="U752" s="9">
        <v>290.06697506379373</v>
      </c>
      <c r="V752" s="9">
        <v>51175.182413177499</v>
      </c>
      <c r="W752" s="9">
        <v>1244863.3901899545</v>
      </c>
    </row>
    <row r="753" spans="1:23" x14ac:dyDescent="0.25">
      <c r="A753">
        <v>2014</v>
      </c>
      <c r="B753" s="7" t="s">
        <v>505</v>
      </c>
      <c r="C753" s="9">
        <v>1343.411759823696</v>
      </c>
      <c r="D753" s="9"/>
      <c r="E753" s="9"/>
      <c r="F753" s="9"/>
      <c r="G753" s="9">
        <v>11181.464101085698</v>
      </c>
      <c r="H753" s="9"/>
      <c r="I753" s="9"/>
      <c r="J753" s="9">
        <v>1493.7145744984116</v>
      </c>
      <c r="K753" s="9"/>
      <c r="L753" s="9"/>
      <c r="M753" s="9">
        <v>256.01076449801832</v>
      </c>
      <c r="N753" s="9">
        <v>214.9719083648846</v>
      </c>
      <c r="O753" s="9">
        <v>81717.765262692177</v>
      </c>
      <c r="P753" s="9">
        <v>0</v>
      </c>
      <c r="Q753" s="9">
        <v>10199.091844239281</v>
      </c>
      <c r="R753" s="9">
        <v>3677.9246661068773</v>
      </c>
      <c r="S753" s="9">
        <v>6082.2120445154769</v>
      </c>
      <c r="T753" s="9">
        <v>2361.8694473815349</v>
      </c>
      <c r="U753" s="9">
        <v>819.48071374220899</v>
      </c>
      <c r="V753" s="9">
        <v>5769.6531267641412</v>
      </c>
      <c r="W753" s="9">
        <v>125117.5702137124</v>
      </c>
    </row>
    <row r="754" spans="1:23" x14ac:dyDescent="0.25">
      <c r="A754">
        <v>2014</v>
      </c>
      <c r="B754" s="7" t="s">
        <v>506</v>
      </c>
      <c r="C754" s="9">
        <v>20424.43762559853</v>
      </c>
      <c r="D754" s="9"/>
      <c r="E754" s="9"/>
      <c r="F754" s="9"/>
      <c r="G754" s="9">
        <v>124469.6534123501</v>
      </c>
      <c r="H754" s="9"/>
      <c r="I754" s="9"/>
      <c r="J754" s="9">
        <v>12925.986388961486</v>
      </c>
      <c r="K754" s="9"/>
      <c r="L754" s="9"/>
      <c r="M754" s="9">
        <v>29117.862623091154</v>
      </c>
      <c r="N754" s="9">
        <v>45498.375990709959</v>
      </c>
      <c r="O754" s="9">
        <v>565563.83425539336</v>
      </c>
      <c r="P754" s="9">
        <v>4947.3600632785019</v>
      </c>
      <c r="Q754" s="9">
        <v>188724.35664865602</v>
      </c>
      <c r="R754" s="9">
        <v>37259.521694990894</v>
      </c>
      <c r="S754" s="9">
        <v>56968.624030047285</v>
      </c>
      <c r="T754" s="9">
        <v>11027.767681278503</v>
      </c>
      <c r="U754" s="9">
        <v>170665.44126020843</v>
      </c>
      <c r="V754" s="9">
        <v>76862.179649791418</v>
      </c>
      <c r="W754" s="9">
        <v>1344455.4013243555</v>
      </c>
    </row>
    <row r="755" spans="1:23" x14ac:dyDescent="0.25">
      <c r="A755">
        <v>2014</v>
      </c>
      <c r="B755" s="7" t="s">
        <v>507</v>
      </c>
      <c r="C755" s="9">
        <v>1900.7635391868148</v>
      </c>
      <c r="D755" s="9"/>
      <c r="E755" s="9"/>
      <c r="F755" s="9"/>
      <c r="G755" s="9">
        <v>13890.764311624385</v>
      </c>
      <c r="H755" s="9"/>
      <c r="I755" s="9"/>
      <c r="J755" s="9">
        <v>188.74880045935751</v>
      </c>
      <c r="K755" s="9"/>
      <c r="L755" s="9"/>
      <c r="M755" s="9">
        <v>1485.2787083630406</v>
      </c>
      <c r="N755" s="9">
        <v>4687.1438923625437</v>
      </c>
      <c r="O755" s="9">
        <v>73535.048076773062</v>
      </c>
      <c r="P755" s="9">
        <v>455.39476497344424</v>
      </c>
      <c r="Q755" s="9">
        <v>1713.9447080578241</v>
      </c>
      <c r="R755" s="9">
        <v>2769.7445525796525</v>
      </c>
      <c r="S755" s="9">
        <v>2144.3430740894519</v>
      </c>
      <c r="T755" s="9">
        <v>0</v>
      </c>
      <c r="U755" s="9">
        <v>346.28168181594958</v>
      </c>
      <c r="V755" s="9">
        <v>5066.2059542670677</v>
      </c>
      <c r="W755" s="9">
        <v>108183.6620645526</v>
      </c>
    </row>
    <row r="756" spans="1:23" x14ac:dyDescent="0.25">
      <c r="A756">
        <v>2014</v>
      </c>
      <c r="B756" s="7" t="s">
        <v>508</v>
      </c>
      <c r="C756" s="9">
        <v>3185.395292068778</v>
      </c>
      <c r="D756" s="9"/>
      <c r="E756" s="9"/>
      <c r="F756" s="9"/>
      <c r="G756" s="9">
        <v>23756.486998939621</v>
      </c>
      <c r="H756" s="9"/>
      <c r="I756" s="9"/>
      <c r="J756" s="9">
        <v>2459.7069077522019</v>
      </c>
      <c r="K756" s="9"/>
      <c r="L756" s="9"/>
      <c r="M756" s="9">
        <v>5958.8810663727381</v>
      </c>
      <c r="N756" s="9">
        <v>1511.4439327106397</v>
      </c>
      <c r="O756" s="9">
        <v>136450.7118464731</v>
      </c>
      <c r="P756" s="9">
        <v>1415.2135962905475</v>
      </c>
      <c r="Q756" s="9">
        <v>21660.609783539687</v>
      </c>
      <c r="R756" s="9">
        <v>7057.0905872422718</v>
      </c>
      <c r="S756" s="9">
        <v>5091.9748331289638</v>
      </c>
      <c r="T756" s="9">
        <v>76.630738808478128</v>
      </c>
      <c r="U756" s="9">
        <v>317.2571113992035</v>
      </c>
      <c r="V756" s="9">
        <v>6447.7473745410116</v>
      </c>
      <c r="W756" s="9">
        <v>215389.15006926729</v>
      </c>
    </row>
    <row r="757" spans="1:23" x14ac:dyDescent="0.25">
      <c r="A757">
        <v>2014</v>
      </c>
      <c r="B757" s="7" t="s">
        <v>509</v>
      </c>
      <c r="C757" s="9">
        <v>21295.171376728831</v>
      </c>
      <c r="D757" s="9"/>
      <c r="E757" s="9"/>
      <c r="F757" s="9"/>
      <c r="G757" s="9">
        <v>84402.255023673424</v>
      </c>
      <c r="H757" s="9"/>
      <c r="I757" s="9"/>
      <c r="J757" s="9">
        <v>6704.5225179023528</v>
      </c>
      <c r="K757" s="9"/>
      <c r="L757" s="9"/>
      <c r="M757" s="9">
        <v>17887.569813667891</v>
      </c>
      <c r="N757" s="9">
        <v>7301.7590305156045</v>
      </c>
      <c r="O757" s="9">
        <v>425850.2676813635</v>
      </c>
      <c r="P757" s="9">
        <v>1761.7106412560918</v>
      </c>
      <c r="Q757" s="9">
        <v>36446.602064437728</v>
      </c>
      <c r="R757" s="9">
        <v>15541.880369070899</v>
      </c>
      <c r="S757" s="9">
        <v>10209.098158903234</v>
      </c>
      <c r="T757" s="9">
        <v>2452.8176448070435</v>
      </c>
      <c r="U757" s="9">
        <v>4852.8629992609813</v>
      </c>
      <c r="V757" s="9">
        <v>34650.651642371973</v>
      </c>
      <c r="W757" s="9">
        <v>669357.16896395956</v>
      </c>
    </row>
    <row r="758" spans="1:23" x14ac:dyDescent="0.25">
      <c r="A758">
        <v>2014</v>
      </c>
      <c r="B758" s="7" t="s">
        <v>510</v>
      </c>
      <c r="C758" s="9">
        <v>13305.480818599519</v>
      </c>
      <c r="D758" s="9"/>
      <c r="E758" s="9"/>
      <c r="F758" s="9"/>
      <c r="G758" s="9">
        <v>58326.346217676699</v>
      </c>
      <c r="H758" s="9"/>
      <c r="I758" s="9"/>
      <c r="J758" s="9">
        <v>5932.8998641419475</v>
      </c>
      <c r="K758" s="9"/>
      <c r="L758" s="9"/>
      <c r="M758" s="9">
        <v>9630.982568004305</v>
      </c>
      <c r="N758" s="9">
        <v>41666.763628498091</v>
      </c>
      <c r="O758" s="9">
        <v>208074.82313514553</v>
      </c>
      <c r="P758" s="9">
        <v>8096.3538782561436</v>
      </c>
      <c r="Q758" s="9">
        <v>32259.486979380647</v>
      </c>
      <c r="R758" s="9">
        <v>7461.3027231049373</v>
      </c>
      <c r="S758" s="9">
        <v>7184.9734902688469</v>
      </c>
      <c r="T758" s="9">
        <v>755.38221562660453</v>
      </c>
      <c r="U758" s="9">
        <v>14183.173435867155</v>
      </c>
      <c r="V758" s="9">
        <v>23770.982746182053</v>
      </c>
      <c r="W758" s="9">
        <v>430648.9517007526</v>
      </c>
    </row>
    <row r="759" spans="1:23" x14ac:dyDescent="0.25">
      <c r="A759">
        <v>2014</v>
      </c>
      <c r="B759" s="7" t="s">
        <v>511</v>
      </c>
      <c r="C759" s="9">
        <v>29910.405669528358</v>
      </c>
      <c r="D759" s="9"/>
      <c r="E759" s="9"/>
      <c r="F759" s="9"/>
      <c r="G759" s="9">
        <v>296584.5262253852</v>
      </c>
      <c r="H759" s="9"/>
      <c r="I759" s="9"/>
      <c r="J759" s="9">
        <v>10554.52005317005</v>
      </c>
      <c r="K759" s="9"/>
      <c r="L759" s="9"/>
      <c r="M759" s="9">
        <v>79108.775186233979</v>
      </c>
      <c r="N759" s="9">
        <v>164709.2483558289</v>
      </c>
      <c r="O759" s="9">
        <v>996274.14610915922</v>
      </c>
      <c r="P759" s="9">
        <v>12648.91879067463</v>
      </c>
      <c r="Q759" s="9">
        <v>278830.19455107226</v>
      </c>
      <c r="R759" s="9">
        <v>35631.876527707806</v>
      </c>
      <c r="S759" s="9">
        <v>105253.45501558507</v>
      </c>
      <c r="T759" s="9">
        <v>24191.564596666922</v>
      </c>
      <c r="U759" s="9">
        <v>729.11579669694117</v>
      </c>
      <c r="V759" s="9">
        <v>130163.85712762436</v>
      </c>
      <c r="W759" s="9">
        <v>2164590.6040053335</v>
      </c>
    </row>
    <row r="760" spans="1:23" x14ac:dyDescent="0.25">
      <c r="A760">
        <v>2014</v>
      </c>
      <c r="B760" s="7" t="s">
        <v>512</v>
      </c>
      <c r="C760" s="9">
        <v>9940.0400239272567</v>
      </c>
      <c r="D760" s="9"/>
      <c r="E760" s="9"/>
      <c r="F760" s="9"/>
      <c r="G760" s="9">
        <v>72555.220314531587</v>
      </c>
      <c r="H760" s="9"/>
      <c r="I760" s="9"/>
      <c r="J760" s="9">
        <v>7265.4968015854683</v>
      </c>
      <c r="K760" s="9"/>
      <c r="L760" s="9"/>
      <c r="M760" s="9">
        <v>13619.568574268244</v>
      </c>
      <c r="N760" s="9">
        <v>22325.465047375597</v>
      </c>
      <c r="O760" s="9">
        <v>635864.00478038797</v>
      </c>
      <c r="P760" s="9">
        <v>10639.661454526144</v>
      </c>
      <c r="Q760" s="9">
        <v>60224.014361012021</v>
      </c>
      <c r="R760" s="9">
        <v>14071.316487260512</v>
      </c>
      <c r="S760" s="9">
        <v>16394.782579557821</v>
      </c>
      <c r="T760" s="9">
        <v>1043.1412242085032</v>
      </c>
      <c r="U760" s="9">
        <v>6254.2639180628512</v>
      </c>
      <c r="V760" s="9">
        <v>60665.972995234886</v>
      </c>
      <c r="W760" s="9">
        <v>930862.94856193895</v>
      </c>
    </row>
    <row r="761" spans="1:23" x14ac:dyDescent="0.25">
      <c r="A761">
        <v>2014</v>
      </c>
      <c r="B761" s="7" t="s">
        <v>513</v>
      </c>
      <c r="C761" s="9">
        <v>15707.377311893657</v>
      </c>
      <c r="D761" s="9"/>
      <c r="E761" s="9"/>
      <c r="F761" s="9"/>
      <c r="G761" s="9">
        <v>74743.969380190014</v>
      </c>
      <c r="H761" s="9"/>
      <c r="I761" s="9"/>
      <c r="J761" s="9">
        <v>4727.0722356532733</v>
      </c>
      <c r="K761" s="9"/>
      <c r="L761" s="9"/>
      <c r="M761" s="9">
        <v>3487.2998781006631</v>
      </c>
      <c r="N761" s="9">
        <v>20253.377767011138</v>
      </c>
      <c r="O761" s="9">
        <v>521363.45149839862</v>
      </c>
      <c r="P761" s="9">
        <v>16563.428840855955</v>
      </c>
      <c r="Q761" s="9">
        <v>76510.604531385543</v>
      </c>
      <c r="R761" s="9">
        <v>14803.450927047441</v>
      </c>
      <c r="S761" s="9">
        <v>9441.826034557942</v>
      </c>
      <c r="T761" s="9">
        <v>3356.8174711231195</v>
      </c>
      <c r="U761" s="9">
        <v>142.46522801237913</v>
      </c>
      <c r="V761" s="9">
        <v>42144.780575148834</v>
      </c>
      <c r="W761" s="9">
        <v>803245.92167937849</v>
      </c>
    </row>
    <row r="762" spans="1:23" x14ac:dyDescent="0.25">
      <c r="A762">
        <v>2014</v>
      </c>
      <c r="B762" s="7" t="s">
        <v>514</v>
      </c>
      <c r="C762" s="9">
        <v>38517.556417475418</v>
      </c>
      <c r="D762" s="9"/>
      <c r="E762" s="9"/>
      <c r="F762" s="9"/>
      <c r="G762" s="9">
        <v>479452.82539762976</v>
      </c>
      <c r="H762" s="9"/>
      <c r="I762" s="9"/>
      <c r="J762" s="9">
        <v>22241.088785406893</v>
      </c>
      <c r="K762" s="9"/>
      <c r="L762" s="9"/>
      <c r="M762" s="9">
        <v>57252.400986137545</v>
      </c>
      <c r="N762" s="9">
        <v>51060.139248354513</v>
      </c>
      <c r="O762" s="9">
        <v>1089510.5199194644</v>
      </c>
      <c r="P762" s="9">
        <v>13204.649132213821</v>
      </c>
      <c r="Q762" s="9">
        <v>554060.94835616183</v>
      </c>
      <c r="R762" s="9">
        <v>45610.877855831524</v>
      </c>
      <c r="S762" s="9">
        <v>53724.596121648523</v>
      </c>
      <c r="T762" s="9">
        <v>12244.857507275392</v>
      </c>
      <c r="U762" s="9">
        <v>12965.817905553078</v>
      </c>
      <c r="V762" s="9">
        <v>237306.34889874599</v>
      </c>
      <c r="W762" s="9">
        <v>2667152.6265318985</v>
      </c>
    </row>
    <row r="763" spans="1:23" x14ac:dyDescent="0.25">
      <c r="A763">
        <v>2014</v>
      </c>
      <c r="B763" s="7" t="s">
        <v>515</v>
      </c>
      <c r="C763" s="9">
        <v>6648.3463265168893</v>
      </c>
      <c r="D763" s="9"/>
      <c r="E763" s="9"/>
      <c r="F763" s="9"/>
      <c r="G763" s="9">
        <v>45329.024947922902</v>
      </c>
      <c r="H763" s="9"/>
      <c r="I763" s="9"/>
      <c r="J763" s="9">
        <v>2942.9225764441276</v>
      </c>
      <c r="K763" s="9"/>
      <c r="L763" s="9"/>
      <c r="M763" s="9">
        <v>8504.6075323954501</v>
      </c>
      <c r="N763" s="9">
        <v>6073.412095578482</v>
      </c>
      <c r="O763" s="9">
        <v>329282.24912668613</v>
      </c>
      <c r="P763" s="9">
        <v>5743.4216005299595</v>
      </c>
      <c r="Q763" s="9">
        <v>44392.724817900285</v>
      </c>
      <c r="R763" s="9">
        <v>13043.758035932649</v>
      </c>
      <c r="S763" s="9">
        <v>15462.704879277506</v>
      </c>
      <c r="T763" s="9">
        <v>1725.9168732496419</v>
      </c>
      <c r="U763" s="9">
        <v>226.182976546199</v>
      </c>
      <c r="V763" s="9">
        <v>24255.598312073373</v>
      </c>
      <c r="W763" s="9">
        <v>503630.87010105362</v>
      </c>
    </row>
    <row r="764" spans="1:23" x14ac:dyDescent="0.25">
      <c r="A764">
        <v>2014</v>
      </c>
      <c r="B764" s="7" t="s">
        <v>516</v>
      </c>
      <c r="C764" s="9">
        <v>15130.527329305465</v>
      </c>
      <c r="D764" s="9"/>
      <c r="E764" s="9"/>
      <c r="F764" s="9"/>
      <c r="G764" s="9">
        <v>53725.954105336692</v>
      </c>
      <c r="H764" s="9"/>
      <c r="I764" s="9"/>
      <c r="J764" s="9">
        <v>1655.0770776295917</v>
      </c>
      <c r="K764" s="9"/>
      <c r="L764" s="9"/>
      <c r="M764" s="9">
        <v>32763.281070544712</v>
      </c>
      <c r="N764" s="9">
        <v>6846.6083939993268</v>
      </c>
      <c r="O764" s="9">
        <v>282540.95005791786</v>
      </c>
      <c r="P764" s="9">
        <v>11992.269783073179</v>
      </c>
      <c r="Q764" s="9">
        <v>61765.040548714576</v>
      </c>
      <c r="R764" s="9">
        <v>13810.32684626948</v>
      </c>
      <c r="S764" s="9">
        <v>25662.97482441453</v>
      </c>
      <c r="T764" s="9">
        <v>0</v>
      </c>
      <c r="U764" s="9">
        <v>703.56996812049385</v>
      </c>
      <c r="V764" s="9">
        <v>41653.326572015358</v>
      </c>
      <c r="W764" s="9">
        <v>548249.90657734126</v>
      </c>
    </row>
    <row r="765" spans="1:23" x14ac:dyDescent="0.25">
      <c r="A765">
        <v>2014</v>
      </c>
      <c r="B765" s="7" t="s">
        <v>517</v>
      </c>
      <c r="C765" s="9">
        <v>46266.599901986076</v>
      </c>
      <c r="D765" s="9"/>
      <c r="E765" s="9"/>
      <c r="F765" s="9"/>
      <c r="G765" s="9">
        <v>365009.92105918704</v>
      </c>
      <c r="H765" s="9"/>
      <c r="I765" s="9"/>
      <c r="J765" s="9">
        <v>27293.324733328896</v>
      </c>
      <c r="K765" s="9"/>
      <c r="L765" s="9"/>
      <c r="M765" s="9">
        <v>65728.527151020447</v>
      </c>
      <c r="N765" s="9">
        <v>132935.12477333797</v>
      </c>
      <c r="O765" s="9">
        <v>1330291.4101570114</v>
      </c>
      <c r="P765" s="9">
        <v>20578.583747729004</v>
      </c>
      <c r="Q765" s="9">
        <v>248691.81975786874</v>
      </c>
      <c r="R765" s="9">
        <v>65129.382196905659</v>
      </c>
      <c r="S765" s="9">
        <v>46666.407816948929</v>
      </c>
      <c r="T765" s="9">
        <v>18372.639205360585</v>
      </c>
      <c r="U765" s="9">
        <v>20781.034472795141</v>
      </c>
      <c r="V765" s="9">
        <v>287884.83459937264</v>
      </c>
      <c r="W765" s="9">
        <v>2675629.6095728525</v>
      </c>
    </row>
    <row r="766" spans="1:23" x14ac:dyDescent="0.25">
      <c r="A766">
        <v>2014</v>
      </c>
      <c r="B766" s="7" t="s">
        <v>518</v>
      </c>
      <c r="C766" s="9">
        <v>136243.33298971422</v>
      </c>
      <c r="D766" s="9"/>
      <c r="E766" s="9"/>
      <c r="F766" s="9"/>
      <c r="G766" s="9">
        <v>790067.49849535117</v>
      </c>
      <c r="H766" s="9"/>
      <c r="I766" s="9"/>
      <c r="J766" s="9">
        <v>67877.539527919667</v>
      </c>
      <c r="K766" s="9"/>
      <c r="L766" s="9"/>
      <c r="M766" s="9">
        <v>282352.74071599008</v>
      </c>
      <c r="N766" s="9">
        <v>258765.14791443141</v>
      </c>
      <c r="O766" s="9">
        <v>3204053.0086996052</v>
      </c>
      <c r="P766" s="9">
        <v>61081.002099232122</v>
      </c>
      <c r="Q766" s="9">
        <v>1201830.7789683836</v>
      </c>
      <c r="R766" s="9">
        <v>216973.54591996461</v>
      </c>
      <c r="S766" s="9">
        <v>241870.09638350934</v>
      </c>
      <c r="T766" s="9">
        <v>21560.376320250249</v>
      </c>
      <c r="U766" s="9">
        <v>113484.24729284756</v>
      </c>
      <c r="V766" s="9">
        <v>476880.67056866444</v>
      </c>
      <c r="W766" s="9">
        <v>7073039.9858958637</v>
      </c>
    </row>
    <row r="767" spans="1:23" x14ac:dyDescent="0.25">
      <c r="A767">
        <v>2014</v>
      </c>
      <c r="B767" s="7" t="s">
        <v>519</v>
      </c>
      <c r="C767" s="9">
        <v>37487.466986812608</v>
      </c>
      <c r="D767" s="9"/>
      <c r="E767" s="9"/>
      <c r="F767" s="9"/>
      <c r="G767" s="9">
        <v>184172.4552075518</v>
      </c>
      <c r="H767" s="9"/>
      <c r="I767" s="9"/>
      <c r="J767" s="9">
        <v>23491.739942872973</v>
      </c>
      <c r="K767" s="9"/>
      <c r="L767" s="9"/>
      <c r="M767" s="9">
        <v>20553.305615376365</v>
      </c>
      <c r="N767" s="9">
        <v>12938.440820550461</v>
      </c>
      <c r="O767" s="9">
        <v>841926.04524003854</v>
      </c>
      <c r="P767" s="9">
        <v>7739.0438523722942</v>
      </c>
      <c r="Q767" s="9">
        <v>358592.13980593963</v>
      </c>
      <c r="R767" s="9">
        <v>44022.814269805385</v>
      </c>
      <c r="S767" s="9">
        <v>55354.508822657706</v>
      </c>
      <c r="T767" s="9">
        <v>9449.3906338968882</v>
      </c>
      <c r="U767" s="9">
        <v>1854.2724939394911</v>
      </c>
      <c r="V767" s="9">
        <v>103093.44091492293</v>
      </c>
      <c r="W767" s="9">
        <v>1700675.0646067369</v>
      </c>
    </row>
    <row r="768" spans="1:23" x14ac:dyDescent="0.25">
      <c r="A768">
        <v>2014</v>
      </c>
      <c r="B768" s="7" t="s">
        <v>520</v>
      </c>
      <c r="C768" s="9">
        <v>223443.12233272791</v>
      </c>
      <c r="D768" s="9"/>
      <c r="E768" s="9"/>
      <c r="F768" s="9"/>
      <c r="G768" s="9">
        <v>1265976.8978771721</v>
      </c>
      <c r="H768" s="9"/>
      <c r="I768" s="9"/>
      <c r="J768" s="9">
        <v>50823.207823910307</v>
      </c>
      <c r="K768" s="9"/>
      <c r="L768" s="9"/>
      <c r="M768" s="9">
        <v>398706.17346986139</v>
      </c>
      <c r="N768" s="9">
        <v>389914.19999181502</v>
      </c>
      <c r="O768" s="9">
        <v>16088312.821810856</v>
      </c>
      <c r="P768" s="9">
        <v>234920.71883754747</v>
      </c>
      <c r="Q768" s="9">
        <v>2539098.3562376266</v>
      </c>
      <c r="R768" s="9">
        <v>377344.02796966548</v>
      </c>
      <c r="S768" s="9">
        <v>227808.34487337404</v>
      </c>
      <c r="T768" s="9">
        <v>322059.74139171914</v>
      </c>
      <c r="U768" s="9">
        <v>293439.74867732695</v>
      </c>
      <c r="V768" s="9">
        <v>1049456.9650580806</v>
      </c>
      <c r="W768" s="9">
        <v>23461304.326351684</v>
      </c>
    </row>
    <row r="769" spans="1:23" x14ac:dyDescent="0.25">
      <c r="A769">
        <v>2014</v>
      </c>
      <c r="B769" s="7" t="s">
        <v>521</v>
      </c>
      <c r="C769" s="9">
        <v>744821.65254306537</v>
      </c>
      <c r="D769" s="9"/>
      <c r="E769" s="9"/>
      <c r="F769" s="9"/>
      <c r="G769" s="9">
        <v>5309059.6443626909</v>
      </c>
      <c r="H769" s="9"/>
      <c r="I769" s="9"/>
      <c r="J769" s="9">
        <v>261174.47259942448</v>
      </c>
      <c r="K769" s="9"/>
      <c r="L769" s="9"/>
      <c r="M769" s="9">
        <v>2368833.5668359646</v>
      </c>
      <c r="N769" s="9">
        <v>1347524.1407887659</v>
      </c>
      <c r="O769" s="9">
        <v>27083290.62736157</v>
      </c>
      <c r="P769" s="9">
        <v>3225517.6263108696</v>
      </c>
      <c r="Q769" s="9">
        <v>11569585.583557732</v>
      </c>
      <c r="R769" s="9">
        <v>1226548.8265744934</v>
      </c>
      <c r="S769" s="9">
        <v>2258802.3671629443</v>
      </c>
      <c r="T769" s="9">
        <v>431916.66747979145</v>
      </c>
      <c r="U769" s="9">
        <v>276320.30938798346</v>
      </c>
      <c r="V769" s="9">
        <v>8307876.4214625284</v>
      </c>
      <c r="W769" s="9">
        <v>64411271.906427823</v>
      </c>
    </row>
    <row r="770" spans="1:23" x14ac:dyDescent="0.25">
      <c r="A770">
        <v>2014</v>
      </c>
      <c r="B770" s="7" t="s">
        <v>522</v>
      </c>
      <c r="C770" s="9">
        <v>191355.80489785754</v>
      </c>
      <c r="D770" s="9"/>
      <c r="E770" s="9"/>
      <c r="F770" s="9"/>
      <c r="G770" s="9">
        <v>773470.88945731008</v>
      </c>
      <c r="H770" s="9"/>
      <c r="I770" s="9"/>
      <c r="J770" s="9">
        <v>51825.218355736346</v>
      </c>
      <c r="K770" s="9"/>
      <c r="L770" s="9"/>
      <c r="M770" s="9">
        <v>185908.92082407034</v>
      </c>
      <c r="N770" s="9">
        <v>158475.61076513061</v>
      </c>
      <c r="O770" s="9">
        <v>2642317.285332182</v>
      </c>
      <c r="P770" s="9">
        <v>90410.168009076995</v>
      </c>
      <c r="Q770" s="9">
        <v>1617033.9601116078</v>
      </c>
      <c r="R770" s="9">
        <v>175236.42320550655</v>
      </c>
      <c r="S770" s="9">
        <v>269087.8666924577</v>
      </c>
      <c r="T770" s="9">
        <v>56278.05716300448</v>
      </c>
      <c r="U770" s="9">
        <v>131840.99087081739</v>
      </c>
      <c r="V770" s="9">
        <v>453999.93780322192</v>
      </c>
      <c r="W770" s="9">
        <v>6797241.1334879799</v>
      </c>
    </row>
    <row r="771" spans="1:23" x14ac:dyDescent="0.25">
      <c r="A771">
        <v>2014</v>
      </c>
      <c r="B771" s="7" t="s">
        <v>523</v>
      </c>
      <c r="C771" s="9">
        <v>113174.18494680067</v>
      </c>
      <c r="D771" s="9"/>
      <c r="E771" s="9"/>
      <c r="F771" s="9"/>
      <c r="G771" s="9">
        <v>308815.25890593103</v>
      </c>
      <c r="H771" s="9"/>
      <c r="I771" s="9"/>
      <c r="J771" s="9">
        <v>23528.110192315144</v>
      </c>
      <c r="K771" s="9"/>
      <c r="L771" s="9"/>
      <c r="M771" s="9">
        <v>98766.237973645766</v>
      </c>
      <c r="N771" s="9">
        <v>72039.594877965748</v>
      </c>
      <c r="O771" s="9">
        <v>1935670.8553879457</v>
      </c>
      <c r="P771" s="9">
        <v>52651.103603776726</v>
      </c>
      <c r="Q771" s="9">
        <v>485044.33099433355</v>
      </c>
      <c r="R771" s="9">
        <v>144581.64460422623</v>
      </c>
      <c r="S771" s="9">
        <v>210825.82037175074</v>
      </c>
      <c r="T771" s="9">
        <v>13161.328846313851</v>
      </c>
      <c r="U771" s="9">
        <v>2286.9642580708487</v>
      </c>
      <c r="V771" s="9">
        <v>294768.15769818384</v>
      </c>
      <c r="W771" s="9">
        <v>3755313.5926612597</v>
      </c>
    </row>
    <row r="772" spans="1:23" x14ac:dyDescent="0.25">
      <c r="A772">
        <v>2014</v>
      </c>
      <c r="B772" s="7" t="s">
        <v>524</v>
      </c>
      <c r="C772" s="9">
        <v>144486.82058393626</v>
      </c>
      <c r="D772" s="9"/>
      <c r="E772" s="9"/>
      <c r="F772" s="9"/>
      <c r="G772" s="9">
        <v>588508.60344906477</v>
      </c>
      <c r="H772" s="9"/>
      <c r="I772" s="9"/>
      <c r="J772" s="9">
        <v>44892.072120777753</v>
      </c>
      <c r="K772" s="9"/>
      <c r="L772" s="9"/>
      <c r="M772" s="9">
        <v>505048.07041301182</v>
      </c>
      <c r="N772" s="9">
        <v>99444.090801583719</v>
      </c>
      <c r="O772" s="9">
        <v>3499454.0254117497</v>
      </c>
      <c r="P772" s="9">
        <v>136309.88429256208</v>
      </c>
      <c r="Q772" s="9">
        <v>1321822.8917450518</v>
      </c>
      <c r="R772" s="9">
        <v>176563.90679329325</v>
      </c>
      <c r="S772" s="9">
        <v>151604.60807613068</v>
      </c>
      <c r="T772" s="9">
        <v>44933.376110872159</v>
      </c>
      <c r="U772" s="9">
        <v>74677.355872332075</v>
      </c>
      <c r="V772" s="9">
        <v>493527.16549208568</v>
      </c>
      <c r="W772" s="9">
        <v>7281272.8711624537</v>
      </c>
    </row>
    <row r="773" spans="1:23" x14ac:dyDescent="0.25">
      <c r="A773">
        <v>2014</v>
      </c>
      <c r="B773" s="7" t="s">
        <v>525</v>
      </c>
      <c r="C773" s="9">
        <v>19911.5405370195</v>
      </c>
      <c r="D773" s="9"/>
      <c r="E773" s="9"/>
      <c r="F773" s="9"/>
      <c r="G773" s="9">
        <v>75379.324203408964</v>
      </c>
      <c r="H773" s="9"/>
      <c r="I773" s="9"/>
      <c r="J773" s="9">
        <v>7348.7941650275006</v>
      </c>
      <c r="K773" s="9"/>
      <c r="L773" s="9"/>
      <c r="M773" s="9">
        <v>13238.341550278905</v>
      </c>
      <c r="N773" s="9">
        <v>21742.989909316653</v>
      </c>
      <c r="O773" s="9">
        <v>451561.85120580654</v>
      </c>
      <c r="P773" s="9">
        <v>4868.1905732689484</v>
      </c>
      <c r="Q773" s="9">
        <v>87761.739651455122</v>
      </c>
      <c r="R773" s="9">
        <v>19777.543606750303</v>
      </c>
      <c r="S773" s="9">
        <v>60228.28883116637</v>
      </c>
      <c r="T773" s="9">
        <v>4053.9439001525002</v>
      </c>
      <c r="U773" s="9">
        <v>8831.1884317907898</v>
      </c>
      <c r="V773" s="9">
        <v>87969.01342139623</v>
      </c>
      <c r="W773" s="9">
        <v>862672.7499868382</v>
      </c>
    </row>
    <row r="774" spans="1:23" x14ac:dyDescent="0.25">
      <c r="A774">
        <v>2014</v>
      </c>
      <c r="B774" s="7" t="s">
        <v>526</v>
      </c>
      <c r="C774" s="9">
        <v>17209.826575194438</v>
      </c>
      <c r="D774" s="9"/>
      <c r="E774" s="9"/>
      <c r="F774" s="9"/>
      <c r="G774" s="9">
        <v>89598.967140904992</v>
      </c>
      <c r="H774" s="9"/>
      <c r="I774" s="9"/>
      <c r="J774" s="9">
        <v>6921.2507705411936</v>
      </c>
      <c r="K774" s="9"/>
      <c r="L774" s="9"/>
      <c r="M774" s="9">
        <v>15183.028883763533</v>
      </c>
      <c r="N774" s="9">
        <v>15402.24991417974</v>
      </c>
      <c r="O774" s="9">
        <v>501312.87410913798</v>
      </c>
      <c r="P774" s="9">
        <v>8197.7069055468801</v>
      </c>
      <c r="Q774" s="9">
        <v>30800.788832061735</v>
      </c>
      <c r="R774" s="9">
        <v>24082.289760841944</v>
      </c>
      <c r="S774" s="9">
        <v>16982.815837113943</v>
      </c>
      <c r="T774" s="9">
        <v>22447.893212740517</v>
      </c>
      <c r="U774" s="9">
        <v>1398.4329795603267</v>
      </c>
      <c r="V774" s="9">
        <v>59392.297910252804</v>
      </c>
      <c r="W774" s="9">
        <v>808930.42283184</v>
      </c>
    </row>
    <row r="775" spans="1:23" x14ac:dyDescent="0.25">
      <c r="A775">
        <v>2014</v>
      </c>
      <c r="B775" s="7" t="s">
        <v>527</v>
      </c>
      <c r="C775" s="9">
        <v>47616.639877770569</v>
      </c>
      <c r="D775" s="9"/>
      <c r="E775" s="9"/>
      <c r="F775" s="9"/>
      <c r="G775" s="9">
        <v>233867.25351585221</v>
      </c>
      <c r="H775" s="9"/>
      <c r="I775" s="9"/>
      <c r="J775" s="9">
        <v>26867.040800386072</v>
      </c>
      <c r="K775" s="9"/>
      <c r="L775" s="9"/>
      <c r="M775" s="9">
        <v>115549.71355361943</v>
      </c>
      <c r="N775" s="9">
        <v>48949.581132897147</v>
      </c>
      <c r="O775" s="9">
        <v>984108.61099939141</v>
      </c>
      <c r="P775" s="9">
        <v>21995.05064417953</v>
      </c>
      <c r="Q775" s="9">
        <v>205221.38615637939</v>
      </c>
      <c r="R775" s="9">
        <v>44557.605550297681</v>
      </c>
      <c r="S775" s="9">
        <v>61696.647630561281</v>
      </c>
      <c r="T775" s="9">
        <v>13178.832077212912</v>
      </c>
      <c r="U775" s="9">
        <v>5069.2935833805132</v>
      </c>
      <c r="V775" s="9">
        <v>132444.95394935017</v>
      </c>
      <c r="W775" s="9">
        <v>1941122.6094712787</v>
      </c>
    </row>
    <row r="776" spans="1:23" x14ac:dyDescent="0.25">
      <c r="A776">
        <v>2014</v>
      </c>
      <c r="B776" s="7" t="s">
        <v>528</v>
      </c>
      <c r="C776" s="9">
        <v>50451.475891122529</v>
      </c>
      <c r="D776" s="9"/>
      <c r="E776" s="9"/>
      <c r="F776" s="9"/>
      <c r="G776" s="9">
        <v>279107.53036879329</v>
      </c>
      <c r="H776" s="9"/>
      <c r="I776" s="9"/>
      <c r="J776" s="9">
        <v>16525.822929707403</v>
      </c>
      <c r="K776" s="9"/>
      <c r="L776" s="9"/>
      <c r="M776" s="9">
        <v>34174.246660310833</v>
      </c>
      <c r="N776" s="9">
        <v>80724.899058200419</v>
      </c>
      <c r="O776" s="9">
        <v>2920563.6066921493</v>
      </c>
      <c r="P776" s="9">
        <v>18570.780090416174</v>
      </c>
      <c r="Q776" s="9">
        <v>707293.89376596198</v>
      </c>
      <c r="R776" s="9">
        <v>101381.50762299239</v>
      </c>
      <c r="S776" s="9">
        <v>37339.250741160249</v>
      </c>
      <c r="T776" s="9">
        <v>5393.0988723348319</v>
      </c>
      <c r="U776" s="9">
        <v>42881.638355475588</v>
      </c>
      <c r="V776" s="9">
        <v>354212.00818817527</v>
      </c>
      <c r="W776" s="9">
        <v>4648619.7592368005</v>
      </c>
    </row>
    <row r="777" spans="1:23" x14ac:dyDescent="0.25">
      <c r="B777" s="7" t="s">
        <v>85</v>
      </c>
      <c r="C777" s="9">
        <v>1994782.8870916185</v>
      </c>
      <c r="D777" s="9"/>
      <c r="E777" s="9"/>
      <c r="F777" s="9"/>
      <c r="G777" s="9">
        <v>11760541.639518924</v>
      </c>
      <c r="H777" s="9"/>
      <c r="I777" s="9"/>
      <c r="J777" s="9">
        <v>703401.04848393623</v>
      </c>
      <c r="K777" s="9"/>
      <c r="L777" s="9"/>
      <c r="M777" s="9">
        <v>4435760.2096805796</v>
      </c>
      <c r="N777" s="9">
        <v>3089283.7375674574</v>
      </c>
      <c r="O777" s="9">
        <v>67948489.173856348</v>
      </c>
      <c r="P777" s="9">
        <v>3974116.9902045475</v>
      </c>
      <c r="Q777" s="9">
        <v>21904923.214089938</v>
      </c>
      <c r="R777" s="9">
        <v>2852221.7692638328</v>
      </c>
      <c r="S777" s="9">
        <v>4019560.9117484046</v>
      </c>
      <c r="T777" s="9">
        <v>1030361.9988351045</v>
      </c>
      <c r="U777" s="9">
        <v>1211014.7993272091</v>
      </c>
      <c r="V777" s="9">
        <v>12861971.250501676</v>
      </c>
      <c r="W777" s="9">
        <v>137786429.63016957</v>
      </c>
    </row>
  </sheetData>
  <mergeCells count="3">
    <mergeCell ref="B1:J1"/>
    <mergeCell ref="B262:J262"/>
    <mergeCell ref="B521:J521"/>
  </mergeCells>
  <pageMargins left="0.511811024" right="0.511811024" top="0.78740157499999996" bottom="0.78740157499999996" header="0.31496062000000002" footer="0.31496062000000002"/>
  <pageSetup paperSize="9" orientation="portrait" r:id="rId2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R49"/>
  <sheetViews>
    <sheetView tabSelected="1" workbookViewId="0">
      <selection activeCell="I19" sqref="I19"/>
    </sheetView>
  </sheetViews>
  <sheetFormatPr defaultRowHeight="15" x14ac:dyDescent="0.25"/>
  <cols>
    <col min="1" max="1" width="29.7109375" style="155" bestFit="1" customWidth="1"/>
    <col min="2" max="9" width="14.28515625" style="155" bestFit="1" customWidth="1"/>
    <col min="10" max="13" width="14.28515625" style="155" customWidth="1"/>
    <col min="14" max="14" width="9.140625" style="155"/>
    <col min="15" max="15" width="23.140625" style="155" bestFit="1" customWidth="1"/>
    <col min="16" max="16" width="14.85546875" style="155" bestFit="1" customWidth="1"/>
    <col min="17" max="23" width="15.28515625" style="155" bestFit="1" customWidth="1"/>
    <col min="24" max="27" width="15.28515625" style="155" customWidth="1"/>
    <col min="28" max="30" width="9.140625" style="155"/>
    <col min="31" max="31" width="28.5703125" style="155" bestFit="1" customWidth="1"/>
    <col min="32" max="39" width="14.28515625" style="155" bestFit="1" customWidth="1"/>
    <col min="40" max="41" width="14.28515625" style="155" customWidth="1"/>
    <col min="42" max="43" width="13.28515625" style="155" bestFit="1" customWidth="1"/>
    <col min="44" max="44" width="9.140625" style="155"/>
    <col min="45" max="16384" width="9.140625" style="11"/>
  </cols>
  <sheetData>
    <row r="1" spans="1:43" x14ac:dyDescent="0.25">
      <c r="A1" s="154" t="s">
        <v>796</v>
      </c>
      <c r="B1" s="154" t="s">
        <v>797</v>
      </c>
      <c r="C1" s="154"/>
      <c r="O1" s="154" t="s">
        <v>798</v>
      </c>
      <c r="P1" s="154" t="s">
        <v>797</v>
      </c>
      <c r="Q1" s="154"/>
      <c r="AC1" s="154" t="s">
        <v>799</v>
      </c>
      <c r="AD1" s="154" t="s">
        <v>797</v>
      </c>
      <c r="AE1" s="154"/>
    </row>
    <row r="3" spans="1:43" ht="15.75" x14ac:dyDescent="0.25">
      <c r="B3" s="156">
        <v>2007</v>
      </c>
      <c r="C3" s="156">
        <v>2008</v>
      </c>
      <c r="D3" s="156">
        <v>2009</v>
      </c>
      <c r="E3" s="156">
        <v>2010</v>
      </c>
      <c r="F3" s="156">
        <v>2011</v>
      </c>
      <c r="G3" s="156">
        <v>2012</v>
      </c>
      <c r="H3" s="156">
        <v>2013</v>
      </c>
      <c r="I3" s="156">
        <v>2014</v>
      </c>
      <c r="J3" s="156">
        <v>2015</v>
      </c>
      <c r="K3" s="156">
        <v>2016</v>
      </c>
      <c r="L3" s="156">
        <v>2017</v>
      </c>
      <c r="M3" s="156">
        <v>2018</v>
      </c>
      <c r="P3" s="156">
        <v>2007</v>
      </c>
      <c r="Q3" s="156">
        <v>2008</v>
      </c>
      <c r="R3" s="156">
        <v>2009</v>
      </c>
      <c r="S3" s="156">
        <v>2010</v>
      </c>
      <c r="T3" s="156">
        <v>2011</v>
      </c>
      <c r="U3" s="156">
        <v>2012</v>
      </c>
      <c r="V3" s="156">
        <v>2013</v>
      </c>
      <c r="W3" s="156">
        <v>2014</v>
      </c>
      <c r="X3" s="156">
        <v>2015</v>
      </c>
      <c r="Y3" s="156">
        <v>2016</v>
      </c>
      <c r="Z3" s="156">
        <v>2017</v>
      </c>
      <c r="AA3" s="156">
        <v>2018</v>
      </c>
      <c r="AC3" s="157" t="s">
        <v>800</v>
      </c>
      <c r="AD3" s="157" t="s">
        <v>801</v>
      </c>
      <c r="AE3" s="157" t="s">
        <v>802</v>
      </c>
      <c r="AF3" s="156">
        <v>2007</v>
      </c>
      <c r="AG3" s="156">
        <v>2008</v>
      </c>
      <c r="AH3" s="156">
        <v>2009</v>
      </c>
      <c r="AI3" s="156">
        <v>2010</v>
      </c>
      <c r="AJ3" s="156">
        <v>2011</v>
      </c>
      <c r="AK3" s="156">
        <v>2012</v>
      </c>
      <c r="AL3" s="156">
        <v>2013</v>
      </c>
      <c r="AM3" s="156">
        <v>2014</v>
      </c>
      <c r="AN3" s="156">
        <v>2015</v>
      </c>
      <c r="AO3" s="156">
        <v>2016</v>
      </c>
      <c r="AP3" s="156">
        <v>2017</v>
      </c>
      <c r="AQ3" s="156">
        <v>2018</v>
      </c>
    </row>
    <row r="4" spans="1:43" ht="15.75" x14ac:dyDescent="0.25">
      <c r="A4" s="157" t="s">
        <v>780</v>
      </c>
      <c r="B4" s="158">
        <f>+OUTPUTs!IA51</f>
        <v>3946331.243862893</v>
      </c>
      <c r="C4" s="158">
        <f>+OUTPUTs!GY51</f>
        <v>4925529.3359495858</v>
      </c>
      <c r="D4" s="158">
        <f>+OUTPUTs!FW51</f>
        <v>4133175.921200898</v>
      </c>
      <c r="E4" s="158">
        <f>+OUTPUTs!EU51</f>
        <v>5122668.4284077575</v>
      </c>
      <c r="F4" s="158">
        <f>+OUTPUTs!DS51</f>
        <v>5496762.0475714905</v>
      </c>
      <c r="G4" s="158">
        <f>+OUTPUTs!CQ51</f>
        <v>6050925.3500602134</v>
      </c>
      <c r="H4" s="158">
        <f>+OUTPUTs!BO51</f>
        <v>5921456.1184751987</v>
      </c>
      <c r="I4" s="158">
        <f>+OUTPUTs!AM51</f>
        <v>6430543.0967721976</v>
      </c>
      <c r="J4" s="158">
        <f>[1]Formatos_Análises!B4</f>
        <v>6216006.098956761</v>
      </c>
      <c r="K4" s="158">
        <f>[1]Formatos_Análises!C4</f>
        <v>6392906.6179309124</v>
      </c>
      <c r="L4" s="158">
        <f>[1]Formatos_Análises!D4</f>
        <v>5818884.4250937235</v>
      </c>
      <c r="M4" s="158">
        <f>[1]Formatos_Análises!E4</f>
        <v>5911404.3987765983</v>
      </c>
      <c r="O4" s="156" t="s">
        <v>529</v>
      </c>
      <c r="P4" s="159">
        <f>+'Total x Ano'!B3</f>
        <v>200448.32283533955</v>
      </c>
      <c r="Q4" s="159">
        <f>+'Total x Ano'!C3</f>
        <v>231655.63214189163</v>
      </c>
      <c r="R4" s="159">
        <f>+'Total x Ano'!D3</f>
        <v>272723.05228906265</v>
      </c>
      <c r="S4" s="159">
        <f>+'Total x Ano'!E3</f>
        <v>330492.83512881212</v>
      </c>
      <c r="T4" s="159">
        <f>+'Total x Ano'!F3</f>
        <v>355538.92636855529</v>
      </c>
      <c r="U4" s="159">
        <f>+'Total x Ano'!G3</f>
        <v>365183.78738795046</v>
      </c>
      <c r="V4" s="159">
        <f>+'Total x Ano'!H3</f>
        <v>395607.47800998745</v>
      </c>
      <c r="W4" s="159">
        <f>+'Total x Ano'!I3</f>
        <v>449027.43697767018</v>
      </c>
      <c r="X4" s="159">
        <f>[1]Formatos_Análises!L4</f>
        <v>397696.54307054984</v>
      </c>
      <c r="Y4" s="159">
        <f>[1]Formatos_Análises!M4</f>
        <v>358711.50249701191</v>
      </c>
      <c r="Z4" s="159">
        <f>[1]Formatos_Análises!N4</f>
        <v>356504.22552153416</v>
      </c>
      <c r="AA4" s="159">
        <f>[1]Formatos_Análises!O4</f>
        <v>345996.51352351648</v>
      </c>
      <c r="AC4" s="160">
        <v>7111</v>
      </c>
      <c r="AD4" s="161" t="s">
        <v>805</v>
      </c>
      <c r="AE4" s="161" t="s">
        <v>780</v>
      </c>
      <c r="AF4" s="158">
        <f>OUTPUTs!IA3</f>
        <v>1321539.7648455061</v>
      </c>
      <c r="AG4" s="158">
        <f>OUTPUTs!GY3</f>
        <v>1887565.0396252645</v>
      </c>
      <c r="AH4" s="158">
        <f>OUTPUTs!FW3</f>
        <v>992582.28132453002</v>
      </c>
      <c r="AI4" s="158">
        <f>OUTPUTs!EU3</f>
        <v>1747177.4097881929</v>
      </c>
      <c r="AJ4" s="158">
        <f>OUTPUTs!DS3</f>
        <v>1300228.1245406207</v>
      </c>
      <c r="AK4" s="158">
        <f>OUTPUTs!CQ3</f>
        <v>1579869.2245374115</v>
      </c>
      <c r="AL4" s="158">
        <f>OUTPUTs!BO3</f>
        <v>1164302.5995460362</v>
      </c>
      <c r="AM4" s="158">
        <f>OUTPUTs!AM3</f>
        <v>1270274.3356312804</v>
      </c>
      <c r="AN4" s="158">
        <f>[1]Formatos_Análises!X4</f>
        <v>1101308.2987956014</v>
      </c>
      <c r="AO4" s="158">
        <f>[1]Formatos_Análises!Y4</f>
        <v>924012.55050186475</v>
      </c>
      <c r="AP4" s="158">
        <f>[1]Formatos_Análises!Z4</f>
        <v>764550.2102786412</v>
      </c>
      <c r="AQ4" s="158">
        <f>[1]Formatos_Análises!AA4</f>
        <v>783158.75640047423</v>
      </c>
    </row>
    <row r="5" spans="1:43" ht="15.75" x14ac:dyDescent="0.25">
      <c r="A5" s="157" t="s">
        <v>782</v>
      </c>
      <c r="B5" s="158">
        <f>+OUTPUTs!IA52</f>
        <v>1378143.011342335</v>
      </c>
      <c r="C5" s="158">
        <f>+OUTPUTs!GY52</f>
        <v>1912400.9566252138</v>
      </c>
      <c r="D5" s="158">
        <f>+OUTPUTs!FW52</f>
        <v>2057912.3748911517</v>
      </c>
      <c r="E5" s="158">
        <f>+OUTPUTs!EU52</f>
        <v>2238652.5097370325</v>
      </c>
      <c r="F5" s="158">
        <f>+OUTPUTs!DS52</f>
        <v>2484013.6198005085</v>
      </c>
      <c r="G5" s="158">
        <f>+OUTPUTs!CQ52</f>
        <v>2740005.3256111043</v>
      </c>
      <c r="H5" s="158">
        <f>+OUTPUTs!BO52</f>
        <v>2820172.7138325246</v>
      </c>
      <c r="I5" s="158">
        <f>+OUTPUTs!AM52</f>
        <v>3089283.7375674574</v>
      </c>
      <c r="J5" s="158">
        <f>[1]Formatos_Análises!B5</f>
        <v>3034881.4600838535</v>
      </c>
      <c r="K5" s="158">
        <f>[1]Formatos_Análises!C5</f>
        <v>2636502.2175436001</v>
      </c>
      <c r="L5" s="158">
        <f>[1]Formatos_Análises!D5</f>
        <v>2745137.2546758642</v>
      </c>
      <c r="M5" s="158">
        <f>[1]Formatos_Análises!E5</f>
        <v>2741617.3875330724</v>
      </c>
      <c r="O5" s="156" t="s">
        <v>530</v>
      </c>
      <c r="P5" s="159">
        <f>+'Total x Ano'!B4</f>
        <v>112182.60179146536</v>
      </c>
      <c r="Q5" s="159">
        <f>+'Total x Ano'!C4</f>
        <v>115883.27132753305</v>
      </c>
      <c r="R5" s="159">
        <f>+'Total x Ano'!D4</f>
        <v>111693.18160108161</v>
      </c>
      <c r="S5" s="159">
        <f>+'Total x Ano'!E4</f>
        <v>129369.63733709414</v>
      </c>
      <c r="T5" s="159">
        <f>+'Total x Ano'!F4</f>
        <v>105876.57995586884</v>
      </c>
      <c r="U5" s="159">
        <f>+'Total x Ano'!G4</f>
        <v>127274.98249588654</v>
      </c>
      <c r="V5" s="159">
        <f>+'Total x Ano'!H4</f>
        <v>154316.98456829009</v>
      </c>
      <c r="W5" s="159">
        <f>+'Total x Ano'!I4</f>
        <v>164559.98951500855</v>
      </c>
      <c r="X5" s="159">
        <f>[1]Formatos_Análises!L5</f>
        <v>144824.28778524153</v>
      </c>
      <c r="Y5" s="159">
        <f>[1]Formatos_Análises!M5</f>
        <v>165065.1230731449</v>
      </c>
      <c r="Z5" s="159">
        <f>[1]Formatos_Análises!N5</f>
        <v>173733.11278890399</v>
      </c>
      <c r="AA5" s="159">
        <f>[1]Formatos_Análises!O5</f>
        <v>148238.52564663155</v>
      </c>
      <c r="AC5" s="160">
        <v>7420</v>
      </c>
      <c r="AD5" s="161" t="s">
        <v>792</v>
      </c>
      <c r="AE5" s="161" t="s">
        <v>791</v>
      </c>
      <c r="AF5" s="158">
        <f>OUTPUTs!IA4</f>
        <v>927801.91250766953</v>
      </c>
      <c r="AG5" s="158">
        <f>OUTPUTs!GY4</f>
        <v>1085956.9973181032</v>
      </c>
      <c r="AH5" s="158">
        <f>OUTPUTs!FW4</f>
        <v>1077319.6050246831</v>
      </c>
      <c r="AI5" s="158">
        <f>OUTPUTs!EU4</f>
        <v>1258534.5121112403</v>
      </c>
      <c r="AJ5" s="158">
        <f>OUTPUTs!DS4</f>
        <v>1328175.9158208701</v>
      </c>
      <c r="AK5" s="158">
        <f>OUTPUTs!CQ4</f>
        <v>1407469.4306543795</v>
      </c>
      <c r="AL5" s="158">
        <f>OUTPUTs!BO4</f>
        <v>1352125.7705155967</v>
      </c>
      <c r="AM5" s="158">
        <f>OUTPUTs!AM4</f>
        <v>1426108.75276948</v>
      </c>
      <c r="AN5" s="158">
        <f>[1]Formatos_Análises!X5</f>
        <v>1305288.6289867575</v>
      </c>
      <c r="AO5" s="158">
        <f>[1]Formatos_Análises!Y5</f>
        <v>1255515.958652542</v>
      </c>
      <c r="AP5" s="158">
        <f>[1]Formatos_Análises!Z5</f>
        <v>1106805.7318720894</v>
      </c>
      <c r="AQ5" s="158">
        <f>[1]Formatos_Análises!AA5</f>
        <v>1007023.9915453773</v>
      </c>
    </row>
    <row r="6" spans="1:43" ht="15.75" x14ac:dyDescent="0.25">
      <c r="A6" s="157" t="s">
        <v>23</v>
      </c>
      <c r="B6" s="158">
        <f>+OUTPUTs!IA53</f>
        <v>45607024.051215529</v>
      </c>
      <c r="C6" s="158">
        <f>+OUTPUTs!GY53</f>
        <v>48094486.093307555</v>
      </c>
      <c r="D6" s="158">
        <f>+OUTPUTs!FW53</f>
        <v>55417051.948263854</v>
      </c>
      <c r="E6" s="158">
        <f>+OUTPUTs!EU53</f>
        <v>58254365.776138313</v>
      </c>
      <c r="F6" s="158">
        <f>+OUTPUTs!DS53</f>
        <v>62747572.971476756</v>
      </c>
      <c r="G6" s="158">
        <f>+OUTPUTs!CQ53</f>
        <v>64518022.498357274</v>
      </c>
      <c r="H6" s="158">
        <f>+OUTPUTs!BO53</f>
        <v>65476096.102180496</v>
      </c>
      <c r="I6" s="158">
        <f>+OUTPUTs!AM53</f>
        <v>67948489.173856348</v>
      </c>
      <c r="J6" s="158">
        <f>[1]Formatos_Análises!B6</f>
        <v>52938523.743006773</v>
      </c>
      <c r="K6" s="158">
        <f>[1]Formatos_Análises!C6</f>
        <v>50523878.911121726</v>
      </c>
      <c r="L6" s="158">
        <f>[1]Formatos_Análises!D6</f>
        <v>46864927.083867483</v>
      </c>
      <c r="M6" s="158">
        <f>[1]Formatos_Análises!E6</f>
        <v>46430143.895491391</v>
      </c>
      <c r="O6" s="156" t="s">
        <v>531</v>
      </c>
      <c r="P6" s="159">
        <f>+'Total x Ano'!B5</f>
        <v>666578.34815103863</v>
      </c>
      <c r="Q6" s="159">
        <f>+'Total x Ano'!C5</f>
        <v>814008.47949286876</v>
      </c>
      <c r="R6" s="159">
        <f>+'Total x Ano'!D5</f>
        <v>845772.65230155154</v>
      </c>
      <c r="S6" s="159">
        <f>+'Total x Ano'!E5</f>
        <v>976399.59743760689</v>
      </c>
      <c r="T6" s="159">
        <f>+'Total x Ano'!F5</f>
        <v>1104775.7013013442</v>
      </c>
      <c r="U6" s="159">
        <f>+'Total x Ano'!G5</f>
        <v>1155634.08535905</v>
      </c>
      <c r="V6" s="159">
        <f>+'Total x Ano'!H5</f>
        <v>1186816.5838508711</v>
      </c>
      <c r="W6" s="159">
        <f>+'Total x Ano'!I5</f>
        <v>1244863.3901899545</v>
      </c>
      <c r="X6" s="159">
        <f>[1]Formatos_Análises!L6</f>
        <v>989231.40485715168</v>
      </c>
      <c r="Y6" s="159">
        <f>[1]Formatos_Análises!M6</f>
        <v>937753.0695797368</v>
      </c>
      <c r="Z6" s="159">
        <f>[1]Formatos_Análises!N6</f>
        <v>870715.56799756805</v>
      </c>
      <c r="AA6" s="159">
        <f>[1]Formatos_Análises!O6</f>
        <v>825857.69901904615</v>
      </c>
      <c r="AC6" s="160">
        <v>74102</v>
      </c>
      <c r="AD6" s="161" t="s">
        <v>806</v>
      </c>
      <c r="AE6" s="161" t="s">
        <v>780</v>
      </c>
      <c r="AF6" s="158">
        <f>OUTPUTs!IA5</f>
        <v>92925.766308319682</v>
      </c>
      <c r="AG6" s="158">
        <f>OUTPUTs!GY5</f>
        <v>166935.60698736375</v>
      </c>
      <c r="AH6" s="158">
        <f>OUTPUTs!FW5</f>
        <v>208204.68002289507</v>
      </c>
      <c r="AI6" s="158">
        <f>OUTPUTs!EU5</f>
        <v>216101.93659850344</v>
      </c>
      <c r="AJ6" s="158">
        <f>OUTPUTs!DS5</f>
        <v>273799.50272546266</v>
      </c>
      <c r="AK6" s="158">
        <f>OUTPUTs!CQ5</f>
        <v>321779.59534822835</v>
      </c>
      <c r="AL6" s="158">
        <f>OUTPUTs!BO5</f>
        <v>381861.19879211584</v>
      </c>
      <c r="AM6" s="158">
        <f>OUTPUTs!AM5</f>
        <v>471684.88903996459</v>
      </c>
      <c r="AN6" s="158">
        <f>[1]Formatos_Análises!X6</f>
        <v>457162.1185024369</v>
      </c>
      <c r="AO6" s="158">
        <f>[1]Formatos_Análises!Y6</f>
        <v>305432.31754217908</v>
      </c>
      <c r="AP6" s="158">
        <f>[1]Formatos_Análises!Z6</f>
        <v>333263.17856962094</v>
      </c>
      <c r="AQ6" s="158">
        <f>[1]Formatos_Análises!AA6</f>
        <v>256675.1206322278</v>
      </c>
    </row>
    <row r="7" spans="1:43" ht="15.75" x14ac:dyDescent="0.25">
      <c r="A7" s="157" t="s">
        <v>787</v>
      </c>
      <c r="B7" s="158">
        <f>+OUTPUTs!IA54</f>
        <v>92974.696801518585</v>
      </c>
      <c r="C7" s="158">
        <f>+OUTPUTs!GY54</f>
        <v>346149.32991153561</v>
      </c>
      <c r="D7" s="158">
        <f>+OUTPUTs!FW54</f>
        <v>1063093.9184024548</v>
      </c>
      <c r="E7" s="158">
        <f>+OUTPUTs!EU54</f>
        <v>1518306.676245156</v>
      </c>
      <c r="F7" s="158">
        <f>+OUTPUTs!DS54</f>
        <v>1978300.5394360805</v>
      </c>
      <c r="G7" s="158">
        <f>+OUTPUTs!CQ54</f>
        <v>2145660.9229271626</v>
      </c>
      <c r="H7" s="158">
        <f>+OUTPUTs!BO54</f>
        <v>3120324.8455147273</v>
      </c>
      <c r="I7" s="158">
        <f>+OUTPUTs!AM54</f>
        <v>3974116.9902045475</v>
      </c>
      <c r="J7" s="158">
        <f>[1]Formatos_Análises!B7</f>
        <v>5048884.4559934773</v>
      </c>
      <c r="K7" s="158">
        <f>[1]Formatos_Análises!C7</f>
        <v>4920884.4304391472</v>
      </c>
      <c r="L7" s="158">
        <f>[1]Formatos_Análises!D7</f>
        <v>5667157.722256802</v>
      </c>
      <c r="M7" s="158">
        <f>[1]Formatos_Análises!E7</f>
        <v>6209484.0421793526</v>
      </c>
      <c r="O7" s="156" t="s">
        <v>532</v>
      </c>
      <c r="P7" s="159">
        <f>+'Total x Ano'!B6</f>
        <v>58218.702918586074</v>
      </c>
      <c r="Q7" s="159">
        <f>+'Total x Ano'!C6</f>
        <v>64125.146453482499</v>
      </c>
      <c r="R7" s="159">
        <f>+'Total x Ano'!D6</f>
        <v>79200.303689552806</v>
      </c>
      <c r="S7" s="159">
        <f>+'Total x Ano'!E6</f>
        <v>87436.789849137233</v>
      </c>
      <c r="T7" s="159">
        <f>+'Total x Ano'!F6</f>
        <v>93542.365072554137</v>
      </c>
      <c r="U7" s="159">
        <f>+'Total x Ano'!G6</f>
        <v>106414.91532264008</v>
      </c>
      <c r="V7" s="159">
        <f>+'Total x Ano'!H6</f>
        <v>118878.89334433728</v>
      </c>
      <c r="W7" s="159">
        <f>+'Total x Ano'!I6</f>
        <v>125117.5702137124</v>
      </c>
      <c r="X7" s="159">
        <f>[1]Formatos_Análises!L7</f>
        <v>131679.39347508471</v>
      </c>
      <c r="Y7" s="159">
        <f>[1]Formatos_Análises!M7</f>
        <v>135517.54614397857</v>
      </c>
      <c r="Z7" s="159">
        <f>[1]Formatos_Análises!N7</f>
        <v>135942.44175081095</v>
      </c>
      <c r="AA7" s="159">
        <f>[1]Formatos_Análises!O7</f>
        <v>136585.61338667889</v>
      </c>
      <c r="AC7" s="160">
        <v>7311</v>
      </c>
      <c r="AD7" s="161" t="s">
        <v>834</v>
      </c>
      <c r="AE7" s="161" t="s">
        <v>795</v>
      </c>
      <c r="AF7" s="158">
        <f>OUTPUTs!IA6</f>
        <v>5019090.6837755423</v>
      </c>
      <c r="AG7" s="158">
        <f>OUTPUTs!GY6</f>
        <v>5911965.2874821573</v>
      </c>
      <c r="AH7" s="158">
        <f>OUTPUTs!FW6</f>
        <v>5267885.8645055015</v>
      </c>
      <c r="AI7" s="158">
        <f>OUTPUTs!EU6</f>
        <v>5781889.789835087</v>
      </c>
      <c r="AJ7" s="158">
        <f>OUTPUTs!DS6</f>
        <v>6536418.4417865314</v>
      </c>
      <c r="AK7" s="158">
        <f>OUTPUTs!CQ6</f>
        <v>7053081.6988435145</v>
      </c>
      <c r="AL7" s="158">
        <f>OUTPUTs!BO6</f>
        <v>6794954.7073581712</v>
      </c>
      <c r="AM7" s="158">
        <f>OUTPUTs!AM6</f>
        <v>7206316.1063186284</v>
      </c>
      <c r="AN7" s="158">
        <f>[1]Formatos_Análises!X7</f>
        <v>6848524.9642634364</v>
      </c>
      <c r="AO7" s="158">
        <f>[1]Formatos_Análises!Y7</f>
        <v>6607222.6297617182</v>
      </c>
      <c r="AP7" s="158">
        <f>[1]Formatos_Análises!Z7</f>
        <v>5682881.9660736946</v>
      </c>
      <c r="AQ7" s="158">
        <f>[1]Formatos_Análises!AA7</f>
        <v>5574643.7295515817</v>
      </c>
    </row>
    <row r="8" spans="1:43" ht="15.75" x14ac:dyDescent="0.25">
      <c r="A8" s="157" t="s">
        <v>788</v>
      </c>
      <c r="B8" s="158">
        <f>+OUTPUTs!IA55</f>
        <v>29305270.898102477</v>
      </c>
      <c r="C8" s="158">
        <f>+OUTPUTs!GY55</f>
        <v>31329413.213465735</v>
      </c>
      <c r="D8" s="158">
        <f>+OUTPUTs!FW55</f>
        <v>32323655.704516798</v>
      </c>
      <c r="E8" s="158">
        <f>+OUTPUTs!EU55</f>
        <v>35703397.527225122</v>
      </c>
      <c r="F8" s="158">
        <f>+OUTPUTs!DS55</f>
        <v>34242610.966751926</v>
      </c>
      <c r="G8" s="158">
        <f>+OUTPUTs!CQ55</f>
        <v>35002246.963879861</v>
      </c>
      <c r="H8" s="158">
        <f>+OUTPUTs!BO55</f>
        <v>34224752.408075161</v>
      </c>
      <c r="I8" s="158">
        <f>+OUTPUTs!AM55</f>
        <v>33665464.853608862</v>
      </c>
      <c r="J8" s="158">
        <f>[1]Formatos_Análises!B8</f>
        <v>30185151.762685884</v>
      </c>
      <c r="K8" s="158">
        <f>[1]Formatos_Análises!C8</f>
        <v>27046516.592285059</v>
      </c>
      <c r="L8" s="158">
        <f>[1]Formatos_Análises!D8</f>
        <v>25720178.812377017</v>
      </c>
      <c r="M8" s="158">
        <f>[1]Formatos_Análises!E8</f>
        <v>26122914.297564693</v>
      </c>
      <c r="O8" s="156" t="s">
        <v>533</v>
      </c>
      <c r="P8" s="159">
        <f>+'Total x Ano'!B7</f>
        <v>728567.92443836771</v>
      </c>
      <c r="Q8" s="159">
        <f>+'Total x Ano'!C7</f>
        <v>870019.02546615538</v>
      </c>
      <c r="R8" s="159">
        <f>+'Total x Ano'!D7</f>
        <v>1003620.9927739892</v>
      </c>
      <c r="S8" s="159">
        <f>+'Total x Ano'!E7</f>
        <v>1147709.4211984375</v>
      </c>
      <c r="T8" s="159">
        <f>+'Total x Ano'!F7</f>
        <v>1136377.3046666514</v>
      </c>
      <c r="U8" s="159">
        <f>+'Total x Ano'!G7</f>
        <v>1180177.7508305542</v>
      </c>
      <c r="V8" s="159">
        <f>+'Total x Ano'!H7</f>
        <v>1239583.0614656634</v>
      </c>
      <c r="W8" s="159">
        <f>+'Total x Ano'!I7</f>
        <v>1344455.4013243557</v>
      </c>
      <c r="X8" s="159">
        <f>[1]Formatos_Análises!L8</f>
        <v>1227749.4517081098</v>
      </c>
      <c r="Y8" s="159">
        <f>[1]Formatos_Análises!M8</f>
        <v>1126276.4928536885</v>
      </c>
      <c r="Z8" s="159">
        <f>[1]Formatos_Análises!N8</f>
        <v>1119855.1550332557</v>
      </c>
      <c r="AA8" s="159">
        <f>[1]Formatos_Análises!O8</f>
        <v>1104459.1947476394</v>
      </c>
      <c r="AC8" s="160">
        <v>7312</v>
      </c>
      <c r="AD8" s="161" t="s">
        <v>835</v>
      </c>
      <c r="AE8" s="161" t="s">
        <v>795</v>
      </c>
      <c r="AF8" s="158">
        <f>OUTPUTs!IA7</f>
        <v>436682.55786473595</v>
      </c>
      <c r="AG8" s="158">
        <f>OUTPUTs!GY7</f>
        <v>593962.36891348043</v>
      </c>
      <c r="AH8" s="158">
        <f>OUTPUTs!FW7</f>
        <v>544021.5266309178</v>
      </c>
      <c r="AI8" s="158">
        <f>OUTPUTs!EU7</f>
        <v>584706.75903347542</v>
      </c>
      <c r="AJ8" s="158">
        <f>OUTPUTs!DS7</f>
        <v>615759.54209861392</v>
      </c>
      <c r="AK8" s="158">
        <f>OUTPUTs!CQ7</f>
        <v>629309.56708515668</v>
      </c>
      <c r="AL8" s="158">
        <f>OUTPUTs!BO7</f>
        <v>724987.22402071778</v>
      </c>
      <c r="AM8" s="158">
        <f>OUTPUTs!AM7</f>
        <v>777561.96476895944</v>
      </c>
      <c r="AN8" s="158">
        <f>[1]Formatos_Análises!X8</f>
        <v>753348.2211837928</v>
      </c>
      <c r="AO8" s="158">
        <f>[1]Formatos_Análises!Y8</f>
        <v>710135.42559856607</v>
      </c>
      <c r="AP8" s="158">
        <f>[1]Formatos_Análises!Z8</f>
        <v>726629.26937899832</v>
      </c>
      <c r="AQ8" s="158">
        <f>[1]Formatos_Análises!AA8</f>
        <v>766513.64570510725</v>
      </c>
    </row>
    <row r="9" spans="1:43" ht="15.75" x14ac:dyDescent="0.25">
      <c r="A9" s="157" t="s">
        <v>791</v>
      </c>
      <c r="B9" s="158">
        <f>+OUTPUTs!IA56</f>
        <v>1342323.8819438396</v>
      </c>
      <c r="C9" s="158">
        <f>+OUTPUTs!GY56</f>
        <v>1787735.4998922227</v>
      </c>
      <c r="D9" s="158">
        <f>+OUTPUTs!FW56</f>
        <v>1840492.6457862053</v>
      </c>
      <c r="E9" s="158">
        <f>+OUTPUTs!EU56</f>
        <v>2166226.9691871009</v>
      </c>
      <c r="F9" s="158">
        <f>+OUTPUTs!DS56</f>
        <v>2408296.3402516413</v>
      </c>
      <c r="G9" s="158">
        <f>+OUTPUTs!CQ56</f>
        <v>2647876.5680787852</v>
      </c>
      <c r="H9" s="158">
        <f>+OUTPUTs!BO56</f>
        <v>2657885.9066035682</v>
      </c>
      <c r="I9" s="158">
        <f>+OUTPUTs!AM56</f>
        <v>2852221.7692638328</v>
      </c>
      <c r="J9" s="158">
        <f>[1]Formatos_Análises!B9</f>
        <v>2797857.5481118923</v>
      </c>
      <c r="K9" s="158">
        <f>[1]Formatos_Análises!C9</f>
        <v>2849455.1491054418</v>
      </c>
      <c r="L9" s="158">
        <f>[1]Formatos_Análises!D9</f>
        <v>2790488.9397756783</v>
      </c>
      <c r="M9" s="158">
        <f>[1]Formatos_Análises!E9</f>
        <v>2910902.8016274911</v>
      </c>
      <c r="O9" s="156" t="s">
        <v>534</v>
      </c>
      <c r="P9" s="159">
        <f>+'Total x Ano'!B8</f>
        <v>76032.107249873428</v>
      </c>
      <c r="Q9" s="159">
        <f>+'Total x Ano'!C8</f>
        <v>88902.076547008692</v>
      </c>
      <c r="R9" s="159">
        <f>+'Total x Ano'!D8</f>
        <v>79036.979780145528</v>
      </c>
      <c r="S9" s="159">
        <f>+'Total x Ano'!E8</f>
        <v>77969.716181957672</v>
      </c>
      <c r="T9" s="159">
        <f>+'Total x Ano'!F8</f>
        <v>85707.783330733218</v>
      </c>
      <c r="U9" s="159">
        <f>+'Total x Ano'!G8</f>
        <v>88967.537386406853</v>
      </c>
      <c r="V9" s="159">
        <f>+'Total x Ano'!H8</f>
        <v>101484.55727967981</v>
      </c>
      <c r="W9" s="159">
        <f>+'Total x Ano'!I8</f>
        <v>108183.6620645526</v>
      </c>
      <c r="X9" s="159">
        <f>[1]Formatos_Análises!L9</f>
        <v>99261.898943795211</v>
      </c>
      <c r="Y9" s="159">
        <f>[1]Formatos_Análises!M9</f>
        <v>95616.696312818167</v>
      </c>
      <c r="Z9" s="159">
        <f>[1]Formatos_Análises!N9</f>
        <v>95433.636242908295</v>
      </c>
      <c r="AA9" s="159">
        <f>[1]Formatos_Análises!O9</f>
        <v>114779.2778305317</v>
      </c>
      <c r="AC9" s="160">
        <v>7319</v>
      </c>
      <c r="AD9" s="161" t="s">
        <v>836</v>
      </c>
      <c r="AE9" s="161" t="s">
        <v>795</v>
      </c>
      <c r="AF9" s="158">
        <f>OUTPUTs!IA8</f>
        <v>1706888.2213235369</v>
      </c>
      <c r="AG9" s="158">
        <f>OUTPUTs!GY8</f>
        <v>2259578.395948437</v>
      </c>
      <c r="AH9" s="158">
        <f>OUTPUTs!FW8</f>
        <v>2306693.1580368662</v>
      </c>
      <c r="AI9" s="158">
        <f>OUTPUTs!EU8</f>
        <v>2593831.8559869025</v>
      </c>
      <c r="AJ9" s="158">
        <f>OUTPUTs!DS8</f>
        <v>3614508.4231481864</v>
      </c>
      <c r="AK9" s="158">
        <f>OUTPUTs!CQ8</f>
        <v>4096232.5815821094</v>
      </c>
      <c r="AL9" s="158">
        <f>OUTPUTs!BO8</f>
        <v>4302623.2846373767</v>
      </c>
      <c r="AM9" s="158">
        <f>OUTPUTs!AM8</f>
        <v>4878093.1794140879</v>
      </c>
      <c r="AN9" s="158">
        <f>[1]Formatos_Análises!X9</f>
        <v>5086388.9780313866</v>
      </c>
      <c r="AO9" s="158">
        <f>[1]Formatos_Análises!Y9</f>
        <v>5646514.4214628246</v>
      </c>
      <c r="AP9" s="158">
        <f>[1]Formatos_Análises!Z9</f>
        <v>5664698.6141419802</v>
      </c>
      <c r="AQ9" s="158">
        <f>[1]Formatos_Análises!AA9</f>
        <v>6303774.6053040903</v>
      </c>
    </row>
    <row r="10" spans="1:43" ht="15.75" x14ac:dyDescent="0.25">
      <c r="A10" s="157" t="s">
        <v>25</v>
      </c>
      <c r="B10" s="158">
        <f>+OUTPUTs!IA57</f>
        <v>3062637.5644966597</v>
      </c>
      <c r="C10" s="158">
        <f>+OUTPUTs!GY57</f>
        <v>3286259.1173433219</v>
      </c>
      <c r="D10" s="158">
        <f>+OUTPUTs!FW57</f>
        <v>3126944.2600742714</v>
      </c>
      <c r="E10" s="158">
        <f>+OUTPUTs!EU57</f>
        <v>3448959.7850781996</v>
      </c>
      <c r="F10" s="158">
        <f>+OUTPUTs!DS57</f>
        <v>3577790.9406008497</v>
      </c>
      <c r="G10" s="158">
        <f>+OUTPUTs!CQ57</f>
        <v>4027143.5405786992</v>
      </c>
      <c r="H10" s="158">
        <f>+OUTPUTs!BO57</f>
        <v>4220455.4023591978</v>
      </c>
      <c r="I10" s="158">
        <f>+OUTPUTs!AM57</f>
        <v>4019560.9117484046</v>
      </c>
      <c r="J10" s="158">
        <f>[1]Formatos_Análises!B10</f>
        <v>3641034.992579028</v>
      </c>
      <c r="K10" s="158">
        <f>[1]Formatos_Análises!C10</f>
        <v>3730268.8768321676</v>
      </c>
      <c r="L10" s="158">
        <f>[1]Formatos_Análises!D10</f>
        <v>3749003.8731624428</v>
      </c>
      <c r="M10" s="158">
        <f>[1]Formatos_Análises!E10</f>
        <v>3357914.7662223601</v>
      </c>
      <c r="O10" s="156" t="s">
        <v>535</v>
      </c>
      <c r="P10" s="159">
        <f>+'Total x Ano'!B9</f>
        <v>144869.17175822542</v>
      </c>
      <c r="Q10" s="159">
        <f>+'Total x Ano'!C9</f>
        <v>219881.26749994908</v>
      </c>
      <c r="R10" s="159">
        <f>+'Total x Ano'!D9</f>
        <v>134718.91098580108</v>
      </c>
      <c r="S10" s="159">
        <f>+'Total x Ano'!E9</f>
        <v>136984.61304293963</v>
      </c>
      <c r="T10" s="159">
        <f>+'Total x Ano'!F9</f>
        <v>158723.65909450961</v>
      </c>
      <c r="U10" s="159">
        <f>+'Total x Ano'!G9</f>
        <v>185714.63245243637</v>
      </c>
      <c r="V10" s="159">
        <f>+'Total x Ano'!H9</f>
        <v>203539.52626062234</v>
      </c>
      <c r="W10" s="159">
        <f>+'Total x Ano'!I9</f>
        <v>215389.15006926726</v>
      </c>
      <c r="X10" s="159">
        <f>[1]Formatos_Análises!L10</f>
        <v>212864.54250579339</v>
      </c>
      <c r="Y10" s="159">
        <f>[1]Formatos_Análises!M10</f>
        <v>211885.59359653297</v>
      </c>
      <c r="Z10" s="159">
        <f>[1]Formatos_Análises!N10</f>
        <v>202367.96859058776</v>
      </c>
      <c r="AA10" s="159">
        <f>[1]Formatos_Análises!O10</f>
        <v>217958.28156413071</v>
      </c>
      <c r="AC10" s="160">
        <v>9001</v>
      </c>
      <c r="AD10" s="161" t="s">
        <v>807</v>
      </c>
      <c r="AE10" s="161" t="s">
        <v>782</v>
      </c>
      <c r="AF10" s="158">
        <f>OUTPUTs!IA9</f>
        <v>419243.17611965246</v>
      </c>
      <c r="AG10" s="158">
        <f>OUTPUTs!GY9</f>
        <v>556532.29677349236</v>
      </c>
      <c r="AH10" s="158">
        <f>OUTPUTs!FW9</f>
        <v>496253.28698473814</v>
      </c>
      <c r="AI10" s="158">
        <f>OUTPUTs!EU9</f>
        <v>589157.0775338877</v>
      </c>
      <c r="AJ10" s="158">
        <f>OUTPUTs!DS9</f>
        <v>653018.89620419336</v>
      </c>
      <c r="AK10" s="158">
        <f>OUTPUTs!CQ9</f>
        <v>787063.27257541649</v>
      </c>
      <c r="AL10" s="158">
        <f>OUTPUTs!BO9</f>
        <v>842543.93926573847</v>
      </c>
      <c r="AM10" s="158">
        <f>OUTPUTs!AM9</f>
        <v>902666.35664046137</v>
      </c>
      <c r="AN10" s="158">
        <f>[1]Formatos_Análises!X10</f>
        <v>790472.87102199835</v>
      </c>
      <c r="AO10" s="158">
        <f>[1]Formatos_Análises!Y10</f>
        <v>810531.09823486966</v>
      </c>
      <c r="AP10" s="158">
        <f>[1]Formatos_Análises!Z10</f>
        <v>776229.12095787318</v>
      </c>
      <c r="AQ10" s="158">
        <f>[1]Formatos_Análises!AA10</f>
        <v>653063.58761552896</v>
      </c>
    </row>
    <row r="11" spans="1:43" ht="15.75" x14ac:dyDescent="0.25">
      <c r="A11" s="157" t="s">
        <v>24</v>
      </c>
      <c r="B11" s="158">
        <f>+OUTPUTs!IA58</f>
        <v>1913159.4957159921</v>
      </c>
      <c r="C11" s="158">
        <f>+OUTPUTs!GY58</f>
        <v>2004959.7845068169</v>
      </c>
      <c r="D11" s="158">
        <f>+OUTPUTs!FW58</f>
        <v>1857406.3013672107</v>
      </c>
      <c r="E11" s="158">
        <f>+OUTPUTs!EU58</f>
        <v>2041223.8419354979</v>
      </c>
      <c r="F11" s="158">
        <f>+OUTPUTs!DS58</f>
        <v>1660582.112133784</v>
      </c>
      <c r="G11" s="158">
        <f>+OUTPUTs!CQ58</f>
        <v>1733927.3831406254</v>
      </c>
      <c r="H11" s="158">
        <f>+OUTPUTs!BO58</f>
        <v>1771484.9168043332</v>
      </c>
      <c r="I11" s="158">
        <f>+OUTPUTs!AM58</f>
        <v>1733763.0473190406</v>
      </c>
      <c r="J11" s="158">
        <f>[1]Formatos_Análises!B11</f>
        <v>1535388.2009679633</v>
      </c>
      <c r="K11" s="158">
        <f>[1]Formatos_Análises!C11</f>
        <v>1383317.7769057113</v>
      </c>
      <c r="L11" s="158">
        <f>[1]Formatos_Análises!D11</f>
        <v>1267210.0093269215</v>
      </c>
      <c r="M11" s="158">
        <f>[1]Formatos_Análises!E11</f>
        <v>1271740.9230240108</v>
      </c>
      <c r="O11" s="156" t="s">
        <v>536</v>
      </c>
      <c r="P11" s="159">
        <f>+'Total x Ano'!B10</f>
        <v>339281.81946876284</v>
      </c>
      <c r="Q11" s="159">
        <f>+'Total x Ano'!C10</f>
        <v>469940.42631806189</v>
      </c>
      <c r="R11" s="159">
        <f>+'Total x Ano'!D10</f>
        <v>409226.88257112098</v>
      </c>
      <c r="S11" s="159">
        <f>+'Total x Ano'!E10</f>
        <v>492887.08186795597</v>
      </c>
      <c r="T11" s="159">
        <f>+'Total x Ano'!F10</f>
        <v>529060.56009237084</v>
      </c>
      <c r="U11" s="159">
        <f>+'Total x Ano'!G10</f>
        <v>628469.35813693679</v>
      </c>
      <c r="V11" s="159">
        <f>+'Total x Ano'!H10</f>
        <v>664377.20880862139</v>
      </c>
      <c r="W11" s="159">
        <f>+'Total x Ano'!I10</f>
        <v>669357.16896395956</v>
      </c>
      <c r="X11" s="159">
        <f>[1]Formatos_Análises!L11</f>
        <v>544490.10268281226</v>
      </c>
      <c r="Y11" s="159">
        <f>[1]Formatos_Análises!M11</f>
        <v>527432.06542807119</v>
      </c>
      <c r="Z11" s="159">
        <f>[1]Formatos_Análises!N11</f>
        <v>525253.02222325129</v>
      </c>
      <c r="AA11" s="159">
        <f>[1]Formatos_Análises!O11</f>
        <v>537970.23268627014</v>
      </c>
      <c r="AC11" s="160">
        <v>9003</v>
      </c>
      <c r="AD11" s="161" t="s">
        <v>808</v>
      </c>
      <c r="AE11" s="161" t="s">
        <v>782</v>
      </c>
      <c r="AF11" s="158">
        <f>OUTPUTs!IA10</f>
        <v>46286.924500952482</v>
      </c>
      <c r="AG11" s="158">
        <f>OUTPUTs!GY10</f>
        <v>19551.146456243914</v>
      </c>
      <c r="AH11" s="158">
        <f>OUTPUTs!FW10</f>
        <v>35899.686725533313</v>
      </c>
      <c r="AI11" s="158">
        <f>OUTPUTs!EU10</f>
        <v>41884.983455721347</v>
      </c>
      <c r="AJ11" s="158">
        <f>OUTPUTs!DS10</f>
        <v>23423.170363803576</v>
      </c>
      <c r="AK11" s="158">
        <f>OUTPUTs!CQ10</f>
        <v>85873.864225971643</v>
      </c>
      <c r="AL11" s="158">
        <f>OUTPUTs!BO10</f>
        <v>95961.673756748336</v>
      </c>
      <c r="AM11" s="158">
        <f>OUTPUTs!AM10</f>
        <v>191097.01502357429</v>
      </c>
      <c r="AN11" s="158">
        <f>[1]Formatos_Análises!X11</f>
        <v>216201.28241656144</v>
      </c>
      <c r="AO11" s="158">
        <f>[1]Formatos_Análises!Y11</f>
        <v>117876.2138992183</v>
      </c>
      <c r="AP11" s="158">
        <f>[1]Formatos_Análises!Z11</f>
        <v>129737.27542924152</v>
      </c>
      <c r="AQ11" s="158">
        <f>[1]Formatos_Análises!AA11</f>
        <v>113521.21560152729</v>
      </c>
    </row>
    <row r="12" spans="1:43" ht="15.75" x14ac:dyDescent="0.25">
      <c r="A12" s="157" t="s">
        <v>35</v>
      </c>
      <c r="B12" s="158">
        <f>+OUTPUTs!IA59</f>
        <v>1149577.5580990051</v>
      </c>
      <c r="C12" s="158">
        <f>+OUTPUTs!GY59</f>
        <v>1331633.3015924809</v>
      </c>
      <c r="D12" s="158">
        <f>+OUTPUTs!FW59</f>
        <v>1131728.1007874536</v>
      </c>
      <c r="E12" s="158">
        <f>+OUTPUTs!EU59</f>
        <v>1234648.7518934843</v>
      </c>
      <c r="F12" s="158">
        <f>+OUTPUTs!DS59</f>
        <v>1086164.0058208855</v>
      </c>
      <c r="G12" s="158">
        <f>+OUTPUTs!CQ59</f>
        <v>1165187.6004110924</v>
      </c>
      <c r="H12" s="158">
        <f>+OUTPUTs!BO59</f>
        <v>1277045.4840996068</v>
      </c>
      <c r="I12" s="158">
        <f>+OUTPUTs!AM59</f>
        <v>1211014.7993272091</v>
      </c>
      <c r="J12" s="158">
        <f>[1]Formatos_Análises!B12</f>
        <v>1165829.159807499</v>
      </c>
      <c r="K12" s="158">
        <f>[1]Formatos_Análises!C12</f>
        <v>1253090.6124047684</v>
      </c>
      <c r="L12" s="158">
        <f>[1]Formatos_Análises!D12</f>
        <v>1065512.9269924429</v>
      </c>
      <c r="M12" s="158">
        <f>[1]Formatos_Análises!E12</f>
        <v>2816292.4966727216</v>
      </c>
      <c r="O12" s="156" t="s">
        <v>537</v>
      </c>
      <c r="P12" s="159">
        <f>+'Total x Ano'!B11</f>
        <v>237600.11283897862</v>
      </c>
      <c r="Q12" s="159">
        <f>+'Total x Ano'!C11</f>
        <v>270623.60829767451</v>
      </c>
      <c r="R12" s="159">
        <f>+'Total x Ano'!D11</f>
        <v>263112.71971045854</v>
      </c>
      <c r="S12" s="159">
        <f>+'Total x Ano'!E11</f>
        <v>290717.7197038515</v>
      </c>
      <c r="T12" s="159">
        <f>+'Total x Ano'!F11</f>
        <v>339490.66612746229</v>
      </c>
      <c r="U12" s="159">
        <f>+'Total x Ano'!G11</f>
        <v>399222.92450054653</v>
      </c>
      <c r="V12" s="159">
        <f>+'Total x Ano'!H11</f>
        <v>468064.41050140129</v>
      </c>
      <c r="W12" s="159">
        <f>+'Total x Ano'!I11</f>
        <v>430648.9517007526</v>
      </c>
      <c r="X12" s="159">
        <f>[1]Formatos_Análises!L12</f>
        <v>402351.6154658572</v>
      </c>
      <c r="Y12" s="159">
        <f>[1]Formatos_Análises!M12</f>
        <v>421002.71055637125</v>
      </c>
      <c r="Z12" s="159">
        <f>[1]Formatos_Análises!N12</f>
        <v>416005.46190387709</v>
      </c>
      <c r="AA12" s="159">
        <f>[1]Formatos_Análises!O12</f>
        <v>435830.6643490392</v>
      </c>
      <c r="AC12" s="160">
        <v>9002</v>
      </c>
      <c r="AD12" s="161" t="s">
        <v>793</v>
      </c>
      <c r="AE12" s="161" t="s">
        <v>791</v>
      </c>
      <c r="AF12" s="158">
        <f>OUTPUTs!IA11</f>
        <v>16484.142131976168</v>
      </c>
      <c r="AG12" s="158">
        <f>OUTPUTs!GY11</f>
        <v>22863.829691435254</v>
      </c>
      <c r="AH12" s="158">
        <f>OUTPUTs!FW11</f>
        <v>24933.538158801559</v>
      </c>
      <c r="AI12" s="158">
        <f>OUTPUTs!EU11</f>
        <v>37956.246590048911</v>
      </c>
      <c r="AJ12" s="158">
        <f>OUTPUTs!DS11</f>
        <v>33696.58414496496</v>
      </c>
      <c r="AK12" s="158">
        <f>OUTPUTs!CQ11</f>
        <v>38525.95999044786</v>
      </c>
      <c r="AL12" s="158">
        <f>OUTPUTs!BO11</f>
        <v>43231.043757336462</v>
      </c>
      <c r="AM12" s="158">
        <f>OUTPUTs!AM11</f>
        <v>26359.88957669619</v>
      </c>
      <c r="AN12" s="158">
        <f>[1]Formatos_Análises!X12</f>
        <v>15483.786364126367</v>
      </c>
      <c r="AO12" s="158">
        <f>[1]Formatos_Análises!Y12</f>
        <v>21604.972287375109</v>
      </c>
      <c r="AP12" s="158">
        <f>[1]Formatos_Análises!Z12</f>
        <v>24547.404174248131</v>
      </c>
      <c r="AQ12" s="158">
        <f>[1]Formatos_Análises!AA12</f>
        <v>256690.46797589591</v>
      </c>
    </row>
    <row r="13" spans="1:43" ht="15.75" x14ac:dyDescent="0.25">
      <c r="A13" s="157" t="s">
        <v>795</v>
      </c>
      <c r="B13" s="158">
        <f>+OUTPUTs!IA60</f>
        <v>7162661.4629638148</v>
      </c>
      <c r="C13" s="158">
        <f>+OUTPUTs!GY60</f>
        <v>8765506.0523440745</v>
      </c>
      <c r="D13" s="158">
        <f>+OUTPUTs!FW60</f>
        <v>8118600.5491732853</v>
      </c>
      <c r="E13" s="158">
        <f>+OUTPUTs!EU60</f>
        <v>8960428.4048554637</v>
      </c>
      <c r="F13" s="158">
        <f>+OUTPUTs!DS60</f>
        <v>10766686.407033332</v>
      </c>
      <c r="G13" s="158">
        <f>+OUTPUTs!CQ60</f>
        <v>11778623.847510781</v>
      </c>
      <c r="H13" s="158">
        <f>+OUTPUTs!BO60</f>
        <v>11822565.216016266</v>
      </c>
      <c r="I13" s="158">
        <f>+OUTPUTs!AM60</f>
        <v>12861971.250501676</v>
      </c>
      <c r="J13" s="158">
        <f>[1]Formatos_Análises!B13</f>
        <v>12688262.163478617</v>
      </c>
      <c r="K13" s="158">
        <f>[1]Formatos_Análises!C13</f>
        <v>12963872.47682311</v>
      </c>
      <c r="L13" s="158">
        <f>[1]Formatos_Análises!D13</f>
        <v>12074209.849594673</v>
      </c>
      <c r="M13" s="158">
        <f>[1]Formatos_Análises!E13</f>
        <v>12644931.98056078</v>
      </c>
      <c r="O13" s="156" t="s">
        <v>538</v>
      </c>
      <c r="P13" s="159">
        <f>+'Total x Ano'!B12</f>
        <v>1073187.0866654571</v>
      </c>
      <c r="Q13" s="159">
        <f>+'Total x Ano'!C12</f>
        <v>1222233.2939435421</v>
      </c>
      <c r="R13" s="159">
        <f>+'Total x Ano'!D12</f>
        <v>1329072.7566015224</v>
      </c>
      <c r="S13" s="159">
        <f>+'Total x Ano'!E12</f>
        <v>1588497.0745211421</v>
      </c>
      <c r="T13" s="159">
        <f>+'Total x Ano'!F12</f>
        <v>1574709.3103850721</v>
      </c>
      <c r="U13" s="159">
        <f>+'Total x Ano'!G12</f>
        <v>1734847.6818779595</v>
      </c>
      <c r="V13" s="159">
        <f>+'Total x Ano'!H12</f>
        <v>1883335.6195745836</v>
      </c>
      <c r="W13" s="159">
        <f>+'Total x Ano'!I12</f>
        <v>2164590.6040053335</v>
      </c>
      <c r="X13" s="159">
        <f>[1]Formatos_Análises!L13</f>
        <v>2059388.2727478449</v>
      </c>
      <c r="Y13" s="159">
        <f>[1]Formatos_Análises!M13</f>
        <v>2049636.9395842599</v>
      </c>
      <c r="Z13" s="159">
        <f>[1]Formatos_Análises!N13</f>
        <v>2050516.6632238773</v>
      </c>
      <c r="AA13" s="159">
        <f>[1]Formatos_Análises!O13</f>
        <v>2188324.2689291267</v>
      </c>
      <c r="AC13" s="160">
        <v>93212</v>
      </c>
      <c r="AD13" s="161" t="s">
        <v>825</v>
      </c>
      <c r="AE13" s="161" t="s">
        <v>25</v>
      </c>
      <c r="AF13" s="158">
        <f>OUTPUTs!IA12</f>
        <v>206295.28367133412</v>
      </c>
      <c r="AG13" s="158">
        <f>OUTPUTs!GY12</f>
        <v>237732.68757826084</v>
      </c>
      <c r="AH13" s="158">
        <f>OUTPUTs!FW12</f>
        <v>223528.3395811253</v>
      </c>
      <c r="AI13" s="158">
        <f>OUTPUTs!EU12</f>
        <v>267750.88559307036</v>
      </c>
      <c r="AJ13" s="158">
        <f>OUTPUTs!DS12</f>
        <v>293331.51106569462</v>
      </c>
      <c r="AK13" s="158">
        <f>OUTPUTs!CQ12</f>
        <v>366491.42690309999</v>
      </c>
      <c r="AL13" s="158">
        <f>OUTPUTs!BO12</f>
        <v>398196.46168722055</v>
      </c>
      <c r="AM13" s="158">
        <f>OUTPUTs!AM12</f>
        <v>481710.2541968138</v>
      </c>
      <c r="AN13" s="158">
        <f>[1]Formatos_Análises!X13</f>
        <v>522393.58290144987</v>
      </c>
      <c r="AO13" s="158">
        <f>[1]Formatos_Análises!Y13</f>
        <v>533914.20946998207</v>
      </c>
      <c r="AP13" s="158">
        <f>[1]Formatos_Análises!Z13</f>
        <v>585924.96608300204</v>
      </c>
      <c r="AQ13" s="158">
        <f>[1]Formatos_Análises!AA13</f>
        <v>551319.40277667425</v>
      </c>
    </row>
    <row r="14" spans="1:43" ht="15.75" x14ac:dyDescent="0.25">
      <c r="O14" s="156" t="s">
        <v>539</v>
      </c>
      <c r="P14" s="159">
        <f>+'Total x Ano'!B13</f>
        <v>415348.4735294953</v>
      </c>
      <c r="Q14" s="159">
        <f>+'Total x Ano'!C13</f>
        <v>447748.85181675997</v>
      </c>
      <c r="R14" s="159">
        <f>+'Total x Ano'!D13</f>
        <v>524849.00886052242</v>
      </c>
      <c r="S14" s="159">
        <f>+'Total x Ano'!E13</f>
        <v>613727.32481919602</v>
      </c>
      <c r="T14" s="159">
        <f>+'Total x Ano'!F13</f>
        <v>909339.24533807312</v>
      </c>
      <c r="U14" s="159">
        <f>+'Total x Ano'!G13</f>
        <v>922444.52337729651</v>
      </c>
      <c r="V14" s="159">
        <f>+'Total x Ano'!H13</f>
        <v>873675.80645369063</v>
      </c>
      <c r="W14" s="159">
        <f>+'Total x Ano'!I13</f>
        <v>930862.94856193895</v>
      </c>
      <c r="X14" s="159">
        <f>[1]Formatos_Análises!L14</f>
        <v>928088.86640840303</v>
      </c>
      <c r="Y14" s="159">
        <f>[1]Formatos_Análises!M14</f>
        <v>973685.58989874239</v>
      </c>
      <c r="Z14" s="159">
        <f>[1]Formatos_Análises!N14</f>
        <v>933231.09712554421</v>
      </c>
      <c r="AA14" s="159">
        <f>[1]Formatos_Análises!O14</f>
        <v>1156786.1838374666</v>
      </c>
      <c r="AC14" s="160">
        <v>93298</v>
      </c>
      <c r="AD14" s="161" t="s">
        <v>826</v>
      </c>
      <c r="AE14" s="161" t="s">
        <v>25</v>
      </c>
      <c r="AF14" s="158">
        <f>OUTPUTs!IA13</f>
        <v>811257.12760123122</v>
      </c>
      <c r="AG14" s="158">
        <f>OUTPUTs!GY13</f>
        <v>850005.56848936866</v>
      </c>
      <c r="AH14" s="158">
        <f>OUTPUTs!FW13</f>
        <v>789212.51032145275</v>
      </c>
      <c r="AI14" s="158">
        <f>OUTPUTs!EU13</f>
        <v>865460.41964070383</v>
      </c>
      <c r="AJ14" s="158">
        <f>OUTPUTs!DS13</f>
        <v>895226.03580239846</v>
      </c>
      <c r="AK14" s="158">
        <f>OUTPUTs!CQ13</f>
        <v>919054.38899579726</v>
      </c>
      <c r="AL14" s="158">
        <f>OUTPUTs!BO13</f>
        <v>1030828.5325092468</v>
      </c>
      <c r="AM14" s="158">
        <f>OUTPUTs!AM13</f>
        <v>1165714.4307482031</v>
      </c>
      <c r="AN14" s="158">
        <f>[1]Formatos_Análises!X14</f>
        <v>1040550.8147857751</v>
      </c>
      <c r="AO14" s="158">
        <f>[1]Formatos_Análises!Y14</f>
        <v>1106122.6109097279</v>
      </c>
      <c r="AP14" s="158">
        <f>[1]Formatos_Análises!Z14</f>
        <v>1117688.2849651554</v>
      </c>
      <c r="AQ14" s="158">
        <f>[1]Formatos_Análises!AA14</f>
        <v>922356.88755750831</v>
      </c>
    </row>
    <row r="15" spans="1:43" ht="15.75" x14ac:dyDescent="0.25">
      <c r="O15" s="156" t="s">
        <v>540</v>
      </c>
      <c r="P15" s="159">
        <f>+'Total x Ano'!B14</f>
        <v>383336.34225052834</v>
      </c>
      <c r="Q15" s="159">
        <f>+'Total x Ano'!C14</f>
        <v>385308.86195967236</v>
      </c>
      <c r="R15" s="159">
        <f>+'Total x Ano'!D14</f>
        <v>499060.89237276377</v>
      </c>
      <c r="S15" s="159">
        <f>+'Total x Ano'!E14</f>
        <v>587963.34782512288</v>
      </c>
      <c r="T15" s="159">
        <f>+'Total x Ano'!F14</f>
        <v>606181.03119563975</v>
      </c>
      <c r="U15" s="159">
        <f>+'Total x Ano'!G14</f>
        <v>681393.13559937081</v>
      </c>
      <c r="V15" s="159">
        <f>+'Total x Ano'!H14</f>
        <v>687099.15236120275</v>
      </c>
      <c r="W15" s="159">
        <f>+'Total x Ano'!I14</f>
        <v>803245.9216793786</v>
      </c>
      <c r="X15" s="159">
        <f>[1]Formatos_Análises!L15</f>
        <v>621611.24118505919</v>
      </c>
      <c r="Y15" s="159">
        <f>[1]Formatos_Análises!M15</f>
        <v>631270.47069129616</v>
      </c>
      <c r="Z15" s="159">
        <f>[1]Formatos_Análises!N15</f>
        <v>553582.1511094122</v>
      </c>
      <c r="AA15" s="159">
        <f>[1]Formatos_Análises!O15</f>
        <v>535447.8371095222</v>
      </c>
      <c r="AC15" s="160">
        <v>5911</v>
      </c>
      <c r="AD15" s="161" t="s">
        <v>809</v>
      </c>
      <c r="AE15" s="161" t="s">
        <v>23</v>
      </c>
      <c r="AF15" s="158">
        <f>OUTPUTs!IA14</f>
        <v>851135.78556627955</v>
      </c>
      <c r="AG15" s="158">
        <f>OUTPUTs!GY14</f>
        <v>1254793.4618882339</v>
      </c>
      <c r="AH15" s="158">
        <f>OUTPUTs!FW14</f>
        <v>1418730.4625051091</v>
      </c>
      <c r="AI15" s="158">
        <f>OUTPUTs!EU14</f>
        <v>1771807.7242860976</v>
      </c>
      <c r="AJ15" s="158">
        <f>OUTPUTs!DS14</f>
        <v>2164133.7199322828</v>
      </c>
      <c r="AK15" s="158">
        <f>OUTPUTs!CQ14</f>
        <v>2309887.6318011726</v>
      </c>
      <c r="AL15" s="158">
        <f>OUTPUTs!BO14</f>
        <v>2772913.7327093077</v>
      </c>
      <c r="AM15" s="158">
        <f>OUTPUTs!AM14</f>
        <v>2904275.6144347787</v>
      </c>
      <c r="AN15" s="158">
        <f>[1]Formatos_Análises!X15</f>
        <v>2646472.2802078924</v>
      </c>
      <c r="AO15" s="158">
        <f>[1]Formatos_Análises!Y15</f>
        <v>2590023.790604861</v>
      </c>
      <c r="AP15" s="158">
        <f>[1]Formatos_Análises!Z15</f>
        <v>2364153.6736332914</v>
      </c>
      <c r="AQ15" s="158">
        <f>[1]Formatos_Análises!AA15</f>
        <v>2591673.1642958759</v>
      </c>
    </row>
    <row r="16" spans="1:43" ht="15.75" x14ac:dyDescent="0.25">
      <c r="O16" s="156" t="s">
        <v>541</v>
      </c>
      <c r="P16" s="159">
        <f>+'Total x Ano'!B15</f>
        <v>1745826.3352065925</v>
      </c>
      <c r="Q16" s="159">
        <f>+'Total x Ano'!C15</f>
        <v>2113616.88503375</v>
      </c>
      <c r="R16" s="159">
        <f>+'Total x Ano'!D15</f>
        <v>2033938.4321316436</v>
      </c>
      <c r="S16" s="159">
        <f>+'Total x Ano'!E15</f>
        <v>2152362.2664490244</v>
      </c>
      <c r="T16" s="159">
        <f>+'Total x Ano'!F15</f>
        <v>2505792.1129781855</v>
      </c>
      <c r="U16" s="159">
        <f>+'Total x Ano'!G15</f>
        <v>2613728.0273926281</v>
      </c>
      <c r="V16" s="159">
        <f>+'Total x Ano'!H15</f>
        <v>2748351.0577816134</v>
      </c>
      <c r="W16" s="159">
        <f>+'Total x Ano'!I15</f>
        <v>2667152.626531898</v>
      </c>
      <c r="X16" s="159">
        <f>[1]Formatos_Análises!L16</f>
        <v>2278705.882952862</v>
      </c>
      <c r="Y16" s="159">
        <f>[1]Formatos_Análises!M16</f>
        <v>2228420.8613147181</v>
      </c>
      <c r="Z16" s="159">
        <f>[1]Formatos_Análises!N16</f>
        <v>1969493.6037179355</v>
      </c>
      <c r="AA16" s="159">
        <f>[1]Formatos_Análises!O16</f>
        <v>2024971.0887001925</v>
      </c>
      <c r="AC16" s="160">
        <v>5912</v>
      </c>
      <c r="AD16" s="161" t="s">
        <v>810</v>
      </c>
      <c r="AE16" s="161" t="s">
        <v>23</v>
      </c>
      <c r="AF16" s="158">
        <f>OUTPUTs!IA15</f>
        <v>365042.80836135417</v>
      </c>
      <c r="AG16" s="158">
        <f>OUTPUTs!GY15</f>
        <v>378265.26890048088</v>
      </c>
      <c r="AH16" s="158">
        <f>OUTPUTs!FW15</f>
        <v>464498.11350048962</v>
      </c>
      <c r="AI16" s="158">
        <f>OUTPUTs!EU15</f>
        <v>498354.77494222729</v>
      </c>
      <c r="AJ16" s="158">
        <f>OUTPUTs!DS15</f>
        <v>354814.7892394035</v>
      </c>
      <c r="AK16" s="158">
        <f>OUTPUTs!CQ15</f>
        <v>531942.9016264138</v>
      </c>
      <c r="AL16" s="158">
        <f>OUTPUTs!BO15</f>
        <v>455864.75146420114</v>
      </c>
      <c r="AM16" s="158">
        <f>OUTPUTs!AM15</f>
        <v>414029.37028628361</v>
      </c>
      <c r="AN16" s="158">
        <f>[1]Formatos_Análises!X16</f>
        <v>387201.59619373729</v>
      </c>
      <c r="AO16" s="158">
        <f>[1]Formatos_Análises!Y16</f>
        <v>414785.57871928782</v>
      </c>
      <c r="AP16" s="158">
        <f>[1]Formatos_Análises!Z16</f>
        <v>388964.41753142362</v>
      </c>
      <c r="AQ16" s="158">
        <f>[1]Formatos_Análises!AA16</f>
        <v>358758.2347547324</v>
      </c>
    </row>
    <row r="17" spans="15:43" ht="15.75" x14ac:dyDescent="0.25">
      <c r="O17" s="156" t="s">
        <v>542</v>
      </c>
      <c r="P17" s="159">
        <f>+'Total x Ano'!B16</f>
        <v>269549.56100706174</v>
      </c>
      <c r="Q17" s="159">
        <f>+'Total x Ano'!C16</f>
        <v>300391.90353911673</v>
      </c>
      <c r="R17" s="159">
        <f>+'Total x Ano'!D16</f>
        <v>421749.63311848033</v>
      </c>
      <c r="S17" s="159">
        <f>+'Total x Ano'!E16</f>
        <v>411940.29947312095</v>
      </c>
      <c r="T17" s="159">
        <f>+'Total x Ano'!F16</f>
        <v>419273.58567990252</v>
      </c>
      <c r="U17" s="159">
        <f>+'Total x Ano'!G16</f>
        <v>431968.30577957176</v>
      </c>
      <c r="V17" s="159">
        <f>+'Total x Ano'!H16</f>
        <v>426798.83339920844</v>
      </c>
      <c r="W17" s="159">
        <f>+'Total x Ano'!I16</f>
        <v>503630.87010105368</v>
      </c>
      <c r="X17" s="159">
        <f>[1]Formatos_Análises!L17</f>
        <v>356799.28171346581</v>
      </c>
      <c r="Y17" s="159">
        <f>[1]Formatos_Análises!M17</f>
        <v>345426.09016353288</v>
      </c>
      <c r="Z17" s="159">
        <f>[1]Formatos_Análises!N17</f>
        <v>363168.82646080077</v>
      </c>
      <c r="AA17" s="159">
        <f>[1]Formatos_Análises!O17</f>
        <v>384001.28043970192</v>
      </c>
      <c r="AC17" s="160">
        <v>5913</v>
      </c>
      <c r="AD17" s="161" t="s">
        <v>811</v>
      </c>
      <c r="AE17" s="161" t="s">
        <v>23</v>
      </c>
      <c r="AF17" s="158">
        <f>OUTPUTs!IA16</f>
        <v>646062.02789125592</v>
      </c>
      <c r="AG17" s="158">
        <f>OUTPUTs!GY16</f>
        <v>668429.6851544769</v>
      </c>
      <c r="AH17" s="158">
        <f>OUTPUTs!FW16</f>
        <v>554504.30415419978</v>
      </c>
      <c r="AI17" s="158">
        <f>OUTPUTs!EU16</f>
        <v>545164.71681364975</v>
      </c>
      <c r="AJ17" s="158">
        <f>OUTPUTs!DS16</f>
        <v>500237.1658098764</v>
      </c>
      <c r="AK17" s="158">
        <f>OUTPUTs!CQ16</f>
        <v>593159.93772090692</v>
      </c>
      <c r="AL17" s="158">
        <f>OUTPUTs!BO16</f>
        <v>593836.35179504857</v>
      </c>
      <c r="AM17" s="158">
        <f>OUTPUTs!AM16</f>
        <v>648007.84994349291</v>
      </c>
      <c r="AN17" s="158">
        <f>[1]Formatos_Análises!X17</f>
        <v>609679.27618622745</v>
      </c>
      <c r="AO17" s="158">
        <f>[1]Formatos_Análises!Y17</f>
        <v>642482.30404165282</v>
      </c>
      <c r="AP17" s="158">
        <f>[1]Formatos_Análises!Z17</f>
        <v>622766.38045614294</v>
      </c>
      <c r="AQ17" s="158">
        <f>[1]Formatos_Análises!AA17</f>
        <v>586785.11986313039</v>
      </c>
    </row>
    <row r="18" spans="15:43" ht="15.75" x14ac:dyDescent="0.25">
      <c r="O18" s="156" t="s">
        <v>543</v>
      </c>
      <c r="P18" s="159">
        <f>+'Total x Ano'!B17</f>
        <v>383738.19803058187</v>
      </c>
      <c r="Q18" s="159">
        <f>+'Total x Ano'!C17</f>
        <v>369107.39508961223</v>
      </c>
      <c r="R18" s="159">
        <f>+'Total x Ano'!D17</f>
        <v>340221.2735504508</v>
      </c>
      <c r="S18" s="159">
        <f>+'Total x Ano'!E17</f>
        <v>376586.8339553111</v>
      </c>
      <c r="T18" s="159">
        <f>+'Total x Ano'!F17</f>
        <v>436747.89491888281</v>
      </c>
      <c r="U18" s="159">
        <f>+'Total x Ano'!G17</f>
        <v>454702.9780550155</v>
      </c>
      <c r="V18" s="159">
        <f>+'Total x Ano'!H17</f>
        <v>506025.48179950682</v>
      </c>
      <c r="W18" s="159">
        <f>+'Total x Ano'!I17</f>
        <v>548249.90657734126</v>
      </c>
      <c r="X18" s="159">
        <f>[1]Formatos_Análises!L18</f>
        <v>464667.486627837</v>
      </c>
      <c r="Y18" s="159">
        <f>[1]Formatos_Análises!M18</f>
        <v>456235.46472177992</v>
      </c>
      <c r="Z18" s="159">
        <f>[1]Formatos_Análises!N18</f>
        <v>398167.44944228727</v>
      </c>
      <c r="AA18" s="159">
        <f>[1]Formatos_Análises!O18</f>
        <v>399479.60701234546</v>
      </c>
      <c r="AC18" s="160">
        <v>5914</v>
      </c>
      <c r="AD18" s="161" t="s">
        <v>812</v>
      </c>
      <c r="AE18" s="161" t="s">
        <v>23</v>
      </c>
      <c r="AF18" s="158">
        <f>OUTPUTs!IA17</f>
        <v>867867.12244960305</v>
      </c>
      <c r="AG18" s="158">
        <f>OUTPUTs!GY17</f>
        <v>958027.28860885778</v>
      </c>
      <c r="AH18" s="158">
        <f>OUTPUTs!FW17</f>
        <v>1111451.9081145038</v>
      </c>
      <c r="AI18" s="158">
        <f>OUTPUTs!EU17</f>
        <v>1395225.0664176231</v>
      </c>
      <c r="AJ18" s="158">
        <f>OUTPUTs!DS17</f>
        <v>1520572.0257078628</v>
      </c>
      <c r="AK18" s="158">
        <f>OUTPUTs!CQ17</f>
        <v>1801700.7367932904</v>
      </c>
      <c r="AL18" s="158">
        <f>OUTPUTs!BO17</f>
        <v>1986330.0428616405</v>
      </c>
      <c r="AM18" s="158">
        <f>OUTPUTs!AM17</f>
        <v>2011683.7239458952</v>
      </c>
      <c r="AN18" s="158">
        <f>[1]Formatos_Análises!X18</f>
        <v>1918581.7452116346</v>
      </c>
      <c r="AO18" s="158">
        <f>[1]Formatos_Análises!Y18</f>
        <v>1987373.8546078799</v>
      </c>
      <c r="AP18" s="158">
        <f>[1]Formatos_Análises!Z18</f>
        <v>1998966.5364637824</v>
      </c>
      <c r="AQ18" s="158">
        <f>[1]Formatos_Análises!AA18</f>
        <v>2005780.5464077627</v>
      </c>
    </row>
    <row r="19" spans="15:43" ht="15.75" x14ac:dyDescent="0.25">
      <c r="O19" s="156" t="s">
        <v>544</v>
      </c>
      <c r="P19" s="159">
        <f>+'Total x Ano'!B18</f>
        <v>1756410.1817525972</v>
      </c>
      <c r="Q19" s="159">
        <f>+'Total x Ano'!C18</f>
        <v>2011197.6138672598</v>
      </c>
      <c r="R19" s="159">
        <f>+'Total x Ano'!D18</f>
        <v>2039105.5136649881</v>
      </c>
      <c r="S19" s="159">
        <f>+'Total x Ano'!E18</f>
        <v>2207276.6832946748</v>
      </c>
      <c r="T19" s="159">
        <f>+'Total x Ano'!F18</f>
        <v>2436148.3464286365</v>
      </c>
      <c r="U19" s="159">
        <f>+'Total x Ano'!G18</f>
        <v>2373320.9762349888</v>
      </c>
      <c r="V19" s="159">
        <f>+'Total x Ano'!H18</f>
        <v>2435616.2208997896</v>
      </c>
      <c r="W19" s="159">
        <f>+'Total x Ano'!I18</f>
        <v>2675629.609572852</v>
      </c>
      <c r="X19" s="159">
        <f>[1]Formatos_Análises!L19</f>
        <v>2347158.9031191049</v>
      </c>
      <c r="Y19" s="159">
        <f>[1]Formatos_Análises!M19</f>
        <v>2184957.0405247989</v>
      </c>
      <c r="Z19" s="159">
        <f>[1]Formatos_Análises!N19</f>
        <v>1930538.8383650538</v>
      </c>
      <c r="AA19" s="159">
        <f>[1]Formatos_Análises!O19</f>
        <v>2215152.7968566557</v>
      </c>
      <c r="AC19" s="160">
        <v>6010</v>
      </c>
      <c r="AD19" s="161" t="s">
        <v>784</v>
      </c>
      <c r="AE19" s="161" t="s">
        <v>23</v>
      </c>
      <c r="AF19" s="158">
        <f>OUTPUTs!IA18</f>
        <v>5630890.8854250088</v>
      </c>
      <c r="AG19" s="158">
        <f>OUTPUTs!GY18</f>
        <v>5714187.421055764</v>
      </c>
      <c r="AH19" s="158">
        <f>OUTPUTs!FW18</f>
        <v>6684339.2066931361</v>
      </c>
      <c r="AI19" s="158">
        <f>OUTPUTs!EU18</f>
        <v>7673326.1587375123</v>
      </c>
      <c r="AJ19" s="158">
        <f>OUTPUTs!DS18</f>
        <v>7958408.2023825096</v>
      </c>
      <c r="AK19" s="158">
        <f>OUTPUTs!CQ18</f>
        <v>8543925.1564175971</v>
      </c>
      <c r="AL19" s="158">
        <f>OUTPUTs!BO18</f>
        <v>8994653.9473847151</v>
      </c>
      <c r="AM19" s="158">
        <f>OUTPUTs!AM18</f>
        <v>9311038.1403365918</v>
      </c>
      <c r="AN19" s="158">
        <f>[1]Formatos_Análises!X19</f>
        <v>9068400.6398995854</v>
      </c>
      <c r="AO19" s="158">
        <f>[1]Formatos_Análises!Y19</f>
        <v>8050045.1767955422</v>
      </c>
      <c r="AP19" s="158">
        <f>[1]Formatos_Análises!Z19</f>
        <v>6341668.6158932112</v>
      </c>
      <c r="AQ19" s="158">
        <f>[1]Formatos_Análises!AA19</f>
        <v>8137133.4159101937</v>
      </c>
    </row>
    <row r="20" spans="15:43" ht="15.75" x14ac:dyDescent="0.25">
      <c r="O20" s="156" t="s">
        <v>545</v>
      </c>
      <c r="P20" s="159">
        <f>+'Total x Ano'!B19</f>
        <v>5253305.5816371394</v>
      </c>
      <c r="Q20" s="159">
        <f>+'Total x Ano'!C19</f>
        <v>5829724.7775003482</v>
      </c>
      <c r="R20" s="159">
        <f>+'Total x Ano'!D19</f>
        <v>5978199.9453745792</v>
      </c>
      <c r="S20" s="159">
        <f>+'Total x Ano'!E19</f>
        <v>6731395.0731464699</v>
      </c>
      <c r="T20" s="159">
        <f>+'Total x Ano'!F19</f>
        <v>6641282.042009281</v>
      </c>
      <c r="U20" s="159">
        <f>+'Total x Ano'!G19</f>
        <v>6822865.0040376401</v>
      </c>
      <c r="V20" s="159">
        <f>+'Total x Ano'!H19</f>
        <v>7057298.8903827798</v>
      </c>
      <c r="W20" s="159">
        <f>+'Total x Ano'!I19</f>
        <v>7073039.9858958637</v>
      </c>
      <c r="X20" s="159">
        <f>[1]Formatos_Análises!L20</f>
        <v>5828507.2961350288</v>
      </c>
      <c r="Y20" s="159">
        <f>[1]Formatos_Análises!M20</f>
        <v>5545934.6832902785</v>
      </c>
      <c r="Z20" s="159">
        <f>[1]Formatos_Análises!N20</f>
        <v>5285887.7274259934</v>
      </c>
      <c r="AA20" s="159">
        <f>[1]Formatos_Análises!O20</f>
        <v>5502148.1158348806</v>
      </c>
      <c r="AC20" s="160">
        <v>6021</v>
      </c>
      <c r="AD20" s="161" t="s">
        <v>813</v>
      </c>
      <c r="AE20" s="161" t="s">
        <v>23</v>
      </c>
      <c r="AF20" s="158">
        <f>OUTPUTs!IA19</f>
        <v>21876024.38223676</v>
      </c>
      <c r="AG20" s="158">
        <f>OUTPUTs!GY19</f>
        <v>23260972.424729016</v>
      </c>
      <c r="AH20" s="158">
        <f>OUTPUTs!FW19</f>
        <v>23164295.464936011</v>
      </c>
      <c r="AI20" s="158">
        <f>OUTPUTs!EU19</f>
        <v>26303357.090051714</v>
      </c>
      <c r="AJ20" s="158">
        <f>OUTPUTs!DS19</f>
        <v>27375443.845827594</v>
      </c>
      <c r="AK20" s="158">
        <f>OUTPUTs!CQ19</f>
        <v>28474203.508538101</v>
      </c>
      <c r="AL20" s="158">
        <f>OUTPUTs!BO19</f>
        <v>30059634.984734543</v>
      </c>
      <c r="AM20" s="158">
        <f>OUTPUTs!AM19</f>
        <v>31458116.168567199</v>
      </c>
      <c r="AN20" s="158">
        <f>[1]Formatos_Análises!X20</f>
        <v>29195099.463267881</v>
      </c>
      <c r="AO20" s="158">
        <f>[1]Formatos_Análises!Y20</f>
        <v>28385924.308851127</v>
      </c>
      <c r="AP20" s="158">
        <f>[1]Formatos_Análises!Z20</f>
        <v>28363345.376983285</v>
      </c>
      <c r="AQ20" s="158">
        <f>[1]Formatos_Análises!AA20</f>
        <v>27831788.329271223</v>
      </c>
    </row>
    <row r="21" spans="15:43" ht="15.75" x14ac:dyDescent="0.25">
      <c r="O21" s="156" t="s">
        <v>546</v>
      </c>
      <c r="P21" s="159">
        <f>+'Total x Ano'!B20</f>
        <v>1111262.5220115311</v>
      </c>
      <c r="Q21" s="159">
        <f>+'Total x Ano'!C20</f>
        <v>1489362.3275391243</v>
      </c>
      <c r="R21" s="159">
        <f>+'Total x Ano'!D20</f>
        <v>1445412.3462985323</v>
      </c>
      <c r="S21" s="159">
        <f>+'Total x Ano'!E20</f>
        <v>1449061.1639744691</v>
      </c>
      <c r="T21" s="159">
        <f>+'Total x Ano'!F20</f>
        <v>1533497.6439663016</v>
      </c>
      <c r="U21" s="159">
        <f>+'Total x Ano'!G20</f>
        <v>1572392.5033365095</v>
      </c>
      <c r="V21" s="159">
        <f>+'Total x Ano'!H20</f>
        <v>1710342.6835073787</v>
      </c>
      <c r="W21" s="159">
        <f>+'Total x Ano'!I20</f>
        <v>1700675.0646067369</v>
      </c>
      <c r="X21" s="159">
        <f>[1]Formatos_Análises!L21</f>
        <v>1347437.0629851113</v>
      </c>
      <c r="Y21" s="159">
        <f>[1]Formatos_Análises!M21</f>
        <v>1213248.4693777168</v>
      </c>
      <c r="Z21" s="159">
        <f>[1]Formatos_Análises!N21</f>
        <v>1162353.7701387405</v>
      </c>
      <c r="AA21" s="159">
        <f>[1]Formatos_Análises!O21</f>
        <v>1214108.9602389501</v>
      </c>
      <c r="AC21" s="160">
        <v>6022</v>
      </c>
      <c r="AD21" s="161" t="s">
        <v>814</v>
      </c>
      <c r="AE21" s="161" t="s">
        <v>23</v>
      </c>
      <c r="AF21" s="158">
        <f>OUTPUTs!IA20</f>
        <v>1469199.7326957784</v>
      </c>
      <c r="AG21" s="158">
        <f>OUTPUTs!GY20</f>
        <v>1653867.6194858751</v>
      </c>
      <c r="AH21" s="158">
        <f>OUTPUTs!FW20</f>
        <v>1607447.55951927</v>
      </c>
      <c r="AI21" s="158">
        <f>OUTPUTs!EU20</f>
        <v>2054821.1580139736</v>
      </c>
      <c r="AJ21" s="158">
        <f>OUTPUTs!DS20</f>
        <v>1770684.799227383</v>
      </c>
      <c r="AK21" s="158">
        <f>OUTPUTs!CQ20</f>
        <v>1841057.4259594239</v>
      </c>
      <c r="AL21" s="158">
        <f>OUTPUTs!BO20</f>
        <v>1997569.867258491</v>
      </c>
      <c r="AM21" s="158">
        <f>OUTPUTs!AM20</f>
        <v>1996600.7147224133</v>
      </c>
      <c r="AN21" s="158">
        <f>[1]Formatos_Análises!X21</f>
        <v>2173075.0265273065</v>
      </c>
      <c r="AO21" s="158">
        <f>[1]Formatos_Análises!Y21</f>
        <v>2119374.9502784382</v>
      </c>
      <c r="AP21" s="158">
        <f>[1]Formatos_Análises!Z21</f>
        <v>2406514.470369841</v>
      </c>
      <c r="AQ21" s="158">
        <f>[1]Formatos_Análises!AA21</f>
        <v>2105509.6696261344</v>
      </c>
    </row>
    <row r="22" spans="15:43" ht="15.75" x14ac:dyDescent="0.25">
      <c r="O22" s="156" t="s">
        <v>547</v>
      </c>
      <c r="P22" s="159">
        <f>+'Total x Ano'!B21</f>
        <v>18519596.656791907</v>
      </c>
      <c r="Q22" s="159">
        <f>+'Total x Ano'!C21</f>
        <v>19366315.340005729</v>
      </c>
      <c r="R22" s="159">
        <f>+'Total x Ano'!D21</f>
        <v>19465090.922815025</v>
      </c>
      <c r="S22" s="159">
        <f>+'Total x Ano'!E21</f>
        <v>21350125.892264314</v>
      </c>
      <c r="T22" s="159">
        <f>+'Total x Ano'!F21</f>
        <v>22709393.627169084</v>
      </c>
      <c r="U22" s="159">
        <f>+'Total x Ano'!G21</f>
        <v>24076751.565392308</v>
      </c>
      <c r="V22" s="159">
        <f>+'Total x Ano'!H21</f>
        <v>23011330.300406784</v>
      </c>
      <c r="W22" s="159">
        <f>+'Total x Ano'!I21</f>
        <v>23461304.326351684</v>
      </c>
      <c r="X22" s="159">
        <f>[1]Formatos_Análises!L22</f>
        <v>22212567.041815877</v>
      </c>
      <c r="Y22" s="159">
        <f>[1]Formatos_Análises!M22</f>
        <v>20688087.415276453</v>
      </c>
      <c r="Z22" s="159">
        <f>[1]Formatos_Análises!N22</f>
        <v>20473526.777601093</v>
      </c>
      <c r="AA22" s="159">
        <f>[1]Formatos_Análises!O22</f>
        <v>21276394.807241399</v>
      </c>
      <c r="AC22" s="160">
        <v>5920</v>
      </c>
      <c r="AD22" s="161" t="s">
        <v>830</v>
      </c>
      <c r="AE22" s="161" t="s">
        <v>24</v>
      </c>
      <c r="AF22" s="158">
        <f>OUTPUTs!IA21</f>
        <v>819848.46311881579</v>
      </c>
      <c r="AG22" s="158">
        <f>OUTPUTs!GY21</f>
        <v>838901.98816973309</v>
      </c>
      <c r="AH22" s="158">
        <f>OUTPUTs!FW21</f>
        <v>727757.97378377942</v>
      </c>
      <c r="AI22" s="158">
        <f>OUTPUTs!EU21</f>
        <v>801960.14978674112</v>
      </c>
      <c r="AJ22" s="158">
        <f>OUTPUTs!DS21</f>
        <v>693335.33842401602</v>
      </c>
      <c r="AK22" s="158">
        <f>OUTPUTs!CQ21</f>
        <v>740965.76026101958</v>
      </c>
      <c r="AL22" s="158">
        <f>OUTPUTs!BO21</f>
        <v>760974.5432844949</v>
      </c>
      <c r="AM22" s="158">
        <f>OUTPUTs!AM21</f>
        <v>756835.36940699618</v>
      </c>
      <c r="AN22" s="158">
        <f>[1]Formatos_Análises!X22</f>
        <v>716606.77634357137</v>
      </c>
      <c r="AO22" s="158">
        <f>[1]Formatos_Análises!Y22</f>
        <v>633475.61167128058</v>
      </c>
      <c r="AP22" s="158">
        <f>[1]Formatos_Análises!Z22</f>
        <v>511724.42278185714</v>
      </c>
      <c r="AQ22" s="158">
        <f>[1]Formatos_Análises!AA22</f>
        <v>496651.22818034911</v>
      </c>
    </row>
    <row r="23" spans="15:43" ht="15.75" x14ac:dyDescent="0.25">
      <c r="O23" s="156" t="s">
        <v>548</v>
      </c>
      <c r="P23" s="159">
        <f>+'Total x Ano'!B22</f>
        <v>44280771.832626462</v>
      </c>
      <c r="Q23" s="159">
        <f>+'Total x Ano'!C22</f>
        <v>47793304.559422314</v>
      </c>
      <c r="R23" s="159">
        <f>+'Total x Ano'!D22</f>
        <v>53334917.498840421</v>
      </c>
      <c r="S23" s="159">
        <f>+'Total x Ano'!E22</f>
        <v>56818498.199428961</v>
      </c>
      <c r="T23" s="159">
        <f>+'Total x Ano'!F22</f>
        <v>59527737.599395983</v>
      </c>
      <c r="U23" s="159">
        <f>+'Total x Ano'!G22</f>
        <v>62345420.936557986</v>
      </c>
      <c r="V23" s="159">
        <f>+'Total x Ano'!H22</f>
        <v>62225947.546620466</v>
      </c>
      <c r="W23" s="159">
        <f>+'Total x Ano'!I22</f>
        <v>64411271.90642783</v>
      </c>
      <c r="X23" s="159">
        <f>[1]Formatos_Análises!L23</f>
        <v>54408188.771857753</v>
      </c>
      <c r="Y23" s="159">
        <f>[1]Formatos_Análises!M23</f>
        <v>52417647.572415233</v>
      </c>
      <c r="Z23" s="159">
        <f>[1]Formatos_Análises!N23</f>
        <v>47982873.995893769</v>
      </c>
      <c r="AA23" s="159">
        <f>[1]Formatos_Análises!O23</f>
        <v>46799520.473348327</v>
      </c>
      <c r="AC23" s="160">
        <v>6141</v>
      </c>
      <c r="AD23" s="161" t="s">
        <v>785</v>
      </c>
      <c r="AE23" s="161" t="s">
        <v>23</v>
      </c>
      <c r="AF23" s="158">
        <f>OUTPUTs!IA22</f>
        <v>10921016.173346188</v>
      </c>
      <c r="AG23" s="158">
        <f>OUTPUTs!GY22</f>
        <v>11118399.28204385</v>
      </c>
      <c r="AH23" s="158">
        <f>OUTPUTs!FW22</f>
        <v>16610690.182810994</v>
      </c>
      <c r="AI23" s="158">
        <f>OUTPUTs!EU22</f>
        <v>14246854.036653785</v>
      </c>
      <c r="AJ23" s="158">
        <f>OUTPUTs!DS22</f>
        <v>15298118.192776848</v>
      </c>
      <c r="AK23" s="158">
        <f>OUTPUTs!CQ22</f>
        <v>14198441.846095519</v>
      </c>
      <c r="AL23" s="158">
        <f>OUTPUTs!BO22</f>
        <v>13111970.215880677</v>
      </c>
      <c r="AM23" s="158">
        <f>OUTPUTs!AM22</f>
        <v>14281322.381479153</v>
      </c>
      <c r="AN23" s="158">
        <f>[1]Formatos_Análises!X23</f>
        <v>1967763.6334557319</v>
      </c>
      <c r="AO23" s="158">
        <f>[1]Formatos_Análises!Y23</f>
        <v>1953714.7791944267</v>
      </c>
      <c r="AP23" s="158">
        <f>[1]Formatos_Análises!Z23</f>
        <v>2023133.5824191957</v>
      </c>
      <c r="AQ23" s="158">
        <f>[1]Formatos_Análises!AA23</f>
        <v>2233489.8859616187</v>
      </c>
    </row>
    <row r="24" spans="15:43" ht="15.75" x14ac:dyDescent="0.25">
      <c r="O24" s="156" t="s">
        <v>549</v>
      </c>
      <c r="P24" s="159">
        <f>+'Total x Ano'!B23</f>
        <v>4331864.7485676138</v>
      </c>
      <c r="Q24" s="159">
        <f>+'Total x Ano'!C23</f>
        <v>5164004.5682632765</v>
      </c>
      <c r="R24" s="159">
        <f>+'Total x Ano'!D23</f>
        <v>5376162.1423512446</v>
      </c>
      <c r="S24" s="159">
        <f>+'Total x Ano'!E23</f>
        <v>6072153.5757519444</v>
      </c>
      <c r="T24" s="159">
        <f>+'Total x Ano'!F23</f>
        <v>5974585.6865407955</v>
      </c>
      <c r="U24" s="159">
        <f>+'Total x Ano'!G23</f>
        <v>6504201.0906364769</v>
      </c>
      <c r="V24" s="159">
        <f>+'Total x Ano'!H23</f>
        <v>6839035.2580747548</v>
      </c>
      <c r="W24" s="159">
        <f>+'Total x Ano'!I23</f>
        <v>6797241.1334879799</v>
      </c>
      <c r="X24" s="159">
        <f>[1]Formatos_Análises!L24</f>
        <v>5907609.7127225846</v>
      </c>
      <c r="Y24" s="159">
        <f>[1]Formatos_Análises!M24</f>
        <v>5706956.5144680655</v>
      </c>
      <c r="Z24" s="159">
        <f>[1]Formatos_Análises!N24</f>
        <v>5376624.6933078654</v>
      </c>
      <c r="AA24" s="159">
        <f>[1]Formatos_Análises!O24</f>
        <v>5873161.3671276616</v>
      </c>
      <c r="AC24" s="160">
        <v>6142</v>
      </c>
      <c r="AD24" s="161" t="s">
        <v>815</v>
      </c>
      <c r="AE24" s="161" t="s">
        <v>23</v>
      </c>
      <c r="AF24" s="158">
        <f>OUTPUTs!IA23</f>
        <v>736771.09860098979</v>
      </c>
      <c r="AG24" s="158">
        <f>OUTPUTs!GY23</f>
        <v>708890.94843133434</v>
      </c>
      <c r="AH24" s="158">
        <f>OUTPUTs!FW23</f>
        <v>863187.61111136246</v>
      </c>
      <c r="AI24" s="158">
        <f>OUTPUTs!EU23</f>
        <v>624912.62650832639</v>
      </c>
      <c r="AJ24" s="158">
        <f>OUTPUTs!DS23</f>
        <v>692950.63433945423</v>
      </c>
      <c r="AK24" s="158">
        <f>OUTPUTs!CQ23</f>
        <v>704965.71398748981</v>
      </c>
      <c r="AL24" s="158">
        <f>OUTPUTs!BO23</f>
        <v>408380.75077824446</v>
      </c>
      <c r="AM24" s="158">
        <f>OUTPUTs!AM23</f>
        <v>149740.59190848557</v>
      </c>
      <c r="AN24" s="158">
        <f>[1]Formatos_Análises!X24</f>
        <v>49246.914573858514</v>
      </c>
      <c r="AO24" s="158">
        <f>[1]Formatos_Análises!Y24</f>
        <v>17969.42030004942</v>
      </c>
      <c r="AP24" s="158">
        <f>[1]Formatos_Análises!Z24</f>
        <v>5790.2199867630507</v>
      </c>
      <c r="AQ24" s="158">
        <f>[1]Formatos_Análises!AA24</f>
        <v>4809.1578682779755</v>
      </c>
    </row>
    <row r="25" spans="15:43" ht="15.75" x14ac:dyDescent="0.25">
      <c r="O25" s="156" t="s">
        <v>550</v>
      </c>
      <c r="P25" s="159">
        <f>+'Total x Ano'!B24</f>
        <v>2264825.9138464816</v>
      </c>
      <c r="Q25" s="159">
        <f>+'Total x Ano'!C24</f>
        <v>2676418.8862034851</v>
      </c>
      <c r="R25" s="159">
        <f>+'Total x Ano'!D24</f>
        <v>2792835.6018969929</v>
      </c>
      <c r="S25" s="159">
        <f>+'Total x Ano'!E24</f>
        <v>3150060.3332149717</v>
      </c>
      <c r="T25" s="159">
        <f>+'Total x Ano'!F24</f>
        <v>3209405.527031559</v>
      </c>
      <c r="U25" s="159">
        <f>+'Total x Ano'!G24</f>
        <v>3383755.8559367415</v>
      </c>
      <c r="V25" s="159">
        <f>+'Total x Ano'!H24</f>
        <v>3659825.1847012527</v>
      </c>
      <c r="W25" s="159">
        <f>+'Total x Ano'!I24</f>
        <v>3755313.5926612597</v>
      </c>
      <c r="X25" s="159">
        <f>[1]Formatos_Análises!L25</f>
        <v>2973335.8428089893</v>
      </c>
      <c r="Y25" s="159">
        <f>[1]Formatos_Análises!M25</f>
        <v>2804351.7510022353</v>
      </c>
      <c r="Z25" s="159">
        <f>[1]Formatos_Análises!N25</f>
        <v>2749738.1806790545</v>
      </c>
      <c r="AA25" s="159">
        <f>[1]Formatos_Análises!O25</f>
        <v>2870498.2618895662</v>
      </c>
      <c r="AC25" s="160">
        <v>6143</v>
      </c>
      <c r="AD25" s="161" t="s">
        <v>786</v>
      </c>
      <c r="AE25" s="161" t="s">
        <v>23</v>
      </c>
      <c r="AF25" s="158">
        <f>OUTPUTs!IA24</f>
        <v>1108465.4337004183</v>
      </c>
      <c r="AG25" s="158">
        <f>OUTPUTs!GY24</f>
        <v>1443065.876243046</v>
      </c>
      <c r="AH25" s="158">
        <f>OUTPUTs!FW24</f>
        <v>1883785.6929066523</v>
      </c>
      <c r="AI25" s="158">
        <f>OUTPUTs!EU24</f>
        <v>1991290.3096351512</v>
      </c>
      <c r="AJ25" s="158">
        <f>OUTPUTs!DS24</f>
        <v>4126948.3118696101</v>
      </c>
      <c r="AK25" s="158">
        <f>OUTPUTs!CQ24</f>
        <v>4637381.5940444823</v>
      </c>
      <c r="AL25" s="158">
        <f>OUTPUTs!BO24</f>
        <v>4342658.5161880683</v>
      </c>
      <c r="AM25" s="158">
        <f>OUTPUTs!AM24</f>
        <v>4123427.8694904386</v>
      </c>
      <c r="AN25" s="158">
        <f>[1]Formatos_Análises!X25</f>
        <v>4303008.6189431325</v>
      </c>
      <c r="AO25" s="158">
        <f>[1]Formatos_Análises!Y25</f>
        <v>3860063.5740847965</v>
      </c>
      <c r="AP25" s="158">
        <f>[1]Formatos_Análises!Z25</f>
        <v>1898759.3542397665</v>
      </c>
      <c r="AQ25" s="158">
        <f>[1]Formatos_Análises!AA25</f>
        <v>426828.38836831407</v>
      </c>
    </row>
    <row r="26" spans="15:43" ht="15.75" x14ac:dyDescent="0.25">
      <c r="O26" s="156" t="s">
        <v>551</v>
      </c>
      <c r="P26" s="159">
        <f>+'Total x Ano'!B25</f>
        <v>5121541.6109655863</v>
      </c>
      <c r="Q26" s="159">
        <f>+'Total x Ano'!C25</f>
        <v>5952803.7192591196</v>
      </c>
      <c r="R26" s="159">
        <f>+'Total x Ano'!D25</f>
        <v>5865148.4481589822</v>
      </c>
      <c r="S26" s="159">
        <f>+'Total x Ano'!E25</f>
        <v>6581729.972462289</v>
      </c>
      <c r="T26" s="159">
        <f>+'Total x Ano'!F25</f>
        <v>6562051.9661856452</v>
      </c>
      <c r="U26" s="159">
        <f>+'Total x Ano'!G25</f>
        <v>6285704.6230802638</v>
      </c>
      <c r="V26" s="159">
        <f>+'Total x Ano'!H25</f>
        <v>6675150.3236878961</v>
      </c>
      <c r="W26" s="159">
        <f>+'Total x Ano'!I25</f>
        <v>7281272.8711624527</v>
      </c>
      <c r="X26" s="159">
        <f>[1]Formatos_Análises!L26</f>
        <v>5346583.4683874827</v>
      </c>
      <c r="Y26" s="159">
        <f>[1]Formatos_Análises!M26</f>
        <v>5229755.163820453</v>
      </c>
      <c r="Z26" s="159">
        <f>[1]Formatos_Análises!N26</f>
        <v>4984156.2269380949</v>
      </c>
      <c r="AA26" s="159">
        <f>[1]Formatos_Análises!O26</f>
        <v>4866382.1987616122</v>
      </c>
      <c r="AC26" s="160">
        <v>7722</v>
      </c>
      <c r="AD26" s="161" t="s">
        <v>816</v>
      </c>
      <c r="AE26" s="161" t="s">
        <v>23</v>
      </c>
      <c r="AF26" s="158">
        <f>OUTPUTs!IA25</f>
        <v>1134548.6009418941</v>
      </c>
      <c r="AG26" s="158">
        <f>OUTPUTs!GY25</f>
        <v>935586.81676661014</v>
      </c>
      <c r="AH26" s="158">
        <f>OUTPUTs!FW25</f>
        <v>1054121.4420121217</v>
      </c>
      <c r="AI26" s="158">
        <f>OUTPUTs!EU25</f>
        <v>1149252.1140782463</v>
      </c>
      <c r="AJ26" s="158">
        <f>OUTPUTs!DS25</f>
        <v>985261.28436393291</v>
      </c>
      <c r="AK26" s="158">
        <f>OUTPUTs!CQ25</f>
        <v>881356.0453728704</v>
      </c>
      <c r="AL26" s="158">
        <f>OUTPUTs!BO25</f>
        <v>752282.94112556009</v>
      </c>
      <c r="AM26" s="158">
        <f>OUTPUTs!AM25</f>
        <v>650246.7487416229</v>
      </c>
      <c r="AN26" s="158">
        <f>[1]Formatos_Análises!X26</f>
        <v>619994.54853978509</v>
      </c>
      <c r="AO26" s="158">
        <f>[1]Formatos_Análises!Y26</f>
        <v>502121.1736436662</v>
      </c>
      <c r="AP26" s="158">
        <f>[1]Formatos_Análises!Z26</f>
        <v>450864.4558907749</v>
      </c>
      <c r="AQ26" s="158">
        <f>[1]Formatos_Análises!AA26</f>
        <v>147587.98316412591</v>
      </c>
    </row>
    <row r="27" spans="15:43" ht="15.75" x14ac:dyDescent="0.25">
      <c r="O27" s="156" t="s">
        <v>552</v>
      </c>
      <c r="P27" s="159">
        <f>+'Total x Ano'!B26</f>
        <v>590991.37743210362</v>
      </c>
      <c r="Q27" s="159">
        <f>+'Total x Ano'!C26</f>
        <v>618407.37890825188</v>
      </c>
      <c r="R27" s="159">
        <f>+'Total x Ano'!D26</f>
        <v>691909.79225438251</v>
      </c>
      <c r="S27" s="159">
        <f>+'Total x Ano'!E26</f>
        <v>744983.65172896092</v>
      </c>
      <c r="T27" s="159">
        <f>+'Total x Ano'!F26</f>
        <v>773879.31628493115</v>
      </c>
      <c r="U27" s="159">
        <f>+'Total x Ano'!G26</f>
        <v>796204.66294006398</v>
      </c>
      <c r="V27" s="159">
        <f>+'Total x Ano'!H26</f>
        <v>882226.19613801176</v>
      </c>
      <c r="W27" s="159">
        <f>+'Total x Ano'!I26</f>
        <v>862672.74998683832</v>
      </c>
      <c r="X27" s="159">
        <f>[1]Formatos_Análises!L27</f>
        <v>721187.30493702809</v>
      </c>
      <c r="Y27" s="159">
        <f>[1]Formatos_Análises!M27</f>
        <v>792253.9064689246</v>
      </c>
      <c r="Z27" s="159">
        <f>[1]Formatos_Análises!N27</f>
        <v>778960.20226779871</v>
      </c>
      <c r="AA27" s="159">
        <f>[1]Formatos_Análises!O27</f>
        <v>804959.13387443463</v>
      </c>
      <c r="AC27" s="160">
        <v>6319</v>
      </c>
      <c r="AD27" s="161" t="s">
        <v>817</v>
      </c>
      <c r="AE27" s="161" t="s">
        <v>787</v>
      </c>
      <c r="AF27" s="158">
        <f>OUTPUTs!IA26</f>
        <v>92974.696801518585</v>
      </c>
      <c r="AG27" s="158">
        <f>OUTPUTs!GY26</f>
        <v>346149.32991153561</v>
      </c>
      <c r="AH27" s="158">
        <f>OUTPUTs!FW26</f>
        <v>1063093.9184024548</v>
      </c>
      <c r="AI27" s="158">
        <f>OUTPUTs!EU26</f>
        <v>1518306.676245156</v>
      </c>
      <c r="AJ27" s="158">
        <f>OUTPUTs!DS26</f>
        <v>1978300.5394360805</v>
      </c>
      <c r="AK27" s="158">
        <f>OUTPUTs!CQ26</f>
        <v>2145660.9229271626</v>
      </c>
      <c r="AL27" s="158">
        <f>OUTPUTs!BO26</f>
        <v>3120324.8455147273</v>
      </c>
      <c r="AM27" s="158">
        <f>OUTPUTs!AM26</f>
        <v>3974116.9902045475</v>
      </c>
      <c r="AN27" s="158">
        <f>[1]Formatos_Análises!X27</f>
        <v>5048884.4559934773</v>
      </c>
      <c r="AO27" s="158">
        <f>[1]Formatos_Análises!Y27</f>
        <v>4920884.4304391472</v>
      </c>
      <c r="AP27" s="158">
        <f>[1]Formatos_Análises!Z27</f>
        <v>5667157.722256802</v>
      </c>
      <c r="AQ27" s="158">
        <f>[1]Formatos_Análises!AA27</f>
        <v>6209484.0421793526</v>
      </c>
    </row>
    <row r="28" spans="15:43" ht="15.75" x14ac:dyDescent="0.25">
      <c r="O28" s="156" t="s">
        <v>553</v>
      </c>
      <c r="P28" s="159">
        <f>+'Total x Ano'!B27</f>
        <v>439305.11262366525</v>
      </c>
      <c r="Q28" s="159">
        <f>+'Total x Ano'!C27</f>
        <v>517655.42570361006</v>
      </c>
      <c r="R28" s="159">
        <f>+'Total x Ano'!D27</f>
        <v>563180.47997369629</v>
      </c>
      <c r="S28" s="159">
        <f>+'Total x Ano'!E27</f>
        <v>588606.96596216632</v>
      </c>
      <c r="T28" s="159">
        <f>+'Total x Ano'!F27</f>
        <v>661748.37086828263</v>
      </c>
      <c r="U28" s="159">
        <f>+'Total x Ano'!G27</f>
        <v>733153.06346363563</v>
      </c>
      <c r="V28" s="159">
        <f>+'Total x Ano'!H27</f>
        <v>766956.65124076803</v>
      </c>
      <c r="W28" s="159">
        <f>+'Total x Ano'!I27</f>
        <v>808930.42283184</v>
      </c>
      <c r="X28" s="159">
        <f>[1]Formatos_Análises!L28</f>
        <v>745628.53901943064</v>
      </c>
      <c r="Y28" s="159">
        <f>[1]Formatos_Análises!M28</f>
        <v>698081.13379823579</v>
      </c>
      <c r="Z28" s="159">
        <f>[1]Formatos_Análises!N28</f>
        <v>723836.76764616324</v>
      </c>
      <c r="AA28" s="159">
        <f>[1]Formatos_Análises!O28</f>
        <v>777617.63484999025</v>
      </c>
      <c r="AC28" s="160">
        <v>5811</v>
      </c>
      <c r="AD28" s="161" t="s">
        <v>75</v>
      </c>
      <c r="AE28" s="161" t="s">
        <v>788</v>
      </c>
      <c r="AF28" s="158">
        <f>OUTPUTs!IA27</f>
        <v>3241075.8110863171</v>
      </c>
      <c r="AG28" s="158">
        <f>OUTPUTs!GY27</f>
        <v>3852279.2080233581</v>
      </c>
      <c r="AH28" s="158">
        <f>OUTPUTs!FW27</f>
        <v>3899733.9330620724</v>
      </c>
      <c r="AI28" s="158">
        <f>OUTPUTs!EU27</f>
        <v>4674488.4823805038</v>
      </c>
      <c r="AJ28" s="158">
        <f>OUTPUTs!DS27</f>
        <v>4195788.4344259482</v>
      </c>
      <c r="AK28" s="158">
        <f>OUTPUTs!CQ27</f>
        <v>4091886.2017660677</v>
      </c>
      <c r="AL28" s="158">
        <f>OUTPUTs!BO27</f>
        <v>3937031.4784998293</v>
      </c>
      <c r="AM28" s="158">
        <f>OUTPUTs!AM27</f>
        <v>4152497.5568305524</v>
      </c>
      <c r="AN28" s="158">
        <f>[1]Formatos_Análises!X28</f>
        <v>5135918.2061697664</v>
      </c>
      <c r="AO28" s="158">
        <f>[1]Formatos_Análises!Y28</f>
        <v>4160728.7885017502</v>
      </c>
      <c r="AP28" s="158">
        <f>[1]Formatos_Análises!Z28</f>
        <v>4201280.6087928433</v>
      </c>
      <c r="AQ28" s="158">
        <f>[1]Formatos_Análises!AA28</f>
        <v>5436833.6002463382</v>
      </c>
    </row>
    <row r="29" spans="15:43" ht="15.75" x14ac:dyDescent="0.25">
      <c r="O29" s="156" t="s">
        <v>554</v>
      </c>
      <c r="P29" s="159">
        <f>+'Total x Ano'!B28</f>
        <v>1232494.2627231393</v>
      </c>
      <c r="Q29" s="159">
        <f>+'Total x Ano'!C28</f>
        <v>1416118.8704173265</v>
      </c>
      <c r="R29" s="159">
        <f>+'Total x Ano'!D28</f>
        <v>1448537.2794886406</v>
      </c>
      <c r="S29" s="159">
        <f>+'Total x Ano'!E28</f>
        <v>1692492.4370747523</v>
      </c>
      <c r="T29" s="159">
        <f>+'Total x Ano'!F28</f>
        <v>1713366.2332452438</v>
      </c>
      <c r="U29" s="159">
        <f>+'Total x Ano'!G28</f>
        <v>1663259.7182165561</v>
      </c>
      <c r="V29" s="159">
        <f>+'Total x Ano'!H28</f>
        <v>1874580.2615055335</v>
      </c>
      <c r="W29" s="159">
        <f>+'Total x Ano'!I28</f>
        <v>1941122.6094712785</v>
      </c>
      <c r="X29" s="159">
        <f>[1]Formatos_Análises!L29</f>
        <v>1806136.6022637889</v>
      </c>
      <c r="Y29" s="159">
        <f>[1]Formatos_Análises!M29</f>
        <v>1711927.4874584707</v>
      </c>
      <c r="Z29" s="159">
        <f>[1]Formatos_Análises!N29</f>
        <v>1720914.1546891523</v>
      </c>
      <c r="AA29" s="159">
        <f>[1]Formatos_Análises!O29</f>
        <v>1771270.0633763743</v>
      </c>
      <c r="AC29" s="160">
        <v>5812</v>
      </c>
      <c r="AD29" s="161" t="s">
        <v>789</v>
      </c>
      <c r="AE29" s="161" t="s">
        <v>788</v>
      </c>
      <c r="AF29" s="158">
        <f>OUTPUTs!IA28</f>
        <v>1397559.3951023591</v>
      </c>
      <c r="AG29" s="158">
        <f>OUTPUTs!GY28</f>
        <v>2366724.7181130298</v>
      </c>
      <c r="AH29" s="158">
        <f>OUTPUTs!FW28</f>
        <v>3571831.6421763934</v>
      </c>
      <c r="AI29" s="158">
        <f>OUTPUTs!EU28</f>
        <v>4458931.8880417198</v>
      </c>
      <c r="AJ29" s="158">
        <f>OUTPUTs!DS28</f>
        <v>4122132.0168432468</v>
      </c>
      <c r="AK29" s="158">
        <f>OUTPUTs!CQ28</f>
        <v>3927127.0111753298</v>
      </c>
      <c r="AL29" s="158">
        <f>OUTPUTs!BO28</f>
        <v>3136704.7468883367</v>
      </c>
      <c r="AM29" s="158">
        <f>OUTPUTs!AM28</f>
        <v>2889168.5987438164</v>
      </c>
      <c r="AN29" s="158">
        <f>[1]Formatos_Análises!X29</f>
        <v>2800832.2324142354</v>
      </c>
      <c r="AO29" s="158">
        <f>[1]Formatos_Análises!Y29</f>
        <v>2184535.2123890566</v>
      </c>
      <c r="AP29" s="158">
        <f>[1]Formatos_Análises!Z29</f>
        <v>2395798.0257850555</v>
      </c>
      <c r="AQ29" s="158">
        <f>[1]Formatos_Análises!AA29</f>
        <v>1934111.4377775344</v>
      </c>
    </row>
    <row r="30" spans="15:43" ht="15.75" x14ac:dyDescent="0.25">
      <c r="O30" s="156" t="s">
        <v>555</v>
      </c>
      <c r="P30" s="159">
        <f>+'Total x Ano'!B29</f>
        <v>3222968.9554254916</v>
      </c>
      <c r="Q30" s="159">
        <f>+'Total x Ano'!C29</f>
        <v>2965313.0929216035</v>
      </c>
      <c r="R30" s="159">
        <f>+'Total x Ano'!D29</f>
        <v>3721564.0810079551</v>
      </c>
      <c r="S30" s="159">
        <f>+'Total x Ano'!E29</f>
        <v>3901450.1636084281</v>
      </c>
      <c r="T30" s="159">
        <f>+'Total x Ano'!F29</f>
        <v>4344546.8652457017</v>
      </c>
      <c r="U30" s="159">
        <f>+'Total x Ano'!G29</f>
        <v>4176445.3747681621</v>
      </c>
      <c r="V30" s="159">
        <f>+'Total x Ano'!H29</f>
        <v>4515974.9413363859</v>
      </c>
      <c r="W30" s="159">
        <f>+'Total x Ano'!I29</f>
        <v>4648619.7592368005</v>
      </c>
      <c r="X30" s="159">
        <f>[1]Formatos_Análises!L30</f>
        <v>4748068.7674897015</v>
      </c>
      <c r="Y30" s="159">
        <f>[1]Formatos_Análises!M30</f>
        <v>4043556.3070750865</v>
      </c>
      <c r="Z30" s="159">
        <f>[1]Formatos_Análises!N30</f>
        <v>4429329.1790376995</v>
      </c>
      <c r="AA30" s="159">
        <f>[1]Formatos_Análises!O30</f>
        <v>5889446.9074707851</v>
      </c>
      <c r="AC30" s="160">
        <v>5813</v>
      </c>
      <c r="AD30" s="161" t="s">
        <v>790</v>
      </c>
      <c r="AE30" s="161" t="s">
        <v>788</v>
      </c>
      <c r="AF30" s="158">
        <f>OUTPUTs!IA29</f>
        <v>2256319.2486107228</v>
      </c>
      <c r="AG30" s="158">
        <f>OUTPUTs!GY29</f>
        <v>2307128.0133086741</v>
      </c>
      <c r="AH30" s="158">
        <f>OUTPUTs!FW29</f>
        <v>506966.02081137063</v>
      </c>
      <c r="AI30" s="158">
        <f>OUTPUTs!EU29</f>
        <v>741595.2662119593</v>
      </c>
      <c r="AJ30" s="158">
        <f>OUTPUTs!DS29</f>
        <v>809714.57665439334</v>
      </c>
      <c r="AK30" s="158">
        <f>OUTPUTs!CQ29</f>
        <v>903583.98288537993</v>
      </c>
      <c r="AL30" s="158">
        <f>OUTPUTs!BO29</f>
        <v>1109676.1554061582</v>
      </c>
      <c r="AM30" s="158">
        <f>OUTPUTs!AM29</f>
        <v>1156451.4561455771</v>
      </c>
      <c r="AN30" s="158">
        <f>[1]Formatos_Análises!X30</f>
        <v>1173916.3749636137</v>
      </c>
      <c r="AO30" s="158">
        <f>[1]Formatos_Análises!Y30</f>
        <v>948229.04528121394</v>
      </c>
      <c r="AP30" s="158">
        <f>[1]Formatos_Análises!Z30</f>
        <v>993799.13783656573</v>
      </c>
      <c r="AQ30" s="158">
        <f>[1]Formatos_Análises!AA30</f>
        <v>1009214.0285986047</v>
      </c>
    </row>
    <row r="31" spans="15:43" ht="15.75" x14ac:dyDescent="0.25">
      <c r="O31" s="156" t="s">
        <v>95</v>
      </c>
      <c r="P31" s="159">
        <f>+'Total x Ano'!B30</f>
        <v>94960103.864544064</v>
      </c>
      <c r="Q31" s="159">
        <f>+'Total x Ano'!C30</f>
        <v>103784072.68493854</v>
      </c>
      <c r="R31" s="159">
        <f>+'Total x Ano'!D30</f>
        <v>111070061.72446358</v>
      </c>
      <c r="S31" s="159">
        <f>+'Total x Ano'!E30</f>
        <v>120688878.67070313</v>
      </c>
      <c r="T31" s="159">
        <f>+'Total x Ano'!F30</f>
        <v>126448779.95087725</v>
      </c>
      <c r="U31" s="159">
        <f>+'Total x Ano'!G30</f>
        <v>131809620.00055557</v>
      </c>
      <c r="V31" s="159">
        <f>+'Total x Ano'!H30</f>
        <v>133312239.11396109</v>
      </c>
      <c r="W31" s="159">
        <f>+'Total x Ano'!I30</f>
        <v>137786429.63016957</v>
      </c>
      <c r="X31" s="159">
        <f>[1]Formatos_Análises!L31</f>
        <v>119251819.58567174</v>
      </c>
      <c r="Y31" s="159">
        <f>[1]Formatos_Análises!M31</f>
        <v>113700693.66139165</v>
      </c>
      <c r="Z31" s="159">
        <f>[1]Formatos_Análises!N31</f>
        <v>107762710.89712304</v>
      </c>
      <c r="AA31" s="159">
        <f>[1]Formatos_Análises!O31</f>
        <v>110417346.98965247</v>
      </c>
      <c r="AC31" s="160">
        <v>5821</v>
      </c>
      <c r="AD31" s="161" t="s">
        <v>820</v>
      </c>
      <c r="AE31" s="161" t="s">
        <v>788</v>
      </c>
      <c r="AF31" s="158">
        <f>OUTPUTs!IA30</f>
        <v>3241272.9323579846</v>
      </c>
      <c r="AG31" s="158">
        <f>OUTPUTs!GY30</f>
        <v>3556590.8262445247</v>
      </c>
      <c r="AH31" s="158">
        <f>OUTPUTs!FW30</f>
        <v>3369771.9255118417</v>
      </c>
      <c r="AI31" s="158">
        <f>OUTPUTs!EU30</f>
        <v>3484207.5577788549</v>
      </c>
      <c r="AJ31" s="158">
        <f>OUTPUTs!DS30</f>
        <v>4050813.5887634456</v>
      </c>
      <c r="AK31" s="158">
        <f>OUTPUTs!CQ30</f>
        <v>4254968.4993972741</v>
      </c>
      <c r="AL31" s="158">
        <f>OUTPUTs!BO30</f>
        <v>4053369.7578054094</v>
      </c>
      <c r="AM31" s="158">
        <f>OUTPUTs!AM30</f>
        <v>3745807.8088900205</v>
      </c>
      <c r="AN31" s="158">
        <f>[1]Formatos_Análises!X31</f>
        <v>3250371.4237212911</v>
      </c>
      <c r="AO31" s="158">
        <f>[1]Formatos_Análises!Y31</f>
        <v>3139200.7931255945</v>
      </c>
      <c r="AP31" s="158">
        <f>[1]Formatos_Análises!Z31</f>
        <v>2677884.2680627154</v>
      </c>
      <c r="AQ31" s="158">
        <f>[1]Formatos_Análises!AA31</f>
        <v>2755257.9154998404</v>
      </c>
    </row>
    <row r="32" spans="15:43" ht="15.75" x14ac:dyDescent="0.25">
      <c r="AC32" s="160">
        <v>5822</v>
      </c>
      <c r="AD32" s="161" t="s">
        <v>821</v>
      </c>
      <c r="AE32" s="161" t="s">
        <v>788</v>
      </c>
      <c r="AF32" s="158">
        <f>OUTPUTs!IA31</f>
        <v>9844976.4912897889</v>
      </c>
      <c r="AG32" s="158">
        <f>OUTPUTs!GY31</f>
        <v>9144329.828263035</v>
      </c>
      <c r="AH32" s="158">
        <f>OUTPUTs!FW31</f>
        <v>7926265.9444785416</v>
      </c>
      <c r="AI32" s="158">
        <f>OUTPUTs!EU31</f>
        <v>8724095.4947946742</v>
      </c>
      <c r="AJ32" s="158">
        <f>OUTPUTs!DS31</f>
        <v>8097267.497597659</v>
      </c>
      <c r="AK32" s="158">
        <f>OUTPUTs!CQ31</f>
        <v>7395926.4585682489</v>
      </c>
      <c r="AL32" s="158">
        <f>OUTPUTs!BO31</f>
        <v>7838607.498568628</v>
      </c>
      <c r="AM32" s="158">
        <f>OUTPUTs!AM31</f>
        <v>7946175.1415666258</v>
      </c>
      <c r="AN32" s="158">
        <f>[1]Formatos_Análises!X32</f>
        <v>6144249.7667318853</v>
      </c>
      <c r="AO32" s="158">
        <f>[1]Formatos_Análises!Y32</f>
        <v>5026355.7929625213</v>
      </c>
      <c r="AP32" s="158">
        <f>[1]Formatos_Análises!Z32</f>
        <v>4108645.6938761408</v>
      </c>
      <c r="AQ32" s="158">
        <f>[1]Formatos_Análises!AA32</f>
        <v>3411137.3876827033</v>
      </c>
    </row>
    <row r="33" spans="29:43" ht="15.75" x14ac:dyDescent="0.25">
      <c r="AC33" s="160">
        <v>5823</v>
      </c>
      <c r="AD33" s="161" t="s">
        <v>822</v>
      </c>
      <c r="AE33" s="161" t="s">
        <v>788</v>
      </c>
      <c r="AF33" s="158">
        <f>OUTPUTs!IA32</f>
        <v>1582390.0217589522</v>
      </c>
      <c r="AG33" s="158">
        <f>OUTPUTs!GY32</f>
        <v>1426346.7587701841</v>
      </c>
      <c r="AH33" s="158">
        <f>OUTPUTs!FW32</f>
        <v>3380685.1474609193</v>
      </c>
      <c r="AI33" s="158">
        <f>OUTPUTs!EU32</f>
        <v>3483141.2040852406</v>
      </c>
      <c r="AJ33" s="158">
        <f>OUTPUTs!DS32</f>
        <v>2606787.6748498641</v>
      </c>
      <c r="AK33" s="158">
        <f>OUTPUTs!CQ32</f>
        <v>2680929.8612384778</v>
      </c>
      <c r="AL33" s="158">
        <f>OUTPUTs!BO32</f>
        <v>2271284.3680841997</v>
      </c>
      <c r="AM33" s="158">
        <f>OUTPUTs!AM32</f>
        <v>1804386.5829433503</v>
      </c>
      <c r="AN33" s="158">
        <f>[1]Formatos_Análises!X33</f>
        <v>1596917.9824299971</v>
      </c>
      <c r="AO33" s="158">
        <f>[1]Formatos_Análises!Y33</f>
        <v>1282010.8536388874</v>
      </c>
      <c r="AP33" s="158">
        <f>[1]Formatos_Análises!Z33</f>
        <v>1067457.9695272136</v>
      </c>
      <c r="AQ33" s="158">
        <f>[1]Formatos_Análises!AA33</f>
        <v>478433.02368639386</v>
      </c>
    </row>
    <row r="34" spans="29:43" ht="15.75" x14ac:dyDescent="0.25">
      <c r="AC34" s="160">
        <v>6391</v>
      </c>
      <c r="AD34" s="161" t="s">
        <v>823</v>
      </c>
      <c r="AE34" s="161" t="s">
        <v>788</v>
      </c>
      <c r="AF34" s="158">
        <f>OUTPUTs!IA33</f>
        <v>41362.169311809055</v>
      </c>
      <c r="AG34" s="158">
        <f>OUTPUTs!GY33</f>
        <v>46458.223912376612</v>
      </c>
      <c r="AH34" s="158">
        <f>OUTPUTs!FW33</f>
        <v>69557.78196505805</v>
      </c>
      <c r="AI34" s="158">
        <f>OUTPUTs!EU33</f>
        <v>81122.421275034285</v>
      </c>
      <c r="AJ34" s="158">
        <f>OUTPUTs!DS33</f>
        <v>135151.0479164258</v>
      </c>
      <c r="AK34" s="158">
        <f>OUTPUTs!CQ33</f>
        <v>208577.36472765807</v>
      </c>
      <c r="AL34" s="158">
        <f>OUTPUTs!BO33</f>
        <v>170866.72119434949</v>
      </c>
      <c r="AM34" s="158">
        <f>OUTPUTs!AM33</f>
        <v>210436.06896999344</v>
      </c>
      <c r="AN34" s="158">
        <f>[1]Formatos_Análises!X34</f>
        <v>276298.10821711208</v>
      </c>
      <c r="AO34" s="158">
        <f>[1]Formatos_Análises!Y34</f>
        <v>289539.37642066291</v>
      </c>
      <c r="AP34" s="158">
        <f>[1]Formatos_Análises!Z34</f>
        <v>222089.91859560329</v>
      </c>
      <c r="AQ34" s="158">
        <f>[1]Formatos_Análises!AA34</f>
        <v>273860.35496780067</v>
      </c>
    </row>
    <row r="35" spans="29:43" ht="15.75" x14ac:dyDescent="0.25">
      <c r="AC35" s="160">
        <v>8592</v>
      </c>
      <c r="AD35" s="161" t="s">
        <v>824</v>
      </c>
      <c r="AE35" s="161" t="s">
        <v>791</v>
      </c>
      <c r="AF35" s="158">
        <f>OUTPUTs!IA34</f>
        <v>34892.20945780928</v>
      </c>
      <c r="AG35" s="158">
        <f>OUTPUTs!GY34</f>
        <v>73698.135158080346</v>
      </c>
      <c r="AH35" s="158">
        <f>OUTPUTs!FW34</f>
        <v>78839.930053221819</v>
      </c>
      <c r="AI35" s="158">
        <f>OUTPUTs!EU34</f>
        <v>107448.84501214302</v>
      </c>
      <c r="AJ35" s="158">
        <f>OUTPUTs!DS34</f>
        <v>160201.83979347235</v>
      </c>
      <c r="AK35" s="158">
        <f>OUTPUTs!CQ34</f>
        <v>182505.71136885366</v>
      </c>
      <c r="AL35" s="158">
        <f>OUTPUTs!BO34</f>
        <v>193569.15506002656</v>
      </c>
      <c r="AM35" s="158">
        <f>OUTPUTs!AM34</f>
        <v>205517.24822925049</v>
      </c>
      <c r="AN35" s="158">
        <f>[1]Formatos_Análises!X35</f>
        <v>216958.62796527342</v>
      </c>
      <c r="AO35" s="158">
        <f>[1]Formatos_Análises!Y35</f>
        <v>232699.94430664965</v>
      </c>
      <c r="AP35" s="158">
        <f>[1]Formatos_Análises!Z35</f>
        <v>264073.44496085431</v>
      </c>
      <c r="AQ35" s="158">
        <f>[1]Formatos_Análises!AA35</f>
        <v>260523.88444075309</v>
      </c>
    </row>
    <row r="36" spans="29:43" ht="15.75" x14ac:dyDescent="0.25">
      <c r="AC36" s="160">
        <v>8593</v>
      </c>
      <c r="AD36" s="161" t="s">
        <v>62</v>
      </c>
      <c r="AE36" s="161" t="s">
        <v>791</v>
      </c>
      <c r="AF36" s="158">
        <f>OUTPUTs!IA35</f>
        <v>363145.61784638453</v>
      </c>
      <c r="AG36" s="158">
        <f>OUTPUTs!GY35</f>
        <v>605216.5377246039</v>
      </c>
      <c r="AH36" s="158">
        <f>OUTPUTs!FW35</f>
        <v>659399.57254949887</v>
      </c>
      <c r="AI36" s="158">
        <f>OUTPUTs!EU35</f>
        <v>762287.36547366856</v>
      </c>
      <c r="AJ36" s="158">
        <f>OUTPUTs!DS35</f>
        <v>886222.00049233367</v>
      </c>
      <c r="AK36" s="158">
        <f>OUTPUTs!CQ35</f>
        <v>1019375.4660651042</v>
      </c>
      <c r="AL36" s="158">
        <f>OUTPUTs!BO35</f>
        <v>1068959.9372706085</v>
      </c>
      <c r="AM36" s="158">
        <f>OUTPUTs!AM35</f>
        <v>1194235.8786884064</v>
      </c>
      <c r="AN36" s="158">
        <f>[1]Formatos_Análises!X36</f>
        <v>1260126.5047957352</v>
      </c>
      <c r="AO36" s="158">
        <f>[1]Formatos_Análises!Y36</f>
        <v>1339634.2738588753</v>
      </c>
      <c r="AP36" s="158">
        <f>[1]Formatos_Análises!Z36</f>
        <v>1395062.3587684862</v>
      </c>
      <c r="AQ36" s="158">
        <f>[1]Formatos_Análises!AA36</f>
        <v>1386664.4576654648</v>
      </c>
    </row>
    <row r="37" spans="29:43" ht="15.75" x14ac:dyDescent="0.25">
      <c r="AC37" s="160">
        <v>4783</v>
      </c>
      <c r="AD37" s="161" t="s">
        <v>781</v>
      </c>
      <c r="AE37" s="161" t="s">
        <v>780</v>
      </c>
      <c r="AF37" s="158">
        <f>OUTPUTs!IA36</f>
        <v>848337.16298399575</v>
      </c>
      <c r="AG37" s="158">
        <f>OUTPUTs!GY36</f>
        <v>994853.70670731226</v>
      </c>
      <c r="AH37" s="158">
        <f>OUTPUTs!FW36</f>
        <v>992130.9382203155</v>
      </c>
      <c r="AI37" s="158">
        <f>OUTPUTs!EU36</f>
        <v>1067182.0289779343</v>
      </c>
      <c r="AJ37" s="158">
        <f>OUTPUTs!DS36</f>
        <v>1313999.859470675</v>
      </c>
      <c r="AK37" s="158">
        <f>OUTPUTs!CQ36</f>
        <v>1418610.3607375773</v>
      </c>
      <c r="AL37" s="158">
        <f>OUTPUTs!BO36</f>
        <v>1969389.3153983443</v>
      </c>
      <c r="AM37" s="158">
        <f>OUTPUTs!AM36</f>
        <v>1994782.8870916185</v>
      </c>
      <c r="AN37" s="158">
        <f>[1]Formatos_Análises!X37</f>
        <v>1860929.4677273552</v>
      </c>
      <c r="AO37" s="158">
        <f>[1]Formatos_Análises!Y37</f>
        <v>2036181.4354826966</v>
      </c>
      <c r="AP37" s="158">
        <f>[1]Formatos_Análises!Z37</f>
        <v>2363225.048837855</v>
      </c>
      <c r="AQ37" s="158">
        <f>[1]Formatos_Análises!AA37</f>
        <v>2543445.7439722172</v>
      </c>
    </row>
    <row r="38" spans="29:43" ht="15.75" x14ac:dyDescent="0.25">
      <c r="AC38" s="160">
        <v>4761</v>
      </c>
      <c r="AD38" s="161" t="s">
        <v>818</v>
      </c>
      <c r="AE38" s="161" t="s">
        <v>788</v>
      </c>
      <c r="AF38" s="158">
        <f>OUTPUTs!IA37</f>
        <v>4838506.3850601874</v>
      </c>
      <c r="AG38" s="158">
        <f>OUTPUTs!GY37</f>
        <v>5440703.1376601867</v>
      </c>
      <c r="AH38" s="158">
        <f>OUTPUTs!FW37</f>
        <v>5958067.2418910461</v>
      </c>
      <c r="AI38" s="158">
        <f>OUTPUTs!EU37</f>
        <v>5955790.567174972</v>
      </c>
      <c r="AJ38" s="158">
        <f>OUTPUTs!DS37</f>
        <v>6098598.3461076422</v>
      </c>
      <c r="AK38" s="158">
        <f>OUTPUTs!CQ37</f>
        <v>6904312.4663130399</v>
      </c>
      <c r="AL38" s="158">
        <f>OUTPUTs!BO37</f>
        <v>6966243.5210339157</v>
      </c>
      <c r="AM38" s="158">
        <f>OUTPUTs!AM37</f>
        <v>7059481.3271559365</v>
      </c>
      <c r="AN38" s="158">
        <f>[1]Formatos_Análises!X38</f>
        <v>5627868.6680379836</v>
      </c>
      <c r="AO38" s="158">
        <f>[1]Formatos_Análises!Y38</f>
        <v>5984130.7299653739</v>
      </c>
      <c r="AP38" s="158">
        <f>[1]Formatos_Análises!Z38</f>
        <v>5800766.1899008835</v>
      </c>
      <c r="AQ38" s="158">
        <f>[1]Formatos_Análises!AA38</f>
        <v>6246819.5491054785</v>
      </c>
    </row>
    <row r="39" spans="29:43" ht="15.75" x14ac:dyDescent="0.25">
      <c r="AC39" s="160">
        <v>4762</v>
      </c>
      <c r="AD39" s="161" t="s">
        <v>829</v>
      </c>
      <c r="AE39" s="161" t="s">
        <v>24</v>
      </c>
      <c r="AF39" s="158">
        <f>OUTPUTs!IA38</f>
        <v>269048.94448666397</v>
      </c>
      <c r="AG39" s="158">
        <f>OUTPUTs!GY38</f>
        <v>241329.975333209</v>
      </c>
      <c r="AH39" s="158">
        <f>OUTPUTs!FW38</f>
        <v>249576.66384045448</v>
      </c>
      <c r="AI39" s="158">
        <f>OUTPUTs!EU38</f>
        <v>229414.13977722594</v>
      </c>
      <c r="AJ39" s="158">
        <f>OUTPUTs!DS38</f>
        <v>216024.7178288142</v>
      </c>
      <c r="AK39" s="158">
        <f>OUTPUTs!CQ38</f>
        <v>216917.43794043679</v>
      </c>
      <c r="AL39" s="158">
        <f>OUTPUTs!BO38</f>
        <v>218961.46864623021</v>
      </c>
      <c r="AM39" s="158">
        <f>OUTPUTs!AM38</f>
        <v>204582.89207152123</v>
      </c>
      <c r="AN39" s="158">
        <f>[1]Formatos_Análises!X39</f>
        <v>157732.02688061763</v>
      </c>
      <c r="AO39" s="158">
        <f>[1]Formatos_Análises!Y39</f>
        <v>161811.3686277715</v>
      </c>
      <c r="AP39" s="158">
        <f>[1]Formatos_Análises!Z39</f>
        <v>136412.41469328586</v>
      </c>
      <c r="AQ39" s="158">
        <f>[1]Formatos_Análises!AA39</f>
        <v>145589.79155625019</v>
      </c>
    </row>
    <row r="40" spans="29:43" ht="15.75" x14ac:dyDescent="0.25">
      <c r="AC40" s="160">
        <v>4647</v>
      </c>
      <c r="AD40" s="161" t="s">
        <v>819</v>
      </c>
      <c r="AE40" s="161" t="s">
        <v>788</v>
      </c>
      <c r="AF40" s="158">
        <f>OUTPUTs!IA39</f>
        <v>2861808.4435243546</v>
      </c>
      <c r="AG40" s="158">
        <f>OUTPUTs!GY39</f>
        <v>3188852.4991703704</v>
      </c>
      <c r="AH40" s="158">
        <f>OUTPUTs!FW39</f>
        <v>3640776.0671595549</v>
      </c>
      <c r="AI40" s="158">
        <f>OUTPUTs!EU39</f>
        <v>4100024.6454821671</v>
      </c>
      <c r="AJ40" s="158">
        <f>OUTPUTs!DS39</f>
        <v>4126357.7835932937</v>
      </c>
      <c r="AK40" s="158">
        <f>OUTPUTs!CQ39</f>
        <v>4634935.1178083867</v>
      </c>
      <c r="AL40" s="158">
        <f>OUTPUTs!BO39</f>
        <v>4740968.1605943302</v>
      </c>
      <c r="AM40" s="158">
        <f>OUTPUTs!AM39</f>
        <v>4701060.3123629875</v>
      </c>
      <c r="AN40" s="158">
        <f>[1]Formatos_Análises!X40</f>
        <v>4178778.9999999991</v>
      </c>
      <c r="AO40" s="158">
        <f>[1]Formatos_Análises!Y40</f>
        <v>4031785.9999999995</v>
      </c>
      <c r="AP40" s="158">
        <f>[1]Formatos_Análises!Z40</f>
        <v>4252456.9999999991</v>
      </c>
      <c r="AQ40" s="158">
        <f>[1]Formatos_Análises!AA40</f>
        <v>4577246.9999999991</v>
      </c>
    </row>
    <row r="41" spans="29:43" ht="15.75" x14ac:dyDescent="0.25">
      <c r="AC41" s="160">
        <v>4756</v>
      </c>
      <c r="AD41" s="161" t="s">
        <v>794</v>
      </c>
      <c r="AE41" s="161" t="s">
        <v>24</v>
      </c>
      <c r="AF41" s="158">
        <f>OUTPUTs!IA40</f>
        <v>586669.75196932128</v>
      </c>
      <c r="AG41" s="158">
        <f>OUTPUTs!GY40</f>
        <v>687464.084511269</v>
      </c>
      <c r="AH41" s="158">
        <f>OUTPUTs!FW40</f>
        <v>683904.42564900103</v>
      </c>
      <c r="AI41" s="158">
        <f>OUTPUTs!EU40</f>
        <v>785780.41052059131</v>
      </c>
      <c r="AJ41" s="158">
        <f>OUTPUTs!DS40</f>
        <v>504978.41588894511</v>
      </c>
      <c r="AK41" s="158">
        <f>OUTPUTs!CQ40</f>
        <v>491910.88207112893</v>
      </c>
      <c r="AL41" s="158">
        <f>OUTPUTs!BO40</f>
        <v>525945.66667253315</v>
      </c>
      <c r="AM41" s="158">
        <f>OUTPUTs!AM40</f>
        <v>498818.15641241497</v>
      </c>
      <c r="AN41" s="158">
        <f>[1]Formatos_Análises!X41</f>
        <v>408640.14269666944</v>
      </c>
      <c r="AO41" s="158">
        <f>[1]Formatos_Análises!Y41</f>
        <v>401952.94456402672</v>
      </c>
      <c r="AP41" s="158">
        <f>[1]Formatos_Análises!Z41</f>
        <v>406053.67143887997</v>
      </c>
      <c r="AQ41" s="158">
        <f>[1]Formatos_Análises!AA41</f>
        <v>442916.01621312043</v>
      </c>
    </row>
    <row r="42" spans="29:43" ht="15.75" x14ac:dyDescent="0.25">
      <c r="AC42" s="160">
        <v>3211</v>
      </c>
      <c r="AD42" s="161" t="s">
        <v>803</v>
      </c>
      <c r="AE42" s="161" t="s">
        <v>780</v>
      </c>
      <c r="AF42" s="158">
        <f>OUTPUTs!IA41</f>
        <v>1348792.8923339215</v>
      </c>
      <c r="AG42" s="158">
        <f>OUTPUTs!GY41</f>
        <v>1471818.5232676617</v>
      </c>
      <c r="AH42" s="158">
        <f>OUTPUTs!FW41</f>
        <v>1418428.5304373954</v>
      </c>
      <c r="AI42" s="158">
        <f>OUTPUTs!EU41</f>
        <v>1502430.8450362799</v>
      </c>
      <c r="AJ42" s="158">
        <f>OUTPUTs!DS41</f>
        <v>1819420.3295395323</v>
      </c>
      <c r="AK42" s="158">
        <f>OUTPUTs!CQ41</f>
        <v>1903207.9416825664</v>
      </c>
      <c r="AL42" s="158">
        <f>OUTPUTs!BO41</f>
        <v>1595308.8820320205</v>
      </c>
      <c r="AM42" s="158">
        <f>OUTPUTs!AM41</f>
        <v>1783689.5658681015</v>
      </c>
      <c r="AN42" s="158">
        <f>[1]Formatos_Análises!X42</f>
        <v>1888421.4888621694</v>
      </c>
      <c r="AO42" s="158">
        <f>[1]Formatos_Análises!Y42</f>
        <v>2089903.0167484332</v>
      </c>
      <c r="AP42" s="158">
        <f>[1]Formatos_Análises!Z42</f>
        <v>1569133.2594789604</v>
      </c>
      <c r="AQ42" s="158">
        <f>[1]Formatos_Análises!AA42</f>
        <v>1541358.7441069172</v>
      </c>
    </row>
    <row r="43" spans="29:43" ht="15.75" x14ac:dyDescent="0.25">
      <c r="AC43" s="160">
        <v>3212</v>
      </c>
      <c r="AD43" s="161" t="s">
        <v>804</v>
      </c>
      <c r="AE43" s="161" t="s">
        <v>780</v>
      </c>
      <c r="AF43" s="158">
        <f>OUTPUTs!IA42</f>
        <v>334735.65739115013</v>
      </c>
      <c r="AG43" s="158">
        <f>OUTPUTs!GY42</f>
        <v>404356.4593619848</v>
      </c>
      <c r="AH43" s="158">
        <f>OUTPUTs!FW42</f>
        <v>521829.49119576224</v>
      </c>
      <c r="AI43" s="158">
        <f>OUTPUTs!EU42</f>
        <v>589776.20800684707</v>
      </c>
      <c r="AJ43" s="158">
        <f>OUTPUTs!DS42</f>
        <v>789314.23129519925</v>
      </c>
      <c r="AK43" s="158">
        <f>OUTPUTs!CQ42</f>
        <v>827458.22775442875</v>
      </c>
      <c r="AL43" s="158">
        <f>OUTPUTs!BO42</f>
        <v>810594.12270668184</v>
      </c>
      <c r="AM43" s="158">
        <f>OUTPUTs!AM42</f>
        <v>910111.41914123332</v>
      </c>
      <c r="AN43" s="158">
        <f>[1]Formatos_Análises!X43</f>
        <v>908184.72506919748</v>
      </c>
      <c r="AO43" s="158">
        <f>[1]Formatos_Análises!Y43</f>
        <v>1037377.2976557391</v>
      </c>
      <c r="AP43" s="158">
        <f>[1]Formatos_Análises!Z43</f>
        <v>788712.72792864591</v>
      </c>
      <c r="AQ43" s="158">
        <f>[1]Formatos_Análises!AA43</f>
        <v>786766.03366476158</v>
      </c>
    </row>
    <row r="44" spans="29:43" ht="15.75" x14ac:dyDescent="0.25">
      <c r="AC44" s="160">
        <v>3240</v>
      </c>
      <c r="AD44" s="161" t="s">
        <v>827</v>
      </c>
      <c r="AE44" s="161" t="s">
        <v>25</v>
      </c>
      <c r="AF44" s="158">
        <f>OUTPUTs!IA43</f>
        <v>2045085.1532240941</v>
      </c>
      <c r="AG44" s="158">
        <f>OUTPUTs!GY43</f>
        <v>2198520.8612756925</v>
      </c>
      <c r="AH44" s="158">
        <f>OUTPUTs!FW43</f>
        <v>2114203.4101716932</v>
      </c>
      <c r="AI44" s="158">
        <f>OUTPUTs!EU43</f>
        <v>2315748.4798444253</v>
      </c>
      <c r="AJ44" s="158">
        <f>OUTPUTs!DS43</f>
        <v>2389233.3937327564</v>
      </c>
      <c r="AK44" s="158">
        <f>OUTPUTs!CQ43</f>
        <v>2741597.7246798021</v>
      </c>
      <c r="AL44" s="158">
        <f>OUTPUTs!BO43</f>
        <v>2791430.4081627307</v>
      </c>
      <c r="AM44" s="158">
        <f>OUTPUTs!AM43</f>
        <v>2372136.2268033875</v>
      </c>
      <c r="AN44" s="158">
        <f>[1]Formatos_Análises!X44</f>
        <v>2078090.5948918026</v>
      </c>
      <c r="AO44" s="158">
        <f>[1]Formatos_Análises!Y44</f>
        <v>2090232.0564524578</v>
      </c>
      <c r="AP44" s="158">
        <f>[1]Formatos_Análises!Z44</f>
        <v>2045390.6221142854</v>
      </c>
      <c r="AQ44" s="158">
        <f>[1]Formatos_Análises!AA44</f>
        <v>1884238.4758881775</v>
      </c>
    </row>
    <row r="45" spans="29:43" ht="15.75" x14ac:dyDescent="0.25">
      <c r="AC45" s="160">
        <v>3220</v>
      </c>
      <c r="AD45" s="161" t="s">
        <v>828</v>
      </c>
      <c r="AE45" s="161" t="s">
        <v>24</v>
      </c>
      <c r="AF45" s="158">
        <f>OUTPUTs!IA44</f>
        <v>237592.33614119099</v>
      </c>
      <c r="AG45" s="158">
        <f>OUTPUTs!GY44</f>
        <v>237263.73649260585</v>
      </c>
      <c r="AH45" s="158">
        <f>OUTPUTs!FW44</f>
        <v>196167.23809397567</v>
      </c>
      <c r="AI45" s="158">
        <f>OUTPUTs!EU44</f>
        <v>224069.14185093981</v>
      </c>
      <c r="AJ45" s="158">
        <f>OUTPUTs!DS44</f>
        <v>246243.63999200877</v>
      </c>
      <c r="AK45" s="158">
        <f>OUTPUTs!CQ44</f>
        <v>284133.30286804022</v>
      </c>
      <c r="AL45" s="158">
        <f>OUTPUTs!BO44</f>
        <v>265603.23820107512</v>
      </c>
      <c r="AM45" s="158">
        <f>OUTPUTs!AM44</f>
        <v>273526.62942810828</v>
      </c>
      <c r="AN45" s="158">
        <f>[1]Formatos_Análises!X45</f>
        <v>252409.25504710479</v>
      </c>
      <c r="AO45" s="158">
        <f>[1]Formatos_Análises!Y45</f>
        <v>186077.8520426325</v>
      </c>
      <c r="AP45" s="158">
        <f>[1]Formatos_Análises!Z45</f>
        <v>213019.50041289866</v>
      </c>
      <c r="AQ45" s="158">
        <f>[1]Formatos_Análises!AA45</f>
        <v>186583.88707429112</v>
      </c>
    </row>
    <row r="46" spans="29:43" ht="15.75" x14ac:dyDescent="0.25">
      <c r="AC46" s="160">
        <v>9493</v>
      </c>
      <c r="AD46" s="161" t="s">
        <v>783</v>
      </c>
      <c r="AE46" s="161" t="s">
        <v>782</v>
      </c>
      <c r="AF46" s="158">
        <f>OUTPUTs!IA45</f>
        <v>912612.91072173021</v>
      </c>
      <c r="AG46" s="158">
        <f>OUTPUTs!GY45</f>
        <v>1336317.5133954776</v>
      </c>
      <c r="AH46" s="158">
        <f>OUTPUTs!FW45</f>
        <v>1525759.4011808804</v>
      </c>
      <c r="AI46" s="158">
        <f>OUTPUTs!EU45</f>
        <v>1607610.4487474232</v>
      </c>
      <c r="AJ46" s="158">
        <f>OUTPUTs!DS45</f>
        <v>1807571.5532325115</v>
      </c>
      <c r="AK46" s="158">
        <f>OUTPUTs!CQ45</f>
        <v>1867068.1888097159</v>
      </c>
      <c r="AL46" s="158">
        <f>OUTPUTs!BO45</f>
        <v>1881667.1008100379</v>
      </c>
      <c r="AM46" s="158">
        <f>OUTPUTs!AM45</f>
        <v>1995520.3659034215</v>
      </c>
      <c r="AN46" s="158">
        <f>[1]Formatos_Análises!X46</f>
        <v>2028207.306645294</v>
      </c>
      <c r="AO46" s="158">
        <f>[1]Formatos_Análises!Y46</f>
        <v>1708094.9054095121</v>
      </c>
      <c r="AP46" s="158">
        <f>[1]Formatos_Análises!Z46</f>
        <v>1839170.8582887494</v>
      </c>
      <c r="AQ46" s="158">
        <f>[1]Formatos_Análises!AA46</f>
        <v>1975032.5843160164</v>
      </c>
    </row>
    <row r="47" spans="29:43" ht="15.75" x14ac:dyDescent="0.25">
      <c r="AC47" s="160">
        <v>9101</v>
      </c>
      <c r="AD47" s="161" t="s">
        <v>831</v>
      </c>
      <c r="AE47" s="161" t="s">
        <v>35</v>
      </c>
      <c r="AF47" s="158">
        <f>OUTPUTs!IA46</f>
        <v>211494.44933673492</v>
      </c>
      <c r="AG47" s="158">
        <f>OUTPUTs!GY46</f>
        <v>247712.13112797239</v>
      </c>
      <c r="AH47" s="158">
        <f>OUTPUTs!FW46</f>
        <v>364585.55177059671</v>
      </c>
      <c r="AI47" s="158">
        <f>OUTPUTs!EU46</f>
        <v>358574.00759679219</v>
      </c>
      <c r="AJ47" s="158">
        <f>OUTPUTs!DS46</f>
        <v>393533.00859362254</v>
      </c>
      <c r="AK47" s="158">
        <f>OUTPUTs!CQ46</f>
        <v>282651.66507857828</v>
      </c>
      <c r="AL47" s="158">
        <f>OUTPUTs!BO46</f>
        <v>324904.7795515976</v>
      </c>
      <c r="AM47" s="158">
        <f>OUTPUTs!AM46</f>
        <v>284079.97487739939</v>
      </c>
      <c r="AN47" s="158">
        <f>[1]Formatos_Análises!X47</f>
        <v>380619.51464929018</v>
      </c>
      <c r="AO47" s="158">
        <f>[1]Formatos_Análises!Y47</f>
        <v>275139.81616745441</v>
      </c>
      <c r="AP47" s="158">
        <f>[1]Formatos_Análises!Z47</f>
        <v>269943.56885005353</v>
      </c>
      <c r="AQ47" s="158">
        <f>[1]Formatos_Análises!AA47</f>
        <v>300181.09339945845</v>
      </c>
    </row>
    <row r="48" spans="29:43" ht="15.75" x14ac:dyDescent="0.25">
      <c r="AC48" s="160">
        <v>9102</v>
      </c>
      <c r="AD48" s="161" t="s">
        <v>832</v>
      </c>
      <c r="AE48" s="161" t="s">
        <v>35</v>
      </c>
      <c r="AF48" s="158">
        <f>OUTPUTs!IA47</f>
        <v>507487.97400359216</v>
      </c>
      <c r="AG48" s="158">
        <f>OUTPUTs!GY47</f>
        <v>601534.35105587007</v>
      </c>
      <c r="AH48" s="158">
        <f>OUTPUTs!FW47</f>
        <v>361152.17940535728</v>
      </c>
      <c r="AI48" s="158">
        <f>OUTPUTs!EU47</f>
        <v>425882.83140681026</v>
      </c>
      <c r="AJ48" s="158">
        <f>OUTPUTs!DS47</f>
        <v>348304.66768319585</v>
      </c>
      <c r="AK48" s="158">
        <f>OUTPUTs!CQ47</f>
        <v>404875.47043685516</v>
      </c>
      <c r="AL48" s="158">
        <f>OUTPUTs!BO47</f>
        <v>461750.66413586185</v>
      </c>
      <c r="AM48" s="158">
        <f>OUTPUTs!AM47</f>
        <v>424944.40349341487</v>
      </c>
      <c r="AN48" s="158">
        <f>[1]Formatos_Análises!X48</f>
        <v>415471.28409989999</v>
      </c>
      <c r="AO48" s="158">
        <f>[1]Formatos_Análises!Y48</f>
        <v>618370.48379807139</v>
      </c>
      <c r="AP48" s="158">
        <f>[1]Formatos_Análises!Z48</f>
        <v>461294.24781115976</v>
      </c>
      <c r="AQ48" s="158">
        <f>[1]Formatos_Análises!AA48</f>
        <v>481678.61925406731</v>
      </c>
    </row>
    <row r="49" spans="29:43" ht="15.75" x14ac:dyDescent="0.25">
      <c r="AC49" s="160">
        <v>9103</v>
      </c>
      <c r="AD49" s="161" t="s">
        <v>833</v>
      </c>
      <c r="AE49" s="161" t="s">
        <v>35</v>
      </c>
      <c r="AF49" s="158">
        <f>OUTPUTs!IA48</f>
        <v>430595.13475867809</v>
      </c>
      <c r="AG49" s="158">
        <f>OUTPUTs!GY48</f>
        <v>482386.8194086384</v>
      </c>
      <c r="AH49" s="158">
        <f>OUTPUTs!FW48</f>
        <v>405990.3696114996</v>
      </c>
      <c r="AI49" s="158">
        <f>OUTPUTs!EU48</f>
        <v>450191.9128898817</v>
      </c>
      <c r="AJ49" s="158">
        <f>OUTPUTs!DS48</f>
        <v>344326.32954406715</v>
      </c>
      <c r="AK49" s="158">
        <f>OUTPUTs!CQ48</f>
        <v>477660.46489565878</v>
      </c>
      <c r="AL49" s="158">
        <f>OUTPUTs!BO48</f>
        <v>490390.0404121473</v>
      </c>
      <c r="AM49" s="158">
        <f>OUTPUTs!AM48</f>
        <v>501990.42095639487</v>
      </c>
      <c r="AN49" s="158">
        <f>[1]Formatos_Análises!X49</f>
        <v>369738.36105830898</v>
      </c>
      <c r="AO49" s="158">
        <f>[1]Formatos_Análises!Y49</f>
        <v>359580.31243924267</v>
      </c>
      <c r="AP49" s="158">
        <f>[1]Formatos_Análises!Z49</f>
        <v>334275.11033122957</v>
      </c>
      <c r="AQ49" s="158">
        <f>[1]Formatos_Análises!AA49</f>
        <v>2034432.7840191957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M61"/>
  <sheetViews>
    <sheetView topLeftCell="C1" workbookViewId="0">
      <selection activeCell="L13" sqref="L13"/>
    </sheetView>
  </sheetViews>
  <sheetFormatPr defaultRowHeight="15" x14ac:dyDescent="0.25"/>
  <cols>
    <col min="1" max="1" width="23.140625" style="156" bestFit="1" customWidth="1"/>
    <col min="2" max="7" width="16.28515625" style="155" bestFit="1" customWidth="1"/>
    <col min="8" max="8" width="16.28515625" style="155" customWidth="1"/>
    <col min="9" max="9" width="16.28515625" style="155" bestFit="1" customWidth="1"/>
    <col min="10" max="10" width="16.28515625" style="155" customWidth="1"/>
    <col min="11" max="13" width="15.28515625" style="11" bestFit="1" customWidth="1"/>
    <col min="14" max="16384" width="9.140625" style="11"/>
  </cols>
  <sheetData>
    <row r="1" spans="1:13" s="167" customFormat="1" x14ac:dyDescent="0.25">
      <c r="A1" s="165" t="s">
        <v>936</v>
      </c>
      <c r="B1" s="166"/>
      <c r="C1" s="166"/>
      <c r="D1" s="166"/>
      <c r="E1" s="166"/>
      <c r="F1" s="166"/>
      <c r="G1" s="166"/>
      <c r="H1" s="166"/>
      <c r="I1" s="166"/>
      <c r="J1" s="166"/>
    </row>
    <row r="2" spans="1:13" s="1" customFormat="1" x14ac:dyDescent="0.25">
      <c r="A2" s="156"/>
      <c r="B2" s="156">
        <v>2007</v>
      </c>
      <c r="C2" s="156">
        <v>2008</v>
      </c>
      <c r="D2" s="156">
        <v>2009</v>
      </c>
      <c r="E2" s="156">
        <v>2010</v>
      </c>
      <c r="F2" s="156">
        <v>2011</v>
      </c>
      <c r="G2" s="156">
        <v>2012</v>
      </c>
      <c r="H2" s="156">
        <v>2013</v>
      </c>
      <c r="I2" s="156">
        <v>2014</v>
      </c>
      <c r="J2" s="156">
        <v>2015</v>
      </c>
      <c r="K2" s="1">
        <v>2016</v>
      </c>
      <c r="L2" s="156">
        <v>2017</v>
      </c>
      <c r="M2" s="123">
        <v>2018</v>
      </c>
    </row>
    <row r="3" spans="1:13" x14ac:dyDescent="0.25">
      <c r="A3" s="156" t="s">
        <v>529</v>
      </c>
      <c r="B3" s="162">
        <f>tab_dinamicas!$M5</f>
        <v>200448.32283533955</v>
      </c>
      <c r="C3" s="162">
        <f>tab_dinamicas!$M37</f>
        <v>231655.63214189163</v>
      </c>
      <c r="D3" s="162">
        <f>tab_dinamicas!$M69</f>
        <v>272723.05228906265</v>
      </c>
      <c r="E3" s="162">
        <f>tab_dinamicas!$M101</f>
        <v>330492.83512881212</v>
      </c>
      <c r="F3" s="162">
        <f>tab_dinamicas!$M133</f>
        <v>355538.92636855529</v>
      </c>
      <c r="G3" s="162">
        <f>tab_dinamicas!$M165</f>
        <v>365183.78738795046</v>
      </c>
      <c r="H3" s="162">
        <f>tab_dinamicas!$M197</f>
        <v>395607.47800998745</v>
      </c>
      <c r="I3" s="162">
        <f>tab_dinamicas!$M229</f>
        <v>449027.43697767018</v>
      </c>
      <c r="J3" s="162">
        <f>'[1]Total x Ano'!B3</f>
        <v>397696.54307054984</v>
      </c>
      <c r="K3" s="162">
        <f>'[1]Total x Ano'!C3</f>
        <v>358711.50249701191</v>
      </c>
      <c r="L3" s="162">
        <f>'[1]Total x Ano'!D3</f>
        <v>356504.22552153416</v>
      </c>
      <c r="M3" s="162">
        <f>'[1]Total x Ano'!E3</f>
        <v>345996.51352351648</v>
      </c>
    </row>
    <row r="4" spans="1:13" x14ac:dyDescent="0.25">
      <c r="A4" s="156" t="s">
        <v>530</v>
      </c>
      <c r="B4" s="162">
        <f>tab_dinamicas!$M6</f>
        <v>112182.60179146536</v>
      </c>
      <c r="C4" s="162">
        <f>tab_dinamicas!$M38</f>
        <v>115883.27132753305</v>
      </c>
      <c r="D4" s="162">
        <f>tab_dinamicas!$M70</f>
        <v>111693.18160108161</v>
      </c>
      <c r="E4" s="162">
        <f>tab_dinamicas!$M102</f>
        <v>129369.63733709414</v>
      </c>
      <c r="F4" s="162">
        <f>tab_dinamicas!$M134</f>
        <v>105876.57995586884</v>
      </c>
      <c r="G4" s="162">
        <f>tab_dinamicas!$M166</f>
        <v>127274.98249588654</v>
      </c>
      <c r="H4" s="162">
        <f>tab_dinamicas!$M198</f>
        <v>154316.98456829009</v>
      </c>
      <c r="I4" s="162">
        <f>tab_dinamicas!$M230</f>
        <v>164559.98951500855</v>
      </c>
      <c r="J4" s="162">
        <f>'[1]Total x Ano'!B4</f>
        <v>144824.28778524153</v>
      </c>
      <c r="K4" s="162">
        <f>'[1]Total x Ano'!C4</f>
        <v>165065.1230731449</v>
      </c>
      <c r="L4" s="162">
        <f>'[1]Total x Ano'!D4</f>
        <v>173733.11278890399</v>
      </c>
      <c r="M4" s="162">
        <f>'[1]Total x Ano'!E4</f>
        <v>148238.52564663155</v>
      </c>
    </row>
    <row r="5" spans="1:13" x14ac:dyDescent="0.25">
      <c r="A5" s="156" t="s">
        <v>531</v>
      </c>
      <c r="B5" s="162">
        <f>tab_dinamicas!$M7</f>
        <v>666578.34815103863</v>
      </c>
      <c r="C5" s="162">
        <f>tab_dinamicas!$M39</f>
        <v>814008.47949286876</v>
      </c>
      <c r="D5" s="162">
        <f>tab_dinamicas!$M71</f>
        <v>845772.65230155154</v>
      </c>
      <c r="E5" s="162">
        <f>tab_dinamicas!$M103</f>
        <v>976399.59743760689</v>
      </c>
      <c r="F5" s="162">
        <f>tab_dinamicas!$M135</f>
        <v>1104775.7013013442</v>
      </c>
      <c r="G5" s="162">
        <f>tab_dinamicas!$M167</f>
        <v>1155634.08535905</v>
      </c>
      <c r="H5" s="162">
        <f>tab_dinamicas!$M199</f>
        <v>1186816.5838508711</v>
      </c>
      <c r="I5" s="162">
        <f>tab_dinamicas!$M231</f>
        <v>1244863.3901899545</v>
      </c>
      <c r="J5" s="162">
        <f>'[1]Total x Ano'!B5</f>
        <v>989231.40485715168</v>
      </c>
      <c r="K5" s="162">
        <f>'[1]Total x Ano'!C5</f>
        <v>937753.0695797368</v>
      </c>
      <c r="L5" s="162">
        <f>'[1]Total x Ano'!D5</f>
        <v>870715.56799756805</v>
      </c>
      <c r="M5" s="162">
        <f>'[1]Total x Ano'!E5</f>
        <v>825857.69901904615</v>
      </c>
    </row>
    <row r="6" spans="1:13" x14ac:dyDescent="0.25">
      <c r="A6" s="156" t="s">
        <v>532</v>
      </c>
      <c r="B6" s="162">
        <f>tab_dinamicas!$M8</f>
        <v>58218.702918586074</v>
      </c>
      <c r="C6" s="162">
        <f>tab_dinamicas!$M40</f>
        <v>64125.146453482499</v>
      </c>
      <c r="D6" s="162">
        <f>tab_dinamicas!$M72</f>
        <v>79200.303689552806</v>
      </c>
      <c r="E6" s="162">
        <f>tab_dinamicas!$M104</f>
        <v>87436.789849137233</v>
      </c>
      <c r="F6" s="162">
        <f>tab_dinamicas!$M136</f>
        <v>93542.365072554137</v>
      </c>
      <c r="G6" s="162">
        <f>tab_dinamicas!$M168</f>
        <v>106414.91532264008</v>
      </c>
      <c r="H6" s="162">
        <f>tab_dinamicas!$M200</f>
        <v>118878.89334433728</v>
      </c>
      <c r="I6" s="162">
        <f>tab_dinamicas!$M232</f>
        <v>125117.5702137124</v>
      </c>
      <c r="J6" s="162">
        <f>'[1]Total x Ano'!B6</f>
        <v>131679.39347508471</v>
      </c>
      <c r="K6" s="162">
        <f>'[1]Total x Ano'!C6</f>
        <v>135517.54614397857</v>
      </c>
      <c r="L6" s="162">
        <f>'[1]Total x Ano'!D6</f>
        <v>135942.44175081095</v>
      </c>
      <c r="M6" s="162">
        <f>'[1]Total x Ano'!E6</f>
        <v>136585.61338667889</v>
      </c>
    </row>
    <row r="7" spans="1:13" x14ac:dyDescent="0.25">
      <c r="A7" s="156" t="s">
        <v>533</v>
      </c>
      <c r="B7" s="162">
        <f>tab_dinamicas!$M9</f>
        <v>728567.92443836771</v>
      </c>
      <c r="C7" s="162">
        <f>tab_dinamicas!$M41</f>
        <v>870019.02546615538</v>
      </c>
      <c r="D7" s="162">
        <f>tab_dinamicas!$M73</f>
        <v>1003620.9927739892</v>
      </c>
      <c r="E7" s="162">
        <f>tab_dinamicas!$M105</f>
        <v>1147709.4211984375</v>
      </c>
      <c r="F7" s="162">
        <f>tab_dinamicas!$M137</f>
        <v>1136377.3046666514</v>
      </c>
      <c r="G7" s="162">
        <f>tab_dinamicas!$M169</f>
        <v>1180177.7508305542</v>
      </c>
      <c r="H7" s="162">
        <f>tab_dinamicas!$M201</f>
        <v>1239583.0614656634</v>
      </c>
      <c r="I7" s="162">
        <f>tab_dinamicas!$M233</f>
        <v>1344455.4013243557</v>
      </c>
      <c r="J7" s="162">
        <f>'[1]Total x Ano'!B7</f>
        <v>1227749.4517081098</v>
      </c>
      <c r="K7" s="162">
        <f>'[1]Total x Ano'!C7</f>
        <v>1126276.4928536885</v>
      </c>
      <c r="L7" s="162">
        <f>'[1]Total x Ano'!D7</f>
        <v>1119855.1550332557</v>
      </c>
      <c r="M7" s="162">
        <f>'[1]Total x Ano'!E7</f>
        <v>1104459.1947476394</v>
      </c>
    </row>
    <row r="8" spans="1:13" x14ac:dyDescent="0.25">
      <c r="A8" s="156" t="s">
        <v>534</v>
      </c>
      <c r="B8" s="162">
        <f>tab_dinamicas!$M10</f>
        <v>76032.107249873428</v>
      </c>
      <c r="C8" s="162">
        <f>tab_dinamicas!$M42</f>
        <v>88902.076547008692</v>
      </c>
      <c r="D8" s="162">
        <f>tab_dinamicas!$M74</f>
        <v>79036.979780145528</v>
      </c>
      <c r="E8" s="162">
        <f>tab_dinamicas!$M106</f>
        <v>77969.716181957672</v>
      </c>
      <c r="F8" s="162">
        <f>tab_dinamicas!$M138</f>
        <v>85707.783330733218</v>
      </c>
      <c r="G8" s="162">
        <f>tab_dinamicas!$M170</f>
        <v>88967.537386406853</v>
      </c>
      <c r="H8" s="162">
        <f>tab_dinamicas!$M202</f>
        <v>101484.55727967981</v>
      </c>
      <c r="I8" s="162">
        <f>tab_dinamicas!$M234</f>
        <v>108183.6620645526</v>
      </c>
      <c r="J8" s="162">
        <f>'[1]Total x Ano'!B8</f>
        <v>99261.898943795211</v>
      </c>
      <c r="K8" s="162">
        <f>'[1]Total x Ano'!C8</f>
        <v>95616.696312818167</v>
      </c>
      <c r="L8" s="162">
        <f>'[1]Total x Ano'!D8</f>
        <v>95433.636242908295</v>
      </c>
      <c r="M8" s="162">
        <f>'[1]Total x Ano'!E8</f>
        <v>114779.2778305317</v>
      </c>
    </row>
    <row r="9" spans="1:13" x14ac:dyDescent="0.25">
      <c r="A9" s="156" t="s">
        <v>535</v>
      </c>
      <c r="B9" s="162">
        <f>tab_dinamicas!$M11</f>
        <v>144869.17175822542</v>
      </c>
      <c r="C9" s="162">
        <f>tab_dinamicas!$M43</f>
        <v>219881.26749994908</v>
      </c>
      <c r="D9" s="162">
        <f>tab_dinamicas!$M75</f>
        <v>134718.91098580108</v>
      </c>
      <c r="E9" s="162">
        <f>tab_dinamicas!$M107</f>
        <v>136984.61304293963</v>
      </c>
      <c r="F9" s="162">
        <f>tab_dinamicas!$M139</f>
        <v>158723.65909450961</v>
      </c>
      <c r="G9" s="162">
        <f>tab_dinamicas!$M171</f>
        <v>185714.63245243637</v>
      </c>
      <c r="H9" s="162">
        <f>tab_dinamicas!$M203</f>
        <v>203539.52626062234</v>
      </c>
      <c r="I9" s="162">
        <f>tab_dinamicas!$M235</f>
        <v>215389.15006926726</v>
      </c>
      <c r="J9" s="162">
        <f>'[1]Total x Ano'!B9</f>
        <v>212864.54250579339</v>
      </c>
      <c r="K9" s="162">
        <f>'[1]Total x Ano'!C9</f>
        <v>211885.59359653297</v>
      </c>
      <c r="L9" s="162">
        <f>'[1]Total x Ano'!D9</f>
        <v>202367.96859058776</v>
      </c>
      <c r="M9" s="162">
        <f>'[1]Total x Ano'!E9</f>
        <v>217958.28156413071</v>
      </c>
    </row>
    <row r="10" spans="1:13" x14ac:dyDescent="0.25">
      <c r="A10" s="156" t="s">
        <v>536</v>
      </c>
      <c r="B10" s="162">
        <f>tab_dinamicas!$M12</f>
        <v>339281.81946876284</v>
      </c>
      <c r="C10" s="162">
        <f>tab_dinamicas!$M44</f>
        <v>469940.42631806189</v>
      </c>
      <c r="D10" s="162">
        <f>tab_dinamicas!$M76</f>
        <v>409226.88257112098</v>
      </c>
      <c r="E10" s="162">
        <f>tab_dinamicas!$M108</f>
        <v>492887.08186795597</v>
      </c>
      <c r="F10" s="162">
        <f>tab_dinamicas!$M140</f>
        <v>529060.56009237084</v>
      </c>
      <c r="G10" s="162">
        <f>tab_dinamicas!$M172</f>
        <v>628469.35813693679</v>
      </c>
      <c r="H10" s="162">
        <f>tab_dinamicas!$M204</f>
        <v>664377.20880862139</v>
      </c>
      <c r="I10" s="162">
        <f>tab_dinamicas!$M236</f>
        <v>669357.16896395956</v>
      </c>
      <c r="J10" s="162">
        <f>'[1]Total x Ano'!B10</f>
        <v>544490.10268281226</v>
      </c>
      <c r="K10" s="162">
        <f>'[1]Total x Ano'!C10</f>
        <v>527432.06542807119</v>
      </c>
      <c r="L10" s="162">
        <f>'[1]Total x Ano'!D10</f>
        <v>525253.02222325129</v>
      </c>
      <c r="M10" s="162">
        <f>'[1]Total x Ano'!E10</f>
        <v>537970.23268627014</v>
      </c>
    </row>
    <row r="11" spans="1:13" x14ac:dyDescent="0.25">
      <c r="A11" s="156" t="s">
        <v>537</v>
      </c>
      <c r="B11" s="162">
        <f>tab_dinamicas!$M13</f>
        <v>237600.11283897862</v>
      </c>
      <c r="C11" s="162">
        <f>tab_dinamicas!$M45</f>
        <v>270623.60829767451</v>
      </c>
      <c r="D11" s="162">
        <f>tab_dinamicas!$M77</f>
        <v>263112.71971045854</v>
      </c>
      <c r="E11" s="162">
        <f>tab_dinamicas!$M109</f>
        <v>290717.7197038515</v>
      </c>
      <c r="F11" s="162">
        <f>tab_dinamicas!$M141</f>
        <v>339490.66612746229</v>
      </c>
      <c r="G11" s="162">
        <f>tab_dinamicas!$M173</f>
        <v>399222.92450054653</v>
      </c>
      <c r="H11" s="162">
        <f>tab_dinamicas!$M205</f>
        <v>468064.41050140129</v>
      </c>
      <c r="I11" s="162">
        <f>tab_dinamicas!$M237</f>
        <v>430648.9517007526</v>
      </c>
      <c r="J11" s="162">
        <f>'[1]Total x Ano'!B11</f>
        <v>402351.6154658572</v>
      </c>
      <c r="K11" s="162">
        <f>'[1]Total x Ano'!C11</f>
        <v>421002.71055637125</v>
      </c>
      <c r="L11" s="162">
        <f>'[1]Total x Ano'!D11</f>
        <v>416005.46190387709</v>
      </c>
      <c r="M11" s="162">
        <f>'[1]Total x Ano'!E11</f>
        <v>435830.6643490392</v>
      </c>
    </row>
    <row r="12" spans="1:13" x14ac:dyDescent="0.25">
      <c r="A12" s="156" t="s">
        <v>538</v>
      </c>
      <c r="B12" s="162">
        <f>tab_dinamicas!$M14</f>
        <v>1073187.0866654571</v>
      </c>
      <c r="C12" s="162">
        <f>tab_dinamicas!$M46</f>
        <v>1222233.2939435421</v>
      </c>
      <c r="D12" s="162">
        <f>tab_dinamicas!$M78</f>
        <v>1329072.7566015224</v>
      </c>
      <c r="E12" s="162">
        <f>tab_dinamicas!$M110</f>
        <v>1588497.0745211421</v>
      </c>
      <c r="F12" s="162">
        <f>tab_dinamicas!$M142</f>
        <v>1574709.3103850721</v>
      </c>
      <c r="G12" s="162">
        <f>tab_dinamicas!$M174</f>
        <v>1734847.6818779595</v>
      </c>
      <c r="H12" s="162">
        <f>tab_dinamicas!$M206</f>
        <v>1883335.6195745836</v>
      </c>
      <c r="I12" s="162">
        <f>tab_dinamicas!$M238</f>
        <v>2164590.6040053335</v>
      </c>
      <c r="J12" s="162">
        <f>'[1]Total x Ano'!B12</f>
        <v>2059388.2727478449</v>
      </c>
      <c r="K12" s="162">
        <f>'[1]Total x Ano'!C12</f>
        <v>2049636.9395842599</v>
      </c>
      <c r="L12" s="162">
        <f>'[1]Total x Ano'!D12</f>
        <v>2050516.6632238773</v>
      </c>
      <c r="M12" s="162">
        <f>'[1]Total x Ano'!E12</f>
        <v>2188324.2689291267</v>
      </c>
    </row>
    <row r="13" spans="1:13" x14ac:dyDescent="0.25">
      <c r="A13" s="156" t="s">
        <v>539</v>
      </c>
      <c r="B13" s="162">
        <f>tab_dinamicas!$M15</f>
        <v>415348.4735294953</v>
      </c>
      <c r="C13" s="162">
        <f>tab_dinamicas!$M47</f>
        <v>447748.85181675997</v>
      </c>
      <c r="D13" s="162">
        <f>tab_dinamicas!$M79</f>
        <v>524849.00886052242</v>
      </c>
      <c r="E13" s="162">
        <f>tab_dinamicas!$M111</f>
        <v>613727.32481919602</v>
      </c>
      <c r="F13" s="162">
        <f>tab_dinamicas!$M143</f>
        <v>909339.24533807312</v>
      </c>
      <c r="G13" s="162">
        <f>tab_dinamicas!$M175</f>
        <v>922444.52337729651</v>
      </c>
      <c r="H13" s="162">
        <f>tab_dinamicas!$M207</f>
        <v>873675.80645369063</v>
      </c>
      <c r="I13" s="162">
        <f>tab_dinamicas!$M239</f>
        <v>930862.94856193895</v>
      </c>
      <c r="J13" s="162">
        <f>'[1]Total x Ano'!B13</f>
        <v>928088.86640840303</v>
      </c>
      <c r="K13" s="162">
        <f>'[1]Total x Ano'!C13</f>
        <v>973685.58989874239</v>
      </c>
      <c r="L13" s="162">
        <f>'[1]Total x Ano'!D13</f>
        <v>933231.09712554421</v>
      </c>
      <c r="M13" s="162">
        <f>'[1]Total x Ano'!E13</f>
        <v>1156786.1838374666</v>
      </c>
    </row>
    <row r="14" spans="1:13" x14ac:dyDescent="0.25">
      <c r="A14" s="156" t="s">
        <v>540</v>
      </c>
      <c r="B14" s="162">
        <f>tab_dinamicas!$M16</f>
        <v>383336.34225052834</v>
      </c>
      <c r="C14" s="162">
        <f>tab_dinamicas!$M48</f>
        <v>385308.86195967236</v>
      </c>
      <c r="D14" s="162">
        <f>tab_dinamicas!$M80</f>
        <v>499060.89237276377</v>
      </c>
      <c r="E14" s="162">
        <f>tab_dinamicas!$M112</f>
        <v>587963.34782512288</v>
      </c>
      <c r="F14" s="162">
        <f>tab_dinamicas!$M144</f>
        <v>606181.03119563975</v>
      </c>
      <c r="G14" s="162">
        <f>tab_dinamicas!$M176</f>
        <v>681393.13559937081</v>
      </c>
      <c r="H14" s="162">
        <f>tab_dinamicas!$M208</f>
        <v>687099.15236120275</v>
      </c>
      <c r="I14" s="162">
        <f>tab_dinamicas!$M240</f>
        <v>803245.9216793786</v>
      </c>
      <c r="J14" s="162">
        <f>'[1]Total x Ano'!B14</f>
        <v>621611.24118505919</v>
      </c>
      <c r="K14" s="162">
        <f>'[1]Total x Ano'!C14</f>
        <v>631270.47069129616</v>
      </c>
      <c r="L14" s="162">
        <f>'[1]Total x Ano'!D14</f>
        <v>553582.1511094122</v>
      </c>
      <c r="M14" s="162">
        <f>'[1]Total x Ano'!E14</f>
        <v>535447.8371095222</v>
      </c>
    </row>
    <row r="15" spans="1:13" x14ac:dyDescent="0.25">
      <c r="A15" s="156" t="s">
        <v>541</v>
      </c>
      <c r="B15" s="162">
        <f>tab_dinamicas!$M17</f>
        <v>1745826.3352065925</v>
      </c>
      <c r="C15" s="162">
        <f>tab_dinamicas!$M49</f>
        <v>2113616.88503375</v>
      </c>
      <c r="D15" s="162">
        <f>tab_dinamicas!$M81</f>
        <v>2033938.4321316436</v>
      </c>
      <c r="E15" s="162">
        <f>tab_dinamicas!$M113</f>
        <v>2152362.2664490244</v>
      </c>
      <c r="F15" s="162">
        <f>tab_dinamicas!$M145</f>
        <v>2505792.1129781855</v>
      </c>
      <c r="G15" s="162">
        <f>tab_dinamicas!$M177</f>
        <v>2613728.0273926281</v>
      </c>
      <c r="H15" s="162">
        <f>tab_dinamicas!$M209</f>
        <v>2748351.0577816134</v>
      </c>
      <c r="I15" s="162">
        <f>tab_dinamicas!$M241</f>
        <v>2667152.626531898</v>
      </c>
      <c r="J15" s="162">
        <f>'[1]Total x Ano'!B15</f>
        <v>2278705.882952862</v>
      </c>
      <c r="K15" s="162">
        <f>'[1]Total x Ano'!C15</f>
        <v>2228420.8613147181</v>
      </c>
      <c r="L15" s="162">
        <f>'[1]Total x Ano'!D15</f>
        <v>1969493.6037179355</v>
      </c>
      <c r="M15" s="162">
        <f>'[1]Total x Ano'!E15</f>
        <v>2024971.0887001925</v>
      </c>
    </row>
    <row r="16" spans="1:13" x14ac:dyDescent="0.25">
      <c r="A16" s="156" t="s">
        <v>542</v>
      </c>
      <c r="B16" s="162">
        <f>tab_dinamicas!$M18</f>
        <v>269549.56100706174</v>
      </c>
      <c r="C16" s="162">
        <f>tab_dinamicas!$M50</f>
        <v>300391.90353911673</v>
      </c>
      <c r="D16" s="162">
        <f>tab_dinamicas!$M82</f>
        <v>421749.63311848033</v>
      </c>
      <c r="E16" s="162">
        <f>tab_dinamicas!$M114</f>
        <v>411940.29947312095</v>
      </c>
      <c r="F16" s="162">
        <f>tab_dinamicas!$M146</f>
        <v>419273.58567990252</v>
      </c>
      <c r="G16" s="162">
        <f>tab_dinamicas!$M178</f>
        <v>431968.30577957176</v>
      </c>
      <c r="H16" s="162">
        <f>tab_dinamicas!$M210</f>
        <v>426798.83339920844</v>
      </c>
      <c r="I16" s="162">
        <f>tab_dinamicas!$M242</f>
        <v>503630.87010105368</v>
      </c>
      <c r="J16" s="162">
        <f>'[1]Total x Ano'!B16</f>
        <v>356799.28171346581</v>
      </c>
      <c r="K16" s="162">
        <f>'[1]Total x Ano'!C16</f>
        <v>345426.09016353288</v>
      </c>
      <c r="L16" s="162">
        <f>'[1]Total x Ano'!D16</f>
        <v>363168.82646080077</v>
      </c>
      <c r="M16" s="162">
        <f>'[1]Total x Ano'!E16</f>
        <v>384001.28043970192</v>
      </c>
    </row>
    <row r="17" spans="1:13" x14ac:dyDescent="0.25">
      <c r="A17" s="156" t="s">
        <v>543</v>
      </c>
      <c r="B17" s="162">
        <f>tab_dinamicas!$M19</f>
        <v>383738.19803058187</v>
      </c>
      <c r="C17" s="162">
        <f>tab_dinamicas!$M51</f>
        <v>369107.39508961223</v>
      </c>
      <c r="D17" s="162">
        <f>tab_dinamicas!$M83</f>
        <v>340221.2735504508</v>
      </c>
      <c r="E17" s="162">
        <f>tab_dinamicas!$M115</f>
        <v>376586.8339553111</v>
      </c>
      <c r="F17" s="162">
        <f>tab_dinamicas!$M147</f>
        <v>436747.89491888281</v>
      </c>
      <c r="G17" s="162">
        <f>tab_dinamicas!$M179</f>
        <v>454702.9780550155</v>
      </c>
      <c r="H17" s="162">
        <f>tab_dinamicas!$M211</f>
        <v>506025.48179950682</v>
      </c>
      <c r="I17" s="162">
        <f>tab_dinamicas!$M243</f>
        <v>548249.90657734126</v>
      </c>
      <c r="J17" s="162">
        <f>'[1]Total x Ano'!B17</f>
        <v>464667.486627837</v>
      </c>
      <c r="K17" s="162">
        <f>'[1]Total x Ano'!C17</f>
        <v>456235.46472177992</v>
      </c>
      <c r="L17" s="162">
        <f>'[1]Total x Ano'!D17</f>
        <v>398167.44944228727</v>
      </c>
      <c r="M17" s="162">
        <f>'[1]Total x Ano'!E17</f>
        <v>399479.60701234546</v>
      </c>
    </row>
    <row r="18" spans="1:13" x14ac:dyDescent="0.25">
      <c r="A18" s="156" t="s">
        <v>544</v>
      </c>
      <c r="B18" s="162">
        <f>tab_dinamicas!$M20</f>
        <v>1756410.1817525972</v>
      </c>
      <c r="C18" s="162">
        <f>tab_dinamicas!$M52</f>
        <v>2011197.6138672598</v>
      </c>
      <c r="D18" s="162">
        <f>tab_dinamicas!$M84</f>
        <v>2039105.5136649881</v>
      </c>
      <c r="E18" s="162">
        <f>tab_dinamicas!$M116</f>
        <v>2207276.6832946748</v>
      </c>
      <c r="F18" s="162">
        <f>tab_dinamicas!$M148</f>
        <v>2436148.3464286365</v>
      </c>
      <c r="G18" s="162">
        <f>tab_dinamicas!$M180</f>
        <v>2373320.9762349888</v>
      </c>
      <c r="H18" s="162">
        <f>tab_dinamicas!$M212</f>
        <v>2435616.2208997896</v>
      </c>
      <c r="I18" s="162">
        <f>tab_dinamicas!$M244</f>
        <v>2675629.609572852</v>
      </c>
      <c r="J18" s="162">
        <f>'[1]Total x Ano'!B18</f>
        <v>2347158.9031191049</v>
      </c>
      <c r="K18" s="162">
        <f>'[1]Total x Ano'!C18</f>
        <v>2184957.0405247989</v>
      </c>
      <c r="L18" s="162">
        <f>'[1]Total x Ano'!D18</f>
        <v>1930538.8383650538</v>
      </c>
      <c r="M18" s="162">
        <f>'[1]Total x Ano'!E18</f>
        <v>2215152.7968566557</v>
      </c>
    </row>
    <row r="19" spans="1:13" x14ac:dyDescent="0.25">
      <c r="A19" s="156" t="s">
        <v>545</v>
      </c>
      <c r="B19" s="162">
        <f>tab_dinamicas!$M21</f>
        <v>5253305.5816371394</v>
      </c>
      <c r="C19" s="162">
        <f>tab_dinamicas!$M53</f>
        <v>5829724.7775003482</v>
      </c>
      <c r="D19" s="162">
        <f>tab_dinamicas!$M85</f>
        <v>5978199.9453745792</v>
      </c>
      <c r="E19" s="162">
        <f>tab_dinamicas!$M117</f>
        <v>6731395.0731464699</v>
      </c>
      <c r="F19" s="162">
        <f>tab_dinamicas!$M149</f>
        <v>6641282.042009281</v>
      </c>
      <c r="G19" s="162">
        <f>tab_dinamicas!$M181</f>
        <v>6822865.0040376401</v>
      </c>
      <c r="H19" s="162">
        <f>tab_dinamicas!$M213</f>
        <v>7057298.8903827798</v>
      </c>
      <c r="I19" s="162">
        <f>tab_dinamicas!$M245</f>
        <v>7073039.9858958637</v>
      </c>
      <c r="J19" s="162">
        <f>'[1]Total x Ano'!B19</f>
        <v>5828507.2961350288</v>
      </c>
      <c r="K19" s="162">
        <f>'[1]Total x Ano'!C19</f>
        <v>5545934.6832902785</v>
      </c>
      <c r="L19" s="162">
        <f>'[1]Total x Ano'!D19</f>
        <v>5285887.7274259934</v>
      </c>
      <c r="M19" s="162">
        <f>'[1]Total x Ano'!E19</f>
        <v>5502148.1158348806</v>
      </c>
    </row>
    <row r="20" spans="1:13" x14ac:dyDescent="0.25">
      <c r="A20" s="156" t="s">
        <v>546</v>
      </c>
      <c r="B20" s="162">
        <f>tab_dinamicas!$M22</f>
        <v>1111262.5220115311</v>
      </c>
      <c r="C20" s="162">
        <f>tab_dinamicas!$M54</f>
        <v>1489362.3275391243</v>
      </c>
      <c r="D20" s="162">
        <f>tab_dinamicas!$M86</f>
        <v>1445412.3462985323</v>
      </c>
      <c r="E20" s="162">
        <f>tab_dinamicas!$M118</f>
        <v>1449061.1639744691</v>
      </c>
      <c r="F20" s="162">
        <f>tab_dinamicas!$M150</f>
        <v>1533497.6439663016</v>
      </c>
      <c r="G20" s="162">
        <f>tab_dinamicas!$M182</f>
        <v>1572392.5033365095</v>
      </c>
      <c r="H20" s="162">
        <f>tab_dinamicas!$M214</f>
        <v>1710342.6835073787</v>
      </c>
      <c r="I20" s="162">
        <f>tab_dinamicas!$M246</f>
        <v>1700675.0646067369</v>
      </c>
      <c r="J20" s="162">
        <f>'[1]Total x Ano'!B20</f>
        <v>1347437.0629851113</v>
      </c>
      <c r="K20" s="162">
        <f>'[1]Total x Ano'!C20</f>
        <v>1213248.4693777168</v>
      </c>
      <c r="L20" s="162">
        <f>'[1]Total x Ano'!D20</f>
        <v>1162353.7701387405</v>
      </c>
      <c r="M20" s="162">
        <f>'[1]Total x Ano'!E20</f>
        <v>1214108.9602389501</v>
      </c>
    </row>
    <row r="21" spans="1:13" x14ac:dyDescent="0.25">
      <c r="A21" s="156" t="s">
        <v>547</v>
      </c>
      <c r="B21" s="162">
        <f>tab_dinamicas!$M23</f>
        <v>18519596.656791907</v>
      </c>
      <c r="C21" s="162">
        <f>tab_dinamicas!$M55</f>
        <v>19366315.340005729</v>
      </c>
      <c r="D21" s="162">
        <f>tab_dinamicas!$M87</f>
        <v>19465090.922815025</v>
      </c>
      <c r="E21" s="162">
        <f>tab_dinamicas!$M119</f>
        <v>21350125.892264314</v>
      </c>
      <c r="F21" s="162">
        <f>tab_dinamicas!$M151</f>
        <v>22709393.627169084</v>
      </c>
      <c r="G21" s="162">
        <f>tab_dinamicas!$M183</f>
        <v>24076751.565392308</v>
      </c>
      <c r="H21" s="162">
        <f>tab_dinamicas!$M215</f>
        <v>23011330.300406784</v>
      </c>
      <c r="I21" s="162">
        <f>tab_dinamicas!$M247</f>
        <v>23461304.326351684</v>
      </c>
      <c r="J21" s="162">
        <f>'[1]Total x Ano'!B21</f>
        <v>22212567.041815877</v>
      </c>
      <c r="K21" s="162">
        <f>'[1]Total x Ano'!C21</f>
        <v>20688087.415276453</v>
      </c>
      <c r="L21" s="162">
        <f>'[1]Total x Ano'!D21</f>
        <v>20473526.777601093</v>
      </c>
      <c r="M21" s="162">
        <f>'[1]Total x Ano'!E21</f>
        <v>21276394.807241399</v>
      </c>
    </row>
    <row r="22" spans="1:13" x14ac:dyDescent="0.25">
      <c r="A22" s="156" t="s">
        <v>548</v>
      </c>
      <c r="B22" s="162">
        <f>tab_dinamicas!$M24</f>
        <v>44280771.832626462</v>
      </c>
      <c r="C22" s="162">
        <f>tab_dinamicas!$M56</f>
        <v>47793304.559422314</v>
      </c>
      <c r="D22" s="162">
        <f>tab_dinamicas!$M88</f>
        <v>53334917.498840421</v>
      </c>
      <c r="E22" s="162">
        <f>tab_dinamicas!$M120</f>
        <v>56818498.199428961</v>
      </c>
      <c r="F22" s="162">
        <f>tab_dinamicas!$M152</f>
        <v>59527737.599395983</v>
      </c>
      <c r="G22" s="162">
        <f>tab_dinamicas!$M184</f>
        <v>62345420.936557986</v>
      </c>
      <c r="H22" s="162">
        <f>tab_dinamicas!$M216</f>
        <v>62225947.546620466</v>
      </c>
      <c r="I22" s="162">
        <f>tab_dinamicas!$M248</f>
        <v>64411271.90642783</v>
      </c>
      <c r="J22" s="162">
        <f>'[1]Total x Ano'!B22</f>
        <v>54408188.771857753</v>
      </c>
      <c r="K22" s="162">
        <f>'[1]Total x Ano'!C22</f>
        <v>52417647.572415233</v>
      </c>
      <c r="L22" s="162">
        <f>'[1]Total x Ano'!D22</f>
        <v>47982873.995893769</v>
      </c>
      <c r="M22" s="162">
        <f>'[1]Total x Ano'!E22</f>
        <v>46799520.473348327</v>
      </c>
    </row>
    <row r="23" spans="1:13" x14ac:dyDescent="0.25">
      <c r="A23" s="156" t="s">
        <v>549</v>
      </c>
      <c r="B23" s="162">
        <f>tab_dinamicas!$M25</f>
        <v>4331864.7485676138</v>
      </c>
      <c r="C23" s="162">
        <f>tab_dinamicas!$M57</f>
        <v>5164004.5682632765</v>
      </c>
      <c r="D23" s="162">
        <f>tab_dinamicas!$M89</f>
        <v>5376162.1423512446</v>
      </c>
      <c r="E23" s="162">
        <f>tab_dinamicas!$M121</f>
        <v>6072153.5757519444</v>
      </c>
      <c r="F23" s="162">
        <f>tab_dinamicas!$M153</f>
        <v>5974585.6865407955</v>
      </c>
      <c r="G23" s="162">
        <f>tab_dinamicas!$M185</f>
        <v>6504201.0906364769</v>
      </c>
      <c r="H23" s="162">
        <f>tab_dinamicas!$M217</f>
        <v>6839035.2580747548</v>
      </c>
      <c r="I23" s="162">
        <f>tab_dinamicas!$M249</f>
        <v>6797241.1334879799</v>
      </c>
      <c r="J23" s="162">
        <f>'[1]Total x Ano'!B23</f>
        <v>5907609.7127225846</v>
      </c>
      <c r="K23" s="162">
        <f>'[1]Total x Ano'!C23</f>
        <v>5706956.5144680655</v>
      </c>
      <c r="L23" s="162">
        <f>'[1]Total x Ano'!D23</f>
        <v>5376624.6933078654</v>
      </c>
      <c r="M23" s="162">
        <f>'[1]Total x Ano'!E23</f>
        <v>5873161.3671276616</v>
      </c>
    </row>
    <row r="24" spans="1:13" x14ac:dyDescent="0.25">
      <c r="A24" s="156" t="s">
        <v>550</v>
      </c>
      <c r="B24" s="162">
        <f>tab_dinamicas!$M26</f>
        <v>2264825.9138464816</v>
      </c>
      <c r="C24" s="162">
        <f>tab_dinamicas!$M58</f>
        <v>2676418.8862034851</v>
      </c>
      <c r="D24" s="162">
        <f>tab_dinamicas!$M90</f>
        <v>2792835.6018969929</v>
      </c>
      <c r="E24" s="162">
        <f>tab_dinamicas!$M122</f>
        <v>3150060.3332149717</v>
      </c>
      <c r="F24" s="162">
        <f>tab_dinamicas!$M154</f>
        <v>3209405.527031559</v>
      </c>
      <c r="G24" s="162">
        <f>tab_dinamicas!$M186</f>
        <v>3383755.8559367415</v>
      </c>
      <c r="H24" s="162">
        <f>tab_dinamicas!$M218</f>
        <v>3659825.1847012527</v>
      </c>
      <c r="I24" s="162">
        <f>tab_dinamicas!$M250</f>
        <v>3755313.5926612597</v>
      </c>
      <c r="J24" s="162">
        <f>'[1]Total x Ano'!B24</f>
        <v>2973335.8428089893</v>
      </c>
      <c r="K24" s="162">
        <f>'[1]Total x Ano'!C24</f>
        <v>2804351.7510022353</v>
      </c>
      <c r="L24" s="162">
        <f>'[1]Total x Ano'!D24</f>
        <v>2749738.1806790545</v>
      </c>
      <c r="M24" s="162">
        <f>'[1]Total x Ano'!E24</f>
        <v>2870498.2618895662</v>
      </c>
    </row>
    <row r="25" spans="1:13" x14ac:dyDescent="0.25">
      <c r="A25" s="156" t="s">
        <v>551</v>
      </c>
      <c r="B25" s="162">
        <f>tab_dinamicas!$M27</f>
        <v>5121541.6109655863</v>
      </c>
      <c r="C25" s="162">
        <f>tab_dinamicas!$M59</f>
        <v>5952803.7192591196</v>
      </c>
      <c r="D25" s="162">
        <f>tab_dinamicas!$M91</f>
        <v>5865148.4481589822</v>
      </c>
      <c r="E25" s="162">
        <f>tab_dinamicas!$M123</f>
        <v>6581729.972462289</v>
      </c>
      <c r="F25" s="162">
        <f>tab_dinamicas!$M155</f>
        <v>6562051.9661856452</v>
      </c>
      <c r="G25" s="162">
        <f>tab_dinamicas!$M187</f>
        <v>6285704.6230802638</v>
      </c>
      <c r="H25" s="162">
        <f>tab_dinamicas!$M219</f>
        <v>6675150.3236878961</v>
      </c>
      <c r="I25" s="162">
        <f>tab_dinamicas!$M251</f>
        <v>7281272.8711624527</v>
      </c>
      <c r="J25" s="162">
        <f>'[1]Total x Ano'!B25</f>
        <v>5346583.4683874827</v>
      </c>
      <c r="K25" s="162">
        <f>'[1]Total x Ano'!C25</f>
        <v>5229755.163820453</v>
      </c>
      <c r="L25" s="162">
        <f>'[1]Total x Ano'!D25</f>
        <v>4984156.2269380949</v>
      </c>
      <c r="M25" s="162">
        <f>'[1]Total x Ano'!E25</f>
        <v>4866382.1987616122</v>
      </c>
    </row>
    <row r="26" spans="1:13" x14ac:dyDescent="0.25">
      <c r="A26" s="156" t="s">
        <v>552</v>
      </c>
      <c r="B26" s="162">
        <f>tab_dinamicas!$M28</f>
        <v>590991.37743210362</v>
      </c>
      <c r="C26" s="162">
        <f>tab_dinamicas!$M60</f>
        <v>618407.37890825188</v>
      </c>
      <c r="D26" s="162">
        <f>tab_dinamicas!$M92</f>
        <v>691909.79225438251</v>
      </c>
      <c r="E26" s="162">
        <f>tab_dinamicas!$M124</f>
        <v>744983.65172896092</v>
      </c>
      <c r="F26" s="162">
        <f>tab_dinamicas!$M156</f>
        <v>773879.31628493115</v>
      </c>
      <c r="G26" s="162">
        <f>tab_dinamicas!$M188</f>
        <v>796204.66294006398</v>
      </c>
      <c r="H26" s="162">
        <f>tab_dinamicas!$M220</f>
        <v>882226.19613801176</v>
      </c>
      <c r="I26" s="162">
        <f>tab_dinamicas!$M252</f>
        <v>862672.74998683832</v>
      </c>
      <c r="J26" s="162">
        <f>'[1]Total x Ano'!B26</f>
        <v>721187.30493702809</v>
      </c>
      <c r="K26" s="162">
        <f>'[1]Total x Ano'!C26</f>
        <v>792253.9064689246</v>
      </c>
      <c r="L26" s="162">
        <f>'[1]Total x Ano'!D26</f>
        <v>778960.20226779871</v>
      </c>
      <c r="M26" s="162">
        <f>'[1]Total x Ano'!E26</f>
        <v>804959.13387443463</v>
      </c>
    </row>
    <row r="27" spans="1:13" x14ac:dyDescent="0.25">
      <c r="A27" s="156" t="s">
        <v>553</v>
      </c>
      <c r="B27" s="162">
        <f>tab_dinamicas!$M29</f>
        <v>439305.11262366525</v>
      </c>
      <c r="C27" s="162">
        <f>tab_dinamicas!$M61</f>
        <v>517655.42570361006</v>
      </c>
      <c r="D27" s="162">
        <f>tab_dinamicas!$M93</f>
        <v>563180.47997369629</v>
      </c>
      <c r="E27" s="162">
        <f>tab_dinamicas!$M125</f>
        <v>588606.96596216632</v>
      </c>
      <c r="F27" s="162">
        <f>tab_dinamicas!$M157</f>
        <v>661748.37086828263</v>
      </c>
      <c r="G27" s="162">
        <f>tab_dinamicas!$M189</f>
        <v>733153.06346363563</v>
      </c>
      <c r="H27" s="162">
        <f>tab_dinamicas!$M221</f>
        <v>766956.65124076803</v>
      </c>
      <c r="I27" s="162">
        <f>tab_dinamicas!$M253</f>
        <v>808930.42283184</v>
      </c>
      <c r="J27" s="162">
        <f>'[1]Total x Ano'!B27</f>
        <v>745628.53901943064</v>
      </c>
      <c r="K27" s="162">
        <f>'[1]Total x Ano'!C27</f>
        <v>698081.13379823579</v>
      </c>
      <c r="L27" s="162">
        <f>'[1]Total x Ano'!D27</f>
        <v>723836.76764616324</v>
      </c>
      <c r="M27" s="162">
        <f>'[1]Total x Ano'!E27</f>
        <v>777617.63484999025</v>
      </c>
    </row>
    <row r="28" spans="1:13" x14ac:dyDescent="0.25">
      <c r="A28" s="156" t="s">
        <v>554</v>
      </c>
      <c r="B28" s="162">
        <f>tab_dinamicas!$M30</f>
        <v>1232494.2627231393</v>
      </c>
      <c r="C28" s="162">
        <f>tab_dinamicas!$M62</f>
        <v>1416118.8704173265</v>
      </c>
      <c r="D28" s="162">
        <f>tab_dinamicas!$M94</f>
        <v>1448537.2794886406</v>
      </c>
      <c r="E28" s="162">
        <f>tab_dinamicas!$M126</f>
        <v>1692492.4370747523</v>
      </c>
      <c r="F28" s="162">
        <f>tab_dinamicas!$M158</f>
        <v>1713366.2332452438</v>
      </c>
      <c r="G28" s="162">
        <f>tab_dinamicas!$M190</f>
        <v>1663259.7182165561</v>
      </c>
      <c r="H28" s="162">
        <f>tab_dinamicas!$M222</f>
        <v>1874580.2615055335</v>
      </c>
      <c r="I28" s="162">
        <f>tab_dinamicas!$M254</f>
        <v>1941122.6094712785</v>
      </c>
      <c r="J28" s="162">
        <f>'[1]Total x Ano'!B28</f>
        <v>1806136.6022637889</v>
      </c>
      <c r="K28" s="162">
        <f>'[1]Total x Ano'!C28</f>
        <v>1711927.4874584707</v>
      </c>
      <c r="L28" s="162">
        <f>'[1]Total x Ano'!D28</f>
        <v>1720914.1546891523</v>
      </c>
      <c r="M28" s="162">
        <f>'[1]Total x Ano'!E28</f>
        <v>1771270.0633763743</v>
      </c>
    </row>
    <row r="29" spans="1:13" x14ac:dyDescent="0.25">
      <c r="A29" s="156" t="s">
        <v>555</v>
      </c>
      <c r="B29" s="162">
        <f>tab_dinamicas!$M31</f>
        <v>3222968.9554254916</v>
      </c>
      <c r="C29" s="162">
        <f>tab_dinamicas!$M63</f>
        <v>2965313.0929216035</v>
      </c>
      <c r="D29" s="162">
        <f>tab_dinamicas!$M95</f>
        <v>3721564.0810079551</v>
      </c>
      <c r="E29" s="162">
        <f>tab_dinamicas!$M127</f>
        <v>3901450.1636084281</v>
      </c>
      <c r="F29" s="162">
        <f>tab_dinamicas!$M159</f>
        <v>4344546.8652457017</v>
      </c>
      <c r="G29" s="162">
        <f>tab_dinamicas!$M191</f>
        <v>4176445.3747681621</v>
      </c>
      <c r="H29" s="162">
        <f>tab_dinamicas!$M223</f>
        <v>4515974.9413363859</v>
      </c>
      <c r="I29" s="162">
        <f>tab_dinamicas!$M255</f>
        <v>4648619.7592368005</v>
      </c>
      <c r="J29" s="162">
        <f>'[1]Total x Ano'!B29</f>
        <v>4748068.7674897015</v>
      </c>
      <c r="K29" s="162">
        <f>'[1]Total x Ano'!C29</f>
        <v>4043556.3070750865</v>
      </c>
      <c r="L29" s="162">
        <f>'[1]Total x Ano'!D29</f>
        <v>4429329.1790376995</v>
      </c>
      <c r="M29" s="162">
        <f>'[1]Total x Ano'!E29</f>
        <v>5889446.9074707851</v>
      </c>
    </row>
    <row r="30" spans="1:13" x14ac:dyDescent="0.25">
      <c r="A30" s="156" t="s">
        <v>95</v>
      </c>
      <c r="B30" s="162">
        <f>tab_dinamicas!$M32</f>
        <v>94960103.864544064</v>
      </c>
      <c r="C30" s="162">
        <f>tab_dinamicas!$M64</f>
        <v>103784072.68493854</v>
      </c>
      <c r="D30" s="162">
        <f>tab_dinamicas!$M96</f>
        <v>111070061.72446358</v>
      </c>
      <c r="E30" s="162">
        <f>tab_dinamicas!$M128</f>
        <v>120688878.67070313</v>
      </c>
      <c r="F30" s="162">
        <f>tab_dinamicas!$M160</f>
        <v>126448779.95087725</v>
      </c>
      <c r="G30" s="162">
        <f>tab_dinamicas!$M192</f>
        <v>131809620.00055557</v>
      </c>
      <c r="H30" s="162">
        <f>tab_dinamicas!$M224</f>
        <v>133312239.11396109</v>
      </c>
      <c r="I30" s="162">
        <f>tab_dinamicas!$M256</f>
        <v>137786429.63016957</v>
      </c>
      <c r="J30" s="162">
        <f>'[1]Total x Ano'!B30</f>
        <v>119251819.58567174</v>
      </c>
      <c r="K30" s="162">
        <f>'[1]Total x Ano'!C30</f>
        <v>113700693.66139165</v>
      </c>
      <c r="L30" s="162">
        <f>'[1]Total x Ano'!D30</f>
        <v>107762710.89712304</v>
      </c>
      <c r="M30" s="162">
        <f>'[1]Total x Ano'!E30</f>
        <v>110417346.98965247</v>
      </c>
    </row>
    <row r="32" spans="1:13" s="170" customFormat="1" x14ac:dyDescent="0.25">
      <c r="A32" s="168" t="s">
        <v>937</v>
      </c>
      <c r="B32" s="169"/>
      <c r="C32" s="169"/>
      <c r="D32" s="169"/>
      <c r="E32" s="169"/>
      <c r="F32" s="169"/>
      <c r="G32" s="169"/>
      <c r="H32" s="169"/>
      <c r="I32" s="169"/>
      <c r="J32" s="169"/>
    </row>
    <row r="33" spans="1:13" s="1" customFormat="1" x14ac:dyDescent="0.25">
      <c r="A33" s="156"/>
      <c r="B33" s="156">
        <v>2007</v>
      </c>
      <c r="C33" s="156">
        <v>2008</v>
      </c>
      <c r="D33" s="156">
        <v>2009</v>
      </c>
      <c r="E33" s="156">
        <v>2010</v>
      </c>
      <c r="F33" s="156">
        <v>2011</v>
      </c>
      <c r="G33" s="156">
        <v>2012</v>
      </c>
      <c r="H33" s="156">
        <v>2013</v>
      </c>
      <c r="I33" s="156">
        <v>2014</v>
      </c>
      <c r="J33" s="156">
        <v>2015</v>
      </c>
      <c r="K33" s="1">
        <v>2016</v>
      </c>
      <c r="L33" s="156">
        <v>2017</v>
      </c>
      <c r="M33" s="123">
        <v>2018</v>
      </c>
    </row>
    <row r="34" spans="1:13" x14ac:dyDescent="0.25">
      <c r="A34" s="156" t="s">
        <v>529</v>
      </c>
      <c r="B34" s="163">
        <f>+B3/B$30</f>
        <v>2.1108688246726146E-3</v>
      </c>
      <c r="C34" s="164">
        <f t="shared" ref="C34:M34" si="0">+C3/C$30</f>
        <v>2.2320923254297211E-3</v>
      </c>
      <c r="D34" s="164">
        <f t="shared" si="0"/>
        <v>2.4554146099749073E-3</v>
      </c>
      <c r="E34" s="164">
        <f t="shared" si="0"/>
        <v>2.7383868237814547E-3</v>
      </c>
      <c r="F34" s="164">
        <f t="shared" si="0"/>
        <v>2.8117228691860439E-3</v>
      </c>
      <c r="G34" s="164">
        <f t="shared" si="0"/>
        <v>2.7705397177111295E-3</v>
      </c>
      <c r="H34" s="164">
        <f t="shared" si="0"/>
        <v>2.9675255673397324E-3</v>
      </c>
      <c r="I34" s="164">
        <f t="shared" si="0"/>
        <v>3.2588654643486864E-3</v>
      </c>
      <c r="J34" s="164">
        <f t="shared" si="0"/>
        <v>3.3349306069484375E-3</v>
      </c>
      <c r="K34" s="164">
        <f t="shared" si="0"/>
        <v>3.1548752337895057E-3</v>
      </c>
      <c r="L34" s="164">
        <f t="shared" si="0"/>
        <v>3.3082336418009677E-3</v>
      </c>
      <c r="M34" s="164">
        <f t="shared" si="0"/>
        <v>3.1335340230185102E-3</v>
      </c>
    </row>
    <row r="35" spans="1:13" x14ac:dyDescent="0.25">
      <c r="A35" s="156" t="s">
        <v>530</v>
      </c>
      <c r="B35" s="164">
        <f t="shared" ref="B35:M50" si="1">+B4/B$30</f>
        <v>1.1813656180440614E-3</v>
      </c>
      <c r="C35" s="164">
        <f t="shared" si="1"/>
        <v>1.1165804957310216E-3</v>
      </c>
      <c r="D35" s="164">
        <f t="shared" si="1"/>
        <v>1.0056101515290756E-3</v>
      </c>
      <c r="E35" s="164">
        <f t="shared" si="1"/>
        <v>1.0719267488604005E-3</v>
      </c>
      <c r="F35" s="164">
        <f t="shared" si="1"/>
        <v>8.3730803885177633E-4</v>
      </c>
      <c r="G35" s="164">
        <f t="shared" si="1"/>
        <v>9.6559706715905924E-4</v>
      </c>
      <c r="H35" s="164">
        <f t="shared" si="1"/>
        <v>1.1575605180284552E-3</v>
      </c>
      <c r="I35" s="164">
        <f t="shared" si="1"/>
        <v>1.1943120230105495E-3</v>
      </c>
      <c r="J35" s="164">
        <f t="shared" si="1"/>
        <v>1.2144409057104431E-3</v>
      </c>
      <c r="K35" s="164">
        <f t="shared" si="1"/>
        <v>1.4517512405396577E-3</v>
      </c>
      <c r="L35" s="164">
        <f t="shared" si="1"/>
        <v>1.6121820928833202E-3</v>
      </c>
      <c r="M35" s="164">
        <f t="shared" si="1"/>
        <v>1.3425293188806956E-3</v>
      </c>
    </row>
    <row r="36" spans="1:13" x14ac:dyDescent="0.25">
      <c r="A36" s="156" t="s">
        <v>531</v>
      </c>
      <c r="B36" s="164">
        <f t="shared" si="1"/>
        <v>7.0195621216029838E-3</v>
      </c>
      <c r="C36" s="164">
        <f t="shared" si="1"/>
        <v>7.8432890368832116E-3</v>
      </c>
      <c r="D36" s="164">
        <f t="shared" si="1"/>
        <v>7.614767104385853E-3</v>
      </c>
      <c r="E36" s="164">
        <f t="shared" si="1"/>
        <v>8.0902201444897921E-3</v>
      </c>
      <c r="F36" s="164">
        <f t="shared" si="1"/>
        <v>8.7369423550826414E-3</v>
      </c>
      <c r="G36" s="164">
        <f t="shared" si="1"/>
        <v>8.7674487291153642E-3</v>
      </c>
      <c r="H36" s="164">
        <f t="shared" si="1"/>
        <v>8.9025328187333861E-3</v>
      </c>
      <c r="I36" s="164">
        <f t="shared" si="1"/>
        <v>9.0347314574539244E-3</v>
      </c>
      <c r="J36" s="164">
        <f t="shared" si="1"/>
        <v>8.2953149754371475E-3</v>
      </c>
      <c r="K36" s="164">
        <f t="shared" si="1"/>
        <v>8.2475580348914043E-3</v>
      </c>
      <c r="L36" s="164">
        <f t="shared" si="1"/>
        <v>8.0799337799585154E-3</v>
      </c>
      <c r="M36" s="164">
        <f t="shared" si="1"/>
        <v>7.479419869564876E-3</v>
      </c>
    </row>
    <row r="37" spans="1:13" x14ac:dyDescent="0.25">
      <c r="A37" s="156" t="s">
        <v>532</v>
      </c>
      <c r="B37" s="164">
        <f t="shared" si="1"/>
        <v>6.1308592292224327E-4</v>
      </c>
      <c r="C37" s="164">
        <f t="shared" si="1"/>
        <v>6.1787078493392501E-4</v>
      </c>
      <c r="D37" s="164">
        <f t="shared" si="1"/>
        <v>7.1306617156681256E-4</v>
      </c>
      <c r="E37" s="164">
        <f t="shared" si="1"/>
        <v>7.2448091996700481E-4</v>
      </c>
      <c r="F37" s="164">
        <f t="shared" si="1"/>
        <v>7.3976486850164491E-4</v>
      </c>
      <c r="G37" s="164">
        <f t="shared" si="1"/>
        <v>8.0733800250840223E-4</v>
      </c>
      <c r="H37" s="164">
        <f t="shared" si="1"/>
        <v>8.9173277813385499E-4</v>
      </c>
      <c r="I37" s="164">
        <f t="shared" si="1"/>
        <v>9.0805437479974294E-4</v>
      </c>
      <c r="J37" s="164">
        <f t="shared" si="1"/>
        <v>1.1042128659553483E-3</v>
      </c>
      <c r="K37" s="164">
        <f t="shared" si="1"/>
        <v>1.1918796779512972E-3</v>
      </c>
      <c r="L37" s="164">
        <f t="shared" si="1"/>
        <v>1.2614979766107594E-3</v>
      </c>
      <c r="M37" s="164">
        <f t="shared" si="1"/>
        <v>1.2369941599799416E-3</v>
      </c>
    </row>
    <row r="38" spans="1:13" x14ac:dyDescent="0.25">
      <c r="A38" s="156" t="s">
        <v>533</v>
      </c>
      <c r="B38" s="164">
        <f t="shared" si="1"/>
        <v>7.6723581250251593E-3</v>
      </c>
      <c r="C38" s="164">
        <f t="shared" si="1"/>
        <v>8.3829724827556816E-3</v>
      </c>
      <c r="D38" s="164">
        <f t="shared" si="1"/>
        <v>9.0359272083931699E-3</v>
      </c>
      <c r="E38" s="164">
        <f t="shared" si="1"/>
        <v>9.5096535309598541E-3</v>
      </c>
      <c r="F38" s="164">
        <f t="shared" si="1"/>
        <v>8.9868585929268018E-3</v>
      </c>
      <c r="G38" s="164">
        <f t="shared" si="1"/>
        <v>8.9536541477441452E-3</v>
      </c>
      <c r="H38" s="164">
        <f t="shared" si="1"/>
        <v>9.2983440208067765E-3</v>
      </c>
      <c r="I38" s="164">
        <f t="shared" si="1"/>
        <v>9.7575313108336417E-3</v>
      </c>
      <c r="J38" s="164">
        <f t="shared" si="1"/>
        <v>1.0295435792709914E-2</v>
      </c>
      <c r="K38" s="164">
        <f t="shared" si="1"/>
        <v>9.9056255207010096E-3</v>
      </c>
      <c r="L38" s="164">
        <f t="shared" si="1"/>
        <v>1.0391861393523581E-2</v>
      </c>
      <c r="M38" s="164">
        <f t="shared" si="1"/>
        <v>1.0002587680821035E-2</v>
      </c>
    </row>
    <row r="39" spans="1:13" x14ac:dyDescent="0.25">
      <c r="A39" s="156" t="s">
        <v>534</v>
      </c>
      <c r="B39" s="164">
        <f t="shared" si="1"/>
        <v>8.0067422165343782E-4</v>
      </c>
      <c r="C39" s="164">
        <f t="shared" si="1"/>
        <v>8.5660616554230132E-4</v>
      </c>
      <c r="D39" s="164">
        <f t="shared" si="1"/>
        <v>7.1159571312939449E-4</v>
      </c>
      <c r="E39" s="164">
        <f t="shared" si="1"/>
        <v>6.4603894775339056E-4</v>
      </c>
      <c r="F39" s="164">
        <f t="shared" si="1"/>
        <v>6.7780632888691324E-4</v>
      </c>
      <c r="G39" s="164">
        <f t="shared" si="1"/>
        <v>6.7496998615148012E-4</v>
      </c>
      <c r="H39" s="164">
        <f t="shared" si="1"/>
        <v>7.612546151364722E-4</v>
      </c>
      <c r="I39" s="164">
        <f t="shared" si="1"/>
        <v>7.8515469451474068E-4</v>
      </c>
      <c r="J39" s="164">
        <f t="shared" si="1"/>
        <v>8.3237219598552485E-4</v>
      </c>
      <c r="K39" s="164">
        <f t="shared" si="1"/>
        <v>8.409508617209597E-4</v>
      </c>
      <c r="L39" s="164">
        <f t="shared" si="1"/>
        <v>8.855905298634809E-4</v>
      </c>
      <c r="M39" s="164">
        <f t="shared" si="1"/>
        <v>1.0395040359128353E-3</v>
      </c>
    </row>
    <row r="40" spans="1:13" x14ac:dyDescent="0.25">
      <c r="A40" s="156" t="s">
        <v>535</v>
      </c>
      <c r="B40" s="164">
        <f t="shared" si="1"/>
        <v>1.5255793313460797E-3</v>
      </c>
      <c r="C40" s="164">
        <f t="shared" si="1"/>
        <v>2.1186417319298254E-3</v>
      </c>
      <c r="D40" s="164">
        <f t="shared" si="1"/>
        <v>1.2129183048444165E-3</v>
      </c>
      <c r="E40" s="164">
        <f t="shared" si="1"/>
        <v>1.1350226678027149E-3</v>
      </c>
      <c r="F40" s="164">
        <f t="shared" si="1"/>
        <v>1.2552407319087657E-3</v>
      </c>
      <c r="G40" s="164">
        <f t="shared" si="1"/>
        <v>1.4089611399505863E-3</v>
      </c>
      <c r="H40" s="164">
        <f t="shared" si="1"/>
        <v>1.5267879949614222E-3</v>
      </c>
      <c r="I40" s="164">
        <f t="shared" si="1"/>
        <v>1.5632101843947182E-3</v>
      </c>
      <c r="J40" s="164">
        <f t="shared" si="1"/>
        <v>1.7850003735403743E-3</v>
      </c>
      <c r="K40" s="164">
        <f t="shared" si="1"/>
        <v>1.8635382667720796E-3</v>
      </c>
      <c r="L40" s="164">
        <f t="shared" si="1"/>
        <v>1.8779034687033882E-3</v>
      </c>
      <c r="M40" s="164">
        <f t="shared" si="1"/>
        <v>1.9739496329734874E-3</v>
      </c>
    </row>
    <row r="41" spans="1:13" x14ac:dyDescent="0.25">
      <c r="A41" s="156" t="s">
        <v>536</v>
      </c>
      <c r="B41" s="164">
        <f t="shared" si="1"/>
        <v>3.572888040989632E-3</v>
      </c>
      <c r="C41" s="164">
        <f t="shared" si="1"/>
        <v>4.5280592114040358E-3</v>
      </c>
      <c r="D41" s="164">
        <f t="shared" si="1"/>
        <v>3.6844031255362781E-3</v>
      </c>
      <c r="E41" s="164">
        <f t="shared" si="1"/>
        <v>4.0839478110720308E-3</v>
      </c>
      <c r="F41" s="164">
        <f t="shared" si="1"/>
        <v>4.1839910222771625E-3</v>
      </c>
      <c r="G41" s="164">
        <f t="shared" si="1"/>
        <v>4.7680082693075648E-3</v>
      </c>
      <c r="H41" s="164">
        <f t="shared" si="1"/>
        <v>4.9836175074719352E-3</v>
      </c>
      <c r="I41" s="164">
        <f t="shared" si="1"/>
        <v>4.8579324593907456E-3</v>
      </c>
      <c r="J41" s="164">
        <f t="shared" si="1"/>
        <v>4.5658850705556312E-3</v>
      </c>
      <c r="K41" s="164">
        <f t="shared" si="1"/>
        <v>4.6387761450145549E-3</v>
      </c>
      <c r="L41" s="164">
        <f t="shared" si="1"/>
        <v>4.8741630370146343E-3</v>
      </c>
      <c r="M41" s="164">
        <f t="shared" si="1"/>
        <v>4.8721532200613812E-3</v>
      </c>
    </row>
    <row r="42" spans="1:13" x14ac:dyDescent="0.25">
      <c r="A42" s="156" t="s">
        <v>537</v>
      </c>
      <c r="B42" s="164">
        <f t="shared" si="1"/>
        <v>2.5021046015061602E-3</v>
      </c>
      <c r="C42" s="164">
        <f t="shared" si="1"/>
        <v>2.6075639671533941E-3</v>
      </c>
      <c r="D42" s="164">
        <f t="shared" si="1"/>
        <v>2.3688896505988616E-3</v>
      </c>
      <c r="E42" s="164">
        <f t="shared" si="1"/>
        <v>2.4088194612949237E-3</v>
      </c>
      <c r="F42" s="164">
        <f t="shared" si="1"/>
        <v>2.6848077637391791E-3</v>
      </c>
      <c r="G42" s="164">
        <f t="shared" si="1"/>
        <v>3.028784427865461E-3</v>
      </c>
      <c r="H42" s="164">
        <f t="shared" si="1"/>
        <v>3.511038548390741E-3</v>
      </c>
      <c r="I42" s="164">
        <f t="shared" si="1"/>
        <v>3.1254816084330716E-3</v>
      </c>
      <c r="J42" s="164">
        <f t="shared" si="1"/>
        <v>3.3739662578213632E-3</v>
      </c>
      <c r="K42" s="164">
        <f t="shared" si="1"/>
        <v>3.7027277231055935E-3</v>
      </c>
      <c r="L42" s="164">
        <f t="shared" si="1"/>
        <v>3.8603841573828044E-3</v>
      </c>
      <c r="M42" s="164">
        <f t="shared" si="1"/>
        <v>3.9471213195321764E-3</v>
      </c>
    </row>
    <row r="43" spans="1:13" x14ac:dyDescent="0.25">
      <c r="A43" s="156" t="s">
        <v>538</v>
      </c>
      <c r="B43" s="164">
        <f t="shared" si="1"/>
        <v>1.1301452325666218E-2</v>
      </c>
      <c r="C43" s="164">
        <f t="shared" si="1"/>
        <v>1.1776694268434855E-2</v>
      </c>
      <c r="D43" s="164">
        <f t="shared" si="1"/>
        <v>1.1966075609993016E-2</v>
      </c>
      <c r="E43" s="164">
        <f t="shared" si="1"/>
        <v>1.3161917585259204E-2</v>
      </c>
      <c r="F43" s="164">
        <f t="shared" si="1"/>
        <v>1.2453337319638942E-2</v>
      </c>
      <c r="G43" s="164">
        <f t="shared" si="1"/>
        <v>1.3161768328219497E-2</v>
      </c>
      <c r="H43" s="164">
        <f t="shared" si="1"/>
        <v>1.4127252171982699E-2</v>
      </c>
      <c r="I43" s="164">
        <f t="shared" si="1"/>
        <v>1.5709751749974781E-2</v>
      </c>
      <c r="J43" s="164">
        <f t="shared" si="1"/>
        <v>1.7269239831333216E-2</v>
      </c>
      <c r="K43" s="164">
        <f t="shared" si="1"/>
        <v>1.8026600133928972E-2</v>
      </c>
      <c r="L43" s="164">
        <f t="shared" si="1"/>
        <v>1.9028072383789858E-2</v>
      </c>
      <c r="M43" s="164">
        <f t="shared" si="1"/>
        <v>1.9818663720784752E-2</v>
      </c>
    </row>
    <row r="44" spans="1:13" x14ac:dyDescent="0.25">
      <c r="A44" s="156" t="s">
        <v>539</v>
      </c>
      <c r="B44" s="164">
        <f t="shared" si="1"/>
        <v>4.3739260660663297E-3</v>
      </c>
      <c r="C44" s="164">
        <f t="shared" si="1"/>
        <v>4.3142347398141632E-3</v>
      </c>
      <c r="D44" s="164">
        <f t="shared" si="1"/>
        <v>4.7253868478306831E-3</v>
      </c>
      <c r="E44" s="164">
        <f t="shared" si="1"/>
        <v>5.0852019803227858E-3</v>
      </c>
      <c r="F44" s="164">
        <f t="shared" si="1"/>
        <v>7.1913643270526822E-3</v>
      </c>
      <c r="G44" s="164">
        <f t="shared" si="1"/>
        <v>6.9983095571735082E-3</v>
      </c>
      <c r="H44" s="164">
        <f t="shared" si="1"/>
        <v>6.5536053723232015E-3</v>
      </c>
      <c r="I44" s="164">
        <f t="shared" si="1"/>
        <v>6.7558390986721542E-3</v>
      </c>
      <c r="J44" s="164">
        <f t="shared" si="1"/>
        <v>7.7825971094860691E-3</v>
      </c>
      <c r="K44" s="164">
        <f t="shared" si="1"/>
        <v>8.5635853093248837E-3</v>
      </c>
      <c r="L44" s="164">
        <f t="shared" si="1"/>
        <v>8.6600558704992524E-3</v>
      </c>
      <c r="M44" s="164">
        <f t="shared" si="1"/>
        <v>1.0476489567765765E-2</v>
      </c>
    </row>
    <row r="45" spans="1:13" x14ac:dyDescent="0.25">
      <c r="A45" s="156" t="s">
        <v>540</v>
      </c>
      <c r="B45" s="164">
        <f t="shared" si="1"/>
        <v>4.0368146900654073E-3</v>
      </c>
      <c r="C45" s="164">
        <f t="shared" si="1"/>
        <v>3.7126010956360319E-3</v>
      </c>
      <c r="D45" s="164">
        <f t="shared" si="1"/>
        <v>4.4932080222554139E-3</v>
      </c>
      <c r="E45" s="164">
        <f t="shared" si="1"/>
        <v>4.8717276546198394E-3</v>
      </c>
      <c r="F45" s="164">
        <f t="shared" si="1"/>
        <v>4.7938859626097509E-3</v>
      </c>
      <c r="G45" s="164">
        <f t="shared" si="1"/>
        <v>5.1695250740916993E-3</v>
      </c>
      <c r="H45" s="164">
        <f t="shared" si="1"/>
        <v>5.1540590491008153E-3</v>
      </c>
      <c r="I45" s="164">
        <f t="shared" si="1"/>
        <v>5.8296446452336314E-3</v>
      </c>
      <c r="J45" s="164">
        <f t="shared" si="1"/>
        <v>5.2125933452821429E-3</v>
      </c>
      <c r="K45" s="164">
        <f t="shared" si="1"/>
        <v>5.552037110444219E-3</v>
      </c>
      <c r="L45" s="164">
        <f t="shared" si="1"/>
        <v>5.1370473747444608E-3</v>
      </c>
      <c r="M45" s="164">
        <f t="shared" si="1"/>
        <v>4.8493090235151234E-3</v>
      </c>
    </row>
    <row r="46" spans="1:13" x14ac:dyDescent="0.25">
      <c r="A46" s="156" t="s">
        <v>541</v>
      </c>
      <c r="B46" s="164">
        <f t="shared" si="1"/>
        <v>1.8384840202964901E-2</v>
      </c>
      <c r="C46" s="164">
        <f t="shared" si="1"/>
        <v>2.0365522669843004E-2</v>
      </c>
      <c r="D46" s="164">
        <f t="shared" si="1"/>
        <v>1.8312211234538835E-2</v>
      </c>
      <c r="E46" s="164">
        <f t="shared" si="1"/>
        <v>1.783397352063976E-2</v>
      </c>
      <c r="F46" s="164">
        <f t="shared" si="1"/>
        <v>1.9816657099828359E-2</v>
      </c>
      <c r="G46" s="164">
        <f t="shared" si="1"/>
        <v>1.9829569551764212E-2</v>
      </c>
      <c r="H46" s="164">
        <f t="shared" si="1"/>
        <v>2.0615894504871408E-2</v>
      </c>
      <c r="I46" s="164">
        <f t="shared" si="1"/>
        <v>1.935715029187389E-2</v>
      </c>
      <c r="J46" s="164">
        <f t="shared" si="1"/>
        <v>1.9108353154442363E-2</v>
      </c>
      <c r="K46" s="164">
        <f t="shared" si="1"/>
        <v>1.9599008498146074E-2</v>
      </c>
      <c r="L46" s="164">
        <f t="shared" si="1"/>
        <v>1.8276206930225948E-2</v>
      </c>
      <c r="M46" s="164">
        <f t="shared" si="1"/>
        <v>1.8339247807592756E-2</v>
      </c>
    </row>
    <row r="47" spans="1:13" x14ac:dyDescent="0.25">
      <c r="A47" s="156" t="s">
        <v>542</v>
      </c>
      <c r="B47" s="164">
        <f t="shared" si="1"/>
        <v>2.8385558780723427E-3</v>
      </c>
      <c r="C47" s="164">
        <f t="shared" si="1"/>
        <v>2.8943930968196676E-3</v>
      </c>
      <c r="D47" s="164">
        <f t="shared" si="1"/>
        <v>3.79714953400074E-3</v>
      </c>
      <c r="E47" s="164">
        <f t="shared" si="1"/>
        <v>3.4132415845629879E-3</v>
      </c>
      <c r="F47" s="164">
        <f t="shared" si="1"/>
        <v>3.3157582528102027E-3</v>
      </c>
      <c r="G47" s="164">
        <f t="shared" si="1"/>
        <v>3.2772138010696869E-3</v>
      </c>
      <c r="H47" s="164">
        <f t="shared" si="1"/>
        <v>3.2014977487127964E-3</v>
      </c>
      <c r="I47" s="164">
        <f t="shared" si="1"/>
        <v>3.6551558194289637E-3</v>
      </c>
      <c r="J47" s="164">
        <f t="shared" si="1"/>
        <v>2.991981866214943E-3</v>
      </c>
      <c r="K47" s="164">
        <f t="shared" si="1"/>
        <v>3.0380297519752618E-3</v>
      </c>
      <c r="L47" s="164">
        <f t="shared" si="1"/>
        <v>3.3700787910532822E-3</v>
      </c>
      <c r="M47" s="164">
        <f t="shared" si="1"/>
        <v>3.4777260177758828E-3</v>
      </c>
    </row>
    <row r="48" spans="1:13" x14ac:dyDescent="0.25">
      <c r="A48" s="156" t="s">
        <v>543</v>
      </c>
      <c r="B48" s="164">
        <f t="shared" si="1"/>
        <v>4.041046528107905E-3</v>
      </c>
      <c r="C48" s="164">
        <f t="shared" si="1"/>
        <v>3.5564936462854596E-3</v>
      </c>
      <c r="D48" s="164">
        <f t="shared" si="1"/>
        <v>3.0631231158802521E-3</v>
      </c>
      <c r="E48" s="164">
        <f t="shared" si="1"/>
        <v>3.1203109855947849E-3</v>
      </c>
      <c r="F48" s="164">
        <f t="shared" si="1"/>
        <v>3.4539510392156444E-3</v>
      </c>
      <c r="G48" s="164">
        <f t="shared" si="1"/>
        <v>3.4496949316225852E-3</v>
      </c>
      <c r="H48" s="164">
        <f t="shared" si="1"/>
        <v>3.7957916329567783E-3</v>
      </c>
      <c r="I48" s="164">
        <f t="shared" si="1"/>
        <v>3.9789833298452563E-3</v>
      </c>
      <c r="J48" s="164">
        <f t="shared" si="1"/>
        <v>3.8965232416769548E-3</v>
      </c>
      <c r="K48" s="164">
        <f t="shared" si="1"/>
        <v>4.0126005394521165E-3</v>
      </c>
      <c r="L48" s="164">
        <f t="shared" si="1"/>
        <v>3.6948536848001399E-3</v>
      </c>
      <c r="M48" s="164">
        <f t="shared" si="1"/>
        <v>3.6179062249139336E-3</v>
      </c>
    </row>
    <row r="49" spans="1:13" x14ac:dyDescent="0.25">
      <c r="A49" s="156" t="s">
        <v>544</v>
      </c>
      <c r="B49" s="164">
        <f t="shared" si="1"/>
        <v>1.8496295920843033E-2</v>
      </c>
      <c r="C49" s="164">
        <f t="shared" si="1"/>
        <v>1.9378673064534026E-2</v>
      </c>
      <c r="D49" s="164">
        <f t="shared" si="1"/>
        <v>1.8358732155236281E-2</v>
      </c>
      <c r="E49" s="164">
        <f t="shared" si="1"/>
        <v>1.8288981616252972E-2</v>
      </c>
      <c r="F49" s="164">
        <f t="shared" si="1"/>
        <v>1.9265890484471498E-2</v>
      </c>
      <c r="G49" s="164">
        <f t="shared" si="1"/>
        <v>1.8005673457104156E-2</v>
      </c>
      <c r="H49" s="164">
        <f t="shared" si="1"/>
        <v>1.8270012094071267E-2</v>
      </c>
      <c r="I49" s="164">
        <f t="shared" si="1"/>
        <v>1.9418672918330698E-2</v>
      </c>
      <c r="J49" s="164">
        <f t="shared" si="1"/>
        <v>1.9682373914914411E-2</v>
      </c>
      <c r="K49" s="164">
        <f t="shared" si="1"/>
        <v>1.9216743277149641E-2</v>
      </c>
      <c r="L49" s="164">
        <f t="shared" si="1"/>
        <v>1.791472042873964E-2</v>
      </c>
      <c r="M49" s="164">
        <f t="shared" si="1"/>
        <v>2.0061637570990037E-2</v>
      </c>
    </row>
    <row r="50" spans="1:13" x14ac:dyDescent="0.25">
      <c r="A50" s="156" t="s">
        <v>545</v>
      </c>
      <c r="B50" s="164">
        <f t="shared" si="1"/>
        <v>5.5321186138662215E-2</v>
      </c>
      <c r="C50" s="164">
        <f t="shared" si="1"/>
        <v>5.6171670919080978E-2</v>
      </c>
      <c r="D50" s="164">
        <f t="shared" si="1"/>
        <v>5.3823684371446238E-2</v>
      </c>
      <c r="E50" s="164">
        <f t="shared" si="1"/>
        <v>5.577477516808263E-2</v>
      </c>
      <c r="F50" s="164">
        <f t="shared" si="1"/>
        <v>5.252151934237153E-2</v>
      </c>
      <c r="G50" s="164">
        <f t="shared" si="1"/>
        <v>5.1763027645545766E-2</v>
      </c>
      <c r="H50" s="164">
        <f t="shared" si="1"/>
        <v>5.2938116839744136E-2</v>
      </c>
      <c r="I50" s="164">
        <f t="shared" si="1"/>
        <v>5.1333357028558624E-2</v>
      </c>
      <c r="J50" s="164">
        <f t="shared" si="1"/>
        <v>4.8875625683411639E-2</v>
      </c>
      <c r="K50" s="164">
        <f t="shared" si="1"/>
        <v>4.8776612566731097E-2</v>
      </c>
      <c r="L50" s="164">
        <f t="shared" si="1"/>
        <v>4.905117626886938E-2</v>
      </c>
      <c r="M50" s="164">
        <f t="shared" si="1"/>
        <v>4.9830468362462133E-2</v>
      </c>
    </row>
    <row r="51" spans="1:13" x14ac:dyDescent="0.25">
      <c r="A51" s="156" t="s">
        <v>546</v>
      </c>
      <c r="B51" s="164">
        <f t="shared" ref="B51:M61" si="2">+B20/B$30</f>
        <v>1.1702414769856324E-2</v>
      </c>
      <c r="C51" s="164">
        <f t="shared" si="2"/>
        <v>1.435058664599183E-2</v>
      </c>
      <c r="D51" s="164">
        <f t="shared" si="2"/>
        <v>1.3013518889403615E-2</v>
      </c>
      <c r="E51" s="164">
        <f t="shared" si="2"/>
        <v>1.2006584036033673E-2</v>
      </c>
      <c r="F51" s="164">
        <f t="shared" si="2"/>
        <v>1.2127421431523767E-2</v>
      </c>
      <c r="G51" s="164">
        <f t="shared" si="2"/>
        <v>1.1929269679480768E-2</v>
      </c>
      <c r="H51" s="164">
        <f t="shared" si="2"/>
        <v>1.282959985425872E-2</v>
      </c>
      <c r="I51" s="164">
        <f t="shared" si="2"/>
        <v>1.2342834262934983E-2</v>
      </c>
      <c r="J51" s="164">
        <f t="shared" si="2"/>
        <v>1.1299090174612376E-2</v>
      </c>
      <c r="K51" s="164">
        <f t="shared" si="2"/>
        <v>1.0670545889463548E-2</v>
      </c>
      <c r="L51" s="164">
        <f t="shared" si="2"/>
        <v>1.0786233572468268E-2</v>
      </c>
      <c r="M51" s="164">
        <f t="shared" si="2"/>
        <v>1.0995636042158554E-2</v>
      </c>
    </row>
    <row r="52" spans="1:13" x14ac:dyDescent="0.25">
      <c r="A52" s="156" t="s">
        <v>547</v>
      </c>
      <c r="B52" s="164">
        <f t="shared" si="2"/>
        <v>0.1950250252801872</v>
      </c>
      <c r="C52" s="164">
        <f t="shared" si="2"/>
        <v>0.18660199815820322</v>
      </c>
      <c r="D52" s="164">
        <f t="shared" si="2"/>
        <v>0.17525056365866562</v>
      </c>
      <c r="E52" s="164">
        <f t="shared" si="2"/>
        <v>0.1769021812732029</v>
      </c>
      <c r="F52" s="164">
        <f t="shared" si="2"/>
        <v>0.17959361597629661</v>
      </c>
      <c r="G52" s="164">
        <f t="shared" si="2"/>
        <v>0.18266308305335244</v>
      </c>
      <c r="H52" s="164">
        <f t="shared" si="2"/>
        <v>0.1726122856637019</v>
      </c>
      <c r="I52" s="164">
        <f t="shared" si="2"/>
        <v>0.17027296802249545</v>
      </c>
      <c r="J52" s="164">
        <f t="shared" si="2"/>
        <v>0.18626606385538746</v>
      </c>
      <c r="K52" s="164">
        <f t="shared" si="2"/>
        <v>0.18195216536573625</v>
      </c>
      <c r="L52" s="164">
        <f t="shared" si="2"/>
        <v>0.18998711713132746</v>
      </c>
      <c r="M52" s="164">
        <f t="shared" si="2"/>
        <v>0.19269069025209665</v>
      </c>
    </row>
    <row r="53" spans="1:13" x14ac:dyDescent="0.25">
      <c r="A53" s="156" t="s">
        <v>548</v>
      </c>
      <c r="B53" s="164">
        <f t="shared" si="2"/>
        <v>0.46630921861449115</v>
      </c>
      <c r="C53" s="164">
        <f t="shared" si="2"/>
        <v>0.46050712140108785</v>
      </c>
      <c r="D53" s="164">
        <f t="shared" si="2"/>
        <v>0.48019166164821903</v>
      </c>
      <c r="E53" s="164">
        <f t="shared" si="2"/>
        <v>0.47078487119311918</v>
      </c>
      <c r="F53" s="164">
        <f t="shared" si="2"/>
        <v>0.4707656145240886</v>
      </c>
      <c r="G53" s="164">
        <f t="shared" si="2"/>
        <v>0.4729959841800257</v>
      </c>
      <c r="H53" s="164">
        <f t="shared" si="2"/>
        <v>0.46676845247064697</v>
      </c>
      <c r="I53" s="164">
        <f t="shared" si="2"/>
        <v>0.46747181184179842</v>
      </c>
      <c r="J53" s="164">
        <f t="shared" si="2"/>
        <v>0.45624619365049057</v>
      </c>
      <c r="K53" s="164">
        <f t="shared" si="2"/>
        <v>0.46101431648709668</v>
      </c>
      <c r="L53" s="164">
        <f t="shared" si="2"/>
        <v>0.44526416973401117</v>
      </c>
      <c r="M53" s="164">
        <f t="shared" si="2"/>
        <v>0.42384210225349866</v>
      </c>
    </row>
    <row r="54" spans="1:13" x14ac:dyDescent="0.25">
      <c r="A54" s="156" t="s">
        <v>549</v>
      </c>
      <c r="B54" s="164">
        <f t="shared" si="2"/>
        <v>4.5617733893244333E-2</v>
      </c>
      <c r="C54" s="164">
        <f t="shared" si="2"/>
        <v>4.9757197175522801E-2</v>
      </c>
      <c r="D54" s="164">
        <f t="shared" si="2"/>
        <v>4.8403341628531077E-2</v>
      </c>
      <c r="E54" s="164">
        <f t="shared" si="2"/>
        <v>5.0312453331509341E-2</v>
      </c>
      <c r="F54" s="164">
        <f t="shared" si="2"/>
        <v>4.7249057593610623E-2</v>
      </c>
      <c r="G54" s="164">
        <f t="shared" si="2"/>
        <v>4.9345420240260625E-2</v>
      </c>
      <c r="H54" s="164">
        <f t="shared" si="2"/>
        <v>5.1300880575777072E-2</v>
      </c>
      <c r="I54" s="164">
        <f t="shared" si="2"/>
        <v>4.9331716858709164E-2</v>
      </c>
      <c r="J54" s="164">
        <f t="shared" si="2"/>
        <v>4.9538948195909892E-2</v>
      </c>
      <c r="K54" s="164">
        <f t="shared" si="2"/>
        <v>5.019280296973181E-2</v>
      </c>
      <c r="L54" s="164">
        <f t="shared" si="2"/>
        <v>4.9893183352084793E-2</v>
      </c>
      <c r="M54" s="164">
        <f t="shared" si="2"/>
        <v>5.319056767120163E-2</v>
      </c>
    </row>
    <row r="55" spans="1:13" x14ac:dyDescent="0.25">
      <c r="A55" s="156" t="s">
        <v>550</v>
      </c>
      <c r="B55" s="164">
        <f t="shared" si="2"/>
        <v>2.3850288928465632E-2</v>
      </c>
      <c r="C55" s="164">
        <f t="shared" si="2"/>
        <v>2.5788339356544593E-2</v>
      </c>
      <c r="D55" s="164">
        <f t="shared" si="2"/>
        <v>2.514481002833422E-2</v>
      </c>
      <c r="E55" s="164">
        <f t="shared" si="2"/>
        <v>2.6100667832119312E-2</v>
      </c>
      <c r="F55" s="164">
        <f t="shared" si="2"/>
        <v>2.5381071515900328E-2</v>
      </c>
      <c r="G55" s="164">
        <f t="shared" si="2"/>
        <v>2.5671539421193074E-2</v>
      </c>
      <c r="H55" s="164">
        <f t="shared" si="2"/>
        <v>2.7453032137376938E-2</v>
      </c>
      <c r="I55" s="164">
        <f t="shared" si="2"/>
        <v>2.7254596862266039E-2</v>
      </c>
      <c r="J55" s="164">
        <f t="shared" si="2"/>
        <v>2.493325345591825E-2</v>
      </c>
      <c r="K55" s="164">
        <f t="shared" si="2"/>
        <v>2.4664332825917356E-2</v>
      </c>
      <c r="L55" s="164">
        <f t="shared" si="2"/>
        <v>2.551660177985059E-2</v>
      </c>
      <c r="M55" s="164">
        <f t="shared" si="2"/>
        <v>2.5996805213573632E-2</v>
      </c>
    </row>
    <row r="56" spans="1:13" x14ac:dyDescent="0.25">
      <c r="A56" s="156" t="s">
        <v>551</v>
      </c>
      <c r="B56" s="164">
        <f t="shared" si="2"/>
        <v>5.3933614249950849E-2</v>
      </c>
      <c r="C56" s="164">
        <f t="shared" si="2"/>
        <v>5.7357584504611647E-2</v>
      </c>
      <c r="D56" s="164">
        <f t="shared" si="2"/>
        <v>5.2805844861317494E-2</v>
      </c>
      <c r="E56" s="164">
        <f t="shared" si="2"/>
        <v>5.4534684926689808E-2</v>
      </c>
      <c r="F56" s="164">
        <f t="shared" si="2"/>
        <v>5.1894940929717685E-2</v>
      </c>
      <c r="G56" s="164">
        <f t="shared" si="2"/>
        <v>4.768775316288576E-2</v>
      </c>
      <c r="H56" s="164">
        <f t="shared" si="2"/>
        <v>5.0071549079463651E-2</v>
      </c>
      <c r="I56" s="164">
        <f t="shared" si="2"/>
        <v>5.2844629842764668E-2</v>
      </c>
      <c r="J56" s="164">
        <f t="shared" si="2"/>
        <v>4.4834397386669993E-2</v>
      </c>
      <c r="K56" s="164">
        <f t="shared" si="2"/>
        <v>4.599580702115167E-2</v>
      </c>
      <c r="L56" s="164">
        <f t="shared" si="2"/>
        <v>4.6251214222851902E-2</v>
      </c>
      <c r="M56" s="164">
        <f t="shared" si="2"/>
        <v>4.4072623835253483E-2</v>
      </c>
    </row>
    <row r="57" spans="1:13" x14ac:dyDescent="0.25">
      <c r="A57" s="156" t="s">
        <v>552</v>
      </c>
      <c r="B57" s="164">
        <f t="shared" si="2"/>
        <v>6.2235755162517925E-3</v>
      </c>
      <c r="C57" s="164">
        <f t="shared" si="2"/>
        <v>5.9585961786793231E-3</v>
      </c>
      <c r="D57" s="164">
        <f t="shared" si="2"/>
        <v>6.2294895808272235E-3</v>
      </c>
      <c r="E57" s="164">
        <f t="shared" si="2"/>
        <v>6.1727614005067689E-3</v>
      </c>
      <c r="F57" s="164">
        <f t="shared" si="2"/>
        <v>6.1201010922016597E-3</v>
      </c>
      <c r="G57" s="164">
        <f t="shared" si="2"/>
        <v>6.0405656501908433E-3</v>
      </c>
      <c r="H57" s="164">
        <f t="shared" si="2"/>
        <v>6.6177434420244532E-3</v>
      </c>
      <c r="I57" s="164">
        <f t="shared" si="2"/>
        <v>6.2609413155005535E-3</v>
      </c>
      <c r="J57" s="164">
        <f t="shared" si="2"/>
        <v>6.0476000067983841E-3</v>
      </c>
      <c r="K57" s="164">
        <f t="shared" si="2"/>
        <v>6.9678898250903403E-3</v>
      </c>
      <c r="L57" s="164">
        <f t="shared" si="2"/>
        <v>7.2284763048643275E-3</v>
      </c>
      <c r="M57" s="164">
        <f t="shared" si="2"/>
        <v>7.2901510117777931E-3</v>
      </c>
    </row>
    <row r="58" spans="1:13" x14ac:dyDescent="0.25">
      <c r="A58" s="156" t="s">
        <v>553</v>
      </c>
      <c r="B58" s="164">
        <f t="shared" si="2"/>
        <v>4.6262071622237529E-3</v>
      </c>
      <c r="C58" s="164">
        <f t="shared" si="2"/>
        <v>4.9878118319279813E-3</v>
      </c>
      <c r="D58" s="164">
        <f t="shared" si="2"/>
        <v>5.0704975871068035E-3</v>
      </c>
      <c r="E58" s="164">
        <f t="shared" si="2"/>
        <v>4.8770605249234857E-3</v>
      </c>
      <c r="F58" s="164">
        <f t="shared" si="2"/>
        <v>5.2333314020535293E-3</v>
      </c>
      <c r="G58" s="164">
        <f t="shared" si="2"/>
        <v>5.5622121015184278E-3</v>
      </c>
      <c r="H58" s="164">
        <f t="shared" si="2"/>
        <v>5.753085060593275E-3</v>
      </c>
      <c r="I58" s="164">
        <f t="shared" si="2"/>
        <v>5.8709005306478851E-3</v>
      </c>
      <c r="J58" s="164">
        <f t="shared" si="2"/>
        <v>6.2525548172769254E-3</v>
      </c>
      <c r="K58" s="164">
        <f t="shared" si="2"/>
        <v>6.1396383022707729E-3</v>
      </c>
      <c r="L58" s="164">
        <f t="shared" si="2"/>
        <v>6.7169502476341998E-3</v>
      </c>
      <c r="M58" s="164">
        <f t="shared" si="2"/>
        <v>7.0425314142248232E-3</v>
      </c>
    </row>
    <row r="59" spans="1:13" x14ac:dyDescent="0.25">
      <c r="A59" s="156" t="s">
        <v>554</v>
      </c>
      <c r="B59" s="164">
        <f t="shared" si="2"/>
        <v>1.2979074501447807E-2</v>
      </c>
      <c r="C59" s="164">
        <f t="shared" si="2"/>
        <v>1.3644857383042726E-2</v>
      </c>
      <c r="D59" s="164">
        <f t="shared" si="2"/>
        <v>1.3041653682358538E-2</v>
      </c>
      <c r="E59" s="164">
        <f t="shared" si="2"/>
        <v>1.4023598990364967E-2</v>
      </c>
      <c r="F59" s="164">
        <f t="shared" si="2"/>
        <v>1.3549883469898652E-2</v>
      </c>
      <c r="G59" s="164">
        <f t="shared" si="2"/>
        <v>1.2618651948238266E-2</v>
      </c>
      <c r="H59" s="164">
        <f t="shared" si="2"/>
        <v>1.4061576596152293E-2</v>
      </c>
      <c r="I59" s="164">
        <f t="shared" si="2"/>
        <v>1.4087908473145111E-2</v>
      </c>
      <c r="J59" s="164">
        <f t="shared" si="2"/>
        <v>1.5145568499826888E-2</v>
      </c>
      <c r="K59" s="164">
        <f t="shared" si="2"/>
        <v>1.5056438376327821E-2</v>
      </c>
      <c r="L59" s="164">
        <f t="shared" si="2"/>
        <v>1.5969477200068246E-2</v>
      </c>
      <c r="M59" s="164">
        <f t="shared" si="2"/>
        <v>1.604159230109346E-2</v>
      </c>
    </row>
    <row r="60" spans="1:13" x14ac:dyDescent="0.25">
      <c r="A60" s="156" t="s">
        <v>555</v>
      </c>
      <c r="B60" s="164">
        <f t="shared" si="2"/>
        <v>3.3940242525670558E-2</v>
      </c>
      <c r="C60" s="164">
        <f t="shared" si="2"/>
        <v>2.8571947662176671E-2</v>
      </c>
      <c r="D60" s="164">
        <f t="shared" si="2"/>
        <v>3.3506455504096179E-2</v>
      </c>
      <c r="E60" s="164">
        <f t="shared" si="2"/>
        <v>3.2326509340213909E-2</v>
      </c>
      <c r="F60" s="164">
        <f t="shared" si="2"/>
        <v>3.4358155665348999E-2</v>
      </c>
      <c r="G60" s="164">
        <f t="shared" si="2"/>
        <v>3.1685436728749836E-2</v>
      </c>
      <c r="H60" s="164">
        <f t="shared" si="2"/>
        <v>3.3875171337238844E-2</v>
      </c>
      <c r="I60" s="164">
        <f t="shared" si="2"/>
        <v>3.373786353064006E-2</v>
      </c>
      <c r="J60" s="164">
        <f t="shared" si="2"/>
        <v>3.9815482765683419E-2</v>
      </c>
      <c r="K60" s="164">
        <f t="shared" si="2"/>
        <v>3.5563163045575351E-2</v>
      </c>
      <c r="L60" s="164">
        <f t="shared" si="2"/>
        <v>4.1102614644375562E-2</v>
      </c>
      <c r="M60" s="164">
        <f t="shared" si="2"/>
        <v>5.3338058448576038E-2</v>
      </c>
    </row>
    <row r="61" spans="1:13" x14ac:dyDescent="0.25">
      <c r="A61" s="156" t="s">
        <v>95</v>
      </c>
      <c r="B61" s="164">
        <f t="shared" si="2"/>
        <v>1</v>
      </c>
      <c r="C61" s="164">
        <f t="shared" si="2"/>
        <v>1</v>
      </c>
      <c r="D61" s="164">
        <f t="shared" si="2"/>
        <v>1</v>
      </c>
      <c r="E61" s="164">
        <f t="shared" si="2"/>
        <v>1</v>
      </c>
      <c r="F61" s="164">
        <f t="shared" si="2"/>
        <v>1</v>
      </c>
      <c r="G61" s="164">
        <f t="shared" si="2"/>
        <v>1</v>
      </c>
      <c r="H61" s="164">
        <f t="shared" si="2"/>
        <v>1</v>
      </c>
      <c r="I61" s="164">
        <f t="shared" si="2"/>
        <v>1</v>
      </c>
      <c r="J61" s="164">
        <f t="shared" si="2"/>
        <v>1</v>
      </c>
      <c r="K61" s="164">
        <f t="shared" si="2"/>
        <v>1</v>
      </c>
      <c r="L61" s="164">
        <f t="shared" si="2"/>
        <v>1</v>
      </c>
      <c r="M61" s="164">
        <f t="shared" si="2"/>
        <v>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39997558519241921"/>
  </sheetPr>
  <dimension ref="A1:L30"/>
  <sheetViews>
    <sheetView topLeftCell="C1" workbookViewId="0">
      <selection activeCell="K10" sqref="K10"/>
    </sheetView>
  </sheetViews>
  <sheetFormatPr defaultRowHeight="15" x14ac:dyDescent="0.25"/>
  <cols>
    <col min="1" max="1" width="23.140625" style="156" bestFit="1" customWidth="1"/>
    <col min="2" max="8" width="16.28515625" style="155" bestFit="1" customWidth="1"/>
    <col min="9" max="9" width="16.28515625" style="155" customWidth="1"/>
    <col min="10" max="11" width="16" style="155" customWidth="1"/>
    <col min="12" max="12" width="16" style="11" customWidth="1"/>
    <col min="13" max="16384" width="9.140625" style="11"/>
  </cols>
  <sheetData>
    <row r="1" spans="1:12" s="172" customFormat="1" x14ac:dyDescent="0.25">
      <c r="A1" s="165" t="s">
        <v>938</v>
      </c>
      <c r="B1" s="165"/>
      <c r="C1" s="165"/>
      <c r="D1" s="165"/>
      <c r="E1" s="165"/>
      <c r="F1" s="165"/>
      <c r="G1" s="165"/>
      <c r="H1" s="165"/>
      <c r="I1" s="165"/>
      <c r="J1" s="165"/>
      <c r="K1" s="165"/>
    </row>
    <row r="2" spans="1:12" s="1" customFormat="1" x14ac:dyDescent="0.25">
      <c r="A2" s="156"/>
      <c r="B2" s="156">
        <v>2008</v>
      </c>
      <c r="C2" s="156">
        <v>2009</v>
      </c>
      <c r="D2" s="156">
        <v>2010</v>
      </c>
      <c r="E2" s="156">
        <v>2011</v>
      </c>
      <c r="F2" s="156">
        <v>2012</v>
      </c>
      <c r="G2" s="156">
        <v>2013</v>
      </c>
      <c r="H2" s="156">
        <v>2014</v>
      </c>
      <c r="I2" s="156">
        <v>2015</v>
      </c>
      <c r="J2" s="156">
        <v>2016</v>
      </c>
      <c r="K2" s="156">
        <v>2017</v>
      </c>
      <c r="L2" s="156">
        <v>2018</v>
      </c>
    </row>
    <row r="3" spans="1:12" x14ac:dyDescent="0.25">
      <c r="A3" s="156" t="s">
        <v>529</v>
      </c>
      <c r="B3" s="171">
        <f>'Total x Ano'!C3/'Total x Ano'!B3-1</f>
        <v>0.15568755510210819</v>
      </c>
      <c r="C3" s="171">
        <f>'Total x Ano'!D3/'Total x Ano'!C3-1</f>
        <v>0.17727788341453654</v>
      </c>
      <c r="D3" s="171">
        <f>'Total x Ano'!E3/'Total x Ano'!D3-1</f>
        <v>0.21182581507088205</v>
      </c>
      <c r="E3" s="171">
        <f>'Total x Ano'!F3/'Total x Ano'!E3-1</f>
        <v>7.578406724000919E-2</v>
      </c>
      <c r="F3" s="171">
        <f>'Total x Ano'!G3/'Total x Ano'!F3-1</f>
        <v>2.7127440356269794E-2</v>
      </c>
      <c r="G3" s="171">
        <f>'Total x Ano'!H3/'Total x Ano'!G3-1</f>
        <v>8.3310627888626865E-2</v>
      </c>
      <c r="H3" s="171">
        <f>'Total x Ano'!I3/'Total x Ano'!H3-1</f>
        <v>0.13503273304235686</v>
      </c>
      <c r="I3" s="171">
        <f>'Total x Ano'!J3/'Total x Ano'!I3-1</f>
        <v>-0.11431571810537933</v>
      </c>
      <c r="J3" s="171">
        <f>'Total x Ano'!K3/'Total x Ano'!J3-1</f>
        <v>-9.8027104466487991E-2</v>
      </c>
      <c r="K3" s="171">
        <f>'Total x Ano'!L3/'Total x Ano'!K3-1</f>
        <v>-6.1533487499363382E-3</v>
      </c>
      <c r="L3" s="171">
        <f>'Total x Ano'!M3/'Total x Ano'!L3-1</f>
        <v>-2.9474298607950145E-2</v>
      </c>
    </row>
    <row r="4" spans="1:12" x14ac:dyDescent="0.25">
      <c r="A4" s="156" t="s">
        <v>530</v>
      </c>
      <c r="B4" s="171">
        <f>'Total x Ano'!C4/'Total x Ano'!B4-1</f>
        <v>3.2987909684487393E-2</v>
      </c>
      <c r="C4" s="171">
        <f>'Total x Ano'!D4/'Total x Ano'!C4-1</f>
        <v>-3.6157848138481885E-2</v>
      </c>
      <c r="D4" s="171">
        <f>'Total x Ano'!E4/'Total x Ano'!D4-1</f>
        <v>0.15825904036958116</v>
      </c>
      <c r="E4" s="171">
        <f>'Total x Ano'!F4/'Total x Ano'!E4-1</f>
        <v>-0.18159637659036043</v>
      </c>
      <c r="F4" s="171">
        <f>'Total x Ano'!G4/'Total x Ano'!F4-1</f>
        <v>0.20210704339842578</v>
      </c>
      <c r="G4" s="171">
        <f>'Total x Ano'!H4/'Total x Ano'!G4-1</f>
        <v>0.21246910855617318</v>
      </c>
      <c r="H4" s="171">
        <f>'Total x Ano'!I4/'Total x Ano'!H4-1</f>
        <v>6.6376393858225136E-2</v>
      </c>
      <c r="I4" s="171">
        <f>'Total x Ano'!J4/'Total x Ano'!I4-1</f>
        <v>-0.11993013482762194</v>
      </c>
      <c r="J4" s="171">
        <f>'Total x Ano'!K4/'Total x Ano'!J4-1</f>
        <v>0.13976133145511005</v>
      </c>
      <c r="K4" s="171">
        <f>'Total x Ano'!L4/'Total x Ano'!K4-1</f>
        <v>5.251254507542491E-2</v>
      </c>
      <c r="L4" s="171">
        <f>'Total x Ano'!M4/'Total x Ano'!L4-1</f>
        <v>-0.14674569938345539</v>
      </c>
    </row>
    <row r="5" spans="1:12" x14ac:dyDescent="0.25">
      <c r="A5" s="156" t="s">
        <v>531</v>
      </c>
      <c r="B5" s="171">
        <f>'Total x Ano'!C5/'Total x Ano'!B5-1</f>
        <v>0.221174497717745</v>
      </c>
      <c r="C5" s="171">
        <f>'Total x Ano'!D5/'Total x Ano'!C5-1</f>
        <v>3.9021918823833435E-2</v>
      </c>
      <c r="D5" s="171">
        <f>'Total x Ano'!E5/'Total x Ano'!D5-1</f>
        <v>0.1544468773973573</v>
      </c>
      <c r="E5" s="171">
        <f>'Total x Ano'!F5/'Total x Ano'!E5-1</f>
        <v>0.13147906267130627</v>
      </c>
      <c r="F5" s="171">
        <f>'Total x Ano'!G5/'Total x Ano'!F5-1</f>
        <v>4.6035031362292145E-2</v>
      </c>
      <c r="G5" s="171">
        <f>'Total x Ano'!H5/'Total x Ano'!G5-1</f>
        <v>2.6983020738898356E-2</v>
      </c>
      <c r="H5" s="171">
        <f>'Total x Ano'!I5/'Total x Ano'!H5-1</f>
        <v>4.8909669049903792E-2</v>
      </c>
      <c r="I5" s="171">
        <f>'Total x Ano'!J5/'Total x Ano'!I5-1</f>
        <v>-0.20534942817604729</v>
      </c>
      <c r="J5" s="171">
        <f>'Total x Ano'!K5/'Total x Ano'!J5-1</f>
        <v>-5.2038719175973358E-2</v>
      </c>
      <c r="K5" s="171">
        <f>'Total x Ano'!L5/'Total x Ano'!K5-1</f>
        <v>-7.1487370990118149E-2</v>
      </c>
      <c r="L5" s="171">
        <f>'Total x Ano'!M5/'Total x Ano'!L5-1</f>
        <v>-5.1518395475211198E-2</v>
      </c>
    </row>
    <row r="6" spans="1:12" x14ac:dyDescent="0.25">
      <c r="A6" s="156" t="s">
        <v>532</v>
      </c>
      <c r="B6" s="171">
        <f>'Total x Ano'!C6/'Total x Ano'!B6-1</f>
        <v>0.10145268167784649</v>
      </c>
      <c r="C6" s="171">
        <f>'Total x Ano'!D6/'Total x Ano'!C6-1</f>
        <v>0.23508963440740183</v>
      </c>
      <c r="D6" s="171">
        <f>'Total x Ano'!E6/'Total x Ano'!D6-1</f>
        <v>0.10399563860095262</v>
      </c>
      <c r="E6" s="171">
        <f>'Total x Ano'!F6/'Total x Ano'!E6-1</f>
        <v>6.9828446743658068E-2</v>
      </c>
      <c r="F6" s="171">
        <f>'Total x Ano'!G6/'Total x Ano'!F6-1</f>
        <v>0.13761198190896318</v>
      </c>
      <c r="G6" s="171">
        <f>'Total x Ano'!H6/'Total x Ano'!G6-1</f>
        <v>0.11712623163686775</v>
      </c>
      <c r="H6" s="171">
        <f>'Total x Ano'!I6/'Total x Ano'!H6-1</f>
        <v>5.2479264349345467E-2</v>
      </c>
      <c r="I6" s="171">
        <f>'Total x Ano'!J6/'Total x Ano'!I6-1</f>
        <v>5.2445258089364399E-2</v>
      </c>
      <c r="J6" s="171">
        <f>'Total x Ano'!K6/'Total x Ano'!J6-1</f>
        <v>2.9147709201896355E-2</v>
      </c>
      <c r="K6" s="171">
        <f>'Total x Ano'!L6/'Total x Ano'!K6-1</f>
        <v>3.13535493316075E-3</v>
      </c>
      <c r="L6" s="171">
        <f>'Total x Ano'!M6/'Total x Ano'!L6-1</f>
        <v>4.7312055571790967E-3</v>
      </c>
    </row>
    <row r="7" spans="1:12" x14ac:dyDescent="0.25">
      <c r="A7" s="156" t="s">
        <v>533</v>
      </c>
      <c r="B7" s="171">
        <f>'Total x Ano'!C7/'Total x Ano'!B7-1</f>
        <v>0.19414950381850571</v>
      </c>
      <c r="C7" s="171">
        <f>'Total x Ano'!D7/'Total x Ano'!C7-1</f>
        <v>0.15356212151366466</v>
      </c>
      <c r="D7" s="171">
        <f>'Total x Ano'!E7/'Total x Ano'!D7-1</f>
        <v>0.14356856767831316</v>
      </c>
      <c r="E7" s="171">
        <f>'Total x Ano'!F7/'Total x Ano'!E7-1</f>
        <v>-9.8736808485487826E-3</v>
      </c>
      <c r="F7" s="171">
        <f>'Total x Ano'!G7/'Total x Ano'!F7-1</f>
        <v>3.8543929013745482E-2</v>
      </c>
      <c r="G7" s="171">
        <f>'Total x Ano'!H7/'Total x Ano'!G7-1</f>
        <v>5.0335901175312392E-2</v>
      </c>
      <c r="H7" s="171">
        <f>'Total x Ano'!I7/'Total x Ano'!H7-1</f>
        <v>8.4602914575722776E-2</v>
      </c>
      <c r="I7" s="171">
        <f>'Total x Ano'!J7/'Total x Ano'!I7-1</f>
        <v>-8.6805370785289493E-2</v>
      </c>
      <c r="J7" s="171">
        <f>'Total x Ano'!K7/'Total x Ano'!J7-1</f>
        <v>-8.2649565604160258E-2</v>
      </c>
      <c r="K7" s="171">
        <f>'Total x Ano'!L7/'Total x Ano'!K7-1</f>
        <v>-5.7013867031556753E-3</v>
      </c>
      <c r="L7" s="171">
        <f>'Total x Ano'!M7/'Total x Ano'!L7-1</f>
        <v>-1.3748171106252705E-2</v>
      </c>
    </row>
    <row r="8" spans="1:12" x14ac:dyDescent="0.25">
      <c r="A8" s="156" t="s">
        <v>534</v>
      </c>
      <c r="B8" s="171">
        <f>'Total x Ano'!C8/'Total x Ano'!B8-1</f>
        <v>0.16927019074769478</v>
      </c>
      <c r="C8" s="171">
        <f>'Total x Ano'!D8/'Total x Ano'!C8-1</f>
        <v>-0.11096587560186855</v>
      </c>
      <c r="D8" s="171">
        <f>'Total x Ano'!E8/'Total x Ano'!D8-1</f>
        <v>-1.3503344904582937E-2</v>
      </c>
      <c r="E8" s="171">
        <f>'Total x Ano'!F8/'Total x Ano'!E8-1</f>
        <v>9.9244521176879097E-2</v>
      </c>
      <c r="F8" s="171">
        <f>'Total x Ano'!G8/'Total x Ano'!F8-1</f>
        <v>3.8033349236145098E-2</v>
      </c>
      <c r="G8" s="171">
        <f>'Total x Ano'!H8/'Total x Ano'!G8-1</f>
        <v>0.14069199014589562</v>
      </c>
      <c r="H8" s="171">
        <f>'Total x Ano'!I8/'Total x Ano'!H8-1</f>
        <v>6.6011075620213022E-2</v>
      </c>
      <c r="I8" s="171">
        <f>'Total x Ano'!J8/'Total x Ano'!I8-1</f>
        <v>-8.2468673647170698E-2</v>
      </c>
      <c r="J8" s="171">
        <f>'Total x Ano'!K8/'Total x Ano'!J8-1</f>
        <v>-3.6723079749270693E-2</v>
      </c>
      <c r="K8" s="171">
        <f>'Total x Ano'!L8/'Total x Ano'!K8-1</f>
        <v>-1.9145199214055664E-3</v>
      </c>
      <c r="L8" s="171">
        <f>'Total x Ano'!M8/'Total x Ano'!L8-1</f>
        <v>0.20271303021905962</v>
      </c>
    </row>
    <row r="9" spans="1:12" x14ac:dyDescent="0.25">
      <c r="A9" s="156" t="s">
        <v>535</v>
      </c>
      <c r="B9" s="171">
        <f>'Total x Ano'!C9/'Total x Ano'!B9-1</f>
        <v>0.51779198314816499</v>
      </c>
      <c r="C9" s="171">
        <f>'Total x Ano'!D9/'Total x Ano'!C9-1</f>
        <v>-0.38731064943569027</v>
      </c>
      <c r="D9" s="171">
        <f>'Total x Ano'!E9/'Total x Ano'!D9-1</f>
        <v>1.6817995636687844E-2</v>
      </c>
      <c r="E9" s="171">
        <f>'Total x Ano'!F9/'Total x Ano'!E9-1</f>
        <v>0.15869699208301302</v>
      </c>
      <c r="F9" s="171">
        <f>'Total x Ano'!G9/'Total x Ano'!F9-1</f>
        <v>0.17005009531600712</v>
      </c>
      <c r="G9" s="171">
        <f>'Total x Ano'!H9/'Total x Ano'!G9-1</f>
        <v>9.5980018229048891E-2</v>
      </c>
      <c r="H9" s="171">
        <f>'Total x Ano'!I9/'Total x Ano'!H9-1</f>
        <v>5.8217801850791728E-2</v>
      </c>
      <c r="I9" s="171">
        <f>'Total x Ano'!J9/'Total x Ano'!I9-1</f>
        <v>-1.1721145483242656E-2</v>
      </c>
      <c r="J9" s="171">
        <f>'Total x Ano'!K9/'Total x Ano'!J9-1</f>
        <v>-4.5989289608144857E-3</v>
      </c>
      <c r="K9" s="171">
        <f>'Total x Ano'!L9/'Total x Ano'!K9-1</f>
        <v>-4.4918698078494357E-2</v>
      </c>
      <c r="L9" s="171">
        <f>'Total x Ano'!M9/'Total x Ano'!L9-1</f>
        <v>7.70394301139814E-2</v>
      </c>
    </row>
    <row r="10" spans="1:12" x14ac:dyDescent="0.25">
      <c r="A10" s="156" t="s">
        <v>536</v>
      </c>
      <c r="B10" s="171">
        <f>'Total x Ano'!C10/'Total x Ano'!B10-1</f>
        <v>0.38510347254645216</v>
      </c>
      <c r="C10" s="171">
        <f>'Total x Ano'!D10/'Total x Ano'!C10-1</f>
        <v>-0.12919412833372457</v>
      </c>
      <c r="D10" s="171">
        <f>'Total x Ano'!E10/'Total x Ano'!D10-1</f>
        <v>0.20443475944495271</v>
      </c>
      <c r="E10" s="171">
        <f>'Total x Ano'!F10/'Total x Ano'!E10-1</f>
        <v>7.339100486732919E-2</v>
      </c>
      <c r="F10" s="171">
        <f>'Total x Ano'!G10/'Total x Ano'!F10-1</f>
        <v>0.18789682229801774</v>
      </c>
      <c r="G10" s="171">
        <f>'Total x Ano'!H10/'Total x Ano'!G10-1</f>
        <v>5.7135403988718636E-2</v>
      </c>
      <c r="H10" s="171">
        <f>'Total x Ano'!I10/'Total x Ano'!H10-1</f>
        <v>7.4956818044200624E-3</v>
      </c>
      <c r="I10" s="171">
        <f>'Total x Ano'!J10/'Total x Ano'!I10-1</f>
        <v>-0.18654773874225972</v>
      </c>
      <c r="J10" s="171">
        <f>'Total x Ano'!K10/'Total x Ano'!J10-1</f>
        <v>-3.1328461565587107E-2</v>
      </c>
      <c r="K10" s="171">
        <f>'Total x Ano'!L10/'Total x Ano'!K10-1</f>
        <v>-4.1314196607507014E-3</v>
      </c>
      <c r="L10" s="171">
        <f>'Total x Ano'!M10/'Total x Ano'!L10-1</f>
        <v>2.4211589319734772E-2</v>
      </c>
    </row>
    <row r="11" spans="1:12" x14ac:dyDescent="0.25">
      <c r="A11" s="156" t="s">
        <v>537</v>
      </c>
      <c r="B11" s="171">
        <f>'Total x Ano'!C11/'Total x Ano'!B11-1</f>
        <v>0.13898770949269657</v>
      </c>
      <c r="C11" s="171">
        <f>'Total x Ano'!D11/'Total x Ano'!C11-1</f>
        <v>-2.7754003556682783E-2</v>
      </c>
      <c r="D11" s="171">
        <f>'Total x Ano'!E11/'Total x Ano'!D11-1</f>
        <v>0.10491701056403047</v>
      </c>
      <c r="E11" s="171">
        <f>'Total x Ano'!F11/'Total x Ano'!E11-1</f>
        <v>0.16776736716735008</v>
      </c>
      <c r="F11" s="171">
        <f>'Total x Ano'!G11/'Total x Ano'!F11-1</f>
        <v>0.17594668817980907</v>
      </c>
      <c r="G11" s="171">
        <f>'Total x Ano'!H11/'Total x Ano'!G11-1</f>
        <v>0.17243870974338416</v>
      </c>
      <c r="H11" s="171">
        <f>'Total x Ano'!I11/'Total x Ano'!H11-1</f>
        <v>-7.9936559928938777E-2</v>
      </c>
      <c r="I11" s="171">
        <f>'Total x Ano'!J11/'Total x Ano'!I11-1</f>
        <v>-6.5708591935824567E-2</v>
      </c>
      <c r="J11" s="171">
        <f>'Total x Ano'!K11/'Total x Ano'!J11-1</f>
        <v>4.6355213633028747E-2</v>
      </c>
      <c r="K11" s="171">
        <f>'Total x Ano'!L11/'Total x Ano'!K11-1</f>
        <v>-1.1869872870628573E-2</v>
      </c>
      <c r="L11" s="171">
        <f>'Total x Ano'!M11/'Total x Ano'!L11-1</f>
        <v>4.7656110942463803E-2</v>
      </c>
    </row>
    <row r="12" spans="1:12" x14ac:dyDescent="0.25">
      <c r="A12" s="156" t="s">
        <v>538</v>
      </c>
      <c r="B12" s="171">
        <f>'Total x Ano'!C12/'Total x Ano'!B12-1</f>
        <v>0.13888184933457626</v>
      </c>
      <c r="C12" s="171">
        <f>'Total x Ano'!D12/'Total x Ano'!C12-1</f>
        <v>8.7413313961741457E-2</v>
      </c>
      <c r="D12" s="171">
        <f>'Total x Ano'!E12/'Total x Ano'!D12-1</f>
        <v>0.1951919611857631</v>
      </c>
      <c r="E12" s="171">
        <f>'Total x Ano'!F12/'Total x Ano'!E12-1</f>
        <v>-8.6797541885472729E-3</v>
      </c>
      <c r="F12" s="171">
        <f>'Total x Ano'!G12/'Total x Ano'!F12-1</f>
        <v>0.10169392562601143</v>
      </c>
      <c r="G12" s="171">
        <f>'Total x Ano'!H12/'Total x Ano'!G12-1</f>
        <v>8.559133994742818E-2</v>
      </c>
      <c r="H12" s="171">
        <f>'Total x Ano'!I12/'Total x Ano'!H12-1</f>
        <v>0.14933874849894302</v>
      </c>
      <c r="I12" s="171">
        <f>'Total x Ano'!J12/'Total x Ano'!I12-1</f>
        <v>-4.8601491230176874E-2</v>
      </c>
      <c r="J12" s="171">
        <f>'Total x Ano'!K12/'Total x Ano'!J12-1</f>
        <v>-4.7350629760427587E-3</v>
      </c>
      <c r="K12" s="171">
        <f>'Total x Ano'!L12/'Total x Ano'!K12-1</f>
        <v>4.2920949687608179E-4</v>
      </c>
      <c r="L12" s="171">
        <f>'Total x Ano'!M12/'Total x Ano'!L12-1</f>
        <v>6.7206284238912062E-2</v>
      </c>
    </row>
    <row r="13" spans="1:12" x14ac:dyDescent="0.25">
      <c r="A13" s="156" t="s">
        <v>539</v>
      </c>
      <c r="B13" s="171">
        <f>'Total x Ano'!C13/'Total x Ano'!B13-1</f>
        <v>7.8007697998591086E-2</v>
      </c>
      <c r="C13" s="171">
        <f>'Total x Ano'!D13/'Total x Ano'!C13-1</f>
        <v>0.17219509716423675</v>
      </c>
      <c r="D13" s="171">
        <f>'Total x Ano'!E13/'Total x Ano'!D13-1</f>
        <v>0.16934073315987308</v>
      </c>
      <c r="E13" s="171">
        <f>'Total x Ano'!F13/'Total x Ano'!E13-1</f>
        <v>0.4816665456535838</v>
      </c>
      <c r="F13" s="171">
        <f>'Total x Ano'!G13/'Total x Ano'!F13-1</f>
        <v>1.4411868954749885E-2</v>
      </c>
      <c r="G13" s="171">
        <f>'Total x Ano'!H13/'Total x Ano'!G13-1</f>
        <v>-5.2868997200017587E-2</v>
      </c>
      <c r="H13" s="171">
        <f>'Total x Ano'!I13/'Total x Ano'!H13-1</f>
        <v>6.5455792281092107E-2</v>
      </c>
      <c r="I13" s="171">
        <f>'Total x Ano'!J13/'Total x Ano'!I13-1</f>
        <v>-2.9801187788400796E-3</v>
      </c>
      <c r="J13" s="171">
        <f>'Total x Ano'!K13/'Total x Ano'!J13-1</f>
        <v>4.9129695593476352E-2</v>
      </c>
      <c r="K13" s="171">
        <f>'Total x Ano'!L13/'Total x Ano'!K13-1</f>
        <v>-4.1547798583940421E-2</v>
      </c>
      <c r="L13" s="171">
        <f>'Total x Ano'!M13/'Total x Ano'!L13-1</f>
        <v>0.23954954715985899</v>
      </c>
    </row>
    <row r="14" spans="1:12" x14ac:dyDescent="0.25">
      <c r="A14" s="156" t="s">
        <v>540</v>
      </c>
      <c r="B14" s="171">
        <f>'Total x Ano'!C14/'Total x Ano'!B14-1</f>
        <v>5.1456631989639234E-3</v>
      </c>
      <c r="C14" s="171">
        <f>'Total x Ano'!D14/'Total x Ano'!C14-1</f>
        <v>0.29522297990902957</v>
      </c>
      <c r="D14" s="171">
        <f>'Total x Ano'!E14/'Total x Ano'!D14-1</f>
        <v>0.17813949522206829</v>
      </c>
      <c r="E14" s="171">
        <f>'Total x Ano'!F14/'Total x Ano'!E14-1</f>
        <v>3.0984386081044146E-2</v>
      </c>
      <c r="F14" s="171">
        <f>'Total x Ano'!G14/'Total x Ano'!F14-1</f>
        <v>0.12407531831766772</v>
      </c>
      <c r="G14" s="171">
        <f>'Total x Ano'!H14/'Total x Ano'!G14-1</f>
        <v>8.3740449730429489E-3</v>
      </c>
      <c r="H14" s="171">
        <f>'Total x Ano'!I14/'Total x Ano'!H14-1</f>
        <v>0.16903931393167904</v>
      </c>
      <c r="I14" s="171">
        <f>'Total x Ano'!J14/'Total x Ano'!I14-1</f>
        <v>-0.22612586705024096</v>
      </c>
      <c r="J14" s="171">
        <f>'Total x Ano'!K14/'Total x Ano'!J14-1</f>
        <v>1.5539019995555847E-2</v>
      </c>
      <c r="K14" s="171">
        <f>'Total x Ano'!L14/'Total x Ano'!K14-1</f>
        <v>-0.1230666143734056</v>
      </c>
      <c r="L14" s="171">
        <f>'Total x Ano'!M14/'Total x Ano'!L14-1</f>
        <v>-3.2758126257408704E-2</v>
      </c>
    </row>
    <row r="15" spans="1:12" x14ac:dyDescent="0.25">
      <c r="A15" s="156" t="s">
        <v>541</v>
      </c>
      <c r="B15" s="171">
        <f>'Total x Ano'!C15/'Total x Ano'!B15-1</f>
        <v>0.21066846249838189</v>
      </c>
      <c r="C15" s="171">
        <f>'Total x Ano'!D15/'Total x Ano'!C15-1</f>
        <v>-3.7697679965702058E-2</v>
      </c>
      <c r="D15" s="171">
        <f>'Total x Ano'!E15/'Total x Ano'!D15-1</f>
        <v>5.8223903165676605E-2</v>
      </c>
      <c r="E15" s="171">
        <f>'Total x Ano'!F15/'Total x Ano'!E15-1</f>
        <v>0.16420555779034873</v>
      </c>
      <c r="F15" s="171">
        <f>'Total x Ano'!G15/'Total x Ano'!F15-1</f>
        <v>4.3074568658514334E-2</v>
      </c>
      <c r="G15" s="171">
        <f>'Total x Ano'!H15/'Total x Ano'!G15-1</f>
        <v>5.1506135672149789E-2</v>
      </c>
      <c r="H15" s="171">
        <f>'Total x Ano'!I15/'Total x Ano'!H15-1</f>
        <v>-2.9544417558962199E-2</v>
      </c>
      <c r="I15" s="171">
        <f>'Total x Ano'!J15/'Total x Ano'!I15-1</f>
        <v>-0.14564098796405733</v>
      </c>
      <c r="J15" s="171">
        <f>'Total x Ano'!K15/'Total x Ano'!J15-1</f>
        <v>-2.2067359378991847E-2</v>
      </c>
      <c r="K15" s="171">
        <f>'Total x Ano'!L15/'Total x Ano'!K15-1</f>
        <v>-0.11619315816493536</v>
      </c>
      <c r="L15" s="171">
        <f>'Total x Ano'!M15/'Total x Ano'!L15-1</f>
        <v>2.8168400688140638E-2</v>
      </c>
    </row>
    <row r="16" spans="1:12" x14ac:dyDescent="0.25">
      <c r="A16" s="156" t="s">
        <v>542</v>
      </c>
      <c r="B16" s="171">
        <f>'Total x Ano'!C16/'Total x Ano'!B16-1</f>
        <v>0.11442178728403474</v>
      </c>
      <c r="C16" s="171">
        <f>'Total x Ano'!D16/'Total x Ano'!C16-1</f>
        <v>0.40399800443875988</v>
      </c>
      <c r="D16" s="171">
        <f>'Total x Ano'!E16/'Total x Ano'!D16-1</f>
        <v>-2.3258665509268361E-2</v>
      </c>
      <c r="E16" s="171">
        <f>'Total x Ano'!F16/'Total x Ano'!E16-1</f>
        <v>1.7801817924007368E-2</v>
      </c>
      <c r="F16" s="171">
        <f>'Total x Ano'!G16/'Total x Ano'!F16-1</f>
        <v>3.0277891413271973E-2</v>
      </c>
      <c r="G16" s="171">
        <f>'Total x Ano'!H16/'Total x Ano'!G16-1</f>
        <v>-1.1967249243052702E-2</v>
      </c>
      <c r="H16" s="171">
        <f>'Total x Ano'!I16/'Total x Ano'!H16-1</f>
        <v>0.18001932219430405</v>
      </c>
      <c r="I16" s="171">
        <f>'Total x Ano'!J16/'Total x Ano'!I16-1</f>
        <v>-0.29154604513842863</v>
      </c>
      <c r="J16" s="171">
        <f>'Total x Ano'!K16/'Total x Ano'!J16-1</f>
        <v>-3.1875601025078248E-2</v>
      </c>
      <c r="K16" s="171">
        <f>'Total x Ano'!L16/'Total x Ano'!K16-1</f>
        <v>5.1364783386420143E-2</v>
      </c>
      <c r="L16" s="171">
        <f>'Total x Ano'!M16/'Total x Ano'!L16-1</f>
        <v>5.7363001615309939E-2</v>
      </c>
    </row>
    <row r="17" spans="1:12" x14ac:dyDescent="0.25">
      <c r="A17" s="156" t="s">
        <v>543</v>
      </c>
      <c r="B17" s="171">
        <f>'Total x Ano'!C17/'Total x Ano'!B17-1</f>
        <v>-3.8127043427153562E-2</v>
      </c>
      <c r="C17" s="171">
        <f>'Total x Ano'!D17/'Total x Ano'!C17-1</f>
        <v>-7.8259395296451428E-2</v>
      </c>
      <c r="D17" s="171">
        <f>'Total x Ano'!E17/'Total x Ano'!D17-1</f>
        <v>0.10688796742590445</v>
      </c>
      <c r="E17" s="171">
        <f>'Total x Ano'!F17/'Total x Ano'!E17-1</f>
        <v>0.15975348987030946</v>
      </c>
      <c r="F17" s="171">
        <f>'Total x Ano'!G17/'Total x Ano'!F17-1</f>
        <v>4.1110863601225844E-2</v>
      </c>
      <c r="G17" s="171">
        <f>'Total x Ano'!H17/'Total x Ano'!G17-1</f>
        <v>0.11287039280899913</v>
      </c>
      <c r="H17" s="171">
        <f>'Total x Ano'!I17/'Total x Ano'!H17-1</f>
        <v>8.3443277654077219E-2</v>
      </c>
      <c r="I17" s="171">
        <f>'Total x Ano'!J17/'Total x Ano'!I17-1</f>
        <v>-0.15245314034123481</v>
      </c>
      <c r="J17" s="171">
        <f>'Total x Ano'!K17/'Total x Ano'!J17-1</f>
        <v>-1.8146356585543644E-2</v>
      </c>
      <c r="K17" s="171">
        <f>'Total x Ano'!L17/'Total x Ano'!K17-1</f>
        <v>-0.12727641704684989</v>
      </c>
      <c r="L17" s="171">
        <f>'Total x Ano'!M17/'Total x Ano'!L17-1</f>
        <v>3.2954918135477129E-3</v>
      </c>
    </row>
    <row r="18" spans="1:12" x14ac:dyDescent="0.25">
      <c r="A18" s="156" t="s">
        <v>544</v>
      </c>
      <c r="B18" s="171">
        <f>'Total x Ano'!C18/'Total x Ano'!B18-1</f>
        <v>0.1450614638662755</v>
      </c>
      <c r="C18" s="171">
        <f>'Total x Ano'!D18/'Total x Ano'!C18-1</f>
        <v>1.3876259401514046E-2</v>
      </c>
      <c r="D18" s="171">
        <f>'Total x Ano'!E18/'Total x Ano'!D18-1</f>
        <v>8.2473010103054412E-2</v>
      </c>
      <c r="E18" s="171">
        <f>'Total x Ano'!F18/'Total x Ano'!E18-1</f>
        <v>0.10368961212073247</v>
      </c>
      <c r="F18" s="171">
        <f>'Total x Ano'!G18/'Total x Ano'!F18-1</f>
        <v>-2.5789632345563751E-2</v>
      </c>
      <c r="G18" s="171">
        <f>'Total x Ano'!H18/'Total x Ano'!G18-1</f>
        <v>2.6248133012174879E-2</v>
      </c>
      <c r="H18" s="171">
        <f>'Total x Ano'!I18/'Total x Ano'!H18-1</f>
        <v>9.8543188624517386E-2</v>
      </c>
      <c r="I18" s="171">
        <f>'Total x Ano'!J18/'Total x Ano'!I18-1</f>
        <v>-0.12276389275950095</v>
      </c>
      <c r="J18" s="171">
        <f>'Total x Ano'!K18/'Total x Ano'!J18-1</f>
        <v>-6.9105616317139185E-2</v>
      </c>
      <c r="K18" s="171">
        <f>'Total x Ano'!L18/'Total x Ano'!K18-1</f>
        <v>-0.11644082581076154</v>
      </c>
      <c r="L18" s="171">
        <f>'Total x Ano'!M18/'Total x Ano'!L18-1</f>
        <v>0.14742721194494979</v>
      </c>
    </row>
    <row r="19" spans="1:12" x14ac:dyDescent="0.25">
      <c r="A19" s="156" t="s">
        <v>545</v>
      </c>
      <c r="B19" s="171">
        <f>'Total x Ano'!C19/'Total x Ano'!B19-1</f>
        <v>0.10972504586028164</v>
      </c>
      <c r="C19" s="171">
        <f>'Total x Ano'!D19/'Total x Ano'!C19-1</f>
        <v>2.5468641066430209E-2</v>
      </c>
      <c r="D19" s="171">
        <f>'Total x Ano'!E19/'Total x Ano'!D19-1</f>
        <v>0.1259902871523475</v>
      </c>
      <c r="E19" s="171">
        <f>'Total x Ano'!F19/'Total x Ano'!E19-1</f>
        <v>-1.3386977017093571E-2</v>
      </c>
      <c r="F19" s="171">
        <f>'Total x Ano'!G19/'Total x Ano'!F19-1</f>
        <v>2.7341552561652938E-2</v>
      </c>
      <c r="G19" s="171">
        <f>'Total x Ano'!H19/'Total x Ano'!G19-1</f>
        <v>3.4360035880294681E-2</v>
      </c>
      <c r="H19" s="171">
        <f>'Total x Ano'!I19/'Total x Ano'!H19-1</f>
        <v>2.2304702914786034E-3</v>
      </c>
      <c r="I19" s="171">
        <f>'Total x Ano'!J19/'Total x Ano'!I19-1</f>
        <v>-0.17595442585402032</v>
      </c>
      <c r="J19" s="171">
        <f>'Total x Ano'!K19/'Total x Ano'!J19-1</f>
        <v>-4.848112878440225E-2</v>
      </c>
      <c r="K19" s="171">
        <f>'Total x Ano'!L19/'Total x Ano'!K19-1</f>
        <v>-4.6889653541683063E-2</v>
      </c>
      <c r="L19" s="171">
        <f>'Total x Ano'!M19/'Total x Ano'!L19-1</f>
        <v>4.091278505345719E-2</v>
      </c>
    </row>
    <row r="20" spans="1:12" x14ac:dyDescent="0.25">
      <c r="A20" s="156" t="s">
        <v>546</v>
      </c>
      <c r="B20" s="171">
        <f>'Total x Ano'!C20/'Total x Ano'!B20-1</f>
        <v>0.34024346006304884</v>
      </c>
      <c r="C20" s="171">
        <f>'Total x Ano'!D20/'Total x Ano'!C20-1</f>
        <v>-2.9509260727180187E-2</v>
      </c>
      <c r="D20" s="171">
        <f>'Total x Ano'!E20/'Total x Ano'!D20-1</f>
        <v>2.5244129713439811E-3</v>
      </c>
      <c r="E20" s="171">
        <f>'Total x Ano'!F20/'Total x Ano'!E20-1</f>
        <v>5.8269783285227916E-2</v>
      </c>
      <c r="F20" s="171">
        <f>'Total x Ano'!G20/'Total x Ano'!F20-1</f>
        <v>2.53634947032646E-2</v>
      </c>
      <c r="G20" s="171">
        <f>'Total x Ano'!H20/'Total x Ano'!G20-1</f>
        <v>8.7732662091779545E-2</v>
      </c>
      <c r="H20" s="171">
        <f>'Total x Ano'!I20/'Total x Ano'!H20-1</f>
        <v>-5.6524455560078568E-3</v>
      </c>
      <c r="I20" s="171">
        <f>'Total x Ano'!J20/'Total x Ano'!I20-1</f>
        <v>-0.20770458094727706</v>
      </c>
      <c r="J20" s="171">
        <f>'Total x Ano'!K20/'Total x Ano'!J20-1</f>
        <v>-9.9588023287791372E-2</v>
      </c>
      <c r="K20" s="171">
        <f>'Total x Ano'!L20/'Total x Ano'!K20-1</f>
        <v>-4.1949114730868375E-2</v>
      </c>
      <c r="L20" s="171">
        <f>'Total x Ano'!M20/'Total x Ano'!L20-1</f>
        <v>4.4526194545772446E-2</v>
      </c>
    </row>
    <row r="21" spans="1:12" x14ac:dyDescent="0.25">
      <c r="A21" s="156" t="s">
        <v>547</v>
      </c>
      <c r="B21" s="171">
        <f>'Total x Ano'!C21/'Total x Ano'!B21-1</f>
        <v>4.5720147090962504E-2</v>
      </c>
      <c r="C21" s="171">
        <f>'Total x Ano'!D21/'Total x Ano'!C21-1</f>
        <v>5.1003807939267176E-3</v>
      </c>
      <c r="D21" s="171">
        <f>'Total x Ano'!E21/'Total x Ano'!D21-1</f>
        <v>9.6841827090560439E-2</v>
      </c>
      <c r="E21" s="171">
        <f>'Total x Ano'!F21/'Total x Ano'!E21-1</f>
        <v>6.3665560651202879E-2</v>
      </c>
      <c r="F21" s="171">
        <f>'Total x Ano'!G21/'Total x Ano'!F21-1</f>
        <v>6.0211116187062874E-2</v>
      </c>
      <c r="G21" s="171">
        <f>'Total x Ano'!H21/'Total x Ano'!G21-1</f>
        <v>-4.425103868733482E-2</v>
      </c>
      <c r="H21" s="171">
        <f>'Total x Ano'!I21/'Total x Ano'!H21-1</f>
        <v>1.9554455134518811E-2</v>
      </c>
      <c r="I21" s="171">
        <f>'Total x Ano'!J21/'Total x Ano'!I21-1</f>
        <v>-5.3225399030062737E-2</v>
      </c>
      <c r="J21" s="171">
        <f>'Total x Ano'!K21/'Total x Ano'!J21-1</f>
        <v>-6.8631402379992434E-2</v>
      </c>
      <c r="K21" s="171">
        <f>'Total x Ano'!L21/'Total x Ano'!K21-1</f>
        <v>-1.037121669917751E-2</v>
      </c>
      <c r="L21" s="171">
        <f>'Total x Ano'!M21/'Total x Ano'!L21-1</f>
        <v>3.921493538273424E-2</v>
      </c>
    </row>
    <row r="22" spans="1:12" x14ac:dyDescent="0.25">
      <c r="A22" s="156" t="s">
        <v>548</v>
      </c>
      <c r="B22" s="171">
        <f>'Total x Ano'!C22/'Total x Ano'!B22-1</f>
        <v>7.932410799144618E-2</v>
      </c>
      <c r="C22" s="171">
        <f>'Total x Ano'!D22/'Total x Ano'!C22-1</f>
        <v>0.11594956637761089</v>
      </c>
      <c r="D22" s="171">
        <f>'Total x Ano'!E22/'Total x Ano'!D22-1</f>
        <v>6.5315198071962399E-2</v>
      </c>
      <c r="E22" s="171">
        <f>'Total x Ano'!F22/'Total x Ano'!E22-1</f>
        <v>4.7682347929327129E-2</v>
      </c>
      <c r="F22" s="171">
        <f>'Total x Ano'!G22/'Total x Ano'!F22-1</f>
        <v>4.7333956417496825E-2</v>
      </c>
      <c r="G22" s="171">
        <f>'Total x Ano'!H22/'Total x Ano'!G22-1</f>
        <v>-1.9163137908571048E-3</v>
      </c>
      <c r="H22" s="171">
        <f>'Total x Ano'!I22/'Total x Ano'!H22-1</f>
        <v>3.5119181723509918E-2</v>
      </c>
      <c r="I22" s="171">
        <f>'Total x Ano'!J22/'Total x Ano'!I22-1</f>
        <v>-0.15530019573440268</v>
      </c>
      <c r="J22" s="171">
        <f>'Total x Ano'!K22/'Total x Ano'!J22-1</f>
        <v>-3.6585323723772101E-2</v>
      </c>
      <c r="K22" s="171">
        <f>'Total x Ano'!L22/'Total x Ano'!K22-1</f>
        <v>-8.4604589902566696E-2</v>
      </c>
      <c r="L22" s="171">
        <f>'Total x Ano'!M22/'Total x Ano'!L22-1</f>
        <v>-2.4661997583694362E-2</v>
      </c>
    </row>
    <row r="23" spans="1:12" x14ac:dyDescent="0.25">
      <c r="A23" s="156" t="s">
        <v>549</v>
      </c>
      <c r="B23" s="171">
        <f>'Total x Ano'!C23/'Total x Ano'!B23-1</f>
        <v>0.19209736868419558</v>
      </c>
      <c r="C23" s="171">
        <f>'Total x Ano'!D23/'Total x Ano'!C23-1</f>
        <v>4.1083924555728846E-2</v>
      </c>
      <c r="D23" s="171">
        <f>'Total x Ano'!E23/'Total x Ano'!D23-1</f>
        <v>0.12945878769502861</v>
      </c>
      <c r="E23" s="171">
        <f>'Total x Ano'!F23/'Total x Ano'!E23-1</f>
        <v>-1.6068086551823901E-2</v>
      </c>
      <c r="F23" s="171">
        <f>'Total x Ano'!G23/'Total x Ano'!F23-1</f>
        <v>8.8644708082230572E-2</v>
      </c>
      <c r="G23" s="171">
        <f>'Total x Ano'!H23/'Total x Ano'!G23-1</f>
        <v>5.1479676407961694E-2</v>
      </c>
      <c r="H23" s="171">
        <f>'Total x Ano'!I23/'Total x Ano'!H23-1</f>
        <v>-6.1111140694046773E-3</v>
      </c>
      <c r="I23" s="171">
        <f>'Total x Ano'!J23/'Total x Ano'!I23-1</f>
        <v>-0.13088125068602419</v>
      </c>
      <c r="J23" s="171">
        <f>'Total x Ano'!K23/'Total x Ano'!J23-1</f>
        <v>-3.3965208944388148E-2</v>
      </c>
      <c r="K23" s="171">
        <f>'Total x Ano'!L23/'Total x Ano'!K23-1</f>
        <v>-5.7882309129700715E-2</v>
      </c>
      <c r="L23" s="171">
        <f>'Total x Ano'!M23/'Total x Ano'!L23-1</f>
        <v>9.235100125880491E-2</v>
      </c>
    </row>
    <row r="24" spans="1:12" x14ac:dyDescent="0.25">
      <c r="A24" s="156" t="s">
        <v>550</v>
      </c>
      <c r="B24" s="171">
        <f>'Total x Ano'!C24/'Total x Ano'!B24-1</f>
        <v>0.18173271942918201</v>
      </c>
      <c r="C24" s="171">
        <f>'Total x Ano'!D24/'Total x Ano'!C24-1</f>
        <v>4.349719555993925E-2</v>
      </c>
      <c r="D24" s="171">
        <f>'Total x Ano'!E24/'Total x Ano'!D24-1</f>
        <v>0.12790753994805115</v>
      </c>
      <c r="E24" s="171">
        <f>'Total x Ano'!F24/'Total x Ano'!E24-1</f>
        <v>1.8839383230485396E-2</v>
      </c>
      <c r="F24" s="171">
        <f>'Total x Ano'!G24/'Total x Ano'!F24-1</f>
        <v>5.4324804838995266E-2</v>
      </c>
      <c r="G24" s="171">
        <f>'Total x Ano'!H24/'Total x Ano'!G24-1</f>
        <v>8.1586657110663596E-2</v>
      </c>
      <c r="H24" s="171">
        <f>'Total x Ano'!I24/'Total x Ano'!H24-1</f>
        <v>2.6090975153448825E-2</v>
      </c>
      <c r="I24" s="171">
        <f>'Total x Ano'!J24/'Total x Ano'!I24-1</f>
        <v>-0.20823234346671704</v>
      </c>
      <c r="J24" s="171">
        <f>'Total x Ano'!K24/'Total x Ano'!J24-1</f>
        <v>-5.6833166766358412E-2</v>
      </c>
      <c r="K24" s="171">
        <f>'Total x Ano'!L24/'Total x Ano'!K24-1</f>
        <v>-1.9474579215557619E-2</v>
      </c>
      <c r="L24" s="171">
        <f>'Total x Ano'!M24/'Total x Ano'!L24-1</f>
        <v>4.3916938004872064E-2</v>
      </c>
    </row>
    <row r="25" spans="1:12" x14ac:dyDescent="0.25">
      <c r="A25" s="156" t="s">
        <v>551</v>
      </c>
      <c r="B25" s="171">
        <f>'Total x Ano'!C25/'Total x Ano'!B25-1</f>
        <v>0.1623070105520068</v>
      </c>
      <c r="C25" s="171">
        <f>'Total x Ano'!D25/'Total x Ano'!C25-1</f>
        <v>-1.4725039701300124E-2</v>
      </c>
      <c r="D25" s="171">
        <f>'Total x Ano'!E25/'Total x Ano'!D25-1</f>
        <v>0.12217619564739834</v>
      </c>
      <c r="E25" s="171">
        <f>'Total x Ano'!F25/'Total x Ano'!E25-1</f>
        <v>-2.989792403969127E-3</v>
      </c>
      <c r="F25" s="171">
        <f>'Total x Ano'!G25/'Total x Ano'!F25-1</f>
        <v>-4.2112946457815825E-2</v>
      </c>
      <c r="G25" s="171">
        <f>'Total x Ano'!H25/'Total x Ano'!G25-1</f>
        <v>6.1957365794383712E-2</v>
      </c>
      <c r="H25" s="171">
        <f>'Total x Ano'!I25/'Total x Ano'!H25-1</f>
        <v>9.0802831109829674E-2</v>
      </c>
      <c r="I25" s="171">
        <f>'Total x Ano'!J25/'Total x Ano'!I25-1</f>
        <v>-0.26570758121664761</v>
      </c>
      <c r="J25" s="171">
        <f>'Total x Ano'!K25/'Total x Ano'!J25-1</f>
        <v>-2.1851020424126122E-2</v>
      </c>
      <c r="K25" s="171">
        <f>'Total x Ano'!L25/'Total x Ano'!K25-1</f>
        <v>-4.6961842225696548E-2</v>
      </c>
      <c r="L25" s="171">
        <f>'Total x Ano'!M25/'Total x Ano'!L25-1</f>
        <v>-2.3629682300074006E-2</v>
      </c>
    </row>
    <row r="26" spans="1:12" x14ac:dyDescent="0.25">
      <c r="A26" s="156" t="s">
        <v>552</v>
      </c>
      <c r="B26" s="171">
        <f>'Total x Ano'!C26/'Total x Ano'!B26-1</f>
        <v>4.6389850212828154E-2</v>
      </c>
      <c r="C26" s="171">
        <f>'Total x Ano'!D26/'Total x Ano'!C26-1</f>
        <v>0.11885759428662257</v>
      </c>
      <c r="D26" s="171">
        <f>'Total x Ano'!E26/'Total x Ano'!D26-1</f>
        <v>7.6706328005061275E-2</v>
      </c>
      <c r="E26" s="171">
        <f>'Total x Ano'!F26/'Total x Ano'!E26-1</f>
        <v>3.8786978061745359E-2</v>
      </c>
      <c r="F26" s="171">
        <f>'Total x Ano'!G26/'Total x Ano'!F26-1</f>
        <v>2.8848615262528909E-2</v>
      </c>
      <c r="G26" s="171">
        <f>'Total x Ano'!H26/'Total x Ano'!G26-1</f>
        <v>0.10803947427324134</v>
      </c>
      <c r="H26" s="171">
        <f>'Total x Ano'!I26/'Total x Ano'!H26-1</f>
        <v>-2.2163756003584556E-2</v>
      </c>
      <c r="I26" s="171">
        <f>'Total x Ano'!J26/'Total x Ano'!I26-1</f>
        <v>-0.16400824652450052</v>
      </c>
      <c r="J26" s="171">
        <f>'Total x Ano'!K26/'Total x Ano'!J26-1</f>
        <v>9.8541115526294298E-2</v>
      </c>
      <c r="K26" s="171">
        <f>'Total x Ano'!L26/'Total x Ano'!K26-1</f>
        <v>-1.6779600696922969E-2</v>
      </c>
      <c r="L26" s="171">
        <f>'Total x Ano'!M26/'Total x Ano'!L26-1</f>
        <v>3.33764568856596E-2</v>
      </c>
    </row>
    <row r="27" spans="1:12" x14ac:dyDescent="0.25">
      <c r="A27" s="156" t="s">
        <v>553</v>
      </c>
      <c r="B27" s="171">
        <f>'Total x Ano'!C27/'Total x Ano'!B27-1</f>
        <v>0.17835056052958875</v>
      </c>
      <c r="C27" s="171">
        <f>'Total x Ano'!D27/'Total x Ano'!C27-1</f>
        <v>8.7944706091329872E-2</v>
      </c>
      <c r="D27" s="171">
        <f>'Total x Ano'!E27/'Total x Ano'!D27-1</f>
        <v>4.5148024288159894E-2</v>
      </c>
      <c r="E27" s="171">
        <f>'Total x Ano'!F27/'Total x Ano'!E27-1</f>
        <v>0.12426187445225989</v>
      </c>
      <c r="F27" s="171">
        <f>'Total x Ano'!G27/'Total x Ano'!F27-1</f>
        <v>0.10790308784842595</v>
      </c>
      <c r="G27" s="171">
        <f>'Total x Ano'!H27/'Total x Ano'!G27-1</f>
        <v>4.6107135687920353E-2</v>
      </c>
      <c r="H27" s="171">
        <f>'Total x Ano'!I27/'Total x Ano'!H27-1</f>
        <v>5.472769748220796E-2</v>
      </c>
      <c r="I27" s="171">
        <f>'Total x Ano'!J27/'Total x Ano'!I27-1</f>
        <v>-7.8253805303560076E-2</v>
      </c>
      <c r="J27" s="171">
        <f>'Total x Ano'!K27/'Total x Ano'!J27-1</f>
        <v>-6.3768220679594756E-2</v>
      </c>
      <c r="K27" s="171">
        <f>'Total x Ano'!L27/'Total x Ano'!K27-1</f>
        <v>3.6894900321674529E-2</v>
      </c>
      <c r="L27" s="171">
        <f>'Total x Ano'!M27/'Total x Ano'!L27-1</f>
        <v>7.4299717294986856E-2</v>
      </c>
    </row>
    <row r="28" spans="1:12" x14ac:dyDescent="0.25">
      <c r="A28" s="156" t="s">
        <v>554</v>
      </c>
      <c r="B28" s="171">
        <f>'Total x Ano'!C28/'Total x Ano'!B28-1</f>
        <v>0.14898617644554157</v>
      </c>
      <c r="C28" s="171">
        <f>'Total x Ano'!D28/'Total x Ano'!C28-1</f>
        <v>2.2892434913857507E-2</v>
      </c>
      <c r="D28" s="171">
        <f>'Total x Ano'!E28/'Total x Ano'!D28-1</f>
        <v>0.16841482855880119</v>
      </c>
      <c r="E28" s="171">
        <f>'Total x Ano'!F28/'Total x Ano'!E28-1</f>
        <v>1.2333169539338718E-2</v>
      </c>
      <c r="F28" s="171">
        <f>'Total x Ano'!G28/'Total x Ano'!F28-1</f>
        <v>-2.9244486121208446E-2</v>
      </c>
      <c r="G28" s="171">
        <f>'Total x Ano'!H28/'Total x Ano'!G28-1</f>
        <v>0.12705204182757912</v>
      </c>
      <c r="H28" s="171">
        <f>'Total x Ano'!I28/'Total x Ano'!H28-1</f>
        <v>3.549719867011869E-2</v>
      </c>
      <c r="I28" s="171">
        <f>'Total x Ano'!J28/'Total x Ano'!I28-1</f>
        <v>-6.9540175643133084E-2</v>
      </c>
      <c r="J28" s="171">
        <f>'Total x Ano'!K28/'Total x Ano'!J28-1</f>
        <v>-5.216057007384578E-2</v>
      </c>
      <c r="K28" s="171">
        <f>'Total x Ano'!L28/'Total x Ano'!K28-1</f>
        <v>5.2494438558394751E-3</v>
      </c>
      <c r="L28" s="171">
        <f>'Total x Ano'!M28/'Total x Ano'!L28-1</f>
        <v>2.9261139232315658E-2</v>
      </c>
    </row>
    <row r="29" spans="1:12" x14ac:dyDescent="0.25">
      <c r="A29" s="156" t="s">
        <v>555</v>
      </c>
      <c r="B29" s="171">
        <f>'Total x Ano'!C29/'Total x Ano'!B29-1</f>
        <v>-7.994363770403512E-2</v>
      </c>
      <c r="C29" s="171">
        <f>'Total x Ano'!D29/'Total x Ano'!C29-1</f>
        <v>0.25503242470131471</v>
      </c>
      <c r="D29" s="171">
        <f>'Total x Ano'!E29/'Total x Ano'!D29-1</f>
        <v>4.8336150791672639E-2</v>
      </c>
      <c r="E29" s="171">
        <f>'Total x Ano'!F29/'Total x Ano'!E29-1</f>
        <v>0.11357230851501021</v>
      </c>
      <c r="F29" s="171">
        <f>'Total x Ano'!G29/'Total x Ano'!F29-1</f>
        <v>-3.8692525524876009E-2</v>
      </c>
      <c r="G29" s="171">
        <f>'Total x Ano'!H29/'Total x Ano'!G29-1</f>
        <v>8.1296302501519424E-2</v>
      </c>
      <c r="H29" s="171">
        <f>'Total x Ano'!I29/'Total x Ano'!H29-1</f>
        <v>2.9372354723731453E-2</v>
      </c>
      <c r="I29" s="171">
        <f>'Total x Ano'!J29/'Total x Ano'!I29-1</f>
        <v>2.1393233562563507E-2</v>
      </c>
      <c r="J29" s="171">
        <f>'Total x Ano'!K29/'Total x Ano'!J29-1</f>
        <v>-0.14837873984438732</v>
      </c>
      <c r="K29" s="171">
        <f>'Total x Ano'!L29/'Total x Ano'!K29-1</f>
        <v>9.5404352670350745E-2</v>
      </c>
      <c r="L29" s="171">
        <f>'Total x Ano'!M29/'Total x Ano'!L29-1</f>
        <v>0.329647598860626</v>
      </c>
    </row>
    <row r="30" spans="1:12" x14ac:dyDescent="0.25">
      <c r="A30" s="156" t="s">
        <v>95</v>
      </c>
      <c r="B30" s="171">
        <f>'Total x Ano'!C30/'Total x Ano'!B30-1</f>
        <v>9.2922906160480157E-2</v>
      </c>
      <c r="C30" s="171">
        <f>'Total x Ano'!D30/'Total x Ano'!C30-1</f>
        <v>7.0203344800732648E-2</v>
      </c>
      <c r="D30" s="171">
        <f>'Total x Ano'!E30/'Total x Ano'!D30-1</f>
        <v>8.6601346905715859E-2</v>
      </c>
      <c r="E30" s="171">
        <f>'Total x Ano'!F30/'Total x Ano'!E30-1</f>
        <v>4.7725203379259895E-2</v>
      </c>
      <c r="F30" s="171">
        <f>'Total x Ano'!G30/'Total x Ano'!F30-1</f>
        <v>4.2395348154097734E-2</v>
      </c>
      <c r="G30" s="171">
        <f>'Total x Ano'!H30/'Total x Ano'!G30-1</f>
        <v>1.139991992541356E-2</v>
      </c>
      <c r="H30" s="171">
        <f>'Total x Ano'!I30/'Total x Ano'!H30-1</f>
        <v>3.3561738561631582E-2</v>
      </c>
      <c r="I30" s="171">
        <f>'Total x Ano'!J30/'Total x Ano'!I30-1</f>
        <v>-0.13451694839793948</v>
      </c>
      <c r="J30" s="171">
        <f>'Total x Ano'!K30/'Total x Ano'!J30-1</f>
        <v>-4.6549611935204904E-2</v>
      </c>
      <c r="K30" s="171">
        <f>'Total x Ano'!L30/'Total x Ano'!K30-1</f>
        <v>-5.2224683711713515E-2</v>
      </c>
      <c r="L30" s="171">
        <f>'Total x Ano'!M30/'Total x Ano'!L30-1</f>
        <v>2.4634087899511936E-2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320"/>
  <sheetViews>
    <sheetView topLeftCell="A283" zoomScaleNormal="100" workbookViewId="0">
      <selection activeCell="X308" sqref="X308"/>
    </sheetView>
  </sheetViews>
  <sheetFormatPr defaultRowHeight="15" x14ac:dyDescent="0.25"/>
  <cols>
    <col min="1" max="1" width="24.7109375" style="11" customWidth="1"/>
    <col min="2" max="12" width="11.85546875" style="155" customWidth="1"/>
    <col min="13" max="13" width="9.140625" style="155"/>
    <col min="14" max="14" width="23.140625" style="155" bestFit="1" customWidth="1"/>
    <col min="15" max="15" width="9.5703125" style="11" customWidth="1"/>
    <col min="16" max="17" width="9.140625" style="11"/>
    <col min="18" max="18" width="10" style="11" bestFit="1" customWidth="1"/>
    <col min="19" max="16384" width="9.140625" style="11"/>
  </cols>
  <sheetData>
    <row r="1" spans="1:25" s="172" customFormat="1" x14ac:dyDescent="0.25">
      <c r="A1" s="172" t="s">
        <v>939</v>
      </c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  <c r="N1" s="165" t="s">
        <v>937</v>
      </c>
    </row>
    <row r="3" spans="1:25" x14ac:dyDescent="0.25">
      <c r="A3" s="1"/>
      <c r="B3" s="173">
        <v>2007</v>
      </c>
      <c r="C3" s="156">
        <v>2007</v>
      </c>
      <c r="D3" s="156">
        <v>2007</v>
      </c>
      <c r="E3" s="156">
        <v>2007</v>
      </c>
      <c r="F3" s="156">
        <v>2007</v>
      </c>
      <c r="G3" s="156">
        <v>2007</v>
      </c>
      <c r="H3" s="156">
        <v>2007</v>
      </c>
      <c r="I3" s="156">
        <v>2007</v>
      </c>
      <c r="J3" s="156">
        <v>2007</v>
      </c>
      <c r="K3" s="156">
        <v>2007</v>
      </c>
      <c r="L3" s="156">
        <v>2007</v>
      </c>
      <c r="N3" s="156"/>
      <c r="O3" s="15">
        <v>2007</v>
      </c>
      <c r="P3" s="1">
        <v>2007</v>
      </c>
      <c r="Q3" s="1">
        <v>2007</v>
      </c>
      <c r="R3" s="1">
        <v>2007</v>
      </c>
      <c r="S3" s="1">
        <v>2007</v>
      </c>
      <c r="T3" s="1">
        <v>2007</v>
      </c>
      <c r="U3" s="1">
        <v>2007</v>
      </c>
      <c r="V3" s="1">
        <v>2007</v>
      </c>
      <c r="W3" s="1">
        <v>2007</v>
      </c>
      <c r="X3" s="1">
        <v>2007</v>
      </c>
      <c r="Y3" s="123">
        <v>2007</v>
      </c>
    </row>
    <row r="4" spans="1:25" x14ac:dyDescent="0.25">
      <c r="A4" s="1"/>
      <c r="B4" s="156" t="s">
        <v>780</v>
      </c>
      <c r="C4" s="156" t="s">
        <v>782</v>
      </c>
      <c r="D4" s="156" t="s">
        <v>23</v>
      </c>
      <c r="E4" s="156" t="s">
        <v>787</v>
      </c>
      <c r="F4" s="156" t="s">
        <v>788</v>
      </c>
      <c r="G4" s="156" t="s">
        <v>791</v>
      </c>
      <c r="H4" s="156" t="s">
        <v>25</v>
      </c>
      <c r="I4" s="156" t="s">
        <v>24</v>
      </c>
      <c r="J4" s="156" t="s">
        <v>35</v>
      </c>
      <c r="K4" s="156" t="s">
        <v>795</v>
      </c>
      <c r="L4" s="156" t="s">
        <v>935</v>
      </c>
      <c r="N4" s="156"/>
      <c r="O4" s="1" t="s">
        <v>780</v>
      </c>
      <c r="P4" s="1" t="s">
        <v>782</v>
      </c>
      <c r="Q4" s="1" t="s">
        <v>23</v>
      </c>
      <c r="R4" s="1" t="s">
        <v>787</v>
      </c>
      <c r="S4" s="1" t="s">
        <v>788</v>
      </c>
      <c r="T4" s="1" t="s">
        <v>791</v>
      </c>
      <c r="U4" s="1" t="s">
        <v>25</v>
      </c>
      <c r="V4" s="1" t="s">
        <v>24</v>
      </c>
      <c r="W4" s="1" t="s">
        <v>35</v>
      </c>
      <c r="X4" s="1" t="s">
        <v>795</v>
      </c>
      <c r="Y4" s="123" t="s">
        <v>935</v>
      </c>
    </row>
    <row r="5" spans="1:25" x14ac:dyDescent="0.25">
      <c r="A5" s="1" t="s">
        <v>529</v>
      </c>
      <c r="B5" s="174">
        <f>tab_dinamicas!C526</f>
        <v>5878.8272797908257</v>
      </c>
      <c r="C5" s="174">
        <f>tab_dinamicas!D526</f>
        <v>0</v>
      </c>
      <c r="D5" s="174">
        <f>tab_dinamicas!E526</f>
        <v>0</v>
      </c>
      <c r="E5" s="174">
        <f>tab_dinamicas!F526</f>
        <v>0</v>
      </c>
      <c r="F5" s="174">
        <f>tab_dinamicas!G526</f>
        <v>32406.97088355252</v>
      </c>
      <c r="G5" s="174">
        <f>tab_dinamicas!H526</f>
        <v>0</v>
      </c>
      <c r="H5" s="174">
        <f>tab_dinamicas!I526</f>
        <v>0</v>
      </c>
      <c r="I5" s="174">
        <f>tab_dinamicas!J526</f>
        <v>4337.5262150465715</v>
      </c>
      <c r="J5" s="174">
        <f>tab_dinamicas!K526</f>
        <v>0</v>
      </c>
      <c r="K5" s="174">
        <f>tab_dinamicas!L526</f>
        <v>0</v>
      </c>
      <c r="L5" s="174">
        <f>SUM(B5:K5)</f>
        <v>42623.324378389916</v>
      </c>
      <c r="N5" s="156" t="s">
        <v>529</v>
      </c>
      <c r="O5" s="20">
        <f>+B5/'Total x Ano'!$B$30</f>
        <v>6.190839142485232E-5</v>
      </c>
      <c r="P5" s="20">
        <f>+C5/'Total x Ano'!$B$30</f>
        <v>0</v>
      </c>
      <c r="Q5" s="20">
        <f>+D5/'Total x Ano'!$B$30</f>
        <v>0</v>
      </c>
      <c r="R5" s="20">
        <f>+E5/'Total x Ano'!$B$30</f>
        <v>0</v>
      </c>
      <c r="S5" s="20">
        <f>+F5/'Total x Ano'!$B$30</f>
        <v>3.4126932853590259E-4</v>
      </c>
      <c r="T5" s="20">
        <f>+G5/'Total x Ano'!$B$30</f>
        <v>0</v>
      </c>
      <c r="U5" s="20">
        <f>+H5/'Total x Ano'!$B$30</f>
        <v>0</v>
      </c>
      <c r="V5" s="20">
        <f>+I5/'Total x Ano'!$B$30</f>
        <v>4.5677353314965199E-5</v>
      </c>
      <c r="W5" s="20">
        <f>+J5/'Total x Ano'!$B$30</f>
        <v>0</v>
      </c>
      <c r="X5" s="20">
        <f>+K5/'Total x Ano'!$B$30</f>
        <v>0</v>
      </c>
      <c r="Y5" s="20">
        <f>+L5/'Total x Ano'!$B$30</f>
        <v>4.4885507327572008E-4</v>
      </c>
    </row>
    <row r="6" spans="1:25" x14ac:dyDescent="0.25">
      <c r="A6" s="1" t="s">
        <v>530</v>
      </c>
      <c r="B6" s="174">
        <f>tab_dinamicas!C527</f>
        <v>549.55413021412414</v>
      </c>
      <c r="C6" s="174">
        <f>tab_dinamicas!D527</f>
        <v>0</v>
      </c>
      <c r="D6" s="174">
        <f>tab_dinamicas!E527</f>
        <v>0</v>
      </c>
      <c r="E6" s="174">
        <f>tab_dinamicas!F527</f>
        <v>0</v>
      </c>
      <c r="F6" s="174">
        <f>tab_dinamicas!G527</f>
        <v>13604.028341937463</v>
      </c>
      <c r="G6" s="174">
        <f>tab_dinamicas!H527</f>
        <v>0</v>
      </c>
      <c r="H6" s="174">
        <f>tab_dinamicas!I527</f>
        <v>0</v>
      </c>
      <c r="I6" s="174">
        <f>tab_dinamicas!J527</f>
        <v>1515.7162536953183</v>
      </c>
      <c r="J6" s="174">
        <f>tab_dinamicas!K527</f>
        <v>0</v>
      </c>
      <c r="K6" s="174">
        <f>tab_dinamicas!L527</f>
        <v>0</v>
      </c>
      <c r="L6" s="174">
        <f t="shared" ref="L6:L32" si="0">SUM(B6:K6)</f>
        <v>15669.298725846906</v>
      </c>
      <c r="N6" s="156" t="s">
        <v>530</v>
      </c>
      <c r="O6" s="20">
        <f>+B6/'Total x Ano'!$B$30</f>
        <v>5.7872107111217591E-6</v>
      </c>
      <c r="P6" s="20">
        <f>+C6/'Total x Ano'!$B$30</f>
        <v>0</v>
      </c>
      <c r="Q6" s="20">
        <f>+D6/'Total x Ano'!$B$30</f>
        <v>0</v>
      </c>
      <c r="R6" s="20">
        <f>+E6/'Total x Ano'!$B$30</f>
        <v>0</v>
      </c>
      <c r="S6" s="20">
        <f>+F6/'Total x Ano'!$B$30</f>
        <v>1.4326046190243159E-4</v>
      </c>
      <c r="T6" s="20">
        <f>+G6/'Total x Ano'!$B$30</f>
        <v>0</v>
      </c>
      <c r="U6" s="20">
        <f>+H6/'Total x Ano'!$B$30</f>
        <v>0</v>
      </c>
      <c r="V6" s="20">
        <f>+I6/'Total x Ano'!$B$30</f>
        <v>1.5961611161013611E-5</v>
      </c>
      <c r="W6" s="20">
        <f>+J6/'Total x Ano'!$B$30</f>
        <v>0</v>
      </c>
      <c r="X6" s="20">
        <f>+K6/'Total x Ano'!$B$30</f>
        <v>0</v>
      </c>
      <c r="Y6" s="20">
        <f>+L6/'Total x Ano'!$B$30</f>
        <v>1.6500928377456697E-4</v>
      </c>
    </row>
    <row r="7" spans="1:25" x14ac:dyDescent="0.25">
      <c r="A7" s="1" t="s">
        <v>531</v>
      </c>
      <c r="B7" s="174">
        <f>tab_dinamicas!C528</f>
        <v>9127.1585465130593</v>
      </c>
      <c r="C7" s="174">
        <f>tab_dinamicas!D528</f>
        <v>0</v>
      </c>
      <c r="D7" s="174">
        <f>tab_dinamicas!E528</f>
        <v>0</v>
      </c>
      <c r="E7" s="174">
        <f>tab_dinamicas!F528</f>
        <v>0</v>
      </c>
      <c r="F7" s="174">
        <f>tab_dinamicas!G528</f>
        <v>52871.110833349579</v>
      </c>
      <c r="G7" s="174">
        <f>tab_dinamicas!H528</f>
        <v>0</v>
      </c>
      <c r="H7" s="174">
        <f>tab_dinamicas!I528</f>
        <v>0</v>
      </c>
      <c r="I7" s="174">
        <f>tab_dinamicas!J528</f>
        <v>6753.6626959840687</v>
      </c>
      <c r="J7" s="174">
        <f>tab_dinamicas!K528</f>
        <v>0</v>
      </c>
      <c r="K7" s="174">
        <f>tab_dinamicas!L528</f>
        <v>0</v>
      </c>
      <c r="L7" s="174">
        <f t="shared" si="0"/>
        <v>68751.932075846707</v>
      </c>
      <c r="N7" s="156" t="s">
        <v>531</v>
      </c>
      <c r="O7" s="20">
        <f>+B7/'Total x Ano'!$B$30</f>
        <v>9.6115717812740641E-5</v>
      </c>
      <c r="P7" s="20">
        <f>+C7/'Total x Ano'!$B$30</f>
        <v>0</v>
      </c>
      <c r="Q7" s="20">
        <f>+D7/'Total x Ano'!$B$30</f>
        <v>0</v>
      </c>
      <c r="R7" s="20">
        <f>+E7/'Total x Ano'!$B$30</f>
        <v>0</v>
      </c>
      <c r="S7" s="20">
        <f>+F7/'Total x Ano'!$B$30</f>
        <v>5.5677183029167316E-4</v>
      </c>
      <c r="T7" s="20">
        <f>+G7/'Total x Ano'!$B$30</f>
        <v>0</v>
      </c>
      <c r="U7" s="20">
        <f>+H7/'Total x Ano'!$B$30</f>
        <v>0</v>
      </c>
      <c r="V7" s="20">
        <f>+I7/'Total x Ano'!$B$30</f>
        <v>7.1121054223127614E-5</v>
      </c>
      <c r="W7" s="20">
        <f>+J7/'Total x Ano'!$B$30</f>
        <v>0</v>
      </c>
      <c r="X7" s="20">
        <f>+K7/'Total x Ano'!$B$30</f>
        <v>0</v>
      </c>
      <c r="Y7" s="20">
        <f>+L7/'Total x Ano'!$B$30</f>
        <v>7.2400860232754141E-4</v>
      </c>
    </row>
    <row r="8" spans="1:25" x14ac:dyDescent="0.25">
      <c r="A8" s="1" t="s">
        <v>532</v>
      </c>
      <c r="B8" s="174">
        <f>tab_dinamicas!C529</f>
        <v>299.59793820508582</v>
      </c>
      <c r="C8" s="174">
        <f>tab_dinamicas!D529</f>
        <v>0</v>
      </c>
      <c r="D8" s="174">
        <f>tab_dinamicas!E529</f>
        <v>0</v>
      </c>
      <c r="E8" s="174">
        <f>tab_dinamicas!F529</f>
        <v>0</v>
      </c>
      <c r="F8" s="174">
        <f>tab_dinamicas!G529</f>
        <v>8876.3329506506288</v>
      </c>
      <c r="G8" s="174">
        <f>tab_dinamicas!H529</f>
        <v>0</v>
      </c>
      <c r="H8" s="174">
        <f>tab_dinamicas!I529</f>
        <v>0</v>
      </c>
      <c r="I8" s="174">
        <f>tab_dinamicas!J529</f>
        <v>1087.4590291431525</v>
      </c>
      <c r="J8" s="174">
        <f>tab_dinamicas!K529</f>
        <v>0</v>
      </c>
      <c r="K8" s="174">
        <f>tab_dinamicas!L529</f>
        <v>0</v>
      </c>
      <c r="L8" s="174">
        <f t="shared" si="0"/>
        <v>10263.389917998868</v>
      </c>
      <c r="N8" s="156" t="s">
        <v>532</v>
      </c>
      <c r="O8" s="20">
        <f>+B8/'Total x Ano'!$B$30</f>
        <v>3.1549874738179268E-6</v>
      </c>
      <c r="P8" s="20">
        <f>+C8/'Total x Ano'!$B$30</f>
        <v>0</v>
      </c>
      <c r="Q8" s="20">
        <f>+D8/'Total x Ano'!$B$30</f>
        <v>0</v>
      </c>
      <c r="R8" s="20">
        <f>+E8/'Total x Ano'!$B$30</f>
        <v>0</v>
      </c>
      <c r="S8" s="20">
        <f>+F8/'Total x Ano'!$B$30</f>
        <v>9.34743391110048E-5</v>
      </c>
      <c r="T8" s="20">
        <f>+G8/'Total x Ano'!$B$30</f>
        <v>0</v>
      </c>
      <c r="U8" s="20">
        <f>+H8/'Total x Ano'!$B$30</f>
        <v>0</v>
      </c>
      <c r="V8" s="20">
        <f>+I8/'Total x Ano'!$B$30</f>
        <v>1.1451746416519927E-5</v>
      </c>
      <c r="W8" s="20">
        <f>+J8/'Total x Ano'!$B$30</f>
        <v>0</v>
      </c>
      <c r="X8" s="20">
        <f>+K8/'Total x Ano'!$B$30</f>
        <v>0</v>
      </c>
      <c r="Y8" s="20">
        <f>+L8/'Total x Ano'!$B$30</f>
        <v>1.0808107300134265E-4</v>
      </c>
    </row>
    <row r="9" spans="1:25" x14ac:dyDescent="0.25">
      <c r="A9" s="1" t="s">
        <v>533</v>
      </c>
      <c r="B9" s="174">
        <f>tab_dinamicas!C530</f>
        <v>8720.1374138657266</v>
      </c>
      <c r="C9" s="174">
        <f>tab_dinamicas!D530</f>
        <v>0</v>
      </c>
      <c r="D9" s="174">
        <f>tab_dinamicas!E530</f>
        <v>0</v>
      </c>
      <c r="E9" s="174">
        <f>tab_dinamicas!F530</f>
        <v>0</v>
      </c>
      <c r="F9" s="174">
        <f>tab_dinamicas!G530</f>
        <v>65654.763784895084</v>
      </c>
      <c r="G9" s="174">
        <f>tab_dinamicas!H530</f>
        <v>0</v>
      </c>
      <c r="H9" s="174">
        <f>tab_dinamicas!I530</f>
        <v>0</v>
      </c>
      <c r="I9" s="174">
        <f>tab_dinamicas!J530</f>
        <v>10301.366235007494</v>
      </c>
      <c r="J9" s="174">
        <f>tab_dinamicas!K530</f>
        <v>0</v>
      </c>
      <c r="K9" s="174">
        <f>tab_dinamicas!L530</f>
        <v>0</v>
      </c>
      <c r="L9" s="174">
        <f t="shared" si="0"/>
        <v>84676.267433768298</v>
      </c>
      <c r="N9" s="156" t="s">
        <v>533</v>
      </c>
      <c r="O9" s="20">
        <f>+B9/'Total x Ano'!$B$30</f>
        <v>9.1829484793999125E-5</v>
      </c>
      <c r="P9" s="20">
        <f>+C9/'Total x Ano'!$B$30</f>
        <v>0</v>
      </c>
      <c r="Q9" s="20">
        <f>+D9/'Total x Ano'!$B$30</f>
        <v>0</v>
      </c>
      <c r="R9" s="20">
        <f>+E9/'Total x Ano'!$B$30</f>
        <v>0</v>
      </c>
      <c r="S9" s="20">
        <f>+F9/'Total x Ano'!$B$30</f>
        <v>6.9139313367378352E-4</v>
      </c>
      <c r="T9" s="20">
        <f>+G9/'Total x Ano'!$B$30</f>
        <v>0</v>
      </c>
      <c r="U9" s="20">
        <f>+H9/'Total x Ano'!$B$30</f>
        <v>0</v>
      </c>
      <c r="V9" s="20">
        <f>+I9/'Total x Ano'!$B$30</f>
        <v>1.0848099165626323E-4</v>
      </c>
      <c r="W9" s="20">
        <f>+J9/'Total x Ano'!$B$30</f>
        <v>0</v>
      </c>
      <c r="X9" s="20">
        <f>+K9/'Total x Ano'!$B$30</f>
        <v>0</v>
      </c>
      <c r="Y9" s="20">
        <f>+L9/'Total x Ano'!$B$30</f>
        <v>8.9170361012404589E-4</v>
      </c>
    </row>
    <row r="10" spans="1:25" x14ac:dyDescent="0.25">
      <c r="A10" s="1" t="s">
        <v>534</v>
      </c>
      <c r="B10" s="174">
        <f>tab_dinamicas!C531</f>
        <v>141.72169856058701</v>
      </c>
      <c r="C10" s="174">
        <f>tab_dinamicas!D531</f>
        <v>0</v>
      </c>
      <c r="D10" s="174">
        <f>tab_dinamicas!E531</f>
        <v>0</v>
      </c>
      <c r="E10" s="174">
        <f>tab_dinamicas!F531</f>
        <v>0</v>
      </c>
      <c r="F10" s="174">
        <f>tab_dinamicas!G531</f>
        <v>15508.545005520005</v>
      </c>
      <c r="G10" s="174">
        <f>tab_dinamicas!H531</f>
        <v>0</v>
      </c>
      <c r="H10" s="174">
        <f>tab_dinamicas!I531</f>
        <v>0</v>
      </c>
      <c r="I10" s="174">
        <f>tab_dinamicas!J531</f>
        <v>881.52368570644046</v>
      </c>
      <c r="J10" s="174">
        <f>tab_dinamicas!K531</f>
        <v>0</v>
      </c>
      <c r="K10" s="174">
        <f>tab_dinamicas!L531</f>
        <v>0</v>
      </c>
      <c r="L10" s="174">
        <f t="shared" si="0"/>
        <v>16531.790389787031</v>
      </c>
      <c r="N10" s="156" t="s">
        <v>534</v>
      </c>
      <c r="O10" s="20">
        <f>+B10/'Total x Ano'!$B$30</f>
        <v>1.4924341148862482E-6</v>
      </c>
      <c r="P10" s="20">
        <f>+C10/'Total x Ano'!$B$30</f>
        <v>0</v>
      </c>
      <c r="Q10" s="20">
        <f>+D10/'Total x Ano'!$B$30</f>
        <v>0</v>
      </c>
      <c r="R10" s="20">
        <f>+E10/'Total x Ano'!$B$30</f>
        <v>0</v>
      </c>
      <c r="S10" s="20">
        <f>+F10/'Total x Ano'!$B$30</f>
        <v>1.6331642841968861E-4</v>
      </c>
      <c r="T10" s="20">
        <f>+G10/'Total x Ano'!$B$30</f>
        <v>0</v>
      </c>
      <c r="U10" s="20">
        <f>+H10/'Total x Ano'!$B$30</f>
        <v>0</v>
      </c>
      <c r="V10" s="20">
        <f>+I10/'Total x Ano'!$B$30</f>
        <v>9.2830952140057767E-6</v>
      </c>
      <c r="W10" s="20">
        <f>+J10/'Total x Ano'!$B$30</f>
        <v>0</v>
      </c>
      <c r="X10" s="20">
        <f>+K10/'Total x Ano'!$B$30</f>
        <v>0</v>
      </c>
      <c r="Y10" s="20">
        <f>+L10/'Total x Ano'!$B$30</f>
        <v>1.7409195774858061E-4</v>
      </c>
    </row>
    <row r="11" spans="1:25" x14ac:dyDescent="0.25">
      <c r="A11" s="1" t="s">
        <v>535</v>
      </c>
      <c r="B11" s="174">
        <f>tab_dinamicas!C532</f>
        <v>953.89381404063749</v>
      </c>
      <c r="C11" s="174">
        <f>tab_dinamicas!D532</f>
        <v>0</v>
      </c>
      <c r="D11" s="174">
        <f>tab_dinamicas!E532</f>
        <v>0</v>
      </c>
      <c r="E11" s="174">
        <f>tab_dinamicas!F532</f>
        <v>0</v>
      </c>
      <c r="F11" s="174">
        <f>tab_dinamicas!G532</f>
        <v>32343.055831015423</v>
      </c>
      <c r="G11" s="174">
        <f>tab_dinamicas!H532</f>
        <v>0</v>
      </c>
      <c r="H11" s="174">
        <f>tab_dinamicas!I532</f>
        <v>0</v>
      </c>
      <c r="I11" s="174">
        <f>tab_dinamicas!J532</f>
        <v>3741.6521721492463</v>
      </c>
      <c r="J11" s="174">
        <f>tab_dinamicas!K532</f>
        <v>0</v>
      </c>
      <c r="K11" s="174">
        <f>tab_dinamicas!L532</f>
        <v>0</v>
      </c>
      <c r="L11" s="174">
        <f t="shared" si="0"/>
        <v>37038.601817205308</v>
      </c>
      <c r="N11" s="156" t="s">
        <v>535</v>
      </c>
      <c r="O11" s="20">
        <f>+B11/'Total x Ano'!$B$30</f>
        <v>1.0045206094143707E-5</v>
      </c>
      <c r="P11" s="20">
        <f>+C11/'Total x Ano'!$B$30</f>
        <v>0</v>
      </c>
      <c r="Q11" s="20">
        <f>+D11/'Total x Ano'!$B$30</f>
        <v>0</v>
      </c>
      <c r="R11" s="20">
        <f>+E11/'Total x Ano'!$B$30</f>
        <v>0</v>
      </c>
      <c r="S11" s="20">
        <f>+F11/'Total x Ano'!$B$30</f>
        <v>3.4059625584604674E-4</v>
      </c>
      <c r="T11" s="20">
        <f>+G11/'Total x Ano'!$B$30</f>
        <v>0</v>
      </c>
      <c r="U11" s="20">
        <f>+H11/'Total x Ano'!$B$30</f>
        <v>0</v>
      </c>
      <c r="V11" s="20">
        <f>+I11/'Total x Ano'!$B$30</f>
        <v>3.9402359726633511E-5</v>
      </c>
      <c r="W11" s="20">
        <f>+J11/'Total x Ano'!$B$30</f>
        <v>0</v>
      </c>
      <c r="X11" s="20">
        <f>+K11/'Total x Ano'!$B$30</f>
        <v>0</v>
      </c>
      <c r="Y11" s="20">
        <f>+L11/'Total x Ano'!$B$30</f>
        <v>3.9004382166682401E-4</v>
      </c>
    </row>
    <row r="12" spans="1:25" x14ac:dyDescent="0.25">
      <c r="A12" s="1" t="s">
        <v>536</v>
      </c>
      <c r="B12" s="174">
        <f>tab_dinamicas!C533</f>
        <v>6668.3435909791069</v>
      </c>
      <c r="C12" s="174">
        <f>tab_dinamicas!D533</f>
        <v>0</v>
      </c>
      <c r="D12" s="174">
        <f>tab_dinamicas!E533</f>
        <v>0</v>
      </c>
      <c r="E12" s="174">
        <f>tab_dinamicas!F533</f>
        <v>0</v>
      </c>
      <c r="F12" s="174">
        <f>tab_dinamicas!G533</f>
        <v>47871.505896632363</v>
      </c>
      <c r="G12" s="174">
        <f>tab_dinamicas!H533</f>
        <v>0</v>
      </c>
      <c r="H12" s="174">
        <f>tab_dinamicas!I533</f>
        <v>0</v>
      </c>
      <c r="I12" s="174">
        <f>tab_dinamicas!J533</f>
        <v>9729.9415103405772</v>
      </c>
      <c r="J12" s="174">
        <f>tab_dinamicas!K533</f>
        <v>0</v>
      </c>
      <c r="K12" s="174">
        <f>tab_dinamicas!L533</f>
        <v>0</v>
      </c>
      <c r="L12" s="174">
        <f t="shared" si="0"/>
        <v>64269.790997952048</v>
      </c>
      <c r="N12" s="156" t="s">
        <v>536</v>
      </c>
      <c r="O12" s="20">
        <f>+B12/'Total x Ano'!$B$30</f>
        <v>7.0222581058790458E-5</v>
      </c>
      <c r="P12" s="20">
        <f>+C12/'Total x Ano'!$B$30</f>
        <v>0</v>
      </c>
      <c r="Q12" s="20">
        <f>+D12/'Total x Ano'!$B$30</f>
        <v>0</v>
      </c>
      <c r="R12" s="20">
        <f>+E12/'Total x Ano'!$B$30</f>
        <v>0</v>
      </c>
      <c r="S12" s="20">
        <f>+F12/'Total x Ano'!$B$30</f>
        <v>5.0412229924388799E-4</v>
      </c>
      <c r="T12" s="20">
        <f>+G12/'Total x Ano'!$B$30</f>
        <v>0</v>
      </c>
      <c r="U12" s="20">
        <f>+H12/'Total x Ano'!$B$30</f>
        <v>0</v>
      </c>
      <c r="V12" s="20">
        <f>+I12/'Total x Ano'!$B$30</f>
        <v>1.0246346743912435E-4</v>
      </c>
      <c r="W12" s="20">
        <f>+J12/'Total x Ano'!$B$30</f>
        <v>0</v>
      </c>
      <c r="X12" s="20">
        <f>+K12/'Total x Ano'!$B$30</f>
        <v>0</v>
      </c>
      <c r="Y12" s="20">
        <f>+L12/'Total x Ano'!$B$30</f>
        <v>6.7680834774180279E-4</v>
      </c>
    </row>
    <row r="13" spans="1:25" x14ac:dyDescent="0.25">
      <c r="A13" s="1" t="s">
        <v>537</v>
      </c>
      <c r="B13" s="174">
        <f>tab_dinamicas!C534</f>
        <v>3236.8218162344083</v>
      </c>
      <c r="C13" s="174">
        <f>tab_dinamicas!D534</f>
        <v>0</v>
      </c>
      <c r="D13" s="174">
        <f>tab_dinamicas!E534</f>
        <v>0</v>
      </c>
      <c r="E13" s="174">
        <f>tab_dinamicas!F534</f>
        <v>0</v>
      </c>
      <c r="F13" s="174">
        <f>tab_dinamicas!G534</f>
        <v>31937.504141775054</v>
      </c>
      <c r="G13" s="174">
        <f>tab_dinamicas!H534</f>
        <v>0</v>
      </c>
      <c r="H13" s="174">
        <f>tab_dinamicas!I534</f>
        <v>0</v>
      </c>
      <c r="I13" s="174">
        <f>tab_dinamicas!J534</f>
        <v>6891.7612714809957</v>
      </c>
      <c r="J13" s="174">
        <f>tab_dinamicas!K534</f>
        <v>0</v>
      </c>
      <c r="K13" s="174">
        <f>tab_dinamicas!L534</f>
        <v>0</v>
      </c>
      <c r="L13" s="174">
        <f t="shared" si="0"/>
        <v>42066.087229490455</v>
      </c>
      <c r="N13" s="156" t="s">
        <v>537</v>
      </c>
      <c r="O13" s="20">
        <f>+B13/'Total x Ano'!$B$30</f>
        <v>3.4086123377156119E-5</v>
      </c>
      <c r="P13" s="20">
        <f>+C13/'Total x Ano'!$B$30</f>
        <v>0</v>
      </c>
      <c r="Q13" s="20">
        <f>+D13/'Total x Ano'!$B$30</f>
        <v>0</v>
      </c>
      <c r="R13" s="20">
        <f>+E13/'Total x Ano'!$B$30</f>
        <v>0</v>
      </c>
      <c r="S13" s="20">
        <f>+F13/'Total x Ano'!$B$30</f>
        <v>3.3632549715122828E-4</v>
      </c>
      <c r="T13" s="20">
        <f>+G13/'Total x Ano'!$B$30</f>
        <v>0</v>
      </c>
      <c r="U13" s="20">
        <f>+H13/'Total x Ano'!$B$30</f>
        <v>0</v>
      </c>
      <c r="V13" s="20">
        <f>+I13/'Total x Ano'!$B$30</f>
        <v>7.2575334177306245E-5</v>
      </c>
      <c r="W13" s="20">
        <f>+J13/'Total x Ano'!$B$30</f>
        <v>0</v>
      </c>
      <c r="X13" s="20">
        <f>+K13/'Total x Ano'!$B$30</f>
        <v>0</v>
      </c>
      <c r="Y13" s="20">
        <f>+L13/'Total x Ano'!$B$30</f>
        <v>4.4298695470569057E-4</v>
      </c>
    </row>
    <row r="14" spans="1:25" x14ac:dyDescent="0.25">
      <c r="A14" s="1" t="s">
        <v>538</v>
      </c>
      <c r="B14" s="174">
        <f>tab_dinamicas!C535</f>
        <v>8575.3133973595995</v>
      </c>
      <c r="C14" s="174">
        <f>tab_dinamicas!D535</f>
        <v>0</v>
      </c>
      <c r="D14" s="174">
        <f>tab_dinamicas!E535</f>
        <v>0</v>
      </c>
      <c r="E14" s="174">
        <f>tab_dinamicas!F535</f>
        <v>0</v>
      </c>
      <c r="F14" s="174">
        <f>tab_dinamicas!G535</f>
        <v>121949.59143285014</v>
      </c>
      <c r="G14" s="174">
        <f>tab_dinamicas!H535</f>
        <v>0</v>
      </c>
      <c r="H14" s="174">
        <f>tab_dinamicas!I535</f>
        <v>0</v>
      </c>
      <c r="I14" s="174">
        <f>tab_dinamicas!J535</f>
        <v>11124.996139093235</v>
      </c>
      <c r="J14" s="174">
        <f>tab_dinamicas!K535</f>
        <v>0</v>
      </c>
      <c r="K14" s="174">
        <f>tab_dinamicas!L535</f>
        <v>0</v>
      </c>
      <c r="L14" s="174">
        <f t="shared" si="0"/>
        <v>141649.90096930298</v>
      </c>
      <c r="N14" s="156" t="s">
        <v>538</v>
      </c>
      <c r="O14" s="20">
        <f>+B14/'Total x Ano'!$B$30</f>
        <v>9.030438098079446E-5</v>
      </c>
      <c r="P14" s="20">
        <f>+C14/'Total x Ano'!$B$30</f>
        <v>0</v>
      </c>
      <c r="Q14" s="20">
        <f>+D14/'Total x Ano'!$B$30</f>
        <v>0</v>
      </c>
      <c r="R14" s="20">
        <f>+E14/'Total x Ano'!$B$30</f>
        <v>0</v>
      </c>
      <c r="S14" s="20">
        <f>+F14/'Total x Ano'!$B$30</f>
        <v>1.284219229654648E-3</v>
      </c>
      <c r="T14" s="20">
        <f>+G14/'Total x Ano'!$B$30</f>
        <v>0</v>
      </c>
      <c r="U14" s="20">
        <f>+H14/'Total x Ano'!$B$30</f>
        <v>0</v>
      </c>
      <c r="V14" s="20">
        <f>+I14/'Total x Ano'!$B$30</f>
        <v>1.1715442260849353E-4</v>
      </c>
      <c r="W14" s="20">
        <f>+J14/'Total x Ano'!$B$30</f>
        <v>0</v>
      </c>
      <c r="X14" s="20">
        <f>+K14/'Total x Ano'!$B$30</f>
        <v>0</v>
      </c>
      <c r="Y14" s="20">
        <f>+L14/'Total x Ano'!$B$30</f>
        <v>1.491678033243936E-3</v>
      </c>
    </row>
    <row r="15" spans="1:25" x14ac:dyDescent="0.25">
      <c r="A15" s="1" t="s">
        <v>539</v>
      </c>
      <c r="B15" s="174">
        <f>tab_dinamicas!C536</f>
        <v>4908.1751094791198</v>
      </c>
      <c r="C15" s="174">
        <f>tab_dinamicas!D536</f>
        <v>0</v>
      </c>
      <c r="D15" s="174">
        <f>tab_dinamicas!E536</f>
        <v>0</v>
      </c>
      <c r="E15" s="174">
        <f>tab_dinamicas!F536</f>
        <v>0</v>
      </c>
      <c r="F15" s="174">
        <f>tab_dinamicas!G536</f>
        <v>39061.791273895622</v>
      </c>
      <c r="G15" s="174">
        <f>tab_dinamicas!H536</f>
        <v>0</v>
      </c>
      <c r="H15" s="174">
        <f>tab_dinamicas!I536</f>
        <v>0</v>
      </c>
      <c r="I15" s="174">
        <f>tab_dinamicas!J536</f>
        <v>8024.7806646344998</v>
      </c>
      <c r="J15" s="174">
        <f>tab_dinamicas!K536</f>
        <v>0</v>
      </c>
      <c r="K15" s="174">
        <f>tab_dinamicas!L536</f>
        <v>0</v>
      </c>
      <c r="L15" s="174">
        <f t="shared" si="0"/>
        <v>51994.747048009238</v>
      </c>
      <c r="N15" s="156" t="s">
        <v>539</v>
      </c>
      <c r="O15" s="20">
        <f>+B15/'Total x Ano'!$B$30</f>
        <v>5.1686707466963084E-5</v>
      </c>
      <c r="P15" s="20">
        <f>+C15/'Total x Ano'!$B$30</f>
        <v>0</v>
      </c>
      <c r="Q15" s="20">
        <f>+D15/'Total x Ano'!$B$30</f>
        <v>0</v>
      </c>
      <c r="R15" s="20">
        <f>+E15/'Total x Ano'!$B$30</f>
        <v>0</v>
      </c>
      <c r="S15" s="20">
        <f>+F15/'Total x Ano'!$B$30</f>
        <v>4.1134950030820685E-4</v>
      </c>
      <c r="T15" s="20">
        <f>+G15/'Total x Ano'!$B$30</f>
        <v>0</v>
      </c>
      <c r="U15" s="20">
        <f>+H15/'Total x Ano'!$B$30</f>
        <v>0</v>
      </c>
      <c r="V15" s="20">
        <f>+I15/'Total x Ano'!$B$30</f>
        <v>8.4506864862758118E-5</v>
      </c>
      <c r="W15" s="20">
        <f>+J15/'Total x Ano'!$B$30</f>
        <v>0</v>
      </c>
      <c r="X15" s="20">
        <f>+K15/'Total x Ano'!$B$30</f>
        <v>0</v>
      </c>
      <c r="Y15" s="20">
        <f>+L15/'Total x Ano'!$B$30</f>
        <v>5.4754307263792795E-4</v>
      </c>
    </row>
    <row r="16" spans="1:25" x14ac:dyDescent="0.25">
      <c r="A16" s="1" t="s">
        <v>540</v>
      </c>
      <c r="B16" s="174">
        <f>tab_dinamicas!C537</f>
        <v>5169.1117924787332</v>
      </c>
      <c r="C16" s="174">
        <f>tab_dinamicas!D537</f>
        <v>0</v>
      </c>
      <c r="D16" s="174">
        <f>tab_dinamicas!E537</f>
        <v>0</v>
      </c>
      <c r="E16" s="174">
        <f>tab_dinamicas!F537</f>
        <v>0</v>
      </c>
      <c r="F16" s="174">
        <f>tab_dinamicas!G537</f>
        <v>25708.480363303985</v>
      </c>
      <c r="G16" s="174">
        <f>tab_dinamicas!H537</f>
        <v>0</v>
      </c>
      <c r="H16" s="174">
        <f>tab_dinamicas!I537</f>
        <v>0</v>
      </c>
      <c r="I16" s="174">
        <f>tab_dinamicas!J537</f>
        <v>2589.0652193661035</v>
      </c>
      <c r="J16" s="174">
        <f>tab_dinamicas!K537</f>
        <v>0</v>
      </c>
      <c r="K16" s="174">
        <f>tab_dinamicas!L537</f>
        <v>0</v>
      </c>
      <c r="L16" s="174">
        <f t="shared" si="0"/>
        <v>33466.657375148818</v>
      </c>
      <c r="N16" s="156" t="s">
        <v>540</v>
      </c>
      <c r="O16" s="20">
        <f>+B16/'Total x Ano'!$B$30</f>
        <v>5.4434563380977531E-5</v>
      </c>
      <c r="P16" s="20">
        <f>+C16/'Total x Ano'!$B$30</f>
        <v>0</v>
      </c>
      <c r="Q16" s="20">
        <f>+D16/'Total x Ano'!$B$30</f>
        <v>0</v>
      </c>
      <c r="R16" s="20">
        <f>+E16/'Total x Ano'!$B$30</f>
        <v>0</v>
      </c>
      <c r="S16" s="20">
        <f>+F16/'Total x Ano'!$B$30</f>
        <v>2.707292780552965E-4</v>
      </c>
      <c r="T16" s="20">
        <f>+G16/'Total x Ano'!$B$30</f>
        <v>0</v>
      </c>
      <c r="U16" s="20">
        <f>+H16/'Total x Ano'!$B$30</f>
        <v>0</v>
      </c>
      <c r="V16" s="20">
        <f>+I16/'Total x Ano'!$B$30</f>
        <v>2.7264768192116535E-5</v>
      </c>
      <c r="W16" s="20">
        <f>+J16/'Total x Ano'!$B$30</f>
        <v>0</v>
      </c>
      <c r="X16" s="20">
        <f>+K16/'Total x Ano'!$B$30</f>
        <v>0</v>
      </c>
      <c r="Y16" s="20">
        <f>+L16/'Total x Ano'!$B$30</f>
        <v>3.5242860962839053E-4</v>
      </c>
    </row>
    <row r="17" spans="1:25" x14ac:dyDescent="0.25">
      <c r="A17" s="1" t="s">
        <v>541</v>
      </c>
      <c r="B17" s="174">
        <f>tab_dinamicas!C538</f>
        <v>12859.347360220734</v>
      </c>
      <c r="C17" s="174">
        <f>tab_dinamicas!D538</f>
        <v>0</v>
      </c>
      <c r="D17" s="174">
        <f>tab_dinamicas!E538</f>
        <v>0</v>
      </c>
      <c r="E17" s="174">
        <f>tab_dinamicas!F538</f>
        <v>0</v>
      </c>
      <c r="F17" s="174">
        <f>tab_dinamicas!G538</f>
        <v>234526.43600155402</v>
      </c>
      <c r="G17" s="174">
        <f>tab_dinamicas!H538</f>
        <v>0</v>
      </c>
      <c r="H17" s="174">
        <f>tab_dinamicas!I538</f>
        <v>0</v>
      </c>
      <c r="I17" s="174">
        <f>tab_dinamicas!J538</f>
        <v>17837.487343197899</v>
      </c>
      <c r="J17" s="174">
        <f>tab_dinamicas!K538</f>
        <v>0</v>
      </c>
      <c r="K17" s="174">
        <f>tab_dinamicas!L538</f>
        <v>0</v>
      </c>
      <c r="L17" s="174">
        <f t="shared" si="0"/>
        <v>265223.27070497267</v>
      </c>
      <c r="N17" s="156" t="s">
        <v>541</v>
      </c>
      <c r="O17" s="20">
        <f>+B17/'Total x Ano'!$B$30</f>
        <v>1.3541842138845977E-4</v>
      </c>
      <c r="P17" s="20">
        <f>+C17/'Total x Ano'!$B$30</f>
        <v>0</v>
      </c>
      <c r="Q17" s="20">
        <f>+D17/'Total x Ano'!$B$30</f>
        <v>0</v>
      </c>
      <c r="R17" s="20">
        <f>+E17/'Total x Ano'!$B$30</f>
        <v>0</v>
      </c>
      <c r="S17" s="20">
        <f>+F17/'Total x Ano'!$B$30</f>
        <v>2.4697365152011046E-3</v>
      </c>
      <c r="T17" s="20">
        <f>+G17/'Total x Ano'!$B$30</f>
        <v>0</v>
      </c>
      <c r="U17" s="20">
        <f>+H17/'Total x Ano'!$B$30</f>
        <v>0</v>
      </c>
      <c r="V17" s="20">
        <f>+I17/'Total x Ano'!$B$30</f>
        <v>1.878419106264058E-4</v>
      </c>
      <c r="W17" s="20">
        <f>+J17/'Total x Ano'!$B$30</f>
        <v>0</v>
      </c>
      <c r="X17" s="20">
        <f>+K17/'Total x Ano'!$B$30</f>
        <v>0</v>
      </c>
      <c r="Y17" s="20">
        <f>+L17/'Total x Ano'!$B$30</f>
        <v>2.7929968472159704E-3</v>
      </c>
    </row>
    <row r="18" spans="1:25" x14ac:dyDescent="0.25">
      <c r="A18" s="1" t="s">
        <v>542</v>
      </c>
      <c r="B18" s="174">
        <f>tab_dinamicas!C539</f>
        <v>2474.7539370807835</v>
      </c>
      <c r="C18" s="174">
        <f>tab_dinamicas!D539</f>
        <v>0</v>
      </c>
      <c r="D18" s="174">
        <f>tab_dinamicas!E539</f>
        <v>0</v>
      </c>
      <c r="E18" s="174">
        <f>tab_dinamicas!F539</f>
        <v>0</v>
      </c>
      <c r="F18" s="174">
        <f>tab_dinamicas!G539</f>
        <v>35215.42249606087</v>
      </c>
      <c r="G18" s="174">
        <f>tab_dinamicas!H539</f>
        <v>0</v>
      </c>
      <c r="H18" s="174">
        <f>tab_dinamicas!I539</f>
        <v>0</v>
      </c>
      <c r="I18" s="174">
        <f>tab_dinamicas!J539</f>
        <v>3812.9400814129526</v>
      </c>
      <c r="J18" s="174">
        <f>tab_dinamicas!K539</f>
        <v>0</v>
      </c>
      <c r="K18" s="174">
        <f>tab_dinamicas!L539</f>
        <v>0</v>
      </c>
      <c r="L18" s="174">
        <f t="shared" si="0"/>
        <v>41503.116514554611</v>
      </c>
      <c r="N18" s="156" t="s">
        <v>542</v>
      </c>
      <c r="O18" s="20">
        <f>+B18/'Total x Ano'!$B$30</f>
        <v>2.6060985996928762E-5</v>
      </c>
      <c r="P18" s="20">
        <f>+C18/'Total x Ano'!$B$30</f>
        <v>0</v>
      </c>
      <c r="Q18" s="20">
        <f>+D18/'Total x Ano'!$B$30</f>
        <v>0</v>
      </c>
      <c r="R18" s="20">
        <f>+E18/'Total x Ano'!$B$30</f>
        <v>0</v>
      </c>
      <c r="S18" s="20">
        <f>+F18/'Total x Ano'!$B$30</f>
        <v>3.7084439741445465E-4</v>
      </c>
      <c r="T18" s="20">
        <f>+G18/'Total x Ano'!$B$30</f>
        <v>0</v>
      </c>
      <c r="U18" s="20">
        <f>+H18/'Total x Ano'!$B$30</f>
        <v>0</v>
      </c>
      <c r="V18" s="20">
        <f>+I18/'Total x Ano'!$B$30</f>
        <v>4.0153074040988042E-5</v>
      </c>
      <c r="W18" s="20">
        <f>+J18/'Total x Ano'!$B$30</f>
        <v>0</v>
      </c>
      <c r="X18" s="20">
        <f>+K18/'Total x Ano'!$B$30</f>
        <v>0</v>
      </c>
      <c r="Y18" s="20">
        <f>+L18/'Total x Ano'!$B$30</f>
        <v>4.3705845745237149E-4</v>
      </c>
    </row>
    <row r="19" spans="1:25" x14ac:dyDescent="0.25">
      <c r="A19" s="1" t="s">
        <v>543</v>
      </c>
      <c r="B19" s="174">
        <f>tab_dinamicas!C540</f>
        <v>4879.6299328843252</v>
      </c>
      <c r="C19" s="174">
        <f>tab_dinamicas!D540</f>
        <v>0</v>
      </c>
      <c r="D19" s="174">
        <f>tab_dinamicas!E540</f>
        <v>0</v>
      </c>
      <c r="E19" s="174">
        <f>tab_dinamicas!F540</f>
        <v>0</v>
      </c>
      <c r="F19" s="174">
        <f>tab_dinamicas!G540</f>
        <v>37758.001965205076</v>
      </c>
      <c r="G19" s="174">
        <f>tab_dinamicas!H540</f>
        <v>0</v>
      </c>
      <c r="H19" s="174">
        <f>tab_dinamicas!I540</f>
        <v>0</v>
      </c>
      <c r="I19" s="174">
        <f>tab_dinamicas!J540</f>
        <v>3352.5496645507028</v>
      </c>
      <c r="J19" s="174">
        <f>tab_dinamicas!K540</f>
        <v>0</v>
      </c>
      <c r="K19" s="174">
        <f>tab_dinamicas!L540</f>
        <v>0</v>
      </c>
      <c r="L19" s="174">
        <f t="shared" si="0"/>
        <v>45990.1815626401</v>
      </c>
      <c r="N19" s="156" t="s">
        <v>543</v>
      </c>
      <c r="O19" s="20">
        <f>+B19/'Total x Ano'!$B$30</f>
        <v>5.1386105683339168E-5</v>
      </c>
      <c r="P19" s="20">
        <f>+C19/'Total x Ano'!$B$30</f>
        <v>0</v>
      </c>
      <c r="Q19" s="20">
        <f>+D19/'Total x Ano'!$B$30</f>
        <v>0</v>
      </c>
      <c r="R19" s="20">
        <f>+E19/'Total x Ano'!$B$30</f>
        <v>0</v>
      </c>
      <c r="S19" s="20">
        <f>+F19/'Total x Ano'!$B$30</f>
        <v>3.9761963633764571E-4</v>
      </c>
      <c r="T19" s="20">
        <f>+G19/'Total x Ano'!$B$30</f>
        <v>0</v>
      </c>
      <c r="U19" s="20">
        <f>+H19/'Total x Ano'!$B$30</f>
        <v>0</v>
      </c>
      <c r="V19" s="20">
        <f>+I19/'Total x Ano'!$B$30</f>
        <v>3.5304823058459907E-5</v>
      </c>
      <c r="W19" s="20">
        <f>+J19/'Total x Ano'!$B$30</f>
        <v>0</v>
      </c>
      <c r="X19" s="20">
        <f>+K19/'Total x Ano'!$B$30</f>
        <v>0</v>
      </c>
      <c r="Y19" s="20">
        <f>+L19/'Total x Ano'!$B$30</f>
        <v>4.8431056507944472E-4</v>
      </c>
    </row>
    <row r="20" spans="1:25" x14ac:dyDescent="0.25">
      <c r="A20" s="1" t="s">
        <v>544</v>
      </c>
      <c r="B20" s="174">
        <f>tab_dinamicas!C541</f>
        <v>22701.911047643</v>
      </c>
      <c r="C20" s="174">
        <f>tab_dinamicas!D541</f>
        <v>0</v>
      </c>
      <c r="D20" s="174">
        <f>tab_dinamicas!E541</f>
        <v>0</v>
      </c>
      <c r="E20" s="174">
        <f>tab_dinamicas!F541</f>
        <v>0</v>
      </c>
      <c r="F20" s="174">
        <f>tab_dinamicas!G541</f>
        <v>222007.99822366994</v>
      </c>
      <c r="G20" s="174">
        <f>tab_dinamicas!H541</f>
        <v>0</v>
      </c>
      <c r="H20" s="174">
        <f>tab_dinamicas!I541</f>
        <v>0</v>
      </c>
      <c r="I20" s="174">
        <f>tab_dinamicas!J541</f>
        <v>41190.779083252353</v>
      </c>
      <c r="J20" s="174">
        <f>tab_dinamicas!K541</f>
        <v>0</v>
      </c>
      <c r="K20" s="174">
        <f>tab_dinamicas!L541</f>
        <v>0</v>
      </c>
      <c r="L20" s="174">
        <f t="shared" si="0"/>
        <v>285900.6883545653</v>
      </c>
      <c r="N20" s="156" t="s">
        <v>544</v>
      </c>
      <c r="O20" s="20">
        <f>+B20/'Total x Ano'!$B$30</f>
        <v>2.3906788349795999E-4</v>
      </c>
      <c r="P20" s="20">
        <f>+C20/'Total x Ano'!$B$30</f>
        <v>0</v>
      </c>
      <c r="Q20" s="20">
        <f>+D20/'Total x Ano'!$B$30</f>
        <v>0</v>
      </c>
      <c r="R20" s="20">
        <f>+E20/'Total x Ano'!$B$30</f>
        <v>0</v>
      </c>
      <c r="S20" s="20">
        <f>+F20/'Total x Ano'!$B$30</f>
        <v>2.3379081233983641E-3</v>
      </c>
      <c r="T20" s="20">
        <f>+G20/'Total x Ano'!$B$30</f>
        <v>0</v>
      </c>
      <c r="U20" s="20">
        <f>+H20/'Total x Ano'!$B$30</f>
        <v>0</v>
      </c>
      <c r="V20" s="20">
        <f>+I20/'Total x Ano'!$B$30</f>
        <v>4.3376931371103997E-4</v>
      </c>
      <c r="W20" s="20">
        <f>+J20/'Total x Ano'!$B$30</f>
        <v>0</v>
      </c>
      <c r="X20" s="20">
        <f>+K20/'Total x Ano'!$B$30</f>
        <v>0</v>
      </c>
      <c r="Y20" s="20">
        <f>+L20/'Total x Ano'!$B$30</f>
        <v>3.010745320607364E-3</v>
      </c>
    </row>
    <row r="21" spans="1:25" x14ac:dyDescent="0.25">
      <c r="A21" s="1" t="s">
        <v>545</v>
      </c>
      <c r="B21" s="174">
        <f>tab_dinamicas!C542</f>
        <v>55409.395693859136</v>
      </c>
      <c r="C21" s="174">
        <f>tab_dinamicas!D542</f>
        <v>0</v>
      </c>
      <c r="D21" s="174">
        <f>tab_dinamicas!E542</f>
        <v>0</v>
      </c>
      <c r="E21" s="174">
        <f>tab_dinamicas!F542</f>
        <v>0</v>
      </c>
      <c r="F21" s="174">
        <f>tab_dinamicas!G542</f>
        <v>540631.58149922639</v>
      </c>
      <c r="G21" s="174">
        <f>tab_dinamicas!H542</f>
        <v>0</v>
      </c>
      <c r="H21" s="174">
        <f>tab_dinamicas!I542</f>
        <v>0</v>
      </c>
      <c r="I21" s="174">
        <f>tab_dinamicas!J542</f>
        <v>96201.323688530887</v>
      </c>
      <c r="J21" s="174">
        <f>tab_dinamicas!K542</f>
        <v>0</v>
      </c>
      <c r="K21" s="174">
        <f>tab_dinamicas!L542</f>
        <v>0</v>
      </c>
      <c r="L21" s="174">
        <f t="shared" si="0"/>
        <v>692242.30088161631</v>
      </c>
      <c r="N21" s="156" t="s">
        <v>545</v>
      </c>
      <c r="O21" s="20">
        <f>+B21/'Total x Ano'!$B$30</f>
        <v>5.8350184381535564E-4</v>
      </c>
      <c r="P21" s="20">
        <f>+C21/'Total x Ano'!$B$30</f>
        <v>0</v>
      </c>
      <c r="Q21" s="20">
        <f>+D21/'Total x Ano'!$B$30</f>
        <v>0</v>
      </c>
      <c r="R21" s="20">
        <f>+E21/'Total x Ano'!$B$30</f>
        <v>0</v>
      </c>
      <c r="S21" s="20">
        <f>+F21/'Total x Ano'!$B$30</f>
        <v>5.6932496858934662E-3</v>
      </c>
      <c r="T21" s="20">
        <f>+G21/'Total x Ano'!$B$30</f>
        <v>0</v>
      </c>
      <c r="U21" s="20">
        <f>+H21/'Total x Ano'!$B$30</f>
        <v>0</v>
      </c>
      <c r="V21" s="20">
        <f>+I21/'Total x Ano'!$B$30</f>
        <v>1.0130709611033846E-3</v>
      </c>
      <c r="W21" s="20">
        <f>+J21/'Total x Ano'!$B$30</f>
        <v>0</v>
      </c>
      <c r="X21" s="20">
        <f>+K21/'Total x Ano'!$B$30</f>
        <v>0</v>
      </c>
      <c r="Y21" s="20">
        <f>+L21/'Total x Ano'!$B$30</f>
        <v>7.2898224908122047E-3</v>
      </c>
    </row>
    <row r="22" spans="1:25" x14ac:dyDescent="0.25">
      <c r="A22" s="1" t="s">
        <v>546</v>
      </c>
      <c r="B22" s="174">
        <f>tab_dinamicas!C543</f>
        <v>13854.241281502889</v>
      </c>
      <c r="C22" s="174">
        <f>tab_dinamicas!D543</f>
        <v>0</v>
      </c>
      <c r="D22" s="174">
        <f>tab_dinamicas!E543</f>
        <v>0</v>
      </c>
      <c r="E22" s="174">
        <f>tab_dinamicas!F543</f>
        <v>0</v>
      </c>
      <c r="F22" s="174">
        <f>tab_dinamicas!G543</f>
        <v>120304.35826343157</v>
      </c>
      <c r="G22" s="174">
        <f>tab_dinamicas!H543</f>
        <v>0</v>
      </c>
      <c r="H22" s="174">
        <f>tab_dinamicas!I543</f>
        <v>0</v>
      </c>
      <c r="I22" s="174">
        <f>tab_dinamicas!J543</f>
        <v>17774.895941989351</v>
      </c>
      <c r="J22" s="174">
        <f>tab_dinamicas!K543</f>
        <v>0</v>
      </c>
      <c r="K22" s="174">
        <f>tab_dinamicas!L543</f>
        <v>0</v>
      </c>
      <c r="L22" s="174">
        <f t="shared" si="0"/>
        <v>151933.49548692381</v>
      </c>
      <c r="N22" s="156" t="s">
        <v>546</v>
      </c>
      <c r="O22" s="20">
        <f>+B22/'Total x Ano'!$B$30</f>
        <v>1.4589538888105352E-4</v>
      </c>
      <c r="P22" s="20">
        <f>+C22/'Total x Ano'!$B$30</f>
        <v>0</v>
      </c>
      <c r="Q22" s="20">
        <f>+D22/'Total x Ano'!$B$30</f>
        <v>0</v>
      </c>
      <c r="R22" s="20">
        <f>+E22/'Total x Ano'!$B$30</f>
        <v>0</v>
      </c>
      <c r="S22" s="20">
        <f>+F22/'Total x Ano'!$B$30</f>
        <v>1.2668937097524645E-3</v>
      </c>
      <c r="T22" s="20">
        <f>+G22/'Total x Ano'!$B$30</f>
        <v>0</v>
      </c>
      <c r="U22" s="20">
        <f>+H22/'Total x Ano'!$B$30</f>
        <v>0</v>
      </c>
      <c r="V22" s="20">
        <f>+I22/'Total x Ano'!$B$30</f>
        <v>1.871827769622532E-4</v>
      </c>
      <c r="W22" s="20">
        <f>+J22/'Total x Ano'!$B$30</f>
        <v>0</v>
      </c>
      <c r="X22" s="20">
        <f>+K22/'Total x Ano'!$B$30</f>
        <v>0</v>
      </c>
      <c r="Y22" s="20">
        <f>+L22/'Total x Ano'!$B$30</f>
        <v>1.5999718755957712E-3</v>
      </c>
    </row>
    <row r="23" spans="1:25" x14ac:dyDescent="0.25">
      <c r="A23" s="1" t="s">
        <v>547</v>
      </c>
      <c r="B23" s="174">
        <f>tab_dinamicas!C544</f>
        <v>102791.14861476299</v>
      </c>
      <c r="C23" s="174">
        <f>tab_dinamicas!D544</f>
        <v>0</v>
      </c>
      <c r="D23" s="174">
        <f>tab_dinamicas!E544</f>
        <v>0</v>
      </c>
      <c r="E23" s="174">
        <f>tab_dinamicas!F544</f>
        <v>0</v>
      </c>
      <c r="F23" s="174">
        <f>tab_dinamicas!G544</f>
        <v>879813.46895906632</v>
      </c>
      <c r="G23" s="174">
        <f>tab_dinamicas!H544</f>
        <v>0</v>
      </c>
      <c r="H23" s="174">
        <f>tab_dinamicas!I544</f>
        <v>0</v>
      </c>
      <c r="I23" s="174">
        <f>tab_dinamicas!J544</f>
        <v>72271.512297442794</v>
      </c>
      <c r="J23" s="174">
        <f>tab_dinamicas!K544</f>
        <v>0</v>
      </c>
      <c r="K23" s="174">
        <f>tab_dinamicas!L544</f>
        <v>0</v>
      </c>
      <c r="L23" s="174">
        <f t="shared" si="0"/>
        <v>1054876.1298712722</v>
      </c>
      <c r="N23" s="156" t="s">
        <v>547</v>
      </c>
      <c r="O23" s="20">
        <f>+B23/'Total x Ano'!$B$30</f>
        <v>1.0824666826543233E-3</v>
      </c>
      <c r="P23" s="20">
        <f>+C23/'Total x Ano'!$B$30</f>
        <v>0</v>
      </c>
      <c r="Q23" s="20">
        <f>+D23/'Total x Ano'!$B$30</f>
        <v>0</v>
      </c>
      <c r="R23" s="20">
        <f>+E23/'Total x Ano'!$B$30</f>
        <v>0</v>
      </c>
      <c r="S23" s="20">
        <f>+F23/'Total x Ano'!$B$30</f>
        <v>9.2650853690522186E-3</v>
      </c>
      <c r="T23" s="20">
        <f>+G23/'Total x Ano'!$B$30</f>
        <v>0</v>
      </c>
      <c r="U23" s="20">
        <f>+H23/'Total x Ano'!$B$30</f>
        <v>0</v>
      </c>
      <c r="V23" s="20">
        <f>+I23/'Total x Ano'!$B$30</f>
        <v>7.6107238046553278E-4</v>
      </c>
      <c r="W23" s="20">
        <f>+J23/'Total x Ano'!$B$30</f>
        <v>0</v>
      </c>
      <c r="X23" s="20">
        <f>+K23/'Total x Ano'!$B$30</f>
        <v>0</v>
      </c>
      <c r="Y23" s="20">
        <f>+L23/'Total x Ano'!$B$30</f>
        <v>1.1108624432172077E-2</v>
      </c>
    </row>
    <row r="24" spans="1:25" x14ac:dyDescent="0.25">
      <c r="A24" s="1" t="s">
        <v>548</v>
      </c>
      <c r="B24" s="174">
        <f>tab_dinamicas!C545</f>
        <v>318637.13832165778</v>
      </c>
      <c r="C24" s="174">
        <f>tab_dinamicas!D545</f>
        <v>0</v>
      </c>
      <c r="D24" s="174">
        <f>tab_dinamicas!E545</f>
        <v>0</v>
      </c>
      <c r="E24" s="174">
        <f>tab_dinamicas!F545</f>
        <v>0</v>
      </c>
      <c r="F24" s="174">
        <f>tab_dinamicas!G545</f>
        <v>3627338.5368287014</v>
      </c>
      <c r="G24" s="174">
        <f>tab_dinamicas!H545</f>
        <v>0</v>
      </c>
      <c r="H24" s="174">
        <f>tab_dinamicas!I545</f>
        <v>0</v>
      </c>
      <c r="I24" s="174">
        <f>tab_dinamicas!J545</f>
        <v>343193.64709598164</v>
      </c>
      <c r="J24" s="174">
        <f>tab_dinamicas!K545</f>
        <v>0</v>
      </c>
      <c r="K24" s="174">
        <f>tab_dinamicas!L545</f>
        <v>0</v>
      </c>
      <c r="L24" s="174">
        <f t="shared" si="0"/>
        <v>4289169.322246341</v>
      </c>
      <c r="N24" s="156" t="s">
        <v>548</v>
      </c>
      <c r="O24" s="20">
        <f>+B24/'Total x Ano'!$B$30</f>
        <v>3.3554843071378487E-3</v>
      </c>
      <c r="P24" s="20">
        <f>+C24/'Total x Ano'!$B$30</f>
        <v>0</v>
      </c>
      <c r="Q24" s="20">
        <f>+D24/'Total x Ano'!$B$30</f>
        <v>0</v>
      </c>
      <c r="R24" s="20">
        <f>+E24/'Total x Ano'!$B$30</f>
        <v>0</v>
      </c>
      <c r="S24" s="20">
        <f>+F24/'Total x Ano'!$B$30</f>
        <v>3.8198552752247643E-2</v>
      </c>
      <c r="T24" s="20">
        <f>+G24/'Total x Ano'!$B$30</f>
        <v>0</v>
      </c>
      <c r="U24" s="20">
        <f>+H24/'Total x Ano'!$B$30</f>
        <v>0</v>
      </c>
      <c r="V24" s="20">
        <f>+I24/'Total x Ano'!$B$30</f>
        <v>3.6140824738937791E-3</v>
      </c>
      <c r="W24" s="20">
        <f>+J24/'Total x Ano'!$B$30</f>
        <v>0</v>
      </c>
      <c r="X24" s="20">
        <f>+K24/'Total x Ano'!$B$30</f>
        <v>0</v>
      </c>
      <c r="Y24" s="20">
        <f>+L24/'Total x Ano'!$B$30</f>
        <v>4.5168119533279268E-2</v>
      </c>
    </row>
    <row r="25" spans="1:25" x14ac:dyDescent="0.25">
      <c r="A25" s="1" t="s">
        <v>549</v>
      </c>
      <c r="B25" s="174">
        <f>tab_dinamicas!C546</f>
        <v>91869.007789734445</v>
      </c>
      <c r="C25" s="174">
        <f>tab_dinamicas!D546</f>
        <v>0</v>
      </c>
      <c r="D25" s="174">
        <f>tab_dinamicas!E546</f>
        <v>0</v>
      </c>
      <c r="E25" s="174">
        <f>tab_dinamicas!F546</f>
        <v>0</v>
      </c>
      <c r="F25" s="174">
        <f>tab_dinamicas!G546</f>
        <v>437358.5612588817</v>
      </c>
      <c r="G25" s="174">
        <f>tab_dinamicas!H546</f>
        <v>0</v>
      </c>
      <c r="H25" s="174">
        <f>tab_dinamicas!I546</f>
        <v>0</v>
      </c>
      <c r="I25" s="174">
        <f>tab_dinamicas!J546</f>
        <v>48273.399346350445</v>
      </c>
      <c r="J25" s="174">
        <f>tab_dinamicas!K546</f>
        <v>0</v>
      </c>
      <c r="K25" s="174">
        <f>tab_dinamicas!L546</f>
        <v>0</v>
      </c>
      <c r="L25" s="174">
        <f t="shared" si="0"/>
        <v>577500.96839496656</v>
      </c>
      <c r="N25" s="156" t="s">
        <v>549</v>
      </c>
      <c r="O25" s="20">
        <f>+B25/'Total x Ano'!$B$30</f>
        <v>9.6744847626515956E-4</v>
      </c>
      <c r="P25" s="20">
        <f>+C25/'Total x Ano'!$B$30</f>
        <v>0</v>
      </c>
      <c r="Q25" s="20">
        <f>+D25/'Total x Ano'!$B$30</f>
        <v>0</v>
      </c>
      <c r="R25" s="20">
        <f>+E25/'Total x Ano'!$B$30</f>
        <v>0</v>
      </c>
      <c r="S25" s="20">
        <f>+F25/'Total x Ano'!$B$30</f>
        <v>4.6057085392698415E-3</v>
      </c>
      <c r="T25" s="20">
        <f>+G25/'Total x Ano'!$B$30</f>
        <v>0</v>
      </c>
      <c r="U25" s="20">
        <f>+H25/'Total x Ano'!$B$30</f>
        <v>0</v>
      </c>
      <c r="V25" s="20">
        <f>+I25/'Total x Ano'!$B$30</f>
        <v>5.0835453397576403E-4</v>
      </c>
      <c r="W25" s="20">
        <f>+J25/'Total x Ano'!$B$30</f>
        <v>0</v>
      </c>
      <c r="X25" s="20">
        <f>+K25/'Total x Ano'!$B$30</f>
        <v>0</v>
      </c>
      <c r="Y25" s="20">
        <f>+L25/'Total x Ano'!$B$30</f>
        <v>6.0815115495107654E-3</v>
      </c>
    </row>
    <row r="26" spans="1:25" x14ac:dyDescent="0.25">
      <c r="A26" s="1" t="s">
        <v>550</v>
      </c>
      <c r="B26" s="174">
        <f>tab_dinamicas!C547</f>
        <v>55144.346607015403</v>
      </c>
      <c r="C26" s="174">
        <f>tab_dinamicas!D547</f>
        <v>0</v>
      </c>
      <c r="D26" s="174">
        <f>tab_dinamicas!E547</f>
        <v>0</v>
      </c>
      <c r="E26" s="174">
        <f>tab_dinamicas!F547</f>
        <v>0</v>
      </c>
      <c r="F26" s="174">
        <f>tab_dinamicas!G547</f>
        <v>179383.46321356355</v>
      </c>
      <c r="G26" s="174">
        <f>tab_dinamicas!H547</f>
        <v>0</v>
      </c>
      <c r="H26" s="174">
        <f>tab_dinamicas!I547</f>
        <v>0</v>
      </c>
      <c r="I26" s="174">
        <f>tab_dinamicas!J547</f>
        <v>28415.789445940663</v>
      </c>
      <c r="J26" s="174">
        <f>tab_dinamicas!K547</f>
        <v>0</v>
      </c>
      <c r="K26" s="174">
        <f>tab_dinamicas!L547</f>
        <v>0</v>
      </c>
      <c r="L26" s="174">
        <f t="shared" si="0"/>
        <v>262943.5992665196</v>
      </c>
      <c r="N26" s="156" t="s">
        <v>550</v>
      </c>
      <c r="O26" s="20">
        <f>+B26/'Total x Ano'!$B$30</f>
        <v>5.8071068125279345E-4</v>
      </c>
      <c r="P26" s="20">
        <f>+C26/'Total x Ano'!$B$30</f>
        <v>0</v>
      </c>
      <c r="Q26" s="20">
        <f>+D26/'Total x Ano'!$B$30</f>
        <v>0</v>
      </c>
      <c r="R26" s="20">
        <f>+E26/'Total x Ano'!$B$30</f>
        <v>0</v>
      </c>
      <c r="S26" s="20">
        <f>+F26/'Total x Ano'!$B$30</f>
        <v>1.889040301276895E-3</v>
      </c>
      <c r="T26" s="20">
        <f>+G26/'Total x Ano'!$B$30</f>
        <v>0</v>
      </c>
      <c r="U26" s="20">
        <f>+H26/'Total x Ano'!$B$30</f>
        <v>0</v>
      </c>
      <c r="V26" s="20">
        <f>+I26/'Total x Ano'!$B$30</f>
        <v>2.9923924142368668E-4</v>
      </c>
      <c r="W26" s="20">
        <f>+J26/'Total x Ano'!$B$30</f>
        <v>0</v>
      </c>
      <c r="X26" s="20">
        <f>+K26/'Total x Ano'!$B$30</f>
        <v>0</v>
      </c>
      <c r="Y26" s="20">
        <f>+L26/'Total x Ano'!$B$30</f>
        <v>2.7689902239533748E-3</v>
      </c>
    </row>
    <row r="27" spans="1:25" x14ac:dyDescent="0.25">
      <c r="A27" s="1" t="s">
        <v>551</v>
      </c>
      <c r="B27" s="174">
        <f>tab_dinamicas!C548</f>
        <v>61753.328393951459</v>
      </c>
      <c r="C27" s="174">
        <f>tab_dinamicas!D548</f>
        <v>0</v>
      </c>
      <c r="D27" s="174">
        <f>tab_dinamicas!E548</f>
        <v>0</v>
      </c>
      <c r="E27" s="174">
        <f>tab_dinamicas!F548</f>
        <v>0</v>
      </c>
      <c r="F27" s="174">
        <f>tab_dinamicas!G548</f>
        <v>445287.35710413754</v>
      </c>
      <c r="G27" s="174">
        <f>tab_dinamicas!H548</f>
        <v>0</v>
      </c>
      <c r="H27" s="174">
        <f>tab_dinamicas!I548</f>
        <v>0</v>
      </c>
      <c r="I27" s="174">
        <f>tab_dinamicas!J548</f>
        <v>58763.495944283568</v>
      </c>
      <c r="J27" s="174">
        <f>tab_dinamicas!K548</f>
        <v>0</v>
      </c>
      <c r="K27" s="174">
        <f>tab_dinamicas!L548</f>
        <v>0</v>
      </c>
      <c r="L27" s="174">
        <f t="shared" si="0"/>
        <v>565804.18144237262</v>
      </c>
      <c r="N27" s="156" t="s">
        <v>551</v>
      </c>
      <c r="O27" s="20">
        <f>+B27/'Total x Ano'!$B$30</f>
        <v>6.5030813868990239E-4</v>
      </c>
      <c r="P27" s="20">
        <f>+C27/'Total x Ano'!$B$30</f>
        <v>0</v>
      </c>
      <c r="Q27" s="20">
        <f>+D27/'Total x Ano'!$B$30</f>
        <v>0</v>
      </c>
      <c r="R27" s="20">
        <f>+E27/'Total x Ano'!$B$30</f>
        <v>0</v>
      </c>
      <c r="S27" s="20">
        <f>+F27/'Total x Ano'!$B$30</f>
        <v>4.6892046131217181E-3</v>
      </c>
      <c r="T27" s="20">
        <f>+G27/'Total x Ano'!$B$30</f>
        <v>0</v>
      </c>
      <c r="U27" s="20">
        <f>+H27/'Total x Ano'!$B$30</f>
        <v>0</v>
      </c>
      <c r="V27" s="20">
        <f>+I27/'Total x Ano'!$B$30</f>
        <v>6.1882299568781875E-4</v>
      </c>
      <c r="W27" s="20">
        <f>+J27/'Total x Ano'!$B$30</f>
        <v>0</v>
      </c>
      <c r="X27" s="20">
        <f>+K27/'Total x Ano'!$B$30</f>
        <v>0</v>
      </c>
      <c r="Y27" s="20">
        <f>+L27/'Total x Ano'!$B$30</f>
        <v>5.9583357474994403E-3</v>
      </c>
    </row>
    <row r="28" spans="1:25" x14ac:dyDescent="0.25">
      <c r="A28" s="1" t="s">
        <v>552</v>
      </c>
      <c r="B28" s="174">
        <f>tab_dinamicas!C549</f>
        <v>6822.7072041070378</v>
      </c>
      <c r="C28" s="174">
        <f>tab_dinamicas!D549</f>
        <v>0</v>
      </c>
      <c r="D28" s="174">
        <f>tab_dinamicas!E549</f>
        <v>0</v>
      </c>
      <c r="E28" s="174">
        <f>tab_dinamicas!F549</f>
        <v>0</v>
      </c>
      <c r="F28" s="174">
        <f>tab_dinamicas!G549</f>
        <v>39533.292248023077</v>
      </c>
      <c r="G28" s="174">
        <f>tab_dinamicas!H549</f>
        <v>0</v>
      </c>
      <c r="H28" s="174">
        <f>tab_dinamicas!I549</f>
        <v>0</v>
      </c>
      <c r="I28" s="174">
        <f>tab_dinamicas!J549</f>
        <v>5987.1502217860589</v>
      </c>
      <c r="J28" s="174">
        <f>tab_dinamicas!K549</f>
        <v>0</v>
      </c>
      <c r="K28" s="174">
        <f>tab_dinamicas!L549</f>
        <v>0</v>
      </c>
      <c r="L28" s="174">
        <f t="shared" si="0"/>
        <v>52343.149673916174</v>
      </c>
      <c r="N28" s="156" t="s">
        <v>552</v>
      </c>
      <c r="O28" s="20">
        <f>+B28/'Total x Ano'!$B$30</f>
        <v>7.1848143867231815E-5</v>
      </c>
      <c r="P28" s="20">
        <f>+C28/'Total x Ano'!$B$30</f>
        <v>0</v>
      </c>
      <c r="Q28" s="20">
        <f>+D28/'Total x Ano'!$B$30</f>
        <v>0</v>
      </c>
      <c r="R28" s="20">
        <f>+E28/'Total x Ano'!$B$30</f>
        <v>0</v>
      </c>
      <c r="S28" s="20">
        <f>+F28/'Total x Ano'!$B$30</f>
        <v>4.1631475366134165E-4</v>
      </c>
      <c r="T28" s="20">
        <f>+G28/'Total x Ano'!$B$30</f>
        <v>0</v>
      </c>
      <c r="U28" s="20">
        <f>+H28/'Total x Ano'!$B$30</f>
        <v>0</v>
      </c>
      <c r="V28" s="20">
        <f>+I28/'Total x Ano'!$B$30</f>
        <v>6.3049111975766535E-5</v>
      </c>
      <c r="W28" s="20">
        <f>+J28/'Total x Ano'!$B$30</f>
        <v>0</v>
      </c>
      <c r="X28" s="20">
        <f>+K28/'Total x Ano'!$B$30</f>
        <v>0</v>
      </c>
      <c r="Y28" s="20">
        <f>+L28/'Total x Ano'!$B$30</f>
        <v>5.5121200950433995E-4</v>
      </c>
    </row>
    <row r="29" spans="1:25" x14ac:dyDescent="0.25">
      <c r="A29" s="1" t="s">
        <v>553</v>
      </c>
      <c r="B29" s="174">
        <f>tab_dinamicas!C550</f>
        <v>11995.966809346664</v>
      </c>
      <c r="C29" s="174">
        <f>tab_dinamicas!D550</f>
        <v>0</v>
      </c>
      <c r="D29" s="174">
        <f>tab_dinamicas!E550</f>
        <v>0</v>
      </c>
      <c r="E29" s="174">
        <f>tab_dinamicas!F550</f>
        <v>0</v>
      </c>
      <c r="F29" s="174">
        <f>tab_dinamicas!G550</f>
        <v>62812.519454895672</v>
      </c>
      <c r="G29" s="174">
        <f>tab_dinamicas!H550</f>
        <v>0</v>
      </c>
      <c r="H29" s="174">
        <f>tab_dinamicas!I550</f>
        <v>0</v>
      </c>
      <c r="I29" s="174">
        <f>tab_dinamicas!J550</f>
        <v>8202.3045574544667</v>
      </c>
      <c r="J29" s="174">
        <f>tab_dinamicas!K550</f>
        <v>0</v>
      </c>
      <c r="K29" s="174">
        <f>tab_dinamicas!L550</f>
        <v>0</v>
      </c>
      <c r="L29" s="174">
        <f t="shared" si="0"/>
        <v>83010.790821696806</v>
      </c>
      <c r="N29" s="156" t="s">
        <v>553</v>
      </c>
      <c r="O29" s="20">
        <f>+B29/'Total x Ano'!$B$30</f>
        <v>1.2632638677879211E-4</v>
      </c>
      <c r="P29" s="20">
        <f>+C29/'Total x Ano'!$B$30</f>
        <v>0</v>
      </c>
      <c r="Q29" s="20">
        <f>+D29/'Total x Ano'!$B$30</f>
        <v>0</v>
      </c>
      <c r="R29" s="20">
        <f>+E29/'Total x Ano'!$B$30</f>
        <v>0</v>
      </c>
      <c r="S29" s="20">
        <f>+F29/'Total x Ano'!$B$30</f>
        <v>6.6146220253186176E-4</v>
      </c>
      <c r="T29" s="20">
        <f>+G29/'Total x Ano'!$B$30</f>
        <v>0</v>
      </c>
      <c r="U29" s="20">
        <f>+H29/'Total x Ano'!$B$30</f>
        <v>0</v>
      </c>
      <c r="V29" s="20">
        <f>+I29/'Total x Ano'!$B$30</f>
        <v>8.6376322514923243E-5</v>
      </c>
      <c r="W29" s="20">
        <f>+J29/'Total x Ano'!$B$30</f>
        <v>0</v>
      </c>
      <c r="X29" s="20">
        <f>+K29/'Total x Ano'!$B$30</f>
        <v>0</v>
      </c>
      <c r="Y29" s="20">
        <f>+L29/'Total x Ano'!$B$30</f>
        <v>8.7416491182557715E-4</v>
      </c>
    </row>
    <row r="30" spans="1:25" x14ac:dyDescent="0.25">
      <c r="A30" s="1" t="s">
        <v>554</v>
      </c>
      <c r="B30" s="174">
        <f>tab_dinamicas!C551</f>
        <v>15575.486668185933</v>
      </c>
      <c r="C30" s="174">
        <f>tab_dinamicas!D551</f>
        <v>0</v>
      </c>
      <c r="D30" s="174">
        <f>tab_dinamicas!E551</f>
        <v>0</v>
      </c>
      <c r="E30" s="174">
        <f>tab_dinamicas!F551</f>
        <v>0</v>
      </c>
      <c r="F30" s="174">
        <f>tab_dinamicas!G551</f>
        <v>148712.67740417874</v>
      </c>
      <c r="G30" s="174">
        <f>tab_dinamicas!H551</f>
        <v>0</v>
      </c>
      <c r="H30" s="174">
        <f>tab_dinamicas!I551</f>
        <v>0</v>
      </c>
      <c r="I30" s="174">
        <f>tab_dinamicas!J551</f>
        <v>24303.909392358059</v>
      </c>
      <c r="J30" s="174">
        <f>tab_dinamicas!K551</f>
        <v>0</v>
      </c>
      <c r="K30" s="174">
        <f>tab_dinamicas!L551</f>
        <v>0</v>
      </c>
      <c r="L30" s="174">
        <f t="shared" si="0"/>
        <v>188592.07346472275</v>
      </c>
      <c r="N30" s="156" t="s">
        <v>554</v>
      </c>
      <c r="O30" s="20">
        <f>+B30/'Total x Ano'!$B$30</f>
        <v>1.6402137354866E-4</v>
      </c>
      <c r="P30" s="20">
        <f>+C30/'Total x Ano'!$B$30</f>
        <v>0</v>
      </c>
      <c r="Q30" s="20">
        <f>+D30/'Total x Ano'!$B$30</f>
        <v>0</v>
      </c>
      <c r="R30" s="20">
        <f>+E30/'Total x Ano'!$B$30</f>
        <v>0</v>
      </c>
      <c r="S30" s="20">
        <f>+F30/'Total x Ano'!$B$30</f>
        <v>1.5660542833473528E-3</v>
      </c>
      <c r="T30" s="20">
        <f>+G30/'Total x Ano'!$B$30</f>
        <v>0</v>
      </c>
      <c r="U30" s="20">
        <f>+H30/'Total x Ano'!$B$30</f>
        <v>0</v>
      </c>
      <c r="V30" s="20">
        <f>+I30/'Total x Ano'!$B$30</f>
        <v>2.559381087769912E-4</v>
      </c>
      <c r="W30" s="20">
        <f>+J30/'Total x Ano'!$B$30</f>
        <v>0</v>
      </c>
      <c r="X30" s="20">
        <f>+K30/'Total x Ano'!$B$30</f>
        <v>0</v>
      </c>
      <c r="Y30" s="20">
        <f>+L30/'Total x Ano'!$B$30</f>
        <v>1.9860137656730042E-3</v>
      </c>
    </row>
    <row r="31" spans="1:25" x14ac:dyDescent="0.25">
      <c r="A31" s="1" t="s">
        <v>555</v>
      </c>
      <c r="B31" s="174">
        <f>tab_dinamicas!C552</f>
        <v>17340.096794322217</v>
      </c>
      <c r="C31" s="174">
        <f>tab_dinamicas!D552</f>
        <v>0</v>
      </c>
      <c r="D31" s="174">
        <f>tab_dinamicas!E552</f>
        <v>0</v>
      </c>
      <c r="E31" s="174">
        <f>tab_dinamicas!F552</f>
        <v>0</v>
      </c>
      <c r="F31" s="174">
        <f>tab_dinamicas!G552</f>
        <v>201837.47292456857</v>
      </c>
      <c r="G31" s="174">
        <f>tab_dinamicas!H552</f>
        <v>0</v>
      </c>
      <c r="H31" s="174">
        <f>tab_dinamicas!I552</f>
        <v>0</v>
      </c>
      <c r="I31" s="174">
        <f>tab_dinamicas!J552</f>
        <v>19158.061259805752</v>
      </c>
      <c r="J31" s="174">
        <f>tab_dinamicas!K552</f>
        <v>0</v>
      </c>
      <c r="K31" s="174">
        <f>tab_dinamicas!L552</f>
        <v>0</v>
      </c>
      <c r="L31" s="174">
        <f t="shared" si="0"/>
        <v>238335.63097869654</v>
      </c>
      <c r="N31" s="156" t="s">
        <v>555</v>
      </c>
      <c r="O31" s="20">
        <f>+B31/'Total x Ano'!$B$30</f>
        <v>1.8260402093764572E-4</v>
      </c>
      <c r="P31" s="20">
        <f>+C31/'Total x Ano'!$B$30</f>
        <v>0</v>
      </c>
      <c r="Q31" s="20">
        <f>+D31/'Total x Ano'!$B$30</f>
        <v>0</v>
      </c>
      <c r="R31" s="20">
        <f>+E31/'Total x Ano'!$B$30</f>
        <v>0</v>
      </c>
      <c r="S31" s="20">
        <f>+F31/'Total x Ano'!$B$30</f>
        <v>2.125497600681649E-3</v>
      </c>
      <c r="T31" s="20">
        <f>+G31/'Total x Ano'!$B$30</f>
        <v>0</v>
      </c>
      <c r="U31" s="20">
        <f>+H31/'Total x Ano'!$B$30</f>
        <v>0</v>
      </c>
      <c r="V31" s="20">
        <f>+I31/'Total x Ano'!$B$30</f>
        <v>2.0174852890992819E-4</v>
      </c>
      <c r="W31" s="20">
        <f>+J31/'Total x Ano'!$B$30</f>
        <v>0</v>
      </c>
      <c r="X31" s="20">
        <f>+K31/'Total x Ano'!$B$30</f>
        <v>0</v>
      </c>
      <c r="Y31" s="20">
        <f>+L31/'Total x Ano'!$B$30</f>
        <v>2.5098501505292229E-3</v>
      </c>
    </row>
    <row r="32" spans="1:25" x14ac:dyDescent="0.25">
      <c r="A32" s="1" t="s">
        <v>95</v>
      </c>
      <c r="B32" s="162">
        <f t="shared" ref="B32:K32" si="1">SUM(B5:B31)</f>
        <v>848337.16298399575</v>
      </c>
      <c r="C32" s="162">
        <f t="shared" si="1"/>
        <v>0</v>
      </c>
      <c r="D32" s="162">
        <f t="shared" si="1"/>
        <v>0</v>
      </c>
      <c r="E32" s="162">
        <f t="shared" si="1"/>
        <v>0</v>
      </c>
      <c r="F32" s="162">
        <f t="shared" si="1"/>
        <v>7700314.8285845416</v>
      </c>
      <c r="G32" s="162">
        <f t="shared" si="1"/>
        <v>0</v>
      </c>
      <c r="H32" s="162">
        <f t="shared" si="1"/>
        <v>0</v>
      </c>
      <c r="I32" s="162">
        <f t="shared" si="1"/>
        <v>855718.69645598531</v>
      </c>
      <c r="J32" s="162">
        <f t="shared" si="1"/>
        <v>0</v>
      </c>
      <c r="K32" s="162">
        <f t="shared" si="1"/>
        <v>0</v>
      </c>
      <c r="L32" s="174">
        <f t="shared" si="0"/>
        <v>9404370.6880245227</v>
      </c>
      <c r="N32" s="156" t="s">
        <v>95</v>
      </c>
      <c r="O32" s="20">
        <f>+B32/'Total x Ano'!$B$30</f>
        <v>8.9336166290856969E-3</v>
      </c>
      <c r="P32" s="20">
        <f>+C32/'Total x Ano'!$B$30</f>
        <v>0</v>
      </c>
      <c r="Q32" s="20">
        <f>+D32/'Total x Ano'!$B$30</f>
        <v>0</v>
      </c>
      <c r="R32" s="20">
        <f>+E32/'Total x Ano'!$B$30</f>
        <v>0</v>
      </c>
      <c r="S32" s="20">
        <f>+F32/'Total x Ano'!$B$30</f>
        <v>8.1090000065381806E-2</v>
      </c>
      <c r="T32" s="20">
        <f>+G32/'Total x Ano'!$B$30</f>
        <v>0</v>
      </c>
      <c r="U32" s="20">
        <f>+H32/'Total x Ano'!$B$30</f>
        <v>0</v>
      </c>
      <c r="V32" s="20">
        <f>+I32/'Total x Ano'!$B$30</f>
        <v>9.0113496261190508E-3</v>
      </c>
      <c r="W32" s="20">
        <f>+J32/'Total x Ano'!$B$30</f>
        <v>0</v>
      </c>
      <c r="X32" s="20">
        <f>+K32/'Total x Ano'!$B$30</f>
        <v>0</v>
      </c>
      <c r="Y32" s="20">
        <f>+L32/'Total x Ano'!$B$30</f>
        <v>9.9034966320586559E-2</v>
      </c>
    </row>
    <row r="34" spans="1:25" x14ac:dyDescent="0.25">
      <c r="A34" s="1"/>
      <c r="B34" s="156"/>
      <c r="C34" s="156"/>
      <c r="D34" s="156"/>
      <c r="E34" s="156"/>
      <c r="F34" s="156"/>
      <c r="G34" s="156"/>
      <c r="H34" s="156"/>
      <c r="I34" s="156"/>
      <c r="J34" s="156"/>
      <c r="K34" s="156"/>
      <c r="L34" s="156"/>
    </row>
    <row r="35" spans="1:25" s="123" customFormat="1" x14ac:dyDescent="0.25">
      <c r="B35" s="156">
        <v>2008</v>
      </c>
      <c r="C35" s="156">
        <v>2008</v>
      </c>
      <c r="D35" s="156">
        <v>2008</v>
      </c>
      <c r="E35" s="156">
        <v>2008</v>
      </c>
      <c r="F35" s="156">
        <v>2008</v>
      </c>
      <c r="G35" s="156">
        <v>2008</v>
      </c>
      <c r="H35" s="156">
        <v>2008</v>
      </c>
      <c r="I35" s="156">
        <v>2008</v>
      </c>
      <c r="J35" s="156">
        <v>2008</v>
      </c>
      <c r="K35" s="156">
        <v>2008</v>
      </c>
      <c r="L35" s="156">
        <v>2008</v>
      </c>
      <c r="M35" s="156"/>
      <c r="N35" s="156"/>
      <c r="O35" s="123">
        <v>2008</v>
      </c>
      <c r="P35" s="123">
        <v>2008</v>
      </c>
      <c r="Q35" s="123">
        <v>2008</v>
      </c>
      <c r="R35" s="123">
        <v>2008</v>
      </c>
      <c r="S35" s="123">
        <v>2008</v>
      </c>
      <c r="T35" s="123">
        <v>2008</v>
      </c>
      <c r="U35" s="123">
        <v>2008</v>
      </c>
      <c r="V35" s="123">
        <v>2008</v>
      </c>
      <c r="W35" s="123">
        <v>2008</v>
      </c>
      <c r="X35" s="123">
        <v>2008</v>
      </c>
      <c r="Y35" s="123">
        <v>2008</v>
      </c>
    </row>
    <row r="36" spans="1:25" x14ac:dyDescent="0.25">
      <c r="A36" s="1"/>
      <c r="B36" s="156" t="s">
        <v>780</v>
      </c>
      <c r="C36" s="156" t="s">
        <v>782</v>
      </c>
      <c r="D36" s="156" t="s">
        <v>23</v>
      </c>
      <c r="E36" s="156" t="s">
        <v>787</v>
      </c>
      <c r="F36" s="156" t="s">
        <v>788</v>
      </c>
      <c r="G36" s="156" t="s">
        <v>791</v>
      </c>
      <c r="H36" s="156" t="s">
        <v>25</v>
      </c>
      <c r="I36" s="156" t="s">
        <v>24</v>
      </c>
      <c r="J36" s="156" t="s">
        <v>35</v>
      </c>
      <c r="K36" s="156" t="s">
        <v>795</v>
      </c>
      <c r="L36" s="156" t="s">
        <v>935</v>
      </c>
      <c r="N36" s="156"/>
      <c r="O36" s="1" t="s">
        <v>780</v>
      </c>
      <c r="P36" s="1" t="s">
        <v>782</v>
      </c>
      <c r="Q36" s="1" t="s">
        <v>23</v>
      </c>
      <c r="R36" s="1" t="s">
        <v>787</v>
      </c>
      <c r="S36" s="1" t="s">
        <v>788</v>
      </c>
      <c r="T36" s="1" t="s">
        <v>791</v>
      </c>
      <c r="U36" s="1" t="s">
        <v>25</v>
      </c>
      <c r="V36" s="1" t="s">
        <v>24</v>
      </c>
      <c r="W36" s="1" t="s">
        <v>35</v>
      </c>
      <c r="X36" s="1" t="s">
        <v>795</v>
      </c>
      <c r="Y36" s="123" t="s">
        <v>935</v>
      </c>
    </row>
    <row r="37" spans="1:25" x14ac:dyDescent="0.25">
      <c r="A37" s="1" t="s">
        <v>529</v>
      </c>
      <c r="B37" s="174">
        <f>tab_dinamicas!C558</f>
        <v>7863.6979611329316</v>
      </c>
      <c r="C37" s="174">
        <f>tab_dinamicas!D558</f>
        <v>0</v>
      </c>
      <c r="D37" s="174">
        <f>tab_dinamicas!E558</f>
        <v>0</v>
      </c>
      <c r="E37" s="174">
        <f>tab_dinamicas!F558</f>
        <v>0</v>
      </c>
      <c r="F37" s="174">
        <f>tab_dinamicas!G558</f>
        <v>39095.526627472922</v>
      </c>
      <c r="G37" s="174">
        <f>tab_dinamicas!H558</f>
        <v>0</v>
      </c>
      <c r="H37" s="174">
        <f>tab_dinamicas!I558</f>
        <v>0</v>
      </c>
      <c r="I37" s="174">
        <f>tab_dinamicas!J558</f>
        <v>4276.3114870345389</v>
      </c>
      <c r="J37" s="174">
        <f>tab_dinamicas!K558</f>
        <v>0</v>
      </c>
      <c r="K37" s="174">
        <f>tab_dinamicas!L558</f>
        <v>0</v>
      </c>
      <c r="L37" s="174">
        <f>SUM(B37:K37)</f>
        <v>51235.53607564039</v>
      </c>
      <c r="N37" s="156" t="s">
        <v>529</v>
      </c>
      <c r="O37" s="20">
        <f>+B37/'Total x Ano'!$C$30</f>
        <v>7.5769795477241233E-5</v>
      </c>
      <c r="P37" s="20">
        <f>+C37/'Total x Ano'!$C$30</f>
        <v>0</v>
      </c>
      <c r="Q37" s="20">
        <f>+D37/'Total x Ano'!$C$30</f>
        <v>0</v>
      </c>
      <c r="R37" s="20">
        <f>+E37/'Total x Ano'!$C$30</f>
        <v>0</v>
      </c>
      <c r="S37" s="20">
        <f>+F37/'Total x Ano'!$C$30</f>
        <v>3.7670064024329414E-4</v>
      </c>
      <c r="T37" s="20">
        <f>+G37/'Total x Ano'!$C$30</f>
        <v>0</v>
      </c>
      <c r="U37" s="20">
        <f>+H37/'Total x Ano'!$C$30</f>
        <v>0</v>
      </c>
      <c r="V37" s="20">
        <f>+I37/'Total x Ano'!$C$30</f>
        <v>4.1203928275355975E-5</v>
      </c>
      <c r="W37" s="20">
        <f>+J37/'Total x Ano'!$C$30</f>
        <v>0</v>
      </c>
      <c r="X37" s="20">
        <f>+K37/'Total x Ano'!$C$30</f>
        <v>0</v>
      </c>
      <c r="Y37" s="20">
        <f>+L37/'Total x Ano'!$C$30</f>
        <v>4.9367436399589131E-4</v>
      </c>
    </row>
    <row r="38" spans="1:25" x14ac:dyDescent="0.25">
      <c r="A38" s="1" t="s">
        <v>530</v>
      </c>
      <c r="B38" s="174">
        <f>tab_dinamicas!C559</f>
        <v>955.54451057188294</v>
      </c>
      <c r="C38" s="174">
        <f>tab_dinamicas!D559</f>
        <v>0</v>
      </c>
      <c r="D38" s="174">
        <f>tab_dinamicas!E559</f>
        <v>0</v>
      </c>
      <c r="E38" s="174">
        <f>tab_dinamicas!F559</f>
        <v>0</v>
      </c>
      <c r="F38" s="174">
        <f>tab_dinamicas!G559</f>
        <v>12658.708924794872</v>
      </c>
      <c r="G38" s="174">
        <f>tab_dinamicas!H559</f>
        <v>0</v>
      </c>
      <c r="H38" s="174">
        <f>tab_dinamicas!I559</f>
        <v>0</v>
      </c>
      <c r="I38" s="174">
        <f>tab_dinamicas!J559</f>
        <v>1561.6875968075649</v>
      </c>
      <c r="J38" s="174">
        <f>tab_dinamicas!K559</f>
        <v>0</v>
      </c>
      <c r="K38" s="174">
        <f>tab_dinamicas!L559</f>
        <v>0</v>
      </c>
      <c r="L38" s="174">
        <f t="shared" ref="L38:L64" si="2">SUM(B38:K38)</f>
        <v>15175.94103217432</v>
      </c>
      <c r="N38" s="156" t="s">
        <v>530</v>
      </c>
      <c r="O38" s="20">
        <f>+B38/'Total x Ano'!$C$30</f>
        <v>9.2070438734146399E-6</v>
      </c>
      <c r="P38" s="20">
        <f>+C38/'Total x Ano'!$C$30</f>
        <v>0</v>
      </c>
      <c r="Q38" s="20">
        <f>+D38/'Total x Ano'!$C$30</f>
        <v>0</v>
      </c>
      <c r="R38" s="20">
        <f>+E38/'Total x Ano'!$C$30</f>
        <v>0</v>
      </c>
      <c r="S38" s="20">
        <f>+F38/'Total x Ano'!$C$30</f>
        <v>1.2197159542219374E-4</v>
      </c>
      <c r="T38" s="20">
        <f>+G38/'Total x Ano'!$C$30</f>
        <v>0</v>
      </c>
      <c r="U38" s="20">
        <f>+H38/'Total x Ano'!$C$30</f>
        <v>0</v>
      </c>
      <c r="V38" s="20">
        <f>+I38/'Total x Ano'!$C$30</f>
        <v>1.504746881102308E-5</v>
      </c>
      <c r="W38" s="20">
        <f>+J38/'Total x Ano'!$C$30</f>
        <v>0</v>
      </c>
      <c r="X38" s="20">
        <f>+K38/'Total x Ano'!$C$30</f>
        <v>0</v>
      </c>
      <c r="Y38" s="20">
        <f>+L38/'Total x Ano'!$C$30</f>
        <v>1.4622610810663145E-4</v>
      </c>
    </row>
    <row r="39" spans="1:25" x14ac:dyDescent="0.25">
      <c r="A39" s="1" t="s">
        <v>531</v>
      </c>
      <c r="B39" s="174">
        <f>tab_dinamicas!C560</f>
        <v>11753.050398663439</v>
      </c>
      <c r="C39" s="174">
        <f>tab_dinamicas!D560</f>
        <v>0</v>
      </c>
      <c r="D39" s="174">
        <f>tab_dinamicas!E560</f>
        <v>0</v>
      </c>
      <c r="E39" s="174">
        <f>tab_dinamicas!F560</f>
        <v>0</v>
      </c>
      <c r="F39" s="174">
        <f>tab_dinamicas!G560</f>
        <v>57548.503092292973</v>
      </c>
      <c r="G39" s="174">
        <f>tab_dinamicas!H560</f>
        <v>0</v>
      </c>
      <c r="H39" s="174">
        <f>tab_dinamicas!I560</f>
        <v>0</v>
      </c>
      <c r="I39" s="174">
        <f>tab_dinamicas!J560</f>
        <v>7779.1135816492251</v>
      </c>
      <c r="J39" s="174">
        <f>tab_dinamicas!K560</f>
        <v>0</v>
      </c>
      <c r="K39" s="174">
        <f>tab_dinamicas!L560</f>
        <v>0</v>
      </c>
      <c r="L39" s="174">
        <f t="shared" si="2"/>
        <v>77080.667072605647</v>
      </c>
      <c r="N39" s="156" t="s">
        <v>531</v>
      </c>
      <c r="O39" s="20">
        <f>+B39/'Total x Ano'!$C$30</f>
        <v>1.1324522245665426E-4</v>
      </c>
      <c r="P39" s="20">
        <f>+C39/'Total x Ano'!$C$30</f>
        <v>0</v>
      </c>
      <c r="Q39" s="20">
        <f>+D39/'Total x Ano'!$C$30</f>
        <v>0</v>
      </c>
      <c r="R39" s="20">
        <f>+E39/'Total x Ano'!$C$30</f>
        <v>0</v>
      </c>
      <c r="S39" s="20">
        <f>+F39/'Total x Ano'!$C$30</f>
        <v>5.5450226227867611E-4</v>
      </c>
      <c r="T39" s="20">
        <f>+G39/'Total x Ano'!$C$30</f>
        <v>0</v>
      </c>
      <c r="U39" s="20">
        <f>+H39/'Total x Ano'!$C$30</f>
        <v>0</v>
      </c>
      <c r="V39" s="20">
        <f>+I39/'Total x Ano'!$C$30</f>
        <v>7.4954792006135575E-5</v>
      </c>
      <c r="W39" s="20">
        <f>+J39/'Total x Ano'!$C$30</f>
        <v>0</v>
      </c>
      <c r="X39" s="20">
        <f>+K39/'Total x Ano'!$C$30</f>
        <v>0</v>
      </c>
      <c r="Y39" s="20">
        <f>+L39/'Total x Ano'!$C$30</f>
        <v>7.4270227674146604E-4</v>
      </c>
    </row>
    <row r="40" spans="1:25" x14ac:dyDescent="0.25">
      <c r="A40" s="1" t="s">
        <v>532</v>
      </c>
      <c r="B40" s="174">
        <f>tab_dinamicas!C561</f>
        <v>473.76754437932107</v>
      </c>
      <c r="C40" s="174">
        <f>tab_dinamicas!D561</f>
        <v>0</v>
      </c>
      <c r="D40" s="174">
        <f>tab_dinamicas!E561</f>
        <v>0</v>
      </c>
      <c r="E40" s="174">
        <f>tab_dinamicas!F561</f>
        <v>0</v>
      </c>
      <c r="F40" s="174">
        <f>tab_dinamicas!G561</f>
        <v>8593.9021654015705</v>
      </c>
      <c r="G40" s="174">
        <f>tab_dinamicas!H561</f>
        <v>0</v>
      </c>
      <c r="H40" s="174">
        <f>tab_dinamicas!I561</f>
        <v>0</v>
      </c>
      <c r="I40" s="174">
        <f>tab_dinamicas!J561</f>
        <v>1858.4128536493981</v>
      </c>
      <c r="J40" s="174">
        <f>tab_dinamicas!K561</f>
        <v>0</v>
      </c>
      <c r="K40" s="174">
        <f>tab_dinamicas!L561</f>
        <v>0</v>
      </c>
      <c r="L40" s="174">
        <f t="shared" si="2"/>
        <v>10926.082563430289</v>
      </c>
      <c r="N40" s="156" t="s">
        <v>532</v>
      </c>
      <c r="O40" s="20">
        <f>+B40/'Total x Ano'!$C$30</f>
        <v>4.5649349859063264E-6</v>
      </c>
      <c r="P40" s="20">
        <f>+C40/'Total x Ano'!$C$30</f>
        <v>0</v>
      </c>
      <c r="Q40" s="20">
        <f>+D40/'Total x Ano'!$C$30</f>
        <v>0</v>
      </c>
      <c r="R40" s="20">
        <f>+E40/'Total x Ano'!$C$30</f>
        <v>0</v>
      </c>
      <c r="S40" s="20">
        <f>+F40/'Total x Ano'!$C$30</f>
        <v>8.2805597651678436E-5</v>
      </c>
      <c r="T40" s="20">
        <f>+G40/'Total x Ano'!$C$30</f>
        <v>0</v>
      </c>
      <c r="U40" s="20">
        <f>+H40/'Total x Ano'!$C$30</f>
        <v>0</v>
      </c>
      <c r="V40" s="20">
        <f>+I40/'Total x Ano'!$C$30</f>
        <v>1.7906532337491289E-5</v>
      </c>
      <c r="W40" s="20">
        <f>+J40/'Total x Ano'!$C$30</f>
        <v>0</v>
      </c>
      <c r="X40" s="20">
        <f>+K40/'Total x Ano'!$C$30</f>
        <v>0</v>
      </c>
      <c r="Y40" s="20">
        <f>+L40/'Total x Ano'!$C$30</f>
        <v>1.0527706497507605E-4</v>
      </c>
    </row>
    <row r="41" spans="1:25" x14ac:dyDescent="0.25">
      <c r="A41" s="1" t="s">
        <v>533</v>
      </c>
      <c r="B41" s="174">
        <f>tab_dinamicas!C562</f>
        <v>8116.0503786522258</v>
      </c>
      <c r="C41" s="174">
        <f>tab_dinamicas!D562</f>
        <v>0</v>
      </c>
      <c r="D41" s="174">
        <f>tab_dinamicas!E562</f>
        <v>0</v>
      </c>
      <c r="E41" s="174">
        <f>tab_dinamicas!F562</f>
        <v>0</v>
      </c>
      <c r="F41" s="174">
        <f>tab_dinamicas!G562</f>
        <v>77595.380783673478</v>
      </c>
      <c r="G41" s="174">
        <f>tab_dinamicas!H562</f>
        <v>0</v>
      </c>
      <c r="H41" s="174">
        <f>tab_dinamicas!I562</f>
        <v>0</v>
      </c>
      <c r="I41" s="174">
        <f>tab_dinamicas!J562</f>
        <v>11056.27930307098</v>
      </c>
      <c r="J41" s="174">
        <f>tab_dinamicas!K562</f>
        <v>0</v>
      </c>
      <c r="K41" s="174">
        <f>tab_dinamicas!L562</f>
        <v>0</v>
      </c>
      <c r="L41" s="174">
        <f t="shared" si="2"/>
        <v>96767.710465396696</v>
      </c>
      <c r="N41" s="156" t="s">
        <v>533</v>
      </c>
      <c r="O41" s="20">
        <f>+B41/'Total x Ano'!$C$30</f>
        <v>7.8201309398316299E-5</v>
      </c>
      <c r="P41" s="20">
        <f>+C41/'Total x Ano'!$C$30</f>
        <v>0</v>
      </c>
      <c r="Q41" s="20">
        <f>+D41/'Total x Ano'!$C$30</f>
        <v>0</v>
      </c>
      <c r="R41" s="20">
        <f>+E41/'Total x Ano'!$C$30</f>
        <v>0</v>
      </c>
      <c r="S41" s="20">
        <f>+F41/'Total x Ano'!$C$30</f>
        <v>7.4766174400606612E-4</v>
      </c>
      <c r="T41" s="20">
        <f>+G41/'Total x Ano'!$C$30</f>
        <v>0</v>
      </c>
      <c r="U41" s="20">
        <f>+H41/'Total x Ano'!$C$30</f>
        <v>0</v>
      </c>
      <c r="V41" s="20">
        <f>+I41/'Total x Ano'!$C$30</f>
        <v>1.0653156131803547E-4</v>
      </c>
      <c r="W41" s="20">
        <f>+J41/'Total x Ano'!$C$30</f>
        <v>0</v>
      </c>
      <c r="X41" s="20">
        <f>+K41/'Total x Ano'!$C$30</f>
        <v>0</v>
      </c>
      <c r="Y41" s="20">
        <f>+L41/'Total x Ano'!$C$30</f>
        <v>9.3239461472241806E-4</v>
      </c>
    </row>
    <row r="42" spans="1:25" x14ac:dyDescent="0.25">
      <c r="A42" s="1" t="s">
        <v>534</v>
      </c>
      <c r="B42" s="174">
        <f>tab_dinamicas!C563</f>
        <v>145.14583844162763</v>
      </c>
      <c r="C42" s="174">
        <f>tab_dinamicas!D563</f>
        <v>0</v>
      </c>
      <c r="D42" s="174">
        <f>tab_dinamicas!E563</f>
        <v>0</v>
      </c>
      <c r="E42" s="174">
        <f>tab_dinamicas!F563</f>
        <v>0</v>
      </c>
      <c r="F42" s="174">
        <f>tab_dinamicas!G563</f>
        <v>12688.600062063015</v>
      </c>
      <c r="G42" s="174">
        <f>tab_dinamicas!H563</f>
        <v>0</v>
      </c>
      <c r="H42" s="174">
        <f>tab_dinamicas!I563</f>
        <v>0</v>
      </c>
      <c r="I42" s="174">
        <f>tab_dinamicas!J563</f>
        <v>1376.1863325518341</v>
      </c>
      <c r="J42" s="174">
        <f>tab_dinamicas!K563</f>
        <v>0</v>
      </c>
      <c r="K42" s="174">
        <f>tab_dinamicas!L563</f>
        <v>0</v>
      </c>
      <c r="L42" s="174">
        <f t="shared" si="2"/>
        <v>14209.932233056476</v>
      </c>
      <c r="N42" s="156" t="s">
        <v>534</v>
      </c>
      <c r="O42" s="20">
        <f>+B42/'Total x Ano'!$C$30</f>
        <v>1.3985367377348225E-6</v>
      </c>
      <c r="P42" s="20">
        <f>+C42/'Total x Ano'!$C$30</f>
        <v>0</v>
      </c>
      <c r="Q42" s="20">
        <f>+D42/'Total x Ano'!$C$30</f>
        <v>0</v>
      </c>
      <c r="R42" s="20">
        <f>+E42/'Total x Ano'!$C$30</f>
        <v>0</v>
      </c>
      <c r="S42" s="20">
        <f>+F42/'Total x Ano'!$C$30</f>
        <v>1.2225960818267661E-4</v>
      </c>
      <c r="T42" s="20">
        <f>+G42/'Total x Ano'!$C$30</f>
        <v>0</v>
      </c>
      <c r="U42" s="20">
        <f>+H42/'Total x Ano'!$C$30</f>
        <v>0</v>
      </c>
      <c r="V42" s="20">
        <f>+I42/'Total x Ano'!$C$30</f>
        <v>1.326009181321664E-5</v>
      </c>
      <c r="W42" s="20">
        <f>+J42/'Total x Ano'!$C$30</f>
        <v>0</v>
      </c>
      <c r="X42" s="20">
        <f>+K42/'Total x Ano'!$C$30</f>
        <v>0</v>
      </c>
      <c r="Y42" s="20">
        <f>+L42/'Total x Ano'!$C$30</f>
        <v>1.3691823673362807E-4</v>
      </c>
    </row>
    <row r="43" spans="1:25" x14ac:dyDescent="0.25">
      <c r="A43" s="1" t="s">
        <v>535</v>
      </c>
      <c r="B43" s="174">
        <f>tab_dinamicas!C564</f>
        <v>1136.121491111503</v>
      </c>
      <c r="C43" s="174">
        <f>tab_dinamicas!D564</f>
        <v>0</v>
      </c>
      <c r="D43" s="174">
        <f>tab_dinamicas!E564</f>
        <v>0</v>
      </c>
      <c r="E43" s="174">
        <f>tab_dinamicas!F564</f>
        <v>0</v>
      </c>
      <c r="F43" s="174">
        <f>tab_dinamicas!G564</f>
        <v>43344.63932067623</v>
      </c>
      <c r="G43" s="174">
        <f>tab_dinamicas!H564</f>
        <v>0</v>
      </c>
      <c r="H43" s="174">
        <f>tab_dinamicas!I564</f>
        <v>0</v>
      </c>
      <c r="I43" s="174">
        <f>tab_dinamicas!J564</f>
        <v>3982.0630453725362</v>
      </c>
      <c r="J43" s="174">
        <f>tab_dinamicas!K564</f>
        <v>0</v>
      </c>
      <c r="K43" s="174">
        <f>tab_dinamicas!L564</f>
        <v>0</v>
      </c>
      <c r="L43" s="174">
        <f t="shared" si="2"/>
        <v>48462.823857160271</v>
      </c>
      <c r="N43" s="156" t="s">
        <v>535</v>
      </c>
      <c r="O43" s="20">
        <f>+B43/'Total x Ano'!$C$30</f>
        <v>1.0946973477909973E-5</v>
      </c>
      <c r="P43" s="20">
        <f>+C43/'Total x Ano'!$C$30</f>
        <v>0</v>
      </c>
      <c r="Q43" s="20">
        <f>+D43/'Total x Ano'!$C$30</f>
        <v>0</v>
      </c>
      <c r="R43" s="20">
        <f>+E43/'Total x Ano'!$C$30</f>
        <v>0</v>
      </c>
      <c r="S43" s="20">
        <f>+F43/'Total x Ano'!$C$30</f>
        <v>4.1764249753677797E-4</v>
      </c>
      <c r="T43" s="20">
        <f>+G43/'Total x Ano'!$C$30</f>
        <v>0</v>
      </c>
      <c r="U43" s="20">
        <f>+H43/'Total x Ano'!$C$30</f>
        <v>0</v>
      </c>
      <c r="V43" s="20">
        <f>+I43/'Total x Ano'!$C$30</f>
        <v>3.8368729828718946E-5</v>
      </c>
      <c r="W43" s="20">
        <f>+J43/'Total x Ano'!$C$30</f>
        <v>0</v>
      </c>
      <c r="X43" s="20">
        <f>+K43/'Total x Ano'!$C$30</f>
        <v>0</v>
      </c>
      <c r="Y43" s="20">
        <f>+L43/'Total x Ano'!$C$30</f>
        <v>4.6695820084340691E-4</v>
      </c>
    </row>
    <row r="44" spans="1:25" x14ac:dyDescent="0.25">
      <c r="A44" s="1" t="s">
        <v>536</v>
      </c>
      <c r="B44" s="174">
        <f>tab_dinamicas!C565</f>
        <v>8115.3037778803391</v>
      </c>
      <c r="C44" s="174">
        <f>tab_dinamicas!D565</f>
        <v>0</v>
      </c>
      <c r="D44" s="174">
        <f>tab_dinamicas!E565</f>
        <v>0</v>
      </c>
      <c r="E44" s="174">
        <f>tab_dinamicas!F565</f>
        <v>0</v>
      </c>
      <c r="F44" s="174">
        <f>tab_dinamicas!G565</f>
        <v>47661.730883214936</v>
      </c>
      <c r="G44" s="174">
        <f>tab_dinamicas!H565</f>
        <v>0</v>
      </c>
      <c r="H44" s="174">
        <f>tab_dinamicas!I565</f>
        <v>0</v>
      </c>
      <c r="I44" s="174">
        <f>tab_dinamicas!J565</f>
        <v>11099.53769676495</v>
      </c>
      <c r="J44" s="174">
        <f>tab_dinamicas!K565</f>
        <v>0</v>
      </c>
      <c r="K44" s="174">
        <f>tab_dinamicas!L565</f>
        <v>0</v>
      </c>
      <c r="L44" s="174">
        <f t="shared" si="2"/>
        <v>66876.572357860219</v>
      </c>
      <c r="N44" s="156" t="s">
        <v>536</v>
      </c>
      <c r="O44" s="20">
        <f>+B44/'Total x Ano'!$C$30</f>
        <v>7.8194115608820752E-5</v>
      </c>
      <c r="P44" s="20">
        <f>+C44/'Total x Ano'!$C$30</f>
        <v>0</v>
      </c>
      <c r="Q44" s="20">
        <f>+D44/'Total x Ano'!$C$30</f>
        <v>0</v>
      </c>
      <c r="R44" s="20">
        <f>+E44/'Total x Ano'!$C$30</f>
        <v>0</v>
      </c>
      <c r="S44" s="20">
        <f>+F44/'Total x Ano'!$C$30</f>
        <v>4.5923935773751681E-4</v>
      </c>
      <c r="T44" s="20">
        <f>+G44/'Total x Ano'!$C$30</f>
        <v>0</v>
      </c>
      <c r="U44" s="20">
        <f>+H44/'Total x Ano'!$C$30</f>
        <v>0</v>
      </c>
      <c r="V44" s="20">
        <f>+I44/'Total x Ano'!$C$30</f>
        <v>1.0694837280533652E-4</v>
      </c>
      <c r="W44" s="20">
        <f>+J44/'Total x Ano'!$C$30</f>
        <v>0</v>
      </c>
      <c r="X44" s="20">
        <f>+K44/'Total x Ano'!$C$30</f>
        <v>0</v>
      </c>
      <c r="Y44" s="20">
        <f>+L44/'Total x Ano'!$C$30</f>
        <v>6.4438184615167409E-4</v>
      </c>
    </row>
    <row r="45" spans="1:25" x14ac:dyDescent="0.25">
      <c r="A45" s="1" t="s">
        <v>537</v>
      </c>
      <c r="B45" s="174">
        <f>tab_dinamicas!C566</f>
        <v>4604.4341733057508</v>
      </c>
      <c r="C45" s="174">
        <f>tab_dinamicas!D566</f>
        <v>0</v>
      </c>
      <c r="D45" s="174">
        <f>tab_dinamicas!E566</f>
        <v>0</v>
      </c>
      <c r="E45" s="174">
        <f>tab_dinamicas!F566</f>
        <v>0</v>
      </c>
      <c r="F45" s="174">
        <f>tab_dinamicas!G566</f>
        <v>35842.62149474593</v>
      </c>
      <c r="G45" s="174">
        <f>tab_dinamicas!H566</f>
        <v>0</v>
      </c>
      <c r="H45" s="174">
        <f>tab_dinamicas!I566</f>
        <v>0</v>
      </c>
      <c r="I45" s="174">
        <f>tab_dinamicas!J566</f>
        <v>6906.7947732607254</v>
      </c>
      <c r="J45" s="174">
        <f>tab_dinamicas!K566</f>
        <v>0</v>
      </c>
      <c r="K45" s="174">
        <f>tab_dinamicas!L566</f>
        <v>0</v>
      </c>
      <c r="L45" s="174">
        <f t="shared" si="2"/>
        <v>47353.85044131241</v>
      </c>
      <c r="N45" s="156" t="s">
        <v>537</v>
      </c>
      <c r="O45" s="20">
        <f>+B45/'Total x Ano'!$C$30</f>
        <v>4.4365518274500715E-5</v>
      </c>
      <c r="P45" s="20">
        <f>+C45/'Total x Ano'!$C$30</f>
        <v>0</v>
      </c>
      <c r="Q45" s="20">
        <f>+D45/'Total x Ano'!$C$30</f>
        <v>0</v>
      </c>
      <c r="R45" s="20">
        <f>+E45/'Total x Ano'!$C$30</f>
        <v>0</v>
      </c>
      <c r="S45" s="20">
        <f>+F45/'Total x Ano'!$C$30</f>
        <v>3.4535763116133253E-4</v>
      </c>
      <c r="T45" s="20">
        <f>+G45/'Total x Ano'!$C$30</f>
        <v>0</v>
      </c>
      <c r="U45" s="20">
        <f>+H45/'Total x Ano'!$C$30</f>
        <v>0</v>
      </c>
      <c r="V45" s="20">
        <f>+I45/'Total x Ano'!$C$30</f>
        <v>6.6549660218364709E-5</v>
      </c>
      <c r="W45" s="20">
        <f>+J45/'Total x Ano'!$C$30</f>
        <v>0</v>
      </c>
      <c r="X45" s="20">
        <f>+K45/'Total x Ano'!$C$30</f>
        <v>0</v>
      </c>
      <c r="Y45" s="20">
        <f>+L45/'Total x Ano'!$C$30</f>
        <v>4.5627280965419799E-4</v>
      </c>
    </row>
    <row r="46" spans="1:25" x14ac:dyDescent="0.25">
      <c r="A46" s="1" t="s">
        <v>538</v>
      </c>
      <c r="B46" s="174">
        <f>tab_dinamicas!C567</f>
        <v>10140.063020853157</v>
      </c>
      <c r="C46" s="174">
        <f>tab_dinamicas!D567</f>
        <v>0</v>
      </c>
      <c r="D46" s="174">
        <f>tab_dinamicas!E567</f>
        <v>0</v>
      </c>
      <c r="E46" s="174">
        <f>tab_dinamicas!F567</f>
        <v>0</v>
      </c>
      <c r="F46" s="174">
        <f>tab_dinamicas!G567</f>
        <v>145974.08533252281</v>
      </c>
      <c r="G46" s="174">
        <f>tab_dinamicas!H567</f>
        <v>0</v>
      </c>
      <c r="H46" s="174">
        <f>tab_dinamicas!I567</f>
        <v>0</v>
      </c>
      <c r="I46" s="174">
        <f>tab_dinamicas!J567</f>
        <v>10368.160223039737</v>
      </c>
      <c r="J46" s="174">
        <f>tab_dinamicas!K567</f>
        <v>0</v>
      </c>
      <c r="K46" s="174">
        <f>tab_dinamicas!L567</f>
        <v>0</v>
      </c>
      <c r="L46" s="174">
        <f t="shared" si="2"/>
        <v>166482.3085764157</v>
      </c>
      <c r="N46" s="156" t="s">
        <v>538</v>
      </c>
      <c r="O46" s="20">
        <f>+B46/'Total x Ano'!$C$30</f>
        <v>9.7703460256717351E-5</v>
      </c>
      <c r="P46" s="20">
        <f>+C46/'Total x Ano'!$C$30</f>
        <v>0</v>
      </c>
      <c r="Q46" s="20">
        <f>+D46/'Total x Ano'!$C$30</f>
        <v>0</v>
      </c>
      <c r="R46" s="20">
        <f>+E46/'Total x Ano'!$C$30</f>
        <v>0</v>
      </c>
      <c r="S46" s="20">
        <f>+F46/'Total x Ano'!$C$30</f>
        <v>1.4065172194163375E-3</v>
      </c>
      <c r="T46" s="20">
        <f>+G46/'Total x Ano'!$C$30</f>
        <v>0</v>
      </c>
      <c r="U46" s="20">
        <f>+H46/'Total x Ano'!$C$30</f>
        <v>0</v>
      </c>
      <c r="V46" s="20">
        <f>+I46/'Total x Ano'!$C$30</f>
        <v>9.9901265722292237E-5</v>
      </c>
      <c r="W46" s="20">
        <f>+J46/'Total x Ano'!$C$30</f>
        <v>0</v>
      </c>
      <c r="X46" s="20">
        <f>+K46/'Total x Ano'!$C$30</f>
        <v>0</v>
      </c>
      <c r="Y46" s="20">
        <f>+L46/'Total x Ano'!$C$30</f>
        <v>1.6041219453953471E-3</v>
      </c>
    </row>
    <row r="47" spans="1:25" x14ac:dyDescent="0.25">
      <c r="A47" s="1" t="s">
        <v>539</v>
      </c>
      <c r="B47" s="174">
        <f>tab_dinamicas!C568</f>
        <v>5435.1779708598979</v>
      </c>
      <c r="C47" s="174">
        <f>tab_dinamicas!D568</f>
        <v>0</v>
      </c>
      <c r="D47" s="174">
        <f>tab_dinamicas!E568</f>
        <v>0</v>
      </c>
      <c r="E47" s="174">
        <f>tab_dinamicas!F568</f>
        <v>0</v>
      </c>
      <c r="F47" s="174">
        <f>tab_dinamicas!G568</f>
        <v>41416.072603262866</v>
      </c>
      <c r="G47" s="174">
        <f>tab_dinamicas!H568</f>
        <v>0</v>
      </c>
      <c r="H47" s="174">
        <f>tab_dinamicas!I568</f>
        <v>0</v>
      </c>
      <c r="I47" s="174">
        <f>tab_dinamicas!J568</f>
        <v>6268.2452097909718</v>
      </c>
      <c r="J47" s="174">
        <f>tab_dinamicas!K568</f>
        <v>0</v>
      </c>
      <c r="K47" s="174">
        <f>tab_dinamicas!L568</f>
        <v>0</v>
      </c>
      <c r="L47" s="174">
        <f t="shared" si="2"/>
        <v>53119.495783913735</v>
      </c>
      <c r="N47" s="156" t="s">
        <v>539</v>
      </c>
      <c r="O47" s="20">
        <f>+B47/'Total x Ano'!$C$30</f>
        <v>5.2370058625080995E-5</v>
      </c>
      <c r="P47" s="20">
        <f>+C47/'Total x Ano'!$C$30</f>
        <v>0</v>
      </c>
      <c r="Q47" s="20">
        <f>+D47/'Total x Ano'!$C$30</f>
        <v>0</v>
      </c>
      <c r="R47" s="20">
        <f>+E47/'Total x Ano'!$C$30</f>
        <v>0</v>
      </c>
      <c r="S47" s="20">
        <f>+F47/'Total x Ano'!$C$30</f>
        <v>3.9906000537280221E-4</v>
      </c>
      <c r="T47" s="20">
        <f>+G47/'Total x Ano'!$C$30</f>
        <v>0</v>
      </c>
      <c r="U47" s="20">
        <f>+H47/'Total x Ano'!$C$30</f>
        <v>0</v>
      </c>
      <c r="V47" s="20">
        <f>+I47/'Total x Ano'!$C$30</f>
        <v>6.0396986239109493E-5</v>
      </c>
      <c r="W47" s="20">
        <f>+J47/'Total x Ano'!$C$30</f>
        <v>0</v>
      </c>
      <c r="X47" s="20">
        <f>+K47/'Total x Ano'!$C$30</f>
        <v>0</v>
      </c>
      <c r="Y47" s="20">
        <f>+L47/'Total x Ano'!$C$30</f>
        <v>5.118270502369927E-4</v>
      </c>
    </row>
    <row r="48" spans="1:25" x14ac:dyDescent="0.25">
      <c r="A48" s="1" t="s">
        <v>540</v>
      </c>
      <c r="B48" s="174">
        <f>tab_dinamicas!C569</f>
        <v>6332.1701209011662</v>
      </c>
      <c r="C48" s="174">
        <f>tab_dinamicas!D569</f>
        <v>0</v>
      </c>
      <c r="D48" s="174">
        <f>tab_dinamicas!E569</f>
        <v>0</v>
      </c>
      <c r="E48" s="174">
        <f>tab_dinamicas!F569</f>
        <v>0</v>
      </c>
      <c r="F48" s="174">
        <f>tab_dinamicas!G569</f>
        <v>27916.752785076242</v>
      </c>
      <c r="G48" s="174">
        <f>tab_dinamicas!H569</f>
        <v>0</v>
      </c>
      <c r="H48" s="174">
        <f>tab_dinamicas!I569</f>
        <v>0</v>
      </c>
      <c r="I48" s="174">
        <f>tab_dinamicas!J569</f>
        <v>2170.9933826571</v>
      </c>
      <c r="J48" s="174">
        <f>tab_dinamicas!K569</f>
        <v>0</v>
      </c>
      <c r="K48" s="174">
        <f>tab_dinamicas!L569</f>
        <v>0</v>
      </c>
      <c r="L48" s="174">
        <f t="shared" si="2"/>
        <v>36419.916288634508</v>
      </c>
      <c r="N48" s="156" t="s">
        <v>540</v>
      </c>
      <c r="O48" s="20">
        <f>+B48/'Total x Ano'!$C$30</f>
        <v>6.1012927678450128E-5</v>
      </c>
      <c r="P48" s="20">
        <f>+C48/'Total x Ano'!$C$30</f>
        <v>0</v>
      </c>
      <c r="Q48" s="20">
        <f>+D48/'Total x Ano'!$C$30</f>
        <v>0</v>
      </c>
      <c r="R48" s="20">
        <f>+E48/'Total x Ano'!$C$30</f>
        <v>0</v>
      </c>
      <c r="S48" s="20">
        <f>+F48/'Total x Ano'!$C$30</f>
        <v>2.6898879628499688E-4</v>
      </c>
      <c r="T48" s="20">
        <f>+G48/'Total x Ano'!$C$30</f>
        <v>0</v>
      </c>
      <c r="U48" s="20">
        <f>+H48/'Total x Ano'!$C$30</f>
        <v>0</v>
      </c>
      <c r="V48" s="20">
        <f>+I48/'Total x Ano'!$C$30</f>
        <v>2.0918367592372979E-5</v>
      </c>
      <c r="W48" s="20">
        <f>+J48/'Total x Ano'!$C$30</f>
        <v>0</v>
      </c>
      <c r="X48" s="20">
        <f>+K48/'Total x Ano'!$C$30</f>
        <v>0</v>
      </c>
      <c r="Y48" s="20">
        <f>+L48/'Total x Ano'!$C$30</f>
        <v>3.5092009155582001E-4</v>
      </c>
    </row>
    <row r="49" spans="1:25" x14ac:dyDescent="0.25">
      <c r="A49" s="1" t="s">
        <v>541</v>
      </c>
      <c r="B49" s="174">
        <f>tab_dinamicas!C570</f>
        <v>14945.946092943092</v>
      </c>
      <c r="C49" s="174">
        <f>tab_dinamicas!D570</f>
        <v>0</v>
      </c>
      <c r="D49" s="174">
        <f>tab_dinamicas!E570</f>
        <v>0</v>
      </c>
      <c r="E49" s="174">
        <f>tab_dinamicas!F570</f>
        <v>0</v>
      </c>
      <c r="F49" s="174">
        <f>tab_dinamicas!G570</f>
        <v>245532.16265888466</v>
      </c>
      <c r="G49" s="174">
        <f>tab_dinamicas!H570</f>
        <v>0</v>
      </c>
      <c r="H49" s="174">
        <f>tab_dinamicas!I570</f>
        <v>0</v>
      </c>
      <c r="I49" s="174">
        <f>tab_dinamicas!J570</f>
        <v>23037.913338714658</v>
      </c>
      <c r="J49" s="174">
        <f>tab_dinamicas!K570</f>
        <v>0</v>
      </c>
      <c r="K49" s="174">
        <f>tab_dinamicas!L570</f>
        <v>0</v>
      </c>
      <c r="L49" s="174">
        <f t="shared" si="2"/>
        <v>283516.02209054236</v>
      </c>
      <c r="N49" s="156" t="s">
        <v>541</v>
      </c>
      <c r="O49" s="20">
        <f>+B49/'Total x Ano'!$C$30</f>
        <v>1.4401001720480849E-4</v>
      </c>
      <c r="P49" s="20">
        <f>+C49/'Total x Ano'!$C$30</f>
        <v>0</v>
      </c>
      <c r="Q49" s="20">
        <f>+D49/'Total x Ano'!$C$30</f>
        <v>0</v>
      </c>
      <c r="R49" s="20">
        <f>+E49/'Total x Ano'!$C$30</f>
        <v>0</v>
      </c>
      <c r="S49" s="20">
        <f>+F49/'Total x Ano'!$C$30</f>
        <v>2.3657981066541535E-3</v>
      </c>
      <c r="T49" s="20">
        <f>+G49/'Total x Ano'!$C$30</f>
        <v>0</v>
      </c>
      <c r="U49" s="20">
        <f>+H49/'Total x Ano'!$C$30</f>
        <v>0</v>
      </c>
      <c r="V49" s="20">
        <f>+I49/'Total x Ano'!$C$30</f>
        <v>2.2197927622913559E-4</v>
      </c>
      <c r="W49" s="20">
        <f>+J49/'Total x Ano'!$C$30</f>
        <v>0</v>
      </c>
      <c r="X49" s="20">
        <f>+K49/'Total x Ano'!$C$30</f>
        <v>0</v>
      </c>
      <c r="Y49" s="20">
        <f>+L49/'Total x Ano'!$C$30</f>
        <v>2.7317874000880975E-3</v>
      </c>
    </row>
    <row r="50" spans="1:25" x14ac:dyDescent="0.25">
      <c r="A50" s="1" t="s">
        <v>542</v>
      </c>
      <c r="B50" s="174">
        <f>tab_dinamicas!C571</f>
        <v>2705.4040605756632</v>
      </c>
      <c r="C50" s="174">
        <f>tab_dinamicas!D571</f>
        <v>0</v>
      </c>
      <c r="D50" s="174">
        <f>tab_dinamicas!E571</f>
        <v>0</v>
      </c>
      <c r="E50" s="174">
        <f>tab_dinamicas!F571</f>
        <v>0</v>
      </c>
      <c r="F50" s="174">
        <f>tab_dinamicas!G571</f>
        <v>32594.079181143352</v>
      </c>
      <c r="G50" s="174">
        <f>tab_dinamicas!H571</f>
        <v>0</v>
      </c>
      <c r="H50" s="174">
        <f>tab_dinamicas!I571</f>
        <v>0</v>
      </c>
      <c r="I50" s="174">
        <f>tab_dinamicas!J571</f>
        <v>3443.7908648849857</v>
      </c>
      <c r="J50" s="174">
        <f>tab_dinamicas!K571</f>
        <v>0</v>
      </c>
      <c r="K50" s="174">
        <f>tab_dinamicas!L571</f>
        <v>0</v>
      </c>
      <c r="L50" s="174">
        <f t="shared" si="2"/>
        <v>38743.274106603996</v>
      </c>
      <c r="N50" s="156" t="s">
        <v>542</v>
      </c>
      <c r="O50" s="20">
        <f>+B50/'Total x Ano'!$C$30</f>
        <v>2.6067622811339912E-5</v>
      </c>
      <c r="P50" s="20">
        <f>+C50/'Total x Ano'!$C$30</f>
        <v>0</v>
      </c>
      <c r="Q50" s="20">
        <f>+D50/'Total x Ano'!$C$30</f>
        <v>0</v>
      </c>
      <c r="R50" s="20">
        <f>+E50/'Total x Ano'!$C$30</f>
        <v>0</v>
      </c>
      <c r="S50" s="20">
        <f>+F50/'Total x Ano'!$C$30</f>
        <v>3.14056659542457E-4</v>
      </c>
      <c r="T50" s="20">
        <f>+G50/'Total x Ano'!$C$30</f>
        <v>0</v>
      </c>
      <c r="U50" s="20">
        <f>+H50/'Total x Ano'!$C$30</f>
        <v>0</v>
      </c>
      <c r="V50" s="20">
        <f>+I50/'Total x Ano'!$C$30</f>
        <v>3.3182267527113142E-5</v>
      </c>
      <c r="W50" s="20">
        <f>+J50/'Total x Ano'!$C$30</f>
        <v>0</v>
      </c>
      <c r="X50" s="20">
        <f>+K50/'Total x Ano'!$C$30</f>
        <v>0</v>
      </c>
      <c r="Y50" s="20">
        <f>+L50/'Total x Ano'!$C$30</f>
        <v>3.7330654988091002E-4</v>
      </c>
    </row>
    <row r="51" spans="1:25" x14ac:dyDescent="0.25">
      <c r="A51" s="1" t="s">
        <v>543</v>
      </c>
      <c r="B51" s="174">
        <f>tab_dinamicas!C572</f>
        <v>5752.2126092163826</v>
      </c>
      <c r="C51" s="174">
        <f>tab_dinamicas!D572</f>
        <v>0</v>
      </c>
      <c r="D51" s="174">
        <f>tab_dinamicas!E572</f>
        <v>0</v>
      </c>
      <c r="E51" s="174">
        <f>tab_dinamicas!F572</f>
        <v>0</v>
      </c>
      <c r="F51" s="174">
        <f>tab_dinamicas!G572</f>
        <v>36499.285111761477</v>
      </c>
      <c r="G51" s="174">
        <f>tab_dinamicas!H572</f>
        <v>0</v>
      </c>
      <c r="H51" s="174">
        <f>tab_dinamicas!I572</f>
        <v>0</v>
      </c>
      <c r="I51" s="174">
        <f>tab_dinamicas!J572</f>
        <v>2564.2609119317449</v>
      </c>
      <c r="J51" s="174">
        <f>tab_dinamicas!K572</f>
        <v>0</v>
      </c>
      <c r="K51" s="174">
        <f>tab_dinamicas!L572</f>
        <v>0</v>
      </c>
      <c r="L51" s="174">
        <f t="shared" si="2"/>
        <v>44815.758632909601</v>
      </c>
      <c r="N51" s="156" t="s">
        <v>543</v>
      </c>
      <c r="O51" s="20">
        <f>+B51/'Total x Ano'!$C$30</f>
        <v>5.5424810959949553E-5</v>
      </c>
      <c r="P51" s="20">
        <f>+C51/'Total x Ano'!$C$30</f>
        <v>0</v>
      </c>
      <c r="Q51" s="20">
        <f>+D51/'Total x Ano'!$C$30</f>
        <v>0</v>
      </c>
      <c r="R51" s="20">
        <f>+E51/'Total x Ano'!$C$30</f>
        <v>0</v>
      </c>
      <c r="S51" s="20">
        <f>+F51/'Total x Ano'!$C$30</f>
        <v>3.5168484110817096E-4</v>
      </c>
      <c r="T51" s="20">
        <f>+G51/'Total x Ano'!$C$30</f>
        <v>0</v>
      </c>
      <c r="U51" s="20">
        <f>+H51/'Total x Ano'!$C$30</f>
        <v>0</v>
      </c>
      <c r="V51" s="20">
        <f>+I51/'Total x Ano'!$C$30</f>
        <v>2.4707653550233804E-5</v>
      </c>
      <c r="W51" s="20">
        <f>+J51/'Total x Ano'!$C$30</f>
        <v>0</v>
      </c>
      <c r="X51" s="20">
        <f>+K51/'Total x Ano'!$C$30</f>
        <v>0</v>
      </c>
      <c r="Y51" s="20">
        <f>+L51/'Total x Ano'!$C$30</f>
        <v>4.3181730561835433E-4</v>
      </c>
    </row>
    <row r="52" spans="1:25" x14ac:dyDescent="0.25">
      <c r="A52" s="1" t="s">
        <v>544</v>
      </c>
      <c r="B52" s="174">
        <f>tab_dinamicas!C573</f>
        <v>23987.974777521576</v>
      </c>
      <c r="C52" s="174">
        <f>tab_dinamicas!D573</f>
        <v>0</v>
      </c>
      <c r="D52" s="174">
        <f>tab_dinamicas!E573</f>
        <v>0</v>
      </c>
      <c r="E52" s="174">
        <f>tab_dinamicas!F573</f>
        <v>0</v>
      </c>
      <c r="F52" s="174">
        <f>tab_dinamicas!G573</f>
        <v>275258.39855890919</v>
      </c>
      <c r="G52" s="174">
        <f>tab_dinamicas!H573</f>
        <v>0</v>
      </c>
      <c r="H52" s="174">
        <f>tab_dinamicas!I573</f>
        <v>0</v>
      </c>
      <c r="I52" s="174">
        <f>tab_dinamicas!J573</f>
        <v>38502.289641077645</v>
      </c>
      <c r="J52" s="174">
        <f>tab_dinamicas!K573</f>
        <v>0</v>
      </c>
      <c r="K52" s="174">
        <f>tab_dinamicas!L573</f>
        <v>0</v>
      </c>
      <c r="L52" s="174">
        <f t="shared" si="2"/>
        <v>337748.66297750839</v>
      </c>
      <c r="N52" s="156" t="s">
        <v>544</v>
      </c>
      <c r="O52" s="20">
        <f>+B52/'Total x Ano'!$C$30</f>
        <v>2.3113348856854783E-4</v>
      </c>
      <c r="P52" s="20">
        <f>+C52/'Total x Ano'!$C$30</f>
        <v>0</v>
      </c>
      <c r="Q52" s="20">
        <f>+D52/'Total x Ano'!$C$30</f>
        <v>0</v>
      </c>
      <c r="R52" s="20">
        <f>+E52/'Total x Ano'!$C$30</f>
        <v>0</v>
      </c>
      <c r="S52" s="20">
        <f>+F52/'Total x Ano'!$C$30</f>
        <v>2.6522219781692528E-3</v>
      </c>
      <c r="T52" s="20">
        <f>+G52/'Total x Ano'!$C$30</f>
        <v>0</v>
      </c>
      <c r="U52" s="20">
        <f>+H52/'Total x Ano'!$C$30</f>
        <v>0</v>
      </c>
      <c r="V52" s="20">
        <f>+I52/'Total x Ano'!$C$30</f>
        <v>3.7098457060902388E-4</v>
      </c>
      <c r="W52" s="20">
        <f>+J52/'Total x Ano'!$C$30</f>
        <v>0</v>
      </c>
      <c r="X52" s="20">
        <f>+K52/'Total x Ano'!$C$30</f>
        <v>0</v>
      </c>
      <c r="Y52" s="20">
        <f>+L52/'Total x Ano'!$C$30</f>
        <v>3.2543400373468241E-3</v>
      </c>
    </row>
    <row r="53" spans="1:25" x14ac:dyDescent="0.25">
      <c r="A53" s="1" t="s">
        <v>545</v>
      </c>
      <c r="B53" s="174">
        <f>tab_dinamicas!C574</f>
        <v>63420.521504186232</v>
      </c>
      <c r="C53" s="174">
        <f>tab_dinamicas!D574</f>
        <v>0</v>
      </c>
      <c r="D53" s="174">
        <f>tab_dinamicas!E574</f>
        <v>0</v>
      </c>
      <c r="E53" s="174">
        <f>tab_dinamicas!F574</f>
        <v>0</v>
      </c>
      <c r="F53" s="174">
        <f>tab_dinamicas!G574</f>
        <v>582357.37579720817</v>
      </c>
      <c r="G53" s="174">
        <f>tab_dinamicas!H574</f>
        <v>0</v>
      </c>
      <c r="H53" s="174">
        <f>tab_dinamicas!I574</f>
        <v>0</v>
      </c>
      <c r="I53" s="174">
        <f>tab_dinamicas!J574</f>
        <v>104738.48381520483</v>
      </c>
      <c r="J53" s="174">
        <f>tab_dinamicas!K574</f>
        <v>0</v>
      </c>
      <c r="K53" s="174">
        <f>tab_dinamicas!L574</f>
        <v>0</v>
      </c>
      <c r="L53" s="174">
        <f t="shared" si="2"/>
        <v>750516.38111659919</v>
      </c>
      <c r="N53" s="156" t="s">
        <v>545</v>
      </c>
      <c r="O53" s="20">
        <f>+B53/'Total x Ano'!$C$30</f>
        <v>6.1108144885308607E-4</v>
      </c>
      <c r="P53" s="20">
        <f>+C53/'Total x Ano'!$C$30</f>
        <v>0</v>
      </c>
      <c r="Q53" s="20">
        <f>+D53/'Total x Ano'!$C$30</f>
        <v>0</v>
      </c>
      <c r="R53" s="20">
        <f>+E53/'Total x Ano'!$C$30</f>
        <v>0</v>
      </c>
      <c r="S53" s="20">
        <f>+F53/'Total x Ano'!$C$30</f>
        <v>5.6112403447983175E-3</v>
      </c>
      <c r="T53" s="20">
        <f>+G53/'Total x Ano'!$C$30</f>
        <v>0</v>
      </c>
      <c r="U53" s="20">
        <f>+H53/'Total x Ano'!$C$30</f>
        <v>0</v>
      </c>
      <c r="V53" s="20">
        <f>+I53/'Total x Ano'!$C$30</f>
        <v>1.009196123312328E-3</v>
      </c>
      <c r="W53" s="20">
        <f>+J53/'Total x Ano'!$C$30</f>
        <v>0</v>
      </c>
      <c r="X53" s="20">
        <f>+K53/'Total x Ano'!$C$30</f>
        <v>0</v>
      </c>
      <c r="Y53" s="20">
        <f>+L53/'Total x Ano'!$C$30</f>
        <v>7.2315179169637313E-3</v>
      </c>
    </row>
    <row r="54" spans="1:25" x14ac:dyDescent="0.25">
      <c r="A54" s="1" t="s">
        <v>546</v>
      </c>
      <c r="B54" s="174">
        <f>tab_dinamicas!C575</f>
        <v>17355.561921025124</v>
      </c>
      <c r="C54" s="174">
        <f>tab_dinamicas!D575</f>
        <v>0</v>
      </c>
      <c r="D54" s="174">
        <f>tab_dinamicas!E575</f>
        <v>0</v>
      </c>
      <c r="E54" s="174">
        <f>tab_dinamicas!F575</f>
        <v>0</v>
      </c>
      <c r="F54" s="174">
        <f>tab_dinamicas!G575</f>
        <v>134601.31385863968</v>
      </c>
      <c r="G54" s="174">
        <f>tab_dinamicas!H575</f>
        <v>0</v>
      </c>
      <c r="H54" s="174">
        <f>tab_dinamicas!I575</f>
        <v>0</v>
      </c>
      <c r="I54" s="174">
        <f>tab_dinamicas!J575</f>
        <v>15494.752868358151</v>
      </c>
      <c r="J54" s="174">
        <f>tab_dinamicas!K575</f>
        <v>0</v>
      </c>
      <c r="K54" s="174">
        <f>tab_dinamicas!L575</f>
        <v>0</v>
      </c>
      <c r="L54" s="174">
        <f t="shared" si="2"/>
        <v>167451.62864802298</v>
      </c>
      <c r="N54" s="156" t="s">
        <v>546</v>
      </c>
      <c r="O54" s="20">
        <f>+B54/'Total x Ano'!$C$30</f>
        <v>1.6722760508456916E-4</v>
      </c>
      <c r="P54" s="20">
        <f>+C54/'Total x Ano'!$C$30</f>
        <v>0</v>
      </c>
      <c r="Q54" s="20">
        <f>+D54/'Total x Ano'!$C$30</f>
        <v>0</v>
      </c>
      <c r="R54" s="20">
        <f>+E54/'Total x Ano'!$C$30</f>
        <v>0</v>
      </c>
      <c r="S54" s="20">
        <f>+F54/'Total x Ano'!$C$30</f>
        <v>1.2969361326497012E-3</v>
      </c>
      <c r="T54" s="20">
        <f>+G54/'Total x Ano'!$C$30</f>
        <v>0</v>
      </c>
      <c r="U54" s="20">
        <f>+H54/'Total x Ano'!$C$30</f>
        <v>0</v>
      </c>
      <c r="V54" s="20">
        <f>+I54/'Total x Ano'!$C$30</f>
        <v>1.4929798443539784E-4</v>
      </c>
      <c r="W54" s="20">
        <f>+J54/'Total x Ano'!$C$30</f>
        <v>0</v>
      </c>
      <c r="X54" s="20">
        <f>+K54/'Total x Ano'!$C$30</f>
        <v>0</v>
      </c>
      <c r="Y54" s="20">
        <f>+L54/'Total x Ano'!$C$30</f>
        <v>1.6134617221696685E-3</v>
      </c>
    </row>
    <row r="55" spans="1:25" x14ac:dyDescent="0.25">
      <c r="A55" s="1" t="s">
        <v>547</v>
      </c>
      <c r="B55" s="174">
        <f>tab_dinamicas!C576</f>
        <v>129767.99584447175</v>
      </c>
      <c r="C55" s="174">
        <f>tab_dinamicas!D576</f>
        <v>0</v>
      </c>
      <c r="D55" s="174">
        <f>tab_dinamicas!E576</f>
        <v>0</v>
      </c>
      <c r="E55" s="174">
        <f>tab_dinamicas!F576</f>
        <v>0</v>
      </c>
      <c r="F55" s="174">
        <f>tab_dinamicas!G576</f>
        <v>951235.99172845017</v>
      </c>
      <c r="G55" s="174">
        <f>tab_dinamicas!H576</f>
        <v>0</v>
      </c>
      <c r="H55" s="174">
        <f>tab_dinamicas!I576</f>
        <v>0</v>
      </c>
      <c r="I55" s="174">
        <f>tab_dinamicas!J576</f>
        <v>84926.437886325322</v>
      </c>
      <c r="J55" s="174">
        <f>tab_dinamicas!K576</f>
        <v>0</v>
      </c>
      <c r="K55" s="174">
        <f>tab_dinamicas!L576</f>
        <v>0</v>
      </c>
      <c r="L55" s="174">
        <f t="shared" si="2"/>
        <v>1165930.4254592473</v>
      </c>
      <c r="N55" s="156" t="s">
        <v>547</v>
      </c>
      <c r="O55" s="20">
        <f>+B55/'Total x Ano'!$C$30</f>
        <v>1.2503652293393193E-3</v>
      </c>
      <c r="P55" s="20">
        <f>+C55/'Total x Ano'!$C$30</f>
        <v>0</v>
      </c>
      <c r="Q55" s="20">
        <f>+D55/'Total x Ano'!$C$30</f>
        <v>0</v>
      </c>
      <c r="R55" s="20">
        <f>+E55/'Total x Ano'!$C$30</f>
        <v>0</v>
      </c>
      <c r="S55" s="20">
        <f>+F55/'Total x Ano'!$C$30</f>
        <v>9.1655296147045151E-3</v>
      </c>
      <c r="T55" s="20">
        <f>+G55/'Total x Ano'!$C$30</f>
        <v>0</v>
      </c>
      <c r="U55" s="20">
        <f>+H55/'Total x Ano'!$C$30</f>
        <v>0</v>
      </c>
      <c r="V55" s="20">
        <f>+I55/'Total x Ano'!$C$30</f>
        <v>8.1829933716457543E-4</v>
      </c>
      <c r="W55" s="20">
        <f>+J55/'Total x Ano'!$C$30</f>
        <v>0</v>
      </c>
      <c r="X55" s="20">
        <f>+K55/'Total x Ano'!$C$30</f>
        <v>0</v>
      </c>
      <c r="Y55" s="20">
        <f>+L55/'Total x Ano'!$C$30</f>
        <v>1.1234194181208411E-2</v>
      </c>
    </row>
    <row r="56" spans="1:25" x14ac:dyDescent="0.25">
      <c r="A56" s="1" t="s">
        <v>548</v>
      </c>
      <c r="B56" s="174">
        <f>tab_dinamicas!C577</f>
        <v>367124.4518032131</v>
      </c>
      <c r="C56" s="174">
        <f>tab_dinamicas!D577</f>
        <v>0</v>
      </c>
      <c r="D56" s="174">
        <f>tab_dinamicas!E577</f>
        <v>0</v>
      </c>
      <c r="E56" s="174">
        <f>tab_dinamicas!F577</f>
        <v>0</v>
      </c>
      <c r="F56" s="174">
        <f>tab_dinamicas!G577</f>
        <v>4078860.0601960886</v>
      </c>
      <c r="G56" s="174">
        <f>tab_dinamicas!H577</f>
        <v>0</v>
      </c>
      <c r="H56" s="174">
        <f>tab_dinamicas!I577</f>
        <v>0</v>
      </c>
      <c r="I56" s="174">
        <f>tab_dinamicas!J577</f>
        <v>377950.52713313769</v>
      </c>
      <c r="J56" s="174">
        <f>tab_dinamicas!K577</f>
        <v>0</v>
      </c>
      <c r="K56" s="174">
        <f>tab_dinamicas!L577</f>
        <v>0</v>
      </c>
      <c r="L56" s="174">
        <f t="shared" si="2"/>
        <v>4823935.0391324395</v>
      </c>
      <c r="N56" s="156" t="s">
        <v>548</v>
      </c>
      <c r="O56" s="20">
        <f>+B56/'Total x Ano'!$C$30</f>
        <v>3.5373872146808837E-3</v>
      </c>
      <c r="P56" s="20">
        <f>+C56/'Total x Ano'!$C$30</f>
        <v>0</v>
      </c>
      <c r="Q56" s="20">
        <f>+D56/'Total x Ano'!$C$30</f>
        <v>0</v>
      </c>
      <c r="R56" s="20">
        <f>+E56/'Total x Ano'!$C$30</f>
        <v>0</v>
      </c>
      <c r="S56" s="20">
        <f>+F56/'Total x Ano'!$C$30</f>
        <v>3.9301406802356345E-2</v>
      </c>
      <c r="T56" s="20">
        <f>+G56/'Total x Ano'!$C$30</f>
        <v>0</v>
      </c>
      <c r="U56" s="20">
        <f>+H56/'Total x Ano'!$C$30</f>
        <v>0</v>
      </c>
      <c r="V56" s="20">
        <f>+I56/'Total x Ano'!$C$30</f>
        <v>3.6417006709738328E-3</v>
      </c>
      <c r="W56" s="20">
        <f>+J56/'Total x Ano'!$C$30</f>
        <v>0</v>
      </c>
      <c r="X56" s="20">
        <f>+K56/'Total x Ano'!$C$30</f>
        <v>0</v>
      </c>
      <c r="Y56" s="20">
        <f>+L56/'Total x Ano'!$C$30</f>
        <v>4.6480494688011062E-2</v>
      </c>
    </row>
    <row r="57" spans="1:25" x14ac:dyDescent="0.25">
      <c r="A57" s="1" t="s">
        <v>549</v>
      </c>
      <c r="B57" s="174">
        <f>tab_dinamicas!C578</f>
        <v>109063.22492566663</v>
      </c>
      <c r="C57" s="174">
        <f>tab_dinamicas!D578</f>
        <v>0</v>
      </c>
      <c r="D57" s="174">
        <f>tab_dinamicas!E578</f>
        <v>0</v>
      </c>
      <c r="E57" s="174">
        <f>tab_dinamicas!F578</f>
        <v>0</v>
      </c>
      <c r="F57" s="174">
        <f>tab_dinamicas!G578</f>
        <v>526834.0164884323</v>
      </c>
      <c r="G57" s="174">
        <f>tab_dinamicas!H578</f>
        <v>0</v>
      </c>
      <c r="H57" s="174">
        <f>tab_dinamicas!I578</f>
        <v>0</v>
      </c>
      <c r="I57" s="174">
        <f>tab_dinamicas!J578</f>
        <v>52504.764556874841</v>
      </c>
      <c r="J57" s="174">
        <f>tab_dinamicas!K578</f>
        <v>0</v>
      </c>
      <c r="K57" s="174">
        <f>tab_dinamicas!L578</f>
        <v>0</v>
      </c>
      <c r="L57" s="174">
        <f t="shared" si="2"/>
        <v>688402.00597097375</v>
      </c>
      <c r="N57" s="156" t="s">
        <v>549</v>
      </c>
      <c r="O57" s="20">
        <f>+B57/'Total x Ano'!$C$30</f>
        <v>1.0508666898894421E-3</v>
      </c>
      <c r="P57" s="20">
        <f>+C57/'Total x Ano'!$C$30</f>
        <v>0</v>
      </c>
      <c r="Q57" s="20">
        <f>+D57/'Total x Ano'!$C$30</f>
        <v>0</v>
      </c>
      <c r="R57" s="20">
        <f>+E57/'Total x Ano'!$C$30</f>
        <v>0</v>
      </c>
      <c r="S57" s="20">
        <f>+F57/'Total x Ano'!$C$30</f>
        <v>5.0762511323655937E-3</v>
      </c>
      <c r="T57" s="20">
        <f>+G57/'Total x Ano'!$C$30</f>
        <v>0</v>
      </c>
      <c r="U57" s="20">
        <f>+H57/'Total x Ano'!$C$30</f>
        <v>0</v>
      </c>
      <c r="V57" s="20">
        <f>+I57/'Total x Ano'!$C$30</f>
        <v>5.0590387521470327E-4</v>
      </c>
      <c r="W57" s="20">
        <f>+J57/'Total x Ano'!$C$30</f>
        <v>0</v>
      </c>
      <c r="X57" s="20">
        <f>+K57/'Total x Ano'!$C$30</f>
        <v>0</v>
      </c>
      <c r="Y57" s="20">
        <f>+L57/'Total x Ano'!$C$30</f>
        <v>6.6330216974697384E-3</v>
      </c>
    </row>
    <row r="58" spans="1:25" x14ac:dyDescent="0.25">
      <c r="A58" s="1" t="s">
        <v>550</v>
      </c>
      <c r="B58" s="174">
        <f>tab_dinamicas!C579</f>
        <v>67456.110000458633</v>
      </c>
      <c r="C58" s="174">
        <f>tab_dinamicas!D579</f>
        <v>0</v>
      </c>
      <c r="D58" s="174">
        <f>tab_dinamicas!E579</f>
        <v>0</v>
      </c>
      <c r="E58" s="174">
        <f>tab_dinamicas!F579</f>
        <v>0</v>
      </c>
      <c r="F58" s="174">
        <f>tab_dinamicas!G579</f>
        <v>207214.38135131641</v>
      </c>
      <c r="G58" s="174">
        <f>tab_dinamicas!H579</f>
        <v>0</v>
      </c>
      <c r="H58" s="174">
        <f>tab_dinamicas!I579</f>
        <v>0</v>
      </c>
      <c r="I58" s="174">
        <f>tab_dinamicas!J579</f>
        <v>32536.82144724227</v>
      </c>
      <c r="J58" s="174">
        <f>tab_dinamicas!K579</f>
        <v>0</v>
      </c>
      <c r="K58" s="174">
        <f>tab_dinamicas!L579</f>
        <v>0</v>
      </c>
      <c r="L58" s="174">
        <f t="shared" si="2"/>
        <v>307207.31279901729</v>
      </c>
      <c r="N58" s="156" t="s">
        <v>550</v>
      </c>
      <c r="O58" s="20">
        <f>+B58/'Total x Ano'!$C$30</f>
        <v>6.4996591726784367E-4</v>
      </c>
      <c r="P58" s="20">
        <f>+C58/'Total x Ano'!$C$30</f>
        <v>0</v>
      </c>
      <c r="Q58" s="20">
        <f>+D58/'Total x Ano'!$C$30</f>
        <v>0</v>
      </c>
      <c r="R58" s="20">
        <f>+E58/'Total x Ano'!$C$30</f>
        <v>0</v>
      </c>
      <c r="S58" s="20">
        <f>+F58/'Total x Ano'!$C$30</f>
        <v>1.9965913457681062E-3</v>
      </c>
      <c r="T58" s="20">
        <f>+G58/'Total x Ano'!$C$30</f>
        <v>0</v>
      </c>
      <c r="U58" s="20">
        <f>+H58/'Total x Ano'!$C$30</f>
        <v>0</v>
      </c>
      <c r="V58" s="20">
        <f>+I58/'Total x Ano'!$C$30</f>
        <v>3.1350495895469049E-4</v>
      </c>
      <c r="W58" s="20">
        <f>+J58/'Total x Ano'!$C$30</f>
        <v>0</v>
      </c>
      <c r="X58" s="20">
        <f>+K58/'Total x Ano'!$C$30</f>
        <v>0</v>
      </c>
      <c r="Y58" s="20">
        <f>+L58/'Total x Ano'!$C$30</f>
        <v>2.9600622219906406E-3</v>
      </c>
    </row>
    <row r="59" spans="1:25" x14ac:dyDescent="0.25">
      <c r="A59" s="1" t="s">
        <v>551</v>
      </c>
      <c r="B59" s="174">
        <f>tab_dinamicas!C580</f>
        <v>69883.591330321709</v>
      </c>
      <c r="C59" s="174">
        <f>tab_dinamicas!D580</f>
        <v>0</v>
      </c>
      <c r="D59" s="174">
        <f>tab_dinamicas!E580</f>
        <v>0</v>
      </c>
      <c r="E59" s="174">
        <f>tab_dinamicas!F580</f>
        <v>0</v>
      </c>
      <c r="F59" s="174">
        <f>tab_dinamicas!G580</f>
        <v>483812.56950790784</v>
      </c>
      <c r="G59" s="174">
        <f>tab_dinamicas!H580</f>
        <v>0</v>
      </c>
      <c r="H59" s="174">
        <f>tab_dinamicas!I580</f>
        <v>0</v>
      </c>
      <c r="I59" s="174">
        <f>tab_dinamicas!J580</f>
        <v>64894.402616805506</v>
      </c>
      <c r="J59" s="174">
        <f>tab_dinamicas!K580</f>
        <v>0</v>
      </c>
      <c r="K59" s="174">
        <f>tab_dinamicas!L580</f>
        <v>0</v>
      </c>
      <c r="L59" s="174">
        <f t="shared" si="2"/>
        <v>618590.5634550351</v>
      </c>
      <c r="N59" s="156" t="s">
        <v>551</v>
      </c>
      <c r="O59" s="20">
        <f>+B59/'Total x Ano'!$C$30</f>
        <v>6.7335564622203763E-4</v>
      </c>
      <c r="P59" s="20">
        <f>+C59/'Total x Ano'!$C$30</f>
        <v>0</v>
      </c>
      <c r="Q59" s="20">
        <f>+D59/'Total x Ano'!$C$30</f>
        <v>0</v>
      </c>
      <c r="R59" s="20">
        <f>+E59/'Total x Ano'!$C$30</f>
        <v>0</v>
      </c>
      <c r="S59" s="20">
        <f>+F59/'Total x Ano'!$C$30</f>
        <v>4.6617227190210294E-3</v>
      </c>
      <c r="T59" s="20">
        <f>+G59/'Total x Ano'!$C$30</f>
        <v>0</v>
      </c>
      <c r="U59" s="20">
        <f>+H59/'Total x Ano'!$C$30</f>
        <v>0</v>
      </c>
      <c r="V59" s="20">
        <f>+I59/'Total x Ano'!$C$30</f>
        <v>6.2528286795805407E-4</v>
      </c>
      <c r="W59" s="20">
        <f>+J59/'Total x Ano'!$C$30</f>
        <v>0</v>
      </c>
      <c r="X59" s="20">
        <f>+K59/'Total x Ano'!$C$30</f>
        <v>0</v>
      </c>
      <c r="Y59" s="20">
        <f>+L59/'Total x Ano'!$C$30</f>
        <v>5.9603612332011216E-3</v>
      </c>
    </row>
    <row r="60" spans="1:25" x14ac:dyDescent="0.25">
      <c r="A60" s="1" t="s">
        <v>552</v>
      </c>
      <c r="B60" s="174">
        <f>tab_dinamicas!C581</f>
        <v>8435.6986285227595</v>
      </c>
      <c r="C60" s="174">
        <f>tab_dinamicas!D581</f>
        <v>0</v>
      </c>
      <c r="D60" s="174">
        <f>tab_dinamicas!E581</f>
        <v>0</v>
      </c>
      <c r="E60" s="174">
        <f>tab_dinamicas!F581</f>
        <v>0</v>
      </c>
      <c r="F60" s="174">
        <f>tab_dinamicas!G581</f>
        <v>42866.426298988794</v>
      </c>
      <c r="G60" s="174">
        <f>tab_dinamicas!H581</f>
        <v>0</v>
      </c>
      <c r="H60" s="174">
        <f>tab_dinamicas!I581</f>
        <v>0</v>
      </c>
      <c r="I60" s="174">
        <f>tab_dinamicas!J581</f>
        <v>5759.8735211897374</v>
      </c>
      <c r="J60" s="174">
        <f>tab_dinamicas!K581</f>
        <v>0</v>
      </c>
      <c r="K60" s="174">
        <f>tab_dinamicas!L581</f>
        <v>0</v>
      </c>
      <c r="L60" s="174">
        <f t="shared" si="2"/>
        <v>57061.998448701292</v>
      </c>
      <c r="N60" s="156" t="s">
        <v>552</v>
      </c>
      <c r="O60" s="20">
        <f>+B60/'Total x Ano'!$C$30</f>
        <v>8.1281244899025575E-5</v>
      </c>
      <c r="P60" s="20">
        <f>+C60/'Total x Ano'!$C$30</f>
        <v>0</v>
      </c>
      <c r="Q60" s="20">
        <f>+D60/'Total x Ano'!$C$30</f>
        <v>0</v>
      </c>
      <c r="R60" s="20">
        <f>+E60/'Total x Ano'!$C$30</f>
        <v>0</v>
      </c>
      <c r="S60" s="20">
        <f>+F60/'Total x Ano'!$C$30</f>
        <v>4.1303472864396179E-4</v>
      </c>
      <c r="T60" s="20">
        <f>+G60/'Total x Ano'!$C$30</f>
        <v>0</v>
      </c>
      <c r="U60" s="20">
        <f>+H60/'Total x Ano'!$C$30</f>
        <v>0</v>
      </c>
      <c r="V60" s="20">
        <f>+I60/'Total x Ano'!$C$30</f>
        <v>5.549862683337949E-5</v>
      </c>
      <c r="W60" s="20">
        <f>+J60/'Total x Ano'!$C$30</f>
        <v>0</v>
      </c>
      <c r="X60" s="20">
        <f>+K60/'Total x Ano'!$C$30</f>
        <v>0</v>
      </c>
      <c r="Y60" s="20">
        <f>+L60/'Total x Ano'!$C$30</f>
        <v>5.4981460037636682E-4</v>
      </c>
    </row>
    <row r="61" spans="1:25" x14ac:dyDescent="0.25">
      <c r="A61" s="1" t="s">
        <v>553</v>
      </c>
      <c r="B61" s="174">
        <f>tab_dinamicas!C582</f>
        <v>11974.837299465076</v>
      </c>
      <c r="C61" s="174">
        <f>tab_dinamicas!D582</f>
        <v>0</v>
      </c>
      <c r="D61" s="174">
        <f>tab_dinamicas!E582</f>
        <v>0</v>
      </c>
      <c r="E61" s="174">
        <f>tab_dinamicas!F582</f>
        <v>0</v>
      </c>
      <c r="F61" s="174">
        <f>tab_dinamicas!G582</f>
        <v>72885.197324200752</v>
      </c>
      <c r="G61" s="174">
        <f>tab_dinamicas!H582</f>
        <v>0</v>
      </c>
      <c r="H61" s="174">
        <f>tab_dinamicas!I582</f>
        <v>0</v>
      </c>
      <c r="I61" s="174">
        <f>tab_dinamicas!J582</f>
        <v>7504.7288801936684</v>
      </c>
      <c r="J61" s="174">
        <f>tab_dinamicas!K582</f>
        <v>0</v>
      </c>
      <c r="K61" s="174">
        <f>tab_dinamicas!L582</f>
        <v>0</v>
      </c>
      <c r="L61" s="174">
        <f t="shared" si="2"/>
        <v>92364.763503859489</v>
      </c>
      <c r="N61" s="156" t="s">
        <v>553</v>
      </c>
      <c r="O61" s="20">
        <f>+B61/'Total x Ano'!$C$30</f>
        <v>1.1538222570834707E-4</v>
      </c>
      <c r="P61" s="20">
        <f>+C61/'Total x Ano'!$C$30</f>
        <v>0</v>
      </c>
      <c r="Q61" s="20">
        <f>+D61/'Total x Ano'!$C$30</f>
        <v>0</v>
      </c>
      <c r="R61" s="20">
        <f>+E61/'Total x Ano'!$C$30</f>
        <v>0</v>
      </c>
      <c r="S61" s="20">
        <f>+F61/'Total x Ano'!$C$30</f>
        <v>7.0227729013353781E-4</v>
      </c>
      <c r="T61" s="20">
        <f>+G61/'Total x Ano'!$C$30</f>
        <v>0</v>
      </c>
      <c r="U61" s="20">
        <f>+H61/'Total x Ano'!$C$30</f>
        <v>0</v>
      </c>
      <c r="V61" s="20">
        <f>+I61/'Total x Ano'!$C$30</f>
        <v>7.2310988440163395E-5</v>
      </c>
      <c r="W61" s="20">
        <f>+J61/'Total x Ano'!$C$30</f>
        <v>0</v>
      </c>
      <c r="X61" s="20">
        <f>+K61/'Total x Ano'!$C$30</f>
        <v>0</v>
      </c>
      <c r="Y61" s="20">
        <f>+L61/'Total x Ano'!$C$30</f>
        <v>8.8997050428204821E-4</v>
      </c>
    </row>
    <row r="62" spans="1:25" x14ac:dyDescent="0.25">
      <c r="A62" s="1" t="s">
        <v>554</v>
      </c>
      <c r="B62" s="174">
        <f>tab_dinamicas!C583</f>
        <v>18414.508433550403</v>
      </c>
      <c r="C62" s="174">
        <f>tab_dinamicas!D583</f>
        <v>0</v>
      </c>
      <c r="D62" s="174">
        <f>tab_dinamicas!E583</f>
        <v>0</v>
      </c>
      <c r="E62" s="174">
        <f>tab_dinamicas!F583</f>
        <v>0</v>
      </c>
      <c r="F62" s="174">
        <f>tab_dinamicas!G583</f>
        <v>173159.53872926804</v>
      </c>
      <c r="G62" s="174">
        <f>tab_dinamicas!H583</f>
        <v>0</v>
      </c>
      <c r="H62" s="174">
        <f>tab_dinamicas!I583</f>
        <v>0</v>
      </c>
      <c r="I62" s="174">
        <f>tab_dinamicas!J583</f>
        <v>25946.388960899083</v>
      </c>
      <c r="J62" s="174">
        <f>tab_dinamicas!K583</f>
        <v>0</v>
      </c>
      <c r="K62" s="174">
        <f>tab_dinamicas!L583</f>
        <v>0</v>
      </c>
      <c r="L62" s="174">
        <f t="shared" si="2"/>
        <v>217520.43612371752</v>
      </c>
      <c r="N62" s="156" t="s">
        <v>554</v>
      </c>
      <c r="O62" s="20">
        <f>+B62/'Total x Ano'!$C$30</f>
        <v>1.7743096755753712E-4</v>
      </c>
      <c r="P62" s="20">
        <f>+C62/'Total x Ano'!$C$30</f>
        <v>0</v>
      </c>
      <c r="Q62" s="20">
        <f>+D62/'Total x Ano'!$C$30</f>
        <v>0</v>
      </c>
      <c r="R62" s="20">
        <f>+E62/'Total x Ano'!$C$30</f>
        <v>0</v>
      </c>
      <c r="S62" s="20">
        <f>+F62/'Total x Ano'!$C$30</f>
        <v>1.6684596610015044E-3</v>
      </c>
      <c r="T62" s="20">
        <f>+G62/'Total x Ano'!$C$30</f>
        <v>0</v>
      </c>
      <c r="U62" s="20">
        <f>+H62/'Total x Ano'!$C$30</f>
        <v>0</v>
      </c>
      <c r="V62" s="20">
        <f>+I62/'Total x Ano'!$C$30</f>
        <v>2.500035727029674E-4</v>
      </c>
      <c r="W62" s="20">
        <f>+J62/'Total x Ano'!$C$30</f>
        <v>0</v>
      </c>
      <c r="X62" s="20">
        <f>+K62/'Total x Ano'!$C$30</f>
        <v>0</v>
      </c>
      <c r="Y62" s="20">
        <f>+L62/'Total x Ano'!$C$30</f>
        <v>2.0958942012620089E-3</v>
      </c>
    </row>
    <row r="63" spans="1:25" x14ac:dyDescent="0.25">
      <c r="A63" s="1" t="s">
        <v>555</v>
      </c>
      <c r="B63" s="174">
        <f>tab_dinamicas!C584</f>
        <v>19495.140289420859</v>
      </c>
      <c r="C63" s="174">
        <f>tab_dinamicas!D584</f>
        <v>0</v>
      </c>
      <c r="D63" s="174">
        <f>tab_dinamicas!E584</f>
        <v>0</v>
      </c>
      <c r="E63" s="174">
        <f>tab_dinamicas!F584</f>
        <v>0</v>
      </c>
      <c r="F63" s="174">
        <f>tab_dinamicas!G584</f>
        <v>235508.31596415906</v>
      </c>
      <c r="G63" s="174">
        <f>tab_dinamicas!H584</f>
        <v>0</v>
      </c>
      <c r="H63" s="174">
        <f>tab_dinamicas!I584</f>
        <v>0</v>
      </c>
      <c r="I63" s="174">
        <f>tab_dinamicas!J584</f>
        <v>20284.837915988337</v>
      </c>
      <c r="J63" s="174">
        <f>tab_dinamicas!K584</f>
        <v>0</v>
      </c>
      <c r="K63" s="174">
        <f>tab_dinamicas!L584</f>
        <v>0</v>
      </c>
      <c r="L63" s="174">
        <f t="shared" si="2"/>
        <v>275288.29416956828</v>
      </c>
      <c r="N63" s="156" t="s">
        <v>555</v>
      </c>
      <c r="O63" s="20">
        <f>+B63/'Total x Ano'!$C$30</f>
        <v>1.8784327676755409E-4</v>
      </c>
      <c r="P63" s="20">
        <f>+C63/'Total x Ano'!$C$30</f>
        <v>0</v>
      </c>
      <c r="Q63" s="20">
        <f>+D63/'Total x Ano'!$C$30</f>
        <v>0</v>
      </c>
      <c r="R63" s="20">
        <f>+E63/'Total x Ano'!$C$30</f>
        <v>0</v>
      </c>
      <c r="S63" s="20">
        <f>+F63/'Total x Ano'!$C$30</f>
        <v>2.2692144360060055E-3</v>
      </c>
      <c r="T63" s="20">
        <f>+G63/'Total x Ano'!$C$30</f>
        <v>0</v>
      </c>
      <c r="U63" s="20">
        <f>+H63/'Total x Ano'!$C$30</f>
        <v>0</v>
      </c>
      <c r="V63" s="20">
        <f>+I63/'Total x Ano'!$C$30</f>
        <v>1.9545232125904165E-4</v>
      </c>
      <c r="W63" s="20">
        <f>+J63/'Total x Ano'!$C$30</f>
        <v>0</v>
      </c>
      <c r="X63" s="20">
        <f>+K63/'Total x Ano'!$C$30</f>
        <v>0</v>
      </c>
      <c r="Y63" s="20">
        <f>+L63/'Total x Ano'!$C$30</f>
        <v>2.6525100340326012E-3</v>
      </c>
    </row>
    <row r="64" spans="1:25" x14ac:dyDescent="0.25">
      <c r="A64" s="1" t="s">
        <v>95</v>
      </c>
      <c r="B64" s="162">
        <f t="shared" ref="B64:K64" si="3">SUM(B37:B63)</f>
        <v>994853.70670731226</v>
      </c>
      <c r="C64" s="162">
        <f t="shared" si="3"/>
        <v>0</v>
      </c>
      <c r="D64" s="162">
        <f t="shared" si="3"/>
        <v>0</v>
      </c>
      <c r="E64" s="162">
        <f t="shared" si="3"/>
        <v>0</v>
      </c>
      <c r="F64" s="162">
        <f t="shared" si="3"/>
        <v>8629555.6368305553</v>
      </c>
      <c r="G64" s="162">
        <f t="shared" si="3"/>
        <v>0</v>
      </c>
      <c r="H64" s="162">
        <f t="shared" si="3"/>
        <v>0</v>
      </c>
      <c r="I64" s="162">
        <f t="shared" si="3"/>
        <v>928794.05984447815</v>
      </c>
      <c r="J64" s="162">
        <f t="shared" si="3"/>
        <v>0</v>
      </c>
      <c r="K64" s="162">
        <f t="shared" si="3"/>
        <v>0</v>
      </c>
      <c r="L64" s="174">
        <f t="shared" si="2"/>
        <v>10553203.403382346</v>
      </c>
      <c r="N64" s="156" t="s">
        <v>95</v>
      </c>
      <c r="O64" s="20">
        <f>+B64/'Total x Ano'!$C$30</f>
        <v>9.5858033026650392E-3</v>
      </c>
      <c r="P64" s="20">
        <f>+C64/'Total x Ano'!$C$30</f>
        <v>0</v>
      </c>
      <c r="Q64" s="20">
        <f>+D64/'Total x Ano'!$C$30</f>
        <v>0</v>
      </c>
      <c r="R64" s="20">
        <f>+E64/'Total x Ano'!$C$30</f>
        <v>0</v>
      </c>
      <c r="S64" s="20">
        <f>+F64/'Total x Ano'!$C$30</f>
        <v>8.3149132748216989E-2</v>
      </c>
      <c r="T64" s="20">
        <f>+G64/'Total x Ano'!$C$30</f>
        <v>0</v>
      </c>
      <c r="U64" s="20">
        <f>+H64/'Total x Ano'!$C$30</f>
        <v>0</v>
      </c>
      <c r="V64" s="20">
        <f>+I64/'Total x Ano'!$C$30</f>
        <v>8.9492928521320934E-3</v>
      </c>
      <c r="W64" s="20">
        <f>+J64/'Total x Ano'!$C$30</f>
        <v>0</v>
      </c>
      <c r="X64" s="20">
        <f>+K64/'Total x Ano'!$C$30</f>
        <v>0</v>
      </c>
      <c r="Y64" s="20">
        <f>+L64/'Total x Ano'!$C$30</f>
        <v>0.10168422890301412</v>
      </c>
    </row>
    <row r="65" spans="1:25" x14ac:dyDescent="0.25">
      <c r="A65" s="1"/>
      <c r="B65" s="175"/>
      <c r="C65" s="175"/>
      <c r="D65" s="175"/>
      <c r="E65" s="175"/>
      <c r="F65" s="175"/>
      <c r="G65" s="175"/>
      <c r="H65" s="175"/>
      <c r="I65" s="175"/>
      <c r="J65" s="175"/>
      <c r="K65" s="175"/>
      <c r="L65" s="175"/>
    </row>
    <row r="66" spans="1:25" x14ac:dyDescent="0.25">
      <c r="A66" s="1"/>
      <c r="B66" s="156"/>
      <c r="C66" s="156"/>
      <c r="D66" s="156"/>
      <c r="E66" s="156"/>
      <c r="F66" s="156"/>
      <c r="G66" s="156"/>
      <c r="H66" s="156"/>
      <c r="I66" s="156"/>
      <c r="J66" s="156"/>
      <c r="K66" s="156"/>
      <c r="L66" s="156"/>
    </row>
    <row r="67" spans="1:25" s="123" customFormat="1" x14ac:dyDescent="0.25">
      <c r="B67" s="156">
        <v>2009</v>
      </c>
      <c r="C67" s="156">
        <v>2009</v>
      </c>
      <c r="D67" s="156">
        <v>2009</v>
      </c>
      <c r="E67" s="156">
        <v>2009</v>
      </c>
      <c r="F67" s="156">
        <v>2009</v>
      </c>
      <c r="G67" s="156">
        <v>2009</v>
      </c>
      <c r="H67" s="156">
        <v>2009</v>
      </c>
      <c r="I67" s="156">
        <v>2009</v>
      </c>
      <c r="J67" s="156">
        <v>2009</v>
      </c>
      <c r="K67" s="156">
        <v>2009</v>
      </c>
      <c r="L67" s="177">
        <v>2009</v>
      </c>
      <c r="M67" s="156"/>
      <c r="N67" s="156"/>
      <c r="O67" s="123">
        <v>2009</v>
      </c>
      <c r="P67" s="123">
        <v>2009</v>
      </c>
      <c r="Q67" s="123">
        <v>2009</v>
      </c>
      <c r="R67" s="123">
        <v>2009</v>
      </c>
      <c r="S67" s="123">
        <v>2009</v>
      </c>
      <c r="T67" s="123">
        <v>2009</v>
      </c>
      <c r="U67" s="123">
        <v>2009</v>
      </c>
      <c r="V67" s="123">
        <v>2009</v>
      </c>
      <c r="W67" s="123">
        <v>2009</v>
      </c>
      <c r="X67" s="123">
        <v>2009</v>
      </c>
      <c r="Y67" s="123">
        <v>2009</v>
      </c>
    </row>
    <row r="68" spans="1:25" x14ac:dyDescent="0.25">
      <c r="A68" s="1"/>
      <c r="B68" s="156" t="s">
        <v>780</v>
      </c>
      <c r="C68" s="156" t="s">
        <v>782</v>
      </c>
      <c r="D68" s="156" t="s">
        <v>23</v>
      </c>
      <c r="E68" s="156" t="s">
        <v>787</v>
      </c>
      <c r="F68" s="156" t="s">
        <v>788</v>
      </c>
      <c r="G68" s="156" t="s">
        <v>791</v>
      </c>
      <c r="H68" s="156" t="s">
        <v>25</v>
      </c>
      <c r="I68" s="156" t="s">
        <v>24</v>
      </c>
      <c r="J68" s="156" t="s">
        <v>35</v>
      </c>
      <c r="K68" s="156" t="s">
        <v>795</v>
      </c>
      <c r="L68" s="156" t="s">
        <v>935</v>
      </c>
      <c r="O68" s="1" t="s">
        <v>780</v>
      </c>
      <c r="P68" s="1" t="s">
        <v>782</v>
      </c>
      <c r="Q68" s="1" t="s">
        <v>23</v>
      </c>
      <c r="R68" s="1" t="s">
        <v>787</v>
      </c>
      <c r="S68" s="1" t="s">
        <v>788</v>
      </c>
      <c r="T68" s="1" t="s">
        <v>791</v>
      </c>
      <c r="U68" s="1" t="s">
        <v>25</v>
      </c>
      <c r="V68" s="1" t="s">
        <v>24</v>
      </c>
      <c r="W68" s="1" t="s">
        <v>35</v>
      </c>
      <c r="X68" s="1" t="s">
        <v>795</v>
      </c>
      <c r="Y68" s="123" t="s">
        <v>935</v>
      </c>
    </row>
    <row r="69" spans="1:25" x14ac:dyDescent="0.25">
      <c r="A69" s="1" t="s">
        <v>529</v>
      </c>
      <c r="B69" s="174">
        <f>tab_dinamicas!C590</f>
        <v>7724.7297688492245</v>
      </c>
      <c r="C69" s="174">
        <f>tab_dinamicas!D590</f>
        <v>0</v>
      </c>
      <c r="D69" s="174">
        <f>tab_dinamicas!E590</f>
        <v>0</v>
      </c>
      <c r="E69" s="174">
        <f>tab_dinamicas!F590</f>
        <v>0</v>
      </c>
      <c r="F69" s="174">
        <f>tab_dinamicas!G590</f>
        <v>43795.296389596668</v>
      </c>
      <c r="G69" s="174">
        <f>tab_dinamicas!H590</f>
        <v>0</v>
      </c>
      <c r="H69" s="174">
        <f>tab_dinamicas!I590</f>
        <v>0</v>
      </c>
      <c r="I69" s="174">
        <f>tab_dinamicas!J590</f>
        <v>4438.0766459626775</v>
      </c>
      <c r="J69" s="174">
        <f>tab_dinamicas!K590</f>
        <v>0</v>
      </c>
      <c r="K69" s="174">
        <f>tab_dinamicas!L590</f>
        <v>0</v>
      </c>
      <c r="L69" s="174">
        <f>SUM(B69:K69)</f>
        <v>55958.102804408569</v>
      </c>
      <c r="N69" s="156" t="s">
        <v>529</v>
      </c>
      <c r="O69" s="20">
        <f>+B69/'Total x Ano'!$D$30</f>
        <v>6.9548262141172693E-5</v>
      </c>
      <c r="P69" s="20">
        <f>+C69/'Total x Ano'!$D$30</f>
        <v>0</v>
      </c>
      <c r="Q69" s="20">
        <f>+D69/'Total x Ano'!$D$30</f>
        <v>0</v>
      </c>
      <c r="R69" s="20">
        <f>+E69/'Total x Ano'!$D$30</f>
        <v>0</v>
      </c>
      <c r="S69" s="20">
        <f>+F69/'Total x Ano'!$D$30</f>
        <v>3.9430334069896891E-4</v>
      </c>
      <c r="T69" s="20">
        <f>+G69/'Total x Ano'!$D$30</f>
        <v>0</v>
      </c>
      <c r="U69" s="20">
        <f>+H69/'Total x Ano'!$D$30</f>
        <v>0</v>
      </c>
      <c r="V69" s="20">
        <f>+I69/'Total x Ano'!$D$30</f>
        <v>3.9957451873686815E-5</v>
      </c>
      <c r="W69" s="20">
        <f>+J69/'Total x Ano'!$D$30</f>
        <v>0</v>
      </c>
      <c r="X69" s="20">
        <f>+K69/'Total x Ano'!$D$30</f>
        <v>0</v>
      </c>
      <c r="Y69" s="20">
        <f>+L69/'Total x Ano'!$D$30</f>
        <v>5.0380905471382844E-4</v>
      </c>
    </row>
    <row r="70" spans="1:25" x14ac:dyDescent="0.25">
      <c r="A70" s="1" t="s">
        <v>530</v>
      </c>
      <c r="B70" s="174">
        <f>tab_dinamicas!C591</f>
        <v>1179.2923846252211</v>
      </c>
      <c r="C70" s="174">
        <f>tab_dinamicas!D591</f>
        <v>0</v>
      </c>
      <c r="D70" s="174">
        <f>tab_dinamicas!E591</f>
        <v>0</v>
      </c>
      <c r="E70" s="174">
        <f>tab_dinamicas!F591</f>
        <v>0</v>
      </c>
      <c r="F70" s="174">
        <f>tab_dinamicas!G591</f>
        <v>14668.009307842221</v>
      </c>
      <c r="G70" s="174">
        <f>tab_dinamicas!H591</f>
        <v>0</v>
      </c>
      <c r="H70" s="174">
        <f>tab_dinamicas!I591</f>
        <v>0</v>
      </c>
      <c r="I70" s="174">
        <f>tab_dinamicas!J591</f>
        <v>1700.8286934922569</v>
      </c>
      <c r="J70" s="174">
        <f>tab_dinamicas!K591</f>
        <v>0</v>
      </c>
      <c r="K70" s="174">
        <f>tab_dinamicas!L591</f>
        <v>0</v>
      </c>
      <c r="L70" s="174">
        <f t="shared" ref="L70:L96" si="4">SUM(B70:K70)</f>
        <v>17548.130385959699</v>
      </c>
      <c r="N70" s="156" t="s">
        <v>530</v>
      </c>
      <c r="O70" s="20">
        <f>+B70/'Total x Ano'!$D$30</f>
        <v>1.0617554058363125E-5</v>
      </c>
      <c r="P70" s="20">
        <f>+C70/'Total x Ano'!$D$30</f>
        <v>0</v>
      </c>
      <c r="Q70" s="20">
        <f>+D70/'Total x Ano'!$D$30</f>
        <v>0</v>
      </c>
      <c r="R70" s="20">
        <f>+E70/'Total x Ano'!$D$30</f>
        <v>0</v>
      </c>
      <c r="S70" s="20">
        <f>+F70/'Total x Ano'!$D$30</f>
        <v>1.3206087293108563E-4</v>
      </c>
      <c r="T70" s="20">
        <f>+G70/'Total x Ano'!$D$30</f>
        <v>0</v>
      </c>
      <c r="U70" s="20">
        <f>+H70/'Total x Ano'!$D$30</f>
        <v>0</v>
      </c>
      <c r="V70" s="20">
        <f>+I70/'Total x Ano'!$D$30</f>
        <v>1.5313115587453062E-5</v>
      </c>
      <c r="W70" s="20">
        <f>+J70/'Total x Ano'!$D$30</f>
        <v>0</v>
      </c>
      <c r="X70" s="20">
        <f>+K70/'Total x Ano'!$D$30</f>
        <v>0</v>
      </c>
      <c r="Y70" s="20">
        <f>+L70/'Total x Ano'!$D$30</f>
        <v>1.579915425769018E-4</v>
      </c>
    </row>
    <row r="71" spans="1:25" x14ac:dyDescent="0.25">
      <c r="A71" s="1" t="s">
        <v>531</v>
      </c>
      <c r="B71" s="174">
        <f>tab_dinamicas!C592</f>
        <v>12358.350031550237</v>
      </c>
      <c r="C71" s="174">
        <f>tab_dinamicas!D592</f>
        <v>0</v>
      </c>
      <c r="D71" s="174">
        <f>tab_dinamicas!E592</f>
        <v>0</v>
      </c>
      <c r="E71" s="174">
        <f>tab_dinamicas!F592</f>
        <v>0</v>
      </c>
      <c r="F71" s="174">
        <f>tab_dinamicas!G592</f>
        <v>70577.757791108786</v>
      </c>
      <c r="G71" s="174">
        <f>tab_dinamicas!H592</f>
        <v>0</v>
      </c>
      <c r="H71" s="174">
        <f>tab_dinamicas!I592</f>
        <v>0</v>
      </c>
      <c r="I71" s="174">
        <f>tab_dinamicas!J592</f>
        <v>9067.9175346903467</v>
      </c>
      <c r="J71" s="174">
        <f>tab_dinamicas!K592</f>
        <v>0</v>
      </c>
      <c r="K71" s="174">
        <f>tab_dinamicas!L592</f>
        <v>0</v>
      </c>
      <c r="L71" s="174">
        <f t="shared" si="4"/>
        <v>92004.025357349368</v>
      </c>
      <c r="N71" s="156" t="s">
        <v>531</v>
      </c>
      <c r="O71" s="20">
        <f>+B71/'Total x Ano'!$D$30</f>
        <v>1.1126625698838759E-4</v>
      </c>
      <c r="P71" s="20">
        <f>+C71/'Total x Ano'!$D$30</f>
        <v>0</v>
      </c>
      <c r="Q71" s="20">
        <f>+D71/'Total x Ano'!$D$30</f>
        <v>0</v>
      </c>
      <c r="R71" s="20">
        <f>+E71/'Total x Ano'!$D$30</f>
        <v>0</v>
      </c>
      <c r="S71" s="20">
        <f>+F71/'Total x Ano'!$D$30</f>
        <v>6.3543457791708218E-4</v>
      </c>
      <c r="T71" s="20">
        <f>+G71/'Total x Ano'!$D$30</f>
        <v>0</v>
      </c>
      <c r="U71" s="20">
        <f>+H71/'Total x Ano'!$D$30</f>
        <v>0</v>
      </c>
      <c r="V71" s="20">
        <f>+I71/'Total x Ano'!$D$30</f>
        <v>8.1641419784077643E-5</v>
      </c>
      <c r="W71" s="20">
        <f>+J71/'Total x Ano'!$D$30</f>
        <v>0</v>
      </c>
      <c r="X71" s="20">
        <f>+K71/'Total x Ano'!$D$30</f>
        <v>0</v>
      </c>
      <c r="Y71" s="20">
        <f>+L71/'Total x Ano'!$D$30</f>
        <v>8.2834225468954748E-4</v>
      </c>
    </row>
    <row r="72" spans="1:25" x14ac:dyDescent="0.25">
      <c r="A72" s="1" t="s">
        <v>532</v>
      </c>
      <c r="B72" s="174">
        <f>tab_dinamicas!C593</f>
        <v>210.36950421664181</v>
      </c>
      <c r="C72" s="174">
        <f>tab_dinamicas!D593</f>
        <v>0</v>
      </c>
      <c r="D72" s="174">
        <f>tab_dinamicas!E593</f>
        <v>0</v>
      </c>
      <c r="E72" s="174">
        <f>tab_dinamicas!F593</f>
        <v>0</v>
      </c>
      <c r="F72" s="174">
        <f>tab_dinamicas!G593</f>
        <v>9170.8394519334106</v>
      </c>
      <c r="G72" s="174">
        <f>tab_dinamicas!H593</f>
        <v>0</v>
      </c>
      <c r="H72" s="174">
        <f>tab_dinamicas!I593</f>
        <v>0</v>
      </c>
      <c r="I72" s="174">
        <f>tab_dinamicas!J593</f>
        <v>2219.4748863315008</v>
      </c>
      <c r="J72" s="174">
        <f>tab_dinamicas!K593</f>
        <v>0</v>
      </c>
      <c r="K72" s="174">
        <f>tab_dinamicas!L593</f>
        <v>0</v>
      </c>
      <c r="L72" s="174">
        <f t="shared" si="4"/>
        <v>11600.683842481554</v>
      </c>
      <c r="N72" s="156" t="s">
        <v>532</v>
      </c>
      <c r="O72" s="20">
        <f>+B72/'Total x Ano'!$D$30</f>
        <v>1.8940252751323282E-6</v>
      </c>
      <c r="P72" s="20">
        <f>+C72/'Total x Ano'!$D$30</f>
        <v>0</v>
      </c>
      <c r="Q72" s="20">
        <f>+D72/'Total x Ano'!$D$30</f>
        <v>0</v>
      </c>
      <c r="R72" s="20">
        <f>+E72/'Total x Ano'!$D$30</f>
        <v>0</v>
      </c>
      <c r="S72" s="20">
        <f>+F72/'Total x Ano'!$D$30</f>
        <v>8.2568059381149154E-5</v>
      </c>
      <c r="T72" s="20">
        <f>+G72/'Total x Ano'!$D$30</f>
        <v>0</v>
      </c>
      <c r="U72" s="20">
        <f>+H72/'Total x Ano'!$D$30</f>
        <v>0</v>
      </c>
      <c r="V72" s="20">
        <f>+I72/'Total x Ano'!$D$30</f>
        <v>1.9982656459104618E-5</v>
      </c>
      <c r="W72" s="20">
        <f>+J72/'Total x Ano'!$D$30</f>
        <v>0</v>
      </c>
      <c r="X72" s="20">
        <f>+K72/'Total x Ano'!$D$30</f>
        <v>0</v>
      </c>
      <c r="Y72" s="20">
        <f>+L72/'Total x Ano'!$D$30</f>
        <v>1.0444474111538611E-4</v>
      </c>
    </row>
    <row r="73" spans="1:25" x14ac:dyDescent="0.25">
      <c r="A73" s="1" t="s">
        <v>533</v>
      </c>
      <c r="B73" s="174">
        <f>tab_dinamicas!C594</f>
        <v>7631.2720374662931</v>
      </c>
      <c r="C73" s="174">
        <f>tab_dinamicas!D594</f>
        <v>0</v>
      </c>
      <c r="D73" s="174">
        <f>tab_dinamicas!E594</f>
        <v>0</v>
      </c>
      <c r="E73" s="174">
        <f>tab_dinamicas!F594</f>
        <v>0</v>
      </c>
      <c r="F73" s="174">
        <f>tab_dinamicas!G594</f>
        <v>89301.114391595183</v>
      </c>
      <c r="G73" s="174">
        <f>tab_dinamicas!H594</f>
        <v>0</v>
      </c>
      <c r="H73" s="174">
        <f>tab_dinamicas!I594</f>
        <v>0</v>
      </c>
      <c r="I73" s="174">
        <f>tab_dinamicas!J594</f>
        <v>12245.902838532269</v>
      </c>
      <c r="J73" s="174">
        <f>tab_dinamicas!K594</f>
        <v>0</v>
      </c>
      <c r="K73" s="174">
        <f>tab_dinamicas!L594</f>
        <v>0</v>
      </c>
      <c r="L73" s="174">
        <f t="shared" si="4"/>
        <v>109178.28926759375</v>
      </c>
      <c r="N73" s="156" t="s">
        <v>533</v>
      </c>
      <c r="O73" s="20">
        <f>+B73/'Total x Ano'!$D$30</f>
        <v>6.8706831696893514E-5</v>
      </c>
      <c r="P73" s="20">
        <f>+C73/'Total x Ano'!$D$30</f>
        <v>0</v>
      </c>
      <c r="Q73" s="20">
        <f>+D73/'Total x Ano'!$D$30</f>
        <v>0</v>
      </c>
      <c r="R73" s="20">
        <f>+E73/'Total x Ano'!$D$30</f>
        <v>0</v>
      </c>
      <c r="S73" s="20">
        <f>+F73/'Total x Ano'!$D$30</f>
        <v>8.0400706549644684E-4</v>
      </c>
      <c r="T73" s="20">
        <f>+G73/'Total x Ano'!$D$30</f>
        <v>0</v>
      </c>
      <c r="U73" s="20">
        <f>+H73/'Total x Ano'!$D$30</f>
        <v>0</v>
      </c>
      <c r="V73" s="20">
        <f>+I73/'Total x Ano'!$D$30</f>
        <v>1.1025385822609176E-4</v>
      </c>
      <c r="W73" s="20">
        <f>+J73/'Total x Ano'!$D$30</f>
        <v>0</v>
      </c>
      <c r="X73" s="20">
        <f>+K73/'Total x Ano'!$D$30</f>
        <v>0</v>
      </c>
      <c r="Y73" s="20">
        <f>+L73/'Total x Ano'!$D$30</f>
        <v>9.8296775541943204E-4</v>
      </c>
    </row>
    <row r="74" spans="1:25" x14ac:dyDescent="0.25">
      <c r="A74" s="1" t="s">
        <v>534</v>
      </c>
      <c r="B74" s="174">
        <f>tab_dinamicas!C595</f>
        <v>283.62436179339431</v>
      </c>
      <c r="C74" s="174">
        <f>tab_dinamicas!D595</f>
        <v>0</v>
      </c>
      <c r="D74" s="174">
        <f>tab_dinamicas!E595</f>
        <v>0</v>
      </c>
      <c r="E74" s="174">
        <f>tab_dinamicas!F595</f>
        <v>0</v>
      </c>
      <c r="F74" s="174">
        <f>tab_dinamicas!G595</f>
        <v>10063.851700461728</v>
      </c>
      <c r="G74" s="174">
        <f>tab_dinamicas!H595</f>
        <v>0</v>
      </c>
      <c r="H74" s="174">
        <f>tab_dinamicas!I595</f>
        <v>0</v>
      </c>
      <c r="I74" s="174">
        <f>tab_dinamicas!J595</f>
        <v>669.28939859251398</v>
      </c>
      <c r="J74" s="174">
        <f>tab_dinamicas!K595</f>
        <v>0</v>
      </c>
      <c r="K74" s="174">
        <f>tab_dinamicas!L595</f>
        <v>0</v>
      </c>
      <c r="L74" s="174">
        <f t="shared" si="4"/>
        <v>11016.765460847637</v>
      </c>
      <c r="N74" s="156" t="s">
        <v>534</v>
      </c>
      <c r="O74" s="20">
        <f>+B74/'Total x Ano'!$D$30</f>
        <v>2.5535626557676166E-6</v>
      </c>
      <c r="P74" s="20">
        <f>+C74/'Total x Ano'!$D$30</f>
        <v>0</v>
      </c>
      <c r="Q74" s="20">
        <f>+D74/'Total x Ano'!$D$30</f>
        <v>0</v>
      </c>
      <c r="R74" s="20">
        <f>+E74/'Total x Ano'!$D$30</f>
        <v>0</v>
      </c>
      <c r="S74" s="20">
        <f>+F74/'Total x Ano'!$D$30</f>
        <v>9.0608139981299105E-5</v>
      </c>
      <c r="T74" s="20">
        <f>+G74/'Total x Ano'!$D$30</f>
        <v>0</v>
      </c>
      <c r="U74" s="20">
        <f>+H74/'Total x Ano'!$D$30</f>
        <v>0</v>
      </c>
      <c r="V74" s="20">
        <f>+I74/'Total x Ano'!$D$30</f>
        <v>6.0258307972570489E-6</v>
      </c>
      <c r="W74" s="20">
        <f>+J74/'Total x Ano'!$D$30</f>
        <v>0</v>
      </c>
      <c r="X74" s="20">
        <f>+K74/'Total x Ano'!$D$30</f>
        <v>0</v>
      </c>
      <c r="Y74" s="20">
        <f>+L74/'Total x Ano'!$D$30</f>
        <v>9.9187533434323769E-5</v>
      </c>
    </row>
    <row r="75" spans="1:25" x14ac:dyDescent="0.25">
      <c r="A75" s="1" t="s">
        <v>535</v>
      </c>
      <c r="B75" s="174">
        <f>tab_dinamicas!C596</f>
        <v>1225.5707240736513</v>
      </c>
      <c r="C75" s="174">
        <f>tab_dinamicas!D596</f>
        <v>0</v>
      </c>
      <c r="D75" s="174">
        <f>tab_dinamicas!E596</f>
        <v>0</v>
      </c>
      <c r="E75" s="174">
        <f>tab_dinamicas!F596</f>
        <v>0</v>
      </c>
      <c r="F75" s="174">
        <f>tab_dinamicas!G596</f>
        <v>32521.706910103512</v>
      </c>
      <c r="G75" s="174">
        <f>tab_dinamicas!H596</f>
        <v>0</v>
      </c>
      <c r="H75" s="174">
        <f>tab_dinamicas!I596</f>
        <v>0</v>
      </c>
      <c r="I75" s="174">
        <f>tab_dinamicas!J596</f>
        <v>3734.6888491458258</v>
      </c>
      <c r="J75" s="174">
        <f>tab_dinamicas!K596</f>
        <v>0</v>
      </c>
      <c r="K75" s="174">
        <f>tab_dinamicas!L596</f>
        <v>0</v>
      </c>
      <c r="L75" s="174">
        <f t="shared" si="4"/>
        <v>37481.966483322984</v>
      </c>
      <c r="N75" s="156" t="s">
        <v>535</v>
      </c>
      <c r="O75" s="20">
        <f>+B75/'Total x Ano'!$D$30</f>
        <v>1.1034213045761862E-5</v>
      </c>
      <c r="P75" s="20">
        <f>+C75/'Total x Ano'!$D$30</f>
        <v>0</v>
      </c>
      <c r="Q75" s="20">
        <f>+D75/'Total x Ano'!$D$30</f>
        <v>0</v>
      </c>
      <c r="R75" s="20">
        <f>+E75/'Total x Ano'!$D$30</f>
        <v>0</v>
      </c>
      <c r="S75" s="20">
        <f>+F75/'Total x Ano'!$D$30</f>
        <v>2.9280353684129164E-4</v>
      </c>
      <c r="T75" s="20">
        <f>+G75/'Total x Ano'!$D$30</f>
        <v>0</v>
      </c>
      <c r="U75" s="20">
        <f>+H75/'Total x Ano'!$D$30</f>
        <v>0</v>
      </c>
      <c r="V75" s="20">
        <f>+I75/'Total x Ano'!$D$30</f>
        <v>3.3624622073323715E-5</v>
      </c>
      <c r="W75" s="20">
        <f>+J75/'Total x Ano'!$D$30</f>
        <v>0</v>
      </c>
      <c r="X75" s="20">
        <f>+K75/'Total x Ano'!$D$30</f>
        <v>0</v>
      </c>
      <c r="Y75" s="20">
        <f>+L75/'Total x Ano'!$D$30</f>
        <v>3.3746237196037717E-4</v>
      </c>
    </row>
    <row r="76" spans="1:25" x14ac:dyDescent="0.25">
      <c r="A76" s="1" t="s">
        <v>536</v>
      </c>
      <c r="B76" s="174">
        <f>tab_dinamicas!C597</f>
        <v>8149.9771614665315</v>
      </c>
      <c r="C76" s="174">
        <f>tab_dinamicas!D597</f>
        <v>0</v>
      </c>
      <c r="D76" s="174">
        <f>tab_dinamicas!E597</f>
        <v>0</v>
      </c>
      <c r="E76" s="174">
        <f>tab_dinamicas!F597</f>
        <v>0</v>
      </c>
      <c r="F76" s="174">
        <f>tab_dinamicas!G597</f>
        <v>59564.279503302205</v>
      </c>
      <c r="G76" s="174">
        <f>tab_dinamicas!H597</f>
        <v>0</v>
      </c>
      <c r="H76" s="174">
        <f>tab_dinamicas!I597</f>
        <v>0</v>
      </c>
      <c r="I76" s="174">
        <f>tab_dinamicas!J597</f>
        <v>9393.9840832218288</v>
      </c>
      <c r="J76" s="174">
        <f>tab_dinamicas!K597</f>
        <v>0</v>
      </c>
      <c r="K76" s="174">
        <f>tab_dinamicas!L597</f>
        <v>0</v>
      </c>
      <c r="L76" s="174">
        <f t="shared" si="4"/>
        <v>77108.240747990567</v>
      </c>
      <c r="N76" s="156" t="s">
        <v>536</v>
      </c>
      <c r="O76" s="20">
        <f>+B76/'Total x Ano'!$D$30</f>
        <v>7.3376903145012563E-5</v>
      </c>
      <c r="P76" s="20">
        <f>+C76/'Total x Ano'!$D$30</f>
        <v>0</v>
      </c>
      <c r="Q76" s="20">
        <f>+D76/'Total x Ano'!$D$30</f>
        <v>0</v>
      </c>
      <c r="R76" s="20">
        <f>+E76/'Total x Ano'!$D$30</f>
        <v>0</v>
      </c>
      <c r="S76" s="20">
        <f>+F76/'Total x Ano'!$D$30</f>
        <v>5.3627663997401879E-4</v>
      </c>
      <c r="T76" s="20">
        <f>+G76/'Total x Ano'!$D$30</f>
        <v>0</v>
      </c>
      <c r="U76" s="20">
        <f>+H76/'Total x Ano'!$D$30</f>
        <v>0</v>
      </c>
      <c r="V76" s="20">
        <f>+I76/'Total x Ano'!$D$30</f>
        <v>8.4577103292927854E-5</v>
      </c>
      <c r="W76" s="20">
        <f>+J76/'Total x Ano'!$D$30</f>
        <v>0</v>
      </c>
      <c r="X76" s="20">
        <f>+K76/'Total x Ano'!$D$30</f>
        <v>0</v>
      </c>
      <c r="Y76" s="20">
        <f>+L76/'Total x Ano'!$D$30</f>
        <v>6.9423064641195922E-4</v>
      </c>
    </row>
    <row r="77" spans="1:25" x14ac:dyDescent="0.25">
      <c r="A77" s="1" t="s">
        <v>537</v>
      </c>
      <c r="B77" s="174">
        <f>tab_dinamicas!C598</f>
        <v>5335.0216534655065</v>
      </c>
      <c r="C77" s="174">
        <f>tab_dinamicas!D598</f>
        <v>0</v>
      </c>
      <c r="D77" s="174">
        <f>tab_dinamicas!E598</f>
        <v>0</v>
      </c>
      <c r="E77" s="174">
        <f>tab_dinamicas!F598</f>
        <v>0</v>
      </c>
      <c r="F77" s="174">
        <f>tab_dinamicas!G598</f>
        <v>42718.002664149943</v>
      </c>
      <c r="G77" s="174">
        <f>tab_dinamicas!H598</f>
        <v>0</v>
      </c>
      <c r="H77" s="174">
        <f>tab_dinamicas!I598</f>
        <v>0</v>
      </c>
      <c r="I77" s="174">
        <f>tab_dinamicas!J598</f>
        <v>8298.4753950966679</v>
      </c>
      <c r="J77" s="174">
        <f>tab_dinamicas!K598</f>
        <v>0</v>
      </c>
      <c r="K77" s="174">
        <f>tab_dinamicas!L598</f>
        <v>0</v>
      </c>
      <c r="L77" s="174">
        <f t="shared" si="4"/>
        <v>56351.499712712117</v>
      </c>
      <c r="N77" s="156" t="s">
        <v>537</v>
      </c>
      <c r="O77" s="20">
        <f>+B77/'Total x Ano'!$D$30</f>
        <v>4.8032940385865014E-5</v>
      </c>
      <c r="P77" s="20">
        <f>+C77/'Total x Ano'!$D$30</f>
        <v>0</v>
      </c>
      <c r="Q77" s="20">
        <f>+D77/'Total x Ano'!$D$30</f>
        <v>0</v>
      </c>
      <c r="R77" s="20">
        <f>+E77/'Total x Ano'!$D$30</f>
        <v>0</v>
      </c>
      <c r="S77" s="20">
        <f>+F77/'Total x Ano'!$D$30</f>
        <v>3.8460411384412822E-4</v>
      </c>
      <c r="T77" s="20">
        <f>+G77/'Total x Ano'!$D$30</f>
        <v>0</v>
      </c>
      <c r="U77" s="20">
        <f>+H77/'Total x Ano'!$D$30</f>
        <v>0</v>
      </c>
      <c r="V77" s="20">
        <f>+I77/'Total x Ano'!$D$30</f>
        <v>7.4713881186840999E-5</v>
      </c>
      <c r="W77" s="20">
        <f>+J77/'Total x Ano'!$D$30</f>
        <v>0</v>
      </c>
      <c r="X77" s="20">
        <f>+K77/'Total x Ano'!$D$30</f>
        <v>0</v>
      </c>
      <c r="Y77" s="20">
        <f>+L77/'Total x Ano'!$D$30</f>
        <v>5.0735093541683421E-4</v>
      </c>
    </row>
    <row r="78" spans="1:25" x14ac:dyDescent="0.25">
      <c r="A78" s="1" t="s">
        <v>538</v>
      </c>
      <c r="B78" s="174">
        <f>tab_dinamicas!C599</f>
        <v>10203.878198612758</v>
      </c>
      <c r="C78" s="174">
        <f>tab_dinamicas!D599</f>
        <v>0</v>
      </c>
      <c r="D78" s="174">
        <f>tab_dinamicas!E599</f>
        <v>0</v>
      </c>
      <c r="E78" s="174">
        <f>tab_dinamicas!F599</f>
        <v>0</v>
      </c>
      <c r="F78" s="174">
        <f>tab_dinamicas!G599</f>
        <v>182035.2698754642</v>
      </c>
      <c r="G78" s="174">
        <f>tab_dinamicas!H599</f>
        <v>0</v>
      </c>
      <c r="H78" s="174">
        <f>tab_dinamicas!I599</f>
        <v>0</v>
      </c>
      <c r="I78" s="174">
        <f>tab_dinamicas!J599</f>
        <v>8659.8797266802412</v>
      </c>
      <c r="J78" s="174">
        <f>tab_dinamicas!K599</f>
        <v>0</v>
      </c>
      <c r="K78" s="174">
        <f>tab_dinamicas!L599</f>
        <v>0</v>
      </c>
      <c r="L78" s="174">
        <f t="shared" si="4"/>
        <v>200899.02780075721</v>
      </c>
      <c r="N78" s="156" t="s">
        <v>538</v>
      </c>
      <c r="O78" s="20">
        <f>+B78/'Total x Ano'!$D$30</f>
        <v>9.1868844224881865E-5</v>
      </c>
      <c r="P78" s="20">
        <f>+C78/'Total x Ano'!$D$30</f>
        <v>0</v>
      </c>
      <c r="Q78" s="20">
        <f>+D78/'Total x Ano'!$D$30</f>
        <v>0</v>
      </c>
      <c r="R78" s="20">
        <f>+E78/'Total x Ano'!$D$30</f>
        <v>0</v>
      </c>
      <c r="S78" s="20">
        <f>+F78/'Total x Ano'!$D$30</f>
        <v>1.6389229199047998E-3</v>
      </c>
      <c r="T78" s="20">
        <f>+G78/'Total x Ano'!$D$30</f>
        <v>0</v>
      </c>
      <c r="U78" s="20">
        <f>+H78/'Total x Ano'!$D$30</f>
        <v>0</v>
      </c>
      <c r="V78" s="20">
        <f>+I78/'Total x Ano'!$D$30</f>
        <v>7.7967722284725012E-5</v>
      </c>
      <c r="W78" s="20">
        <f>+J78/'Total x Ano'!$D$30</f>
        <v>0</v>
      </c>
      <c r="X78" s="20">
        <f>+K78/'Total x Ano'!$D$30</f>
        <v>0</v>
      </c>
      <c r="Y78" s="20">
        <f>+L78/'Total x Ano'!$D$30</f>
        <v>1.8087594864144066E-3</v>
      </c>
    </row>
    <row r="79" spans="1:25" x14ac:dyDescent="0.25">
      <c r="A79" s="1" t="s">
        <v>539</v>
      </c>
      <c r="B79" s="174">
        <f>tab_dinamicas!C600</f>
        <v>4739.0082127867381</v>
      </c>
      <c r="C79" s="174">
        <f>tab_dinamicas!D600</f>
        <v>0</v>
      </c>
      <c r="D79" s="174">
        <f>tab_dinamicas!E600</f>
        <v>0</v>
      </c>
      <c r="E79" s="174">
        <f>tab_dinamicas!F600</f>
        <v>0</v>
      </c>
      <c r="F79" s="174">
        <f>tab_dinamicas!G600</f>
        <v>48732.549038915749</v>
      </c>
      <c r="G79" s="174">
        <f>tab_dinamicas!H600</f>
        <v>0</v>
      </c>
      <c r="H79" s="174">
        <f>tab_dinamicas!I600</f>
        <v>0</v>
      </c>
      <c r="I79" s="174">
        <f>tab_dinamicas!J600</f>
        <v>5657.3547732983388</v>
      </c>
      <c r="J79" s="174">
        <f>tab_dinamicas!K600</f>
        <v>0</v>
      </c>
      <c r="K79" s="174">
        <f>tab_dinamicas!L600</f>
        <v>0</v>
      </c>
      <c r="L79" s="174">
        <f t="shared" si="4"/>
        <v>59128.912025000827</v>
      </c>
      <c r="N79" s="156" t="s">
        <v>539</v>
      </c>
      <c r="O79" s="20">
        <f>+B79/'Total x Ano'!$D$30</f>
        <v>4.2666836942460744E-5</v>
      </c>
      <c r="P79" s="20">
        <f>+C79/'Total x Ano'!$D$30</f>
        <v>0</v>
      </c>
      <c r="Q79" s="20">
        <f>+D79/'Total x Ano'!$D$30</f>
        <v>0</v>
      </c>
      <c r="R79" s="20">
        <f>+E79/'Total x Ano'!$D$30</f>
        <v>0</v>
      </c>
      <c r="S79" s="20">
        <f>+F79/'Total x Ano'!$D$30</f>
        <v>4.3875503697664937E-4</v>
      </c>
      <c r="T79" s="20">
        <f>+G79/'Total x Ano'!$D$30</f>
        <v>0</v>
      </c>
      <c r="U79" s="20">
        <f>+H79/'Total x Ano'!$D$30</f>
        <v>0</v>
      </c>
      <c r="V79" s="20">
        <f>+I79/'Total x Ano'!$D$30</f>
        <v>5.0935010618187908E-5</v>
      </c>
      <c r="W79" s="20">
        <f>+J79/'Total x Ano'!$D$30</f>
        <v>0</v>
      </c>
      <c r="X79" s="20">
        <f>+K79/'Total x Ano'!$D$30</f>
        <v>0</v>
      </c>
      <c r="Y79" s="20">
        <f>+L79/'Total x Ano'!$D$30</f>
        <v>5.32356884537298E-4</v>
      </c>
    </row>
    <row r="80" spans="1:25" x14ac:dyDescent="0.25">
      <c r="A80" s="1" t="s">
        <v>540</v>
      </c>
      <c r="B80" s="174">
        <f>tab_dinamicas!C601</f>
        <v>5730.3319674735612</v>
      </c>
      <c r="C80" s="174">
        <f>tab_dinamicas!D601</f>
        <v>0</v>
      </c>
      <c r="D80" s="174">
        <f>tab_dinamicas!E601</f>
        <v>0</v>
      </c>
      <c r="E80" s="174">
        <f>tab_dinamicas!F601</f>
        <v>0</v>
      </c>
      <c r="F80" s="174">
        <f>tab_dinamicas!G601</f>
        <v>34085.508294578503</v>
      </c>
      <c r="G80" s="174">
        <f>tab_dinamicas!H601</f>
        <v>0</v>
      </c>
      <c r="H80" s="174">
        <f>tab_dinamicas!I601</f>
        <v>0</v>
      </c>
      <c r="I80" s="174">
        <f>tab_dinamicas!J601</f>
        <v>3668.2733108996199</v>
      </c>
      <c r="J80" s="174">
        <f>tab_dinamicas!K601</f>
        <v>0</v>
      </c>
      <c r="K80" s="174">
        <f>tab_dinamicas!L601</f>
        <v>0</v>
      </c>
      <c r="L80" s="174">
        <f t="shared" si="4"/>
        <v>43484.113572951683</v>
      </c>
      <c r="N80" s="156" t="s">
        <v>540</v>
      </c>
      <c r="O80" s="20">
        <f>+B80/'Total x Ano'!$D$30</f>
        <v>5.1592048104637315E-5</v>
      </c>
      <c r="P80" s="20">
        <f>+C80/'Total x Ano'!$D$30</f>
        <v>0</v>
      </c>
      <c r="Q80" s="20">
        <f>+D80/'Total x Ano'!$D$30</f>
        <v>0</v>
      </c>
      <c r="R80" s="20">
        <f>+E80/'Total x Ano'!$D$30</f>
        <v>0</v>
      </c>
      <c r="S80" s="20">
        <f>+F80/'Total x Ano'!$D$30</f>
        <v>3.0688295086335623E-4</v>
      </c>
      <c r="T80" s="20">
        <f>+G80/'Total x Ano'!$D$30</f>
        <v>0</v>
      </c>
      <c r="U80" s="20">
        <f>+H80/'Total x Ano'!$D$30</f>
        <v>0</v>
      </c>
      <c r="V80" s="20">
        <f>+I80/'Total x Ano'!$D$30</f>
        <v>3.3026661315806843E-5</v>
      </c>
      <c r="W80" s="20">
        <f>+J80/'Total x Ano'!$D$30</f>
        <v>0</v>
      </c>
      <c r="X80" s="20">
        <f>+K80/'Total x Ano'!$D$30</f>
        <v>0</v>
      </c>
      <c r="Y80" s="20">
        <f>+L80/'Total x Ano'!$D$30</f>
        <v>3.9150166028380039E-4</v>
      </c>
    </row>
    <row r="81" spans="1:25" x14ac:dyDescent="0.25">
      <c r="A81" s="1" t="s">
        <v>541</v>
      </c>
      <c r="B81" s="174">
        <f>tab_dinamicas!C602</f>
        <v>16340.407748283846</v>
      </c>
      <c r="C81" s="174">
        <f>tab_dinamicas!D602</f>
        <v>0</v>
      </c>
      <c r="D81" s="174">
        <f>tab_dinamicas!E602</f>
        <v>0</v>
      </c>
      <c r="E81" s="174">
        <f>tab_dinamicas!F602</f>
        <v>0</v>
      </c>
      <c r="F81" s="174">
        <f>tab_dinamicas!G602</f>
        <v>304382.64793789061</v>
      </c>
      <c r="G81" s="174">
        <f>tab_dinamicas!H602</f>
        <v>0</v>
      </c>
      <c r="H81" s="174">
        <f>tab_dinamicas!I602</f>
        <v>0</v>
      </c>
      <c r="I81" s="174">
        <f>tab_dinamicas!J602</f>
        <v>28972.882359662734</v>
      </c>
      <c r="J81" s="174">
        <f>tab_dinamicas!K602</f>
        <v>0</v>
      </c>
      <c r="K81" s="174">
        <f>tab_dinamicas!L602</f>
        <v>0</v>
      </c>
      <c r="L81" s="174">
        <f t="shared" si="4"/>
        <v>349695.93804583716</v>
      </c>
      <c r="N81" s="156" t="s">
        <v>541</v>
      </c>
      <c r="O81" s="20">
        <f>+B81/'Total x Ano'!$D$30</f>
        <v>1.4711802167554584E-4</v>
      </c>
      <c r="P81" s="20">
        <f>+C81/'Total x Ano'!$D$30</f>
        <v>0</v>
      </c>
      <c r="Q81" s="20">
        <f>+D81/'Total x Ano'!$D$30</f>
        <v>0</v>
      </c>
      <c r="R81" s="20">
        <f>+E81/'Total x Ano'!$D$30</f>
        <v>0</v>
      </c>
      <c r="S81" s="20">
        <f>+F81/'Total x Ano'!$D$30</f>
        <v>2.7404562778850896E-3</v>
      </c>
      <c r="T81" s="20">
        <f>+G81/'Total x Ano'!$D$30</f>
        <v>0</v>
      </c>
      <c r="U81" s="20">
        <f>+H81/'Total x Ano'!$D$30</f>
        <v>0</v>
      </c>
      <c r="V81" s="20">
        <f>+I81/'Total x Ano'!$D$30</f>
        <v>2.6085231168356638E-4</v>
      </c>
      <c r="W81" s="20">
        <f>+J81/'Total x Ano'!$D$30</f>
        <v>0</v>
      </c>
      <c r="X81" s="20">
        <f>+K81/'Total x Ano'!$D$30</f>
        <v>0</v>
      </c>
      <c r="Y81" s="20">
        <f>+L81/'Total x Ano'!$D$30</f>
        <v>3.1484266112442013E-3</v>
      </c>
    </row>
    <row r="82" spans="1:25" x14ac:dyDescent="0.25">
      <c r="A82" s="1" t="s">
        <v>542</v>
      </c>
      <c r="B82" s="174">
        <f>tab_dinamicas!C603</f>
        <v>3058.9815219682978</v>
      </c>
      <c r="C82" s="174">
        <f>tab_dinamicas!D603</f>
        <v>0</v>
      </c>
      <c r="D82" s="174">
        <f>tab_dinamicas!E603</f>
        <v>0</v>
      </c>
      <c r="E82" s="174">
        <f>tab_dinamicas!F603</f>
        <v>0</v>
      </c>
      <c r="F82" s="174">
        <f>tab_dinamicas!G603</f>
        <v>35762.595622505352</v>
      </c>
      <c r="G82" s="174">
        <f>tab_dinamicas!H603</f>
        <v>0</v>
      </c>
      <c r="H82" s="174">
        <f>tab_dinamicas!I603</f>
        <v>0</v>
      </c>
      <c r="I82" s="174">
        <f>tab_dinamicas!J603</f>
        <v>4158.9237644484911</v>
      </c>
      <c r="J82" s="174">
        <f>tab_dinamicas!K603</f>
        <v>0</v>
      </c>
      <c r="K82" s="174">
        <f>tab_dinamicas!L603</f>
        <v>0</v>
      </c>
      <c r="L82" s="174">
        <f t="shared" si="4"/>
        <v>42980.500908922142</v>
      </c>
      <c r="N82" s="156" t="s">
        <v>542</v>
      </c>
      <c r="O82" s="20">
        <f>+B82/'Total x Ano'!$D$30</f>
        <v>2.7541008571300234E-5</v>
      </c>
      <c r="P82" s="20">
        <f>+C82/'Total x Ano'!$D$30</f>
        <v>0</v>
      </c>
      <c r="Q82" s="20">
        <f>+D82/'Total x Ano'!$D$30</f>
        <v>0</v>
      </c>
      <c r="R82" s="20">
        <f>+E82/'Total x Ano'!$D$30</f>
        <v>0</v>
      </c>
      <c r="S82" s="20">
        <f>+F82/'Total x Ano'!$D$30</f>
        <v>3.2198231519149786E-4</v>
      </c>
      <c r="T82" s="20">
        <f>+G82/'Total x Ano'!$D$30</f>
        <v>0</v>
      </c>
      <c r="U82" s="20">
        <f>+H82/'Total x Ano'!$D$30</f>
        <v>0</v>
      </c>
      <c r="V82" s="20">
        <f>+I82/'Total x Ano'!$D$30</f>
        <v>3.744414741360023E-5</v>
      </c>
      <c r="W82" s="20">
        <f>+J82/'Total x Ano'!$D$30</f>
        <v>0</v>
      </c>
      <c r="X82" s="20">
        <f>+K82/'Total x Ano'!$D$30</f>
        <v>0</v>
      </c>
      <c r="Y82" s="20">
        <f>+L82/'Total x Ano'!$D$30</f>
        <v>3.869674711763983E-4</v>
      </c>
    </row>
    <row r="83" spans="1:25" x14ac:dyDescent="0.25">
      <c r="A83" s="1" t="s">
        <v>543</v>
      </c>
      <c r="B83" s="174">
        <f>tab_dinamicas!C604</f>
        <v>6467.6105721467393</v>
      </c>
      <c r="C83" s="174">
        <f>tab_dinamicas!D604</f>
        <v>0</v>
      </c>
      <c r="D83" s="174">
        <f>tab_dinamicas!E604</f>
        <v>0</v>
      </c>
      <c r="E83" s="174">
        <f>tab_dinamicas!F604</f>
        <v>0</v>
      </c>
      <c r="F83" s="174">
        <f>tab_dinamicas!G604</f>
        <v>42184.465690454635</v>
      </c>
      <c r="G83" s="174">
        <f>tab_dinamicas!H604</f>
        <v>0</v>
      </c>
      <c r="H83" s="174">
        <f>tab_dinamicas!I604</f>
        <v>0</v>
      </c>
      <c r="I83" s="174">
        <f>tab_dinamicas!J604</f>
        <v>2608.0101869198834</v>
      </c>
      <c r="J83" s="174">
        <f>tab_dinamicas!K604</f>
        <v>0</v>
      </c>
      <c r="K83" s="174">
        <f>tab_dinamicas!L604</f>
        <v>0</v>
      </c>
      <c r="L83" s="174">
        <f t="shared" si="4"/>
        <v>51260.086449521259</v>
      </c>
      <c r="N83" s="156" t="s">
        <v>543</v>
      </c>
      <c r="O83" s="20">
        <f>+B83/'Total x Ano'!$D$30</f>
        <v>5.8230007904301227E-5</v>
      </c>
      <c r="P83" s="20">
        <f>+C83/'Total x Ano'!$D$30</f>
        <v>0</v>
      </c>
      <c r="Q83" s="20">
        <f>+D83/'Total x Ano'!$D$30</f>
        <v>0</v>
      </c>
      <c r="R83" s="20">
        <f>+E83/'Total x Ano'!$D$30</f>
        <v>0</v>
      </c>
      <c r="S83" s="20">
        <f>+F83/'Total x Ano'!$D$30</f>
        <v>3.7980050641462238E-4</v>
      </c>
      <c r="T83" s="20">
        <f>+G83/'Total x Ano'!$D$30</f>
        <v>0</v>
      </c>
      <c r="U83" s="20">
        <f>+H83/'Total x Ano'!$D$30</f>
        <v>0</v>
      </c>
      <c r="V83" s="20">
        <f>+I83/'Total x Ano'!$D$30</f>
        <v>2.3480766521852575E-5</v>
      </c>
      <c r="W83" s="20">
        <f>+J83/'Total x Ano'!$D$30</f>
        <v>0</v>
      </c>
      <c r="X83" s="20">
        <f>+K83/'Total x Ano'!$D$30</f>
        <v>0</v>
      </c>
      <c r="Y83" s="20">
        <f>+L83/'Total x Ano'!$D$30</f>
        <v>4.6151128084077621E-4</v>
      </c>
    </row>
    <row r="84" spans="1:25" x14ac:dyDescent="0.25">
      <c r="A84" s="1" t="s">
        <v>544</v>
      </c>
      <c r="B84" s="174">
        <f>tab_dinamicas!C605</f>
        <v>23783.701790541221</v>
      </c>
      <c r="C84" s="174">
        <f>tab_dinamicas!D605</f>
        <v>0</v>
      </c>
      <c r="D84" s="174">
        <f>tab_dinamicas!E605</f>
        <v>0</v>
      </c>
      <c r="E84" s="174">
        <f>tab_dinamicas!F605</f>
        <v>0</v>
      </c>
      <c r="F84" s="174">
        <f>tab_dinamicas!G605</f>
        <v>303423.79193056712</v>
      </c>
      <c r="G84" s="174">
        <f>tab_dinamicas!H605</f>
        <v>0</v>
      </c>
      <c r="H84" s="174">
        <f>tab_dinamicas!I605</f>
        <v>0</v>
      </c>
      <c r="I84" s="174">
        <f>tab_dinamicas!J605</f>
        <v>39894.473861045655</v>
      </c>
      <c r="J84" s="174">
        <f>tab_dinamicas!K605</f>
        <v>0</v>
      </c>
      <c r="K84" s="174">
        <f>tab_dinamicas!L605</f>
        <v>0</v>
      </c>
      <c r="L84" s="174">
        <f t="shared" si="4"/>
        <v>367101.96758215403</v>
      </c>
      <c r="N84" s="156" t="s">
        <v>544</v>
      </c>
      <c r="O84" s="20">
        <f>+B84/'Total x Ano'!$D$30</f>
        <v>2.1413242615766706E-4</v>
      </c>
      <c r="P84" s="20">
        <f>+C84/'Total x Ano'!$D$30</f>
        <v>0</v>
      </c>
      <c r="Q84" s="20">
        <f>+D84/'Total x Ano'!$D$30</f>
        <v>0</v>
      </c>
      <c r="R84" s="20">
        <f>+E84/'Total x Ano'!$D$30</f>
        <v>0</v>
      </c>
      <c r="S84" s="20">
        <f>+F84/'Total x Ano'!$D$30</f>
        <v>2.7318233844443513E-3</v>
      </c>
      <c r="T84" s="20">
        <f>+G84/'Total x Ano'!$D$30</f>
        <v>0</v>
      </c>
      <c r="U84" s="20">
        <f>+H84/'Total x Ano'!$D$30</f>
        <v>0</v>
      </c>
      <c r="V84" s="20">
        <f>+I84/'Total x Ano'!$D$30</f>
        <v>3.5918296291230701E-4</v>
      </c>
      <c r="W84" s="20">
        <f>+J84/'Total x Ano'!$D$30</f>
        <v>0</v>
      </c>
      <c r="X84" s="20">
        <f>+K84/'Total x Ano'!$D$30</f>
        <v>0</v>
      </c>
      <c r="Y84" s="20">
        <f>+L84/'Total x Ano'!$D$30</f>
        <v>3.3051387735143259E-3</v>
      </c>
    </row>
    <row r="85" spans="1:25" x14ac:dyDescent="0.25">
      <c r="A85" s="1" t="s">
        <v>545</v>
      </c>
      <c r="B85" s="174">
        <f>tab_dinamicas!C606</f>
        <v>64540.430204637123</v>
      </c>
      <c r="C85" s="174">
        <f>tab_dinamicas!D606</f>
        <v>0</v>
      </c>
      <c r="D85" s="174">
        <f>tab_dinamicas!E606</f>
        <v>0</v>
      </c>
      <c r="E85" s="174">
        <f>tab_dinamicas!F606</f>
        <v>0</v>
      </c>
      <c r="F85" s="174">
        <f>tab_dinamicas!G606</f>
        <v>669795.86487029248</v>
      </c>
      <c r="G85" s="174">
        <f>tab_dinamicas!H606</f>
        <v>0</v>
      </c>
      <c r="H85" s="174">
        <f>tab_dinamicas!I606</f>
        <v>0</v>
      </c>
      <c r="I85" s="174">
        <f>tab_dinamicas!J606</f>
        <v>91118.719849915913</v>
      </c>
      <c r="J85" s="174">
        <f>tab_dinamicas!K606</f>
        <v>0</v>
      </c>
      <c r="K85" s="174">
        <f>tab_dinamicas!L606</f>
        <v>0</v>
      </c>
      <c r="L85" s="174">
        <f t="shared" si="4"/>
        <v>825455.01492484554</v>
      </c>
      <c r="N85" s="156" t="s">
        <v>545</v>
      </c>
      <c r="O85" s="20">
        <f>+B85/'Total x Ano'!$D$30</f>
        <v>5.8107854810367731E-4</v>
      </c>
      <c r="P85" s="20">
        <f>+C85/'Total x Ano'!$D$30</f>
        <v>0</v>
      </c>
      <c r="Q85" s="20">
        <f>+D85/'Total x Ano'!$D$30</f>
        <v>0</v>
      </c>
      <c r="R85" s="20">
        <f>+E85/'Total x Ano'!$D$30</f>
        <v>0</v>
      </c>
      <c r="S85" s="20">
        <f>+F85/'Total x Ano'!$D$30</f>
        <v>6.0303906783799642E-3</v>
      </c>
      <c r="T85" s="20">
        <f>+G85/'Total x Ano'!$D$30</f>
        <v>0</v>
      </c>
      <c r="U85" s="20">
        <f>+H85/'Total x Ano'!$D$30</f>
        <v>0</v>
      </c>
      <c r="V85" s="20">
        <f>+I85/'Total x Ano'!$D$30</f>
        <v>8.2037156039363836E-4</v>
      </c>
      <c r="W85" s="20">
        <f>+J85/'Total x Ano'!$D$30</f>
        <v>0</v>
      </c>
      <c r="X85" s="20">
        <f>+K85/'Total x Ano'!$D$30</f>
        <v>0</v>
      </c>
      <c r="Y85" s="20">
        <f>+L85/'Total x Ano'!$D$30</f>
        <v>7.4318407868772807E-3</v>
      </c>
    </row>
    <row r="86" spans="1:25" x14ac:dyDescent="0.25">
      <c r="A86" s="1" t="s">
        <v>546</v>
      </c>
      <c r="B86" s="174">
        <f>tab_dinamicas!C607</f>
        <v>20585.912210852304</v>
      </c>
      <c r="C86" s="174">
        <f>tab_dinamicas!D607</f>
        <v>0</v>
      </c>
      <c r="D86" s="174">
        <f>tab_dinamicas!E607</f>
        <v>0</v>
      </c>
      <c r="E86" s="174">
        <f>tab_dinamicas!F607</f>
        <v>0</v>
      </c>
      <c r="F86" s="174">
        <f>tab_dinamicas!G607</f>
        <v>146277.84405183585</v>
      </c>
      <c r="G86" s="174">
        <f>tab_dinamicas!H607</f>
        <v>0</v>
      </c>
      <c r="H86" s="174">
        <f>tab_dinamicas!I607</f>
        <v>0</v>
      </c>
      <c r="I86" s="174">
        <f>tab_dinamicas!J607</f>
        <v>17847.193375869239</v>
      </c>
      <c r="J86" s="174">
        <f>tab_dinamicas!K607</f>
        <v>0</v>
      </c>
      <c r="K86" s="174">
        <f>tab_dinamicas!L607</f>
        <v>0</v>
      </c>
      <c r="L86" s="174">
        <f t="shared" si="4"/>
        <v>184710.94963855742</v>
      </c>
      <c r="N86" s="156" t="s">
        <v>546</v>
      </c>
      <c r="O86" s="20">
        <f>+B86/'Total x Ano'!$D$30</f>
        <v>1.8534168335946987E-4</v>
      </c>
      <c r="P86" s="20">
        <f>+C86/'Total x Ano'!$D$30</f>
        <v>0</v>
      </c>
      <c r="Q86" s="20">
        <f>+D86/'Total x Ano'!$D$30</f>
        <v>0</v>
      </c>
      <c r="R86" s="20">
        <f>+E86/'Total x Ano'!$D$30</f>
        <v>0</v>
      </c>
      <c r="S86" s="20">
        <f>+F86/'Total x Ano'!$D$30</f>
        <v>1.316987150099131E-3</v>
      </c>
      <c r="T86" s="20">
        <f>+G86/'Total x Ano'!$D$30</f>
        <v>0</v>
      </c>
      <c r="U86" s="20">
        <f>+H86/'Total x Ano'!$D$30</f>
        <v>0</v>
      </c>
      <c r="V86" s="20">
        <f>+I86/'Total x Ano'!$D$30</f>
        <v>1.6068410423813E-4</v>
      </c>
      <c r="W86" s="20">
        <f>+J86/'Total x Ano'!$D$30</f>
        <v>0</v>
      </c>
      <c r="X86" s="20">
        <f>+K86/'Total x Ano'!$D$30</f>
        <v>0</v>
      </c>
      <c r="Y86" s="20">
        <f>+L86/'Total x Ano'!$D$30</f>
        <v>1.663012937696731E-3</v>
      </c>
    </row>
    <row r="87" spans="1:25" x14ac:dyDescent="0.25">
      <c r="A87" s="1" t="s">
        <v>547</v>
      </c>
      <c r="B87" s="174">
        <f>tab_dinamicas!C608</f>
        <v>124258.94515117048</v>
      </c>
      <c r="C87" s="174">
        <f>tab_dinamicas!D608</f>
        <v>0</v>
      </c>
      <c r="D87" s="174">
        <f>tab_dinamicas!E608</f>
        <v>0</v>
      </c>
      <c r="E87" s="174">
        <f>tab_dinamicas!F608</f>
        <v>0</v>
      </c>
      <c r="F87" s="174">
        <f>tab_dinamicas!G608</f>
        <v>1042602.5859447209</v>
      </c>
      <c r="G87" s="174">
        <f>tab_dinamicas!H608</f>
        <v>0</v>
      </c>
      <c r="H87" s="174">
        <f>tab_dinamicas!I608</f>
        <v>0</v>
      </c>
      <c r="I87" s="174">
        <f>tab_dinamicas!J608</f>
        <v>82874.823425162802</v>
      </c>
      <c r="J87" s="174">
        <f>tab_dinamicas!K608</f>
        <v>0</v>
      </c>
      <c r="K87" s="174">
        <f>tab_dinamicas!L608</f>
        <v>0</v>
      </c>
      <c r="L87" s="174">
        <f t="shared" si="4"/>
        <v>1249736.3545210541</v>
      </c>
      <c r="N87" s="156" t="s">
        <v>547</v>
      </c>
      <c r="O87" s="20">
        <f>+B87/'Total x Ano'!$D$30</f>
        <v>1.1187438200892076E-3</v>
      </c>
      <c r="P87" s="20">
        <f>+C87/'Total x Ano'!$D$30</f>
        <v>0</v>
      </c>
      <c r="Q87" s="20">
        <f>+D87/'Total x Ano'!$D$30</f>
        <v>0</v>
      </c>
      <c r="R87" s="20">
        <f>+E87/'Total x Ano'!$D$30</f>
        <v>0</v>
      </c>
      <c r="S87" s="20">
        <f>+F87/'Total x Ano'!$D$30</f>
        <v>9.3868912086422646E-3</v>
      </c>
      <c r="T87" s="20">
        <f>+G87/'Total x Ano'!$D$30</f>
        <v>0</v>
      </c>
      <c r="U87" s="20">
        <f>+H87/'Total x Ano'!$D$30</f>
        <v>0</v>
      </c>
      <c r="V87" s="20">
        <f>+I87/'Total x Ano'!$D$30</f>
        <v>7.461490714820529E-4</v>
      </c>
      <c r="W87" s="20">
        <f>+J87/'Total x Ano'!$D$30</f>
        <v>0</v>
      </c>
      <c r="X87" s="20">
        <f>+K87/'Total x Ano'!$D$30</f>
        <v>0</v>
      </c>
      <c r="Y87" s="20">
        <f>+L87/'Total x Ano'!$D$30</f>
        <v>1.1251784100213524E-2</v>
      </c>
    </row>
    <row r="88" spans="1:25" x14ac:dyDescent="0.25">
      <c r="A88" s="1" t="s">
        <v>548</v>
      </c>
      <c r="B88" s="174">
        <f>tab_dinamicas!C609</f>
        <v>353106.2662786264</v>
      </c>
      <c r="C88" s="174">
        <f>tab_dinamicas!D609</f>
        <v>0</v>
      </c>
      <c r="D88" s="174">
        <f>tab_dinamicas!E609</f>
        <v>0</v>
      </c>
      <c r="E88" s="174">
        <f>tab_dinamicas!F609</f>
        <v>0</v>
      </c>
      <c r="F88" s="174">
        <f>tab_dinamicas!G609</f>
        <v>4412713.8521187324</v>
      </c>
      <c r="G88" s="174">
        <f>tab_dinamicas!H609</f>
        <v>0</v>
      </c>
      <c r="H88" s="174">
        <f>tab_dinamicas!I609</f>
        <v>0</v>
      </c>
      <c r="I88" s="174">
        <f>tab_dinamicas!J609</f>
        <v>375784.49406503886</v>
      </c>
      <c r="J88" s="174">
        <f>tab_dinamicas!K609</f>
        <v>0</v>
      </c>
      <c r="K88" s="174">
        <f>tab_dinamicas!L609</f>
        <v>0</v>
      </c>
      <c r="L88" s="174">
        <f t="shared" si="4"/>
        <v>5141604.6124623977</v>
      </c>
      <c r="N88" s="156" t="s">
        <v>548</v>
      </c>
      <c r="O88" s="20">
        <f>+B88/'Total x Ano'!$D$30</f>
        <v>3.1791309088725701E-3</v>
      </c>
      <c r="P88" s="20">
        <f>+C88/'Total x Ano'!$D$30</f>
        <v>0</v>
      </c>
      <c r="Q88" s="20">
        <f>+D88/'Total x Ano'!$D$30</f>
        <v>0</v>
      </c>
      <c r="R88" s="20">
        <f>+E88/'Total x Ano'!$D$30</f>
        <v>0</v>
      </c>
      <c r="S88" s="20">
        <f>+F88/'Total x Ano'!$D$30</f>
        <v>3.9729102366626454E-2</v>
      </c>
      <c r="T88" s="20">
        <f>+G88/'Total x Ano'!$D$30</f>
        <v>0</v>
      </c>
      <c r="U88" s="20">
        <f>+H88/'Total x Ano'!$D$30</f>
        <v>0</v>
      </c>
      <c r="V88" s="20">
        <f>+I88/'Total x Ano'!$D$30</f>
        <v>3.3833103919331934E-3</v>
      </c>
      <c r="W88" s="20">
        <f>+J88/'Total x Ano'!$D$30</f>
        <v>0</v>
      </c>
      <c r="X88" s="20">
        <f>+K88/'Total x Ano'!$D$30</f>
        <v>0</v>
      </c>
      <c r="Y88" s="20">
        <f>+L88/'Total x Ano'!$D$30</f>
        <v>4.6291543667432218E-2</v>
      </c>
    </row>
    <row r="89" spans="1:25" x14ac:dyDescent="0.25">
      <c r="A89" s="1" t="s">
        <v>549</v>
      </c>
      <c r="B89" s="174">
        <f>tab_dinamicas!C610</f>
        <v>110009.60522323055</v>
      </c>
      <c r="C89" s="174">
        <f>tab_dinamicas!D610</f>
        <v>0</v>
      </c>
      <c r="D89" s="174">
        <f>tab_dinamicas!E610</f>
        <v>0</v>
      </c>
      <c r="E89" s="174">
        <f>tab_dinamicas!F610</f>
        <v>0</v>
      </c>
      <c r="F89" s="174">
        <f>tab_dinamicas!G610</f>
        <v>644745.14592731139</v>
      </c>
      <c r="G89" s="174">
        <f>tab_dinamicas!H610</f>
        <v>0</v>
      </c>
      <c r="H89" s="174">
        <f>tab_dinamicas!I610</f>
        <v>0</v>
      </c>
      <c r="I89" s="174">
        <f>tab_dinamicas!J610</f>
        <v>63180.589534439277</v>
      </c>
      <c r="J89" s="174">
        <f>tab_dinamicas!K610</f>
        <v>0</v>
      </c>
      <c r="K89" s="174">
        <f>tab_dinamicas!L610</f>
        <v>0</v>
      </c>
      <c r="L89" s="174">
        <f t="shared" si="4"/>
        <v>817935.3406849812</v>
      </c>
      <c r="N89" s="156" t="s">
        <v>549</v>
      </c>
      <c r="O89" s="20">
        <f>+B89/'Total x Ano'!$D$30</f>
        <v>9.9045236416754894E-4</v>
      </c>
      <c r="P89" s="20">
        <f>+C89/'Total x Ano'!$D$30</f>
        <v>0</v>
      </c>
      <c r="Q89" s="20">
        <f>+D89/'Total x Ano'!$D$30</f>
        <v>0</v>
      </c>
      <c r="R89" s="20">
        <f>+E89/'Total x Ano'!$D$30</f>
        <v>0</v>
      </c>
      <c r="S89" s="20">
        <f>+F89/'Total x Ano'!$D$30</f>
        <v>5.8048508834609202E-3</v>
      </c>
      <c r="T89" s="20">
        <f>+G89/'Total x Ano'!$D$30</f>
        <v>0</v>
      </c>
      <c r="U89" s="20">
        <f>+H89/'Total x Ano'!$D$30</f>
        <v>0</v>
      </c>
      <c r="V89" s="20">
        <f>+I89/'Total x Ano'!$D$30</f>
        <v>5.6883545893018559E-4</v>
      </c>
      <c r="W89" s="20">
        <f>+J89/'Total x Ano'!$D$30</f>
        <v>0</v>
      </c>
      <c r="X89" s="20">
        <f>+K89/'Total x Ano'!$D$30</f>
        <v>0</v>
      </c>
      <c r="Y89" s="20">
        <f>+L89/'Total x Ano'!$D$30</f>
        <v>7.3641387065586546E-3</v>
      </c>
    </row>
    <row r="90" spans="1:25" x14ac:dyDescent="0.25">
      <c r="A90" s="1" t="s">
        <v>550</v>
      </c>
      <c r="B90" s="174">
        <f>tab_dinamicas!C611</f>
        <v>64624.622562306948</v>
      </c>
      <c r="C90" s="174">
        <f>tab_dinamicas!D611</f>
        <v>0</v>
      </c>
      <c r="D90" s="174">
        <f>tab_dinamicas!E611</f>
        <v>0</v>
      </c>
      <c r="E90" s="174">
        <f>tab_dinamicas!F611</f>
        <v>0</v>
      </c>
      <c r="F90" s="174">
        <f>tab_dinamicas!G611</f>
        <v>230516.32825757642</v>
      </c>
      <c r="G90" s="174">
        <f>tab_dinamicas!H611</f>
        <v>0</v>
      </c>
      <c r="H90" s="174">
        <f>tab_dinamicas!I611</f>
        <v>0</v>
      </c>
      <c r="I90" s="174">
        <f>tab_dinamicas!J611</f>
        <v>30962.865602583555</v>
      </c>
      <c r="J90" s="174">
        <f>tab_dinamicas!K611</f>
        <v>0</v>
      </c>
      <c r="K90" s="174">
        <f>tab_dinamicas!L611</f>
        <v>0</v>
      </c>
      <c r="L90" s="174">
        <f t="shared" si="4"/>
        <v>326103.81642246695</v>
      </c>
      <c r="N90" s="156" t="s">
        <v>550</v>
      </c>
      <c r="O90" s="20">
        <f>+B90/'Total x Ano'!$D$30</f>
        <v>5.8183655936578217E-4</v>
      </c>
      <c r="P90" s="20">
        <f>+C90/'Total x Ano'!$D$30</f>
        <v>0</v>
      </c>
      <c r="Q90" s="20">
        <f>+D90/'Total x Ano'!$D$30</f>
        <v>0</v>
      </c>
      <c r="R90" s="20">
        <f>+E90/'Total x Ano'!$D$30</f>
        <v>0</v>
      </c>
      <c r="S90" s="20">
        <f>+F90/'Total x Ano'!$D$30</f>
        <v>2.0754137044546573E-3</v>
      </c>
      <c r="T90" s="20">
        <f>+G90/'Total x Ano'!$D$30</f>
        <v>0</v>
      </c>
      <c r="U90" s="20">
        <f>+H90/'Total x Ano'!$D$30</f>
        <v>0</v>
      </c>
      <c r="V90" s="20">
        <f>+I90/'Total x Ano'!$D$30</f>
        <v>2.7876878001017509E-4</v>
      </c>
      <c r="W90" s="20">
        <f>+J90/'Total x Ano'!$D$30</f>
        <v>0</v>
      </c>
      <c r="X90" s="20">
        <f>+K90/'Total x Ano'!$D$30</f>
        <v>0</v>
      </c>
      <c r="Y90" s="20">
        <f>+L90/'Total x Ano'!$D$30</f>
        <v>2.9360190438306147E-3</v>
      </c>
    </row>
    <row r="91" spans="1:25" x14ac:dyDescent="0.25">
      <c r="A91" s="1" t="s">
        <v>551</v>
      </c>
      <c r="B91" s="174">
        <f>tab_dinamicas!C612</f>
        <v>69674.034132956556</v>
      </c>
      <c r="C91" s="174">
        <f>tab_dinamicas!D612</f>
        <v>0</v>
      </c>
      <c r="D91" s="174">
        <f>tab_dinamicas!E612</f>
        <v>0</v>
      </c>
      <c r="E91" s="174">
        <f>tab_dinamicas!F612</f>
        <v>0</v>
      </c>
      <c r="F91" s="174">
        <f>tab_dinamicas!G612</f>
        <v>528392.19004606362</v>
      </c>
      <c r="G91" s="174">
        <f>tab_dinamicas!H612</f>
        <v>0</v>
      </c>
      <c r="H91" s="174">
        <f>tab_dinamicas!I612</f>
        <v>0</v>
      </c>
      <c r="I91" s="174">
        <f>tab_dinamicas!J612</f>
        <v>65145.007709494486</v>
      </c>
      <c r="J91" s="174">
        <f>tab_dinamicas!K612</f>
        <v>0</v>
      </c>
      <c r="K91" s="174">
        <f>tab_dinamicas!L612</f>
        <v>0</v>
      </c>
      <c r="L91" s="174">
        <f t="shared" si="4"/>
        <v>663211.23188851459</v>
      </c>
      <c r="N91" s="156" t="s">
        <v>551</v>
      </c>
      <c r="O91" s="20">
        <f>+B91/'Total x Ano'!$D$30</f>
        <v>6.2729805900171387E-4</v>
      </c>
      <c r="P91" s="20">
        <f>+C91/'Total x Ano'!$D$30</f>
        <v>0</v>
      </c>
      <c r="Q91" s="20">
        <f>+D91/'Total x Ano'!$D$30</f>
        <v>0</v>
      </c>
      <c r="R91" s="20">
        <f>+E91/'Total x Ano'!$D$30</f>
        <v>0</v>
      </c>
      <c r="S91" s="20">
        <f>+F91/'Total x Ano'!$D$30</f>
        <v>4.7572872639331876E-3</v>
      </c>
      <c r="T91" s="20">
        <f>+G91/'Total x Ano'!$D$30</f>
        <v>0</v>
      </c>
      <c r="U91" s="20">
        <f>+H91/'Total x Ano'!$D$30</f>
        <v>0</v>
      </c>
      <c r="V91" s="20">
        <f>+I91/'Total x Ano'!$D$30</f>
        <v>5.8652175661072904E-4</v>
      </c>
      <c r="W91" s="20">
        <f>+J91/'Total x Ano'!$D$30</f>
        <v>0</v>
      </c>
      <c r="X91" s="20">
        <f>+K91/'Total x Ano'!$D$30</f>
        <v>0</v>
      </c>
      <c r="Y91" s="20">
        <f>+L91/'Total x Ano'!$D$30</f>
        <v>5.9711070795456303E-3</v>
      </c>
    </row>
    <row r="92" spans="1:25" x14ac:dyDescent="0.25">
      <c r="A92" s="1" t="s">
        <v>552</v>
      </c>
      <c r="B92" s="174">
        <f>tab_dinamicas!C613</f>
        <v>14013.51391728321</v>
      </c>
      <c r="C92" s="174">
        <f>tab_dinamicas!D613</f>
        <v>0</v>
      </c>
      <c r="D92" s="174">
        <f>tab_dinamicas!E613</f>
        <v>0</v>
      </c>
      <c r="E92" s="174">
        <f>tab_dinamicas!F613</f>
        <v>0</v>
      </c>
      <c r="F92" s="174">
        <f>tab_dinamicas!G613</f>
        <v>49082.518753844808</v>
      </c>
      <c r="G92" s="174">
        <f>tab_dinamicas!H613</f>
        <v>0</v>
      </c>
      <c r="H92" s="174">
        <f>tab_dinamicas!I613</f>
        <v>0</v>
      </c>
      <c r="I92" s="174">
        <f>tab_dinamicas!J613</f>
        <v>7182.0365395672015</v>
      </c>
      <c r="J92" s="174">
        <f>tab_dinamicas!K613</f>
        <v>0</v>
      </c>
      <c r="K92" s="174">
        <f>tab_dinamicas!L613</f>
        <v>0</v>
      </c>
      <c r="L92" s="174">
        <f t="shared" si="4"/>
        <v>70278.069210695219</v>
      </c>
      <c r="N92" s="156" t="s">
        <v>552</v>
      </c>
      <c r="O92" s="20">
        <f>+B92/'Total x Ano'!$D$30</f>
        <v>1.2616823741439122E-4</v>
      </c>
      <c r="P92" s="20">
        <f>+C92/'Total x Ano'!$D$30</f>
        <v>0</v>
      </c>
      <c r="Q92" s="20">
        <f>+D92/'Total x Ano'!$D$30</f>
        <v>0</v>
      </c>
      <c r="R92" s="20">
        <f>+E92/'Total x Ano'!$D$30</f>
        <v>0</v>
      </c>
      <c r="S92" s="20">
        <f>+F92/'Total x Ano'!$D$30</f>
        <v>4.4190592849048722E-4</v>
      </c>
      <c r="T92" s="20">
        <f>+G92/'Total x Ano'!$D$30</f>
        <v>0</v>
      </c>
      <c r="U92" s="20">
        <f>+H92/'Total x Ano'!$D$30</f>
        <v>0</v>
      </c>
      <c r="V92" s="20">
        <f>+I92/'Total x Ano'!$D$30</f>
        <v>6.4662217955581926E-5</v>
      </c>
      <c r="W92" s="20">
        <f>+J92/'Total x Ano'!$D$30</f>
        <v>0</v>
      </c>
      <c r="X92" s="20">
        <f>+K92/'Total x Ano'!$D$30</f>
        <v>0</v>
      </c>
      <c r="Y92" s="20">
        <f>+L92/'Total x Ano'!$D$30</f>
        <v>6.3273638386046041E-4</v>
      </c>
    </row>
    <row r="93" spans="1:25" x14ac:dyDescent="0.25">
      <c r="A93" s="1" t="s">
        <v>553</v>
      </c>
      <c r="B93" s="174">
        <f>tab_dinamicas!C614</f>
        <v>12062.374013906219</v>
      </c>
      <c r="C93" s="174">
        <f>tab_dinamicas!D614</f>
        <v>0</v>
      </c>
      <c r="D93" s="174">
        <f>tab_dinamicas!E614</f>
        <v>0</v>
      </c>
      <c r="E93" s="174">
        <f>tab_dinamicas!F614</f>
        <v>0</v>
      </c>
      <c r="F93" s="174">
        <f>tab_dinamicas!G614</f>
        <v>85068.181116915192</v>
      </c>
      <c r="G93" s="174">
        <f>tab_dinamicas!H614</f>
        <v>0</v>
      </c>
      <c r="H93" s="174">
        <f>tab_dinamicas!I614</f>
        <v>0</v>
      </c>
      <c r="I93" s="174">
        <f>tab_dinamicas!J614</f>
        <v>9160.3328398642461</v>
      </c>
      <c r="J93" s="174">
        <f>tab_dinamicas!K614</f>
        <v>0</v>
      </c>
      <c r="K93" s="174">
        <f>tab_dinamicas!L614</f>
        <v>0</v>
      </c>
      <c r="L93" s="174">
        <f t="shared" si="4"/>
        <v>106290.88797068565</v>
      </c>
      <c r="N93" s="156" t="s">
        <v>553</v>
      </c>
      <c r="O93" s="20">
        <f>+B93/'Total x Ano'!$D$30</f>
        <v>1.086014883455263E-4</v>
      </c>
      <c r="P93" s="20">
        <f>+C93/'Total x Ano'!$D$30</f>
        <v>0</v>
      </c>
      <c r="Q93" s="20">
        <f>+D93/'Total x Ano'!$D$30</f>
        <v>0</v>
      </c>
      <c r="R93" s="20">
        <f>+E93/'Total x Ano'!$D$30</f>
        <v>0</v>
      </c>
      <c r="S93" s="20">
        <f>+F93/'Total x Ano'!$D$30</f>
        <v>7.6589658631817095E-4</v>
      </c>
      <c r="T93" s="20">
        <f>+G93/'Total x Ano'!$D$30</f>
        <v>0</v>
      </c>
      <c r="U93" s="20">
        <f>+H93/'Total x Ano'!$D$30</f>
        <v>0</v>
      </c>
      <c r="V93" s="20">
        <f>+I93/'Total x Ano'!$D$30</f>
        <v>8.2473464925127078E-5</v>
      </c>
      <c r="W93" s="20">
        <f>+J93/'Total x Ano'!$D$30</f>
        <v>0</v>
      </c>
      <c r="X93" s="20">
        <f>+K93/'Total x Ano'!$D$30</f>
        <v>0</v>
      </c>
      <c r="Y93" s="20">
        <f>+L93/'Total x Ano'!$D$30</f>
        <v>9.5697153958882429E-4</v>
      </c>
    </row>
    <row r="94" spans="1:25" x14ac:dyDescent="0.25">
      <c r="A94" s="1" t="s">
        <v>554</v>
      </c>
      <c r="B94" s="174">
        <f>tab_dinamicas!C615</f>
        <v>22749.847507153205</v>
      </c>
      <c r="C94" s="174">
        <f>tab_dinamicas!D615</f>
        <v>0</v>
      </c>
      <c r="D94" s="174">
        <f>tab_dinamicas!E615</f>
        <v>0</v>
      </c>
      <c r="E94" s="174">
        <f>tab_dinamicas!F615</f>
        <v>0</v>
      </c>
      <c r="F94" s="174">
        <f>tab_dinamicas!G615</f>
        <v>194100.00755501239</v>
      </c>
      <c r="G94" s="174">
        <f>tab_dinamicas!H615</f>
        <v>0</v>
      </c>
      <c r="H94" s="174">
        <f>tab_dinamicas!I615</f>
        <v>0</v>
      </c>
      <c r="I94" s="174">
        <f>tab_dinamicas!J615</f>
        <v>24877.439273222601</v>
      </c>
      <c r="J94" s="174">
        <f>tab_dinamicas!K615</f>
        <v>0</v>
      </c>
      <c r="K94" s="174">
        <f>tab_dinamicas!L615</f>
        <v>0</v>
      </c>
      <c r="L94" s="174">
        <f t="shared" si="4"/>
        <v>241727.2943353882</v>
      </c>
      <c r="N94" s="156" t="s">
        <v>554</v>
      </c>
      <c r="O94" s="20">
        <f>+B94/'Total x Ano'!$D$30</f>
        <v>2.0482429877089435E-4</v>
      </c>
      <c r="P94" s="20">
        <f>+C94/'Total x Ano'!$D$30</f>
        <v>0</v>
      </c>
      <c r="Q94" s="20">
        <f>+D94/'Total x Ano'!$D$30</f>
        <v>0</v>
      </c>
      <c r="R94" s="20">
        <f>+E94/'Total x Ano'!$D$30</f>
        <v>0</v>
      </c>
      <c r="S94" s="20">
        <f>+F94/'Total x Ano'!$D$30</f>
        <v>1.7475456891031976E-3</v>
      </c>
      <c r="T94" s="20">
        <f>+G94/'Total x Ano'!$D$30</f>
        <v>0</v>
      </c>
      <c r="U94" s="20">
        <f>+H94/'Total x Ano'!$D$30</f>
        <v>0</v>
      </c>
      <c r="V94" s="20">
        <f>+I94/'Total x Ano'!$D$30</f>
        <v>2.2397970152332467E-4</v>
      </c>
      <c r="W94" s="20">
        <f>+J94/'Total x Ano'!$D$30</f>
        <v>0</v>
      </c>
      <c r="X94" s="20">
        <f>+K94/'Total x Ano'!$D$30</f>
        <v>0</v>
      </c>
      <c r="Y94" s="20">
        <f>+L94/'Total x Ano'!$D$30</f>
        <v>2.1763496893974165E-3</v>
      </c>
    </row>
    <row r="95" spans="1:25" x14ac:dyDescent="0.25">
      <c r="A95" s="1" t="s">
        <v>555</v>
      </c>
      <c r="B95" s="174">
        <f>tab_dinamicas!C616</f>
        <v>22083.259378872775</v>
      </c>
      <c r="C95" s="174">
        <f>tab_dinamicas!D616</f>
        <v>0</v>
      </c>
      <c r="D95" s="174">
        <f>tab_dinamicas!E616</f>
        <v>0</v>
      </c>
      <c r="E95" s="174">
        <f>tab_dinamicas!F616</f>
        <v>0</v>
      </c>
      <c r="F95" s="174">
        <f>tab_dinamicas!G616</f>
        <v>272561.10390782449</v>
      </c>
      <c r="G95" s="174">
        <f>tab_dinamicas!H616</f>
        <v>0</v>
      </c>
      <c r="H95" s="174">
        <f>tab_dinamicas!I616</f>
        <v>0</v>
      </c>
      <c r="I95" s="174">
        <f>tab_dinamicas!J616</f>
        <v>19959.150966276527</v>
      </c>
      <c r="J95" s="174">
        <f>tab_dinamicas!K616</f>
        <v>0</v>
      </c>
      <c r="K95" s="174">
        <f>tab_dinamicas!L616</f>
        <v>0</v>
      </c>
      <c r="L95" s="174">
        <f t="shared" si="4"/>
        <v>314603.51425297378</v>
      </c>
      <c r="N95" s="156" t="s">
        <v>555</v>
      </c>
      <c r="O95" s="20">
        <f>+B95/'Total x Ano'!$D$30</f>
        <v>1.9882278839149017E-4</v>
      </c>
      <c r="P95" s="20">
        <f>+C95/'Total x Ano'!$D$30</f>
        <v>0</v>
      </c>
      <c r="Q95" s="20">
        <f>+D95/'Total x Ano'!$D$30</f>
        <v>0</v>
      </c>
      <c r="R95" s="20">
        <f>+E95/'Total x Ano'!$D$30</f>
        <v>0</v>
      </c>
      <c r="S95" s="20">
        <f>+F95/'Total x Ano'!$D$30</f>
        <v>2.4539565358663337E-3</v>
      </c>
      <c r="T95" s="20">
        <f>+G95/'Total x Ano'!$D$30</f>
        <v>0</v>
      </c>
      <c r="U95" s="20">
        <f>+H95/'Total x Ano'!$D$30</f>
        <v>0</v>
      </c>
      <c r="V95" s="20">
        <f>+I95/'Total x Ano'!$D$30</f>
        <v>1.7969874740675012E-4</v>
      </c>
      <c r="W95" s="20">
        <f>+J95/'Total x Ano'!$D$30</f>
        <v>0</v>
      </c>
      <c r="X95" s="20">
        <f>+K95/'Total x Ano'!$D$30</f>
        <v>0</v>
      </c>
      <c r="Y95" s="20">
        <f>+L95/'Total x Ano'!$D$30</f>
        <v>2.8324780716645738E-3</v>
      </c>
    </row>
    <row r="96" spans="1:25" x14ac:dyDescent="0.25">
      <c r="A96" s="1" t="s">
        <v>95</v>
      </c>
      <c r="B96" s="162">
        <f t="shared" ref="B96:K96" si="5">SUM(B69:B95)</f>
        <v>992130.9382203155</v>
      </c>
      <c r="C96" s="162">
        <f t="shared" si="5"/>
        <v>0</v>
      </c>
      <c r="D96" s="162">
        <f t="shared" si="5"/>
        <v>0</v>
      </c>
      <c r="E96" s="162">
        <f t="shared" si="5"/>
        <v>0</v>
      </c>
      <c r="F96" s="162">
        <f t="shared" si="5"/>
        <v>9598843.309050601</v>
      </c>
      <c r="G96" s="162">
        <f t="shared" si="5"/>
        <v>0</v>
      </c>
      <c r="H96" s="162">
        <f t="shared" si="5"/>
        <v>0</v>
      </c>
      <c r="I96" s="162">
        <f t="shared" si="5"/>
        <v>933481.08948945533</v>
      </c>
      <c r="J96" s="162">
        <f t="shared" si="5"/>
        <v>0</v>
      </c>
      <c r="K96" s="162">
        <f t="shared" si="5"/>
        <v>0</v>
      </c>
      <c r="L96" s="174">
        <f t="shared" si="4"/>
        <v>11524455.336760372</v>
      </c>
      <c r="N96" s="156" t="s">
        <v>95</v>
      </c>
      <c r="O96" s="20">
        <f>+B96/'Total x Ano'!$D$30</f>
        <v>8.9324784988554212E-3</v>
      </c>
      <c r="P96" s="20">
        <f>+C96/'Total x Ano'!$D$30</f>
        <v>0</v>
      </c>
      <c r="Q96" s="20">
        <f>+D96/'Total x Ano'!$D$30</f>
        <v>0</v>
      </c>
      <c r="R96" s="20">
        <f>+E96/'Total x Ano'!$D$30</f>
        <v>0</v>
      </c>
      <c r="S96" s="20">
        <f>+F96/'Total x Ano'!$D$30</f>
        <v>8.6421517734120615E-2</v>
      </c>
      <c r="T96" s="20">
        <f>+G96/'Total x Ano'!$D$30</f>
        <v>0</v>
      </c>
      <c r="U96" s="20">
        <f>+H96/'Total x Ano'!$D$30</f>
        <v>0</v>
      </c>
      <c r="V96" s="20">
        <f>+I96/'Total x Ano'!$D$30</f>
        <v>8.4044347774396948E-3</v>
      </c>
      <c r="W96" s="20">
        <f>+J96/'Total x Ano'!$D$30</f>
        <v>0</v>
      </c>
      <c r="X96" s="20">
        <f>+K96/'Total x Ano'!$D$30</f>
        <v>0</v>
      </c>
      <c r="Y96" s="20">
        <f>+L96/'Total x Ano'!$D$30</f>
        <v>0.10375843101041574</v>
      </c>
    </row>
    <row r="97" spans="1:25" x14ac:dyDescent="0.25">
      <c r="A97" s="1"/>
      <c r="B97" s="175"/>
      <c r="C97" s="175"/>
      <c r="D97" s="175"/>
      <c r="E97" s="175"/>
      <c r="F97" s="175"/>
      <c r="G97" s="175"/>
      <c r="H97" s="175"/>
      <c r="I97" s="175"/>
      <c r="J97" s="175"/>
      <c r="K97" s="175"/>
      <c r="L97" s="175"/>
    </row>
    <row r="98" spans="1:25" x14ac:dyDescent="0.25">
      <c r="A98" s="1"/>
      <c r="B98" s="156"/>
      <c r="C98" s="156"/>
      <c r="D98" s="156"/>
      <c r="E98" s="156"/>
      <c r="F98" s="156"/>
      <c r="G98" s="156"/>
      <c r="H98" s="156"/>
      <c r="I98" s="156"/>
      <c r="J98" s="156"/>
      <c r="K98" s="156"/>
      <c r="L98" s="156"/>
    </row>
    <row r="99" spans="1:25" s="123" customFormat="1" x14ac:dyDescent="0.25">
      <c r="B99" s="156">
        <v>2010</v>
      </c>
      <c r="C99" s="156">
        <v>2010</v>
      </c>
      <c r="D99" s="156">
        <v>2010</v>
      </c>
      <c r="E99" s="156">
        <v>2010</v>
      </c>
      <c r="F99" s="156">
        <v>2010</v>
      </c>
      <c r="G99" s="156">
        <v>2010</v>
      </c>
      <c r="H99" s="156">
        <v>2010</v>
      </c>
      <c r="I99" s="156">
        <v>2010</v>
      </c>
      <c r="J99" s="156">
        <v>2010</v>
      </c>
      <c r="K99" s="156">
        <v>2010</v>
      </c>
      <c r="L99" s="177">
        <v>2010</v>
      </c>
      <c r="M99" s="156"/>
      <c r="N99" s="156"/>
      <c r="O99" s="123">
        <v>2010</v>
      </c>
      <c r="P99" s="123">
        <v>2010</v>
      </c>
      <c r="Q99" s="123">
        <v>2010</v>
      </c>
      <c r="R99" s="123">
        <v>2010</v>
      </c>
      <c r="S99" s="123">
        <v>2010</v>
      </c>
      <c r="T99" s="123">
        <v>2010</v>
      </c>
      <c r="U99" s="123">
        <v>2010</v>
      </c>
      <c r="V99" s="123">
        <v>2010</v>
      </c>
      <c r="W99" s="123">
        <v>2010</v>
      </c>
      <c r="X99" s="123">
        <v>2010</v>
      </c>
      <c r="Y99" s="123">
        <v>2010</v>
      </c>
    </row>
    <row r="100" spans="1:25" x14ac:dyDescent="0.25">
      <c r="A100" s="1"/>
      <c r="B100" s="156" t="s">
        <v>780</v>
      </c>
      <c r="C100" s="156" t="s">
        <v>782</v>
      </c>
      <c r="D100" s="156" t="s">
        <v>23</v>
      </c>
      <c r="E100" s="156" t="s">
        <v>787</v>
      </c>
      <c r="F100" s="156" t="s">
        <v>788</v>
      </c>
      <c r="G100" s="156" t="s">
        <v>791</v>
      </c>
      <c r="H100" s="156" t="s">
        <v>25</v>
      </c>
      <c r="I100" s="156" t="s">
        <v>24</v>
      </c>
      <c r="J100" s="156" t="s">
        <v>35</v>
      </c>
      <c r="K100" s="156" t="s">
        <v>795</v>
      </c>
      <c r="L100" s="156" t="s">
        <v>935</v>
      </c>
      <c r="O100" s="1" t="s">
        <v>780</v>
      </c>
      <c r="P100" s="1" t="s">
        <v>782</v>
      </c>
      <c r="Q100" s="1" t="s">
        <v>23</v>
      </c>
      <c r="R100" s="1" t="s">
        <v>787</v>
      </c>
      <c r="S100" s="1" t="s">
        <v>788</v>
      </c>
      <c r="T100" s="1" t="s">
        <v>791</v>
      </c>
      <c r="U100" s="1" t="s">
        <v>25</v>
      </c>
      <c r="V100" s="1" t="s">
        <v>24</v>
      </c>
      <c r="W100" s="1" t="s">
        <v>35</v>
      </c>
      <c r="X100" s="1" t="s">
        <v>795</v>
      </c>
      <c r="Y100" s="123" t="s">
        <v>935</v>
      </c>
    </row>
    <row r="101" spans="1:25" x14ac:dyDescent="0.25">
      <c r="A101" s="1" t="s">
        <v>529</v>
      </c>
      <c r="B101" s="174">
        <f>tab_dinamicas!C622</f>
        <v>9476.4931147548068</v>
      </c>
      <c r="C101" s="174">
        <f>tab_dinamicas!D622</f>
        <v>0</v>
      </c>
      <c r="D101" s="174">
        <f>tab_dinamicas!E622</f>
        <v>0</v>
      </c>
      <c r="E101" s="174">
        <f>tab_dinamicas!F622</f>
        <v>0</v>
      </c>
      <c r="F101" s="174">
        <f>tab_dinamicas!G622</f>
        <v>46540.180854861086</v>
      </c>
      <c r="G101" s="174">
        <f>tab_dinamicas!H622</f>
        <v>0</v>
      </c>
      <c r="H101" s="174">
        <f>tab_dinamicas!I622</f>
        <v>0</v>
      </c>
      <c r="I101" s="174">
        <f>tab_dinamicas!J622</f>
        <v>3438.3786151579498</v>
      </c>
      <c r="J101" s="174">
        <f>tab_dinamicas!K622</f>
        <v>0</v>
      </c>
      <c r="K101" s="174">
        <f>tab_dinamicas!L622</f>
        <v>0</v>
      </c>
      <c r="L101" s="174">
        <f>SUM(B101:K101)</f>
        <v>59455.052584773839</v>
      </c>
      <c r="N101" s="156" t="s">
        <v>529</v>
      </c>
      <c r="O101" s="20">
        <f>+B101/'Total x Ano'!$E$30</f>
        <v>7.8520019567098674E-5</v>
      </c>
      <c r="P101" s="20">
        <f>+C101/'Total x Ano'!$E$30</f>
        <v>0</v>
      </c>
      <c r="Q101" s="20">
        <f>+D101/'Total x Ano'!$E$30</f>
        <v>0</v>
      </c>
      <c r="R101" s="20">
        <f>+E101/'Total x Ano'!$E$30</f>
        <v>0</v>
      </c>
      <c r="S101" s="20">
        <f>+F101/'Total x Ano'!$E$30</f>
        <v>3.8562112240552766E-4</v>
      </c>
      <c r="T101" s="20">
        <f>+G101/'Total x Ano'!$E$30</f>
        <v>0</v>
      </c>
      <c r="U101" s="20">
        <f>+H101/'Total x Ano'!$E$30</f>
        <v>0</v>
      </c>
      <c r="V101" s="20">
        <f>+I101/'Total x Ano'!$E$30</f>
        <v>2.8489606109768306E-5</v>
      </c>
      <c r="W101" s="20">
        <f>+J101/'Total x Ano'!$E$30</f>
        <v>0</v>
      </c>
      <c r="X101" s="20">
        <f>+K101/'Total x Ano'!$E$30</f>
        <v>0</v>
      </c>
      <c r="Y101" s="20">
        <f>+L101/'Total x Ano'!$E$30</f>
        <v>4.9263074808239462E-4</v>
      </c>
    </row>
    <row r="102" spans="1:25" x14ac:dyDescent="0.25">
      <c r="A102" s="1" t="s">
        <v>530</v>
      </c>
      <c r="B102" s="174">
        <f>tab_dinamicas!C623</f>
        <v>1496.9136641803673</v>
      </c>
      <c r="C102" s="174">
        <f>tab_dinamicas!D623</f>
        <v>0</v>
      </c>
      <c r="D102" s="174">
        <f>tab_dinamicas!E623</f>
        <v>0</v>
      </c>
      <c r="E102" s="174">
        <f>tab_dinamicas!F623</f>
        <v>0</v>
      </c>
      <c r="F102" s="174">
        <f>tab_dinamicas!G623</f>
        <v>12369.802069675417</v>
      </c>
      <c r="G102" s="174">
        <f>tab_dinamicas!H623</f>
        <v>0</v>
      </c>
      <c r="H102" s="174">
        <f>tab_dinamicas!I623</f>
        <v>0</v>
      </c>
      <c r="I102" s="174">
        <f>tab_dinamicas!J623</f>
        <v>2927.4775963265256</v>
      </c>
      <c r="J102" s="174">
        <f>tab_dinamicas!K623</f>
        <v>0</v>
      </c>
      <c r="K102" s="174">
        <f>tab_dinamicas!L623</f>
        <v>0</v>
      </c>
      <c r="L102" s="174">
        <f t="shared" ref="L102:L128" si="6">SUM(B102:K102)</f>
        <v>16794.193330182308</v>
      </c>
      <c r="N102" s="156" t="s">
        <v>530</v>
      </c>
      <c r="O102" s="20">
        <f>+B102/'Total x Ano'!$E$30</f>
        <v>1.2403078731592678E-5</v>
      </c>
      <c r="P102" s="20">
        <f>+C102/'Total x Ano'!$E$30</f>
        <v>0</v>
      </c>
      <c r="Q102" s="20">
        <f>+D102/'Total x Ano'!$E$30</f>
        <v>0</v>
      </c>
      <c r="R102" s="20">
        <f>+E102/'Total x Ano'!$E$30</f>
        <v>0</v>
      </c>
      <c r="S102" s="20">
        <f>+F102/'Total x Ano'!$E$30</f>
        <v>1.0249330514890392E-4</v>
      </c>
      <c r="T102" s="20">
        <f>+G102/'Total x Ano'!$E$30</f>
        <v>0</v>
      </c>
      <c r="U102" s="20">
        <f>+H102/'Total x Ano'!$E$30</f>
        <v>0</v>
      </c>
      <c r="V102" s="20">
        <f>+I102/'Total x Ano'!$E$30</f>
        <v>2.4256399003541012E-5</v>
      </c>
      <c r="W102" s="20">
        <f>+J102/'Total x Ano'!$E$30</f>
        <v>0</v>
      </c>
      <c r="X102" s="20">
        <f>+K102/'Total x Ano'!$E$30</f>
        <v>0</v>
      </c>
      <c r="Y102" s="20">
        <f>+L102/'Total x Ano'!$E$30</f>
        <v>1.391527828840376E-4</v>
      </c>
    </row>
    <row r="103" spans="1:25" x14ac:dyDescent="0.25">
      <c r="A103" s="1" t="s">
        <v>531</v>
      </c>
      <c r="B103" s="174">
        <f>tab_dinamicas!C624</f>
        <v>13393.604974918037</v>
      </c>
      <c r="C103" s="174">
        <f>tab_dinamicas!D624</f>
        <v>0</v>
      </c>
      <c r="D103" s="174">
        <f>tab_dinamicas!E624</f>
        <v>0</v>
      </c>
      <c r="E103" s="174">
        <f>tab_dinamicas!F624</f>
        <v>0</v>
      </c>
      <c r="F103" s="174">
        <f>tab_dinamicas!G624</f>
        <v>74752.91935936785</v>
      </c>
      <c r="G103" s="174">
        <f>tab_dinamicas!H624</f>
        <v>0</v>
      </c>
      <c r="H103" s="174">
        <f>tab_dinamicas!I624</f>
        <v>0</v>
      </c>
      <c r="I103" s="174">
        <f>tab_dinamicas!J624</f>
        <v>12642.983859058659</v>
      </c>
      <c r="J103" s="174">
        <f>tab_dinamicas!K624</f>
        <v>0</v>
      </c>
      <c r="K103" s="174">
        <f>tab_dinamicas!L624</f>
        <v>0</v>
      </c>
      <c r="L103" s="174">
        <f t="shared" si="6"/>
        <v>100789.50819334455</v>
      </c>
      <c r="N103" s="156" t="s">
        <v>531</v>
      </c>
      <c r="O103" s="20">
        <f>+B103/'Total x Ano'!$E$30</f>
        <v>1.1097629808511341E-4</v>
      </c>
      <c r="P103" s="20">
        <f>+C103/'Total x Ano'!$E$30</f>
        <v>0</v>
      </c>
      <c r="Q103" s="20">
        <f>+D103/'Total x Ano'!$E$30</f>
        <v>0</v>
      </c>
      <c r="R103" s="20">
        <f>+E103/'Total x Ano'!$E$30</f>
        <v>0</v>
      </c>
      <c r="S103" s="20">
        <f>+F103/'Total x Ano'!$E$30</f>
        <v>6.1938531688018655E-4</v>
      </c>
      <c r="T103" s="20">
        <f>+G103/'Total x Ano'!$E$30</f>
        <v>0</v>
      </c>
      <c r="U103" s="20">
        <f>+H103/'Total x Ano'!$E$30</f>
        <v>0</v>
      </c>
      <c r="V103" s="20">
        <f>+I103/'Total x Ano'!$E$30</f>
        <v>1.047568259669953E-4</v>
      </c>
      <c r="W103" s="20">
        <f>+J103/'Total x Ano'!$E$30</f>
        <v>0</v>
      </c>
      <c r="X103" s="20">
        <f>+K103/'Total x Ano'!$E$30</f>
        <v>0</v>
      </c>
      <c r="Y103" s="20">
        <f>+L103/'Total x Ano'!$E$30</f>
        <v>8.3511844093229538E-4</v>
      </c>
    </row>
    <row r="104" spans="1:25" x14ac:dyDescent="0.25">
      <c r="A104" s="1" t="s">
        <v>532</v>
      </c>
      <c r="B104" s="174">
        <f>tab_dinamicas!C625</f>
        <v>396.35120139819617</v>
      </c>
      <c r="C104" s="174">
        <f>tab_dinamicas!D625</f>
        <v>0</v>
      </c>
      <c r="D104" s="174">
        <f>tab_dinamicas!E625</f>
        <v>0</v>
      </c>
      <c r="E104" s="174">
        <f>tab_dinamicas!F625</f>
        <v>0</v>
      </c>
      <c r="F104" s="174">
        <f>tab_dinamicas!G625</f>
        <v>8166.8060543267011</v>
      </c>
      <c r="G104" s="174">
        <f>tab_dinamicas!H625</f>
        <v>0</v>
      </c>
      <c r="H104" s="174">
        <f>tab_dinamicas!I625</f>
        <v>0</v>
      </c>
      <c r="I104" s="174">
        <f>tab_dinamicas!J625</f>
        <v>1832.3910130336897</v>
      </c>
      <c r="J104" s="174">
        <f>tab_dinamicas!K625</f>
        <v>0</v>
      </c>
      <c r="K104" s="174">
        <f>tab_dinamicas!L625</f>
        <v>0</v>
      </c>
      <c r="L104" s="174">
        <f t="shared" si="6"/>
        <v>10395.548268758586</v>
      </c>
      <c r="N104" s="156" t="s">
        <v>532</v>
      </c>
      <c r="O104" s="20">
        <f>+B104/'Total x Ano'!$E$30</f>
        <v>3.2840739408941851E-6</v>
      </c>
      <c r="P104" s="20">
        <f>+C104/'Total x Ano'!$E$30</f>
        <v>0</v>
      </c>
      <c r="Q104" s="20">
        <f>+D104/'Total x Ano'!$E$30</f>
        <v>0</v>
      </c>
      <c r="R104" s="20">
        <f>+E104/'Total x Ano'!$E$30</f>
        <v>0</v>
      </c>
      <c r="S104" s="20">
        <f>+F104/'Total x Ano'!$E$30</f>
        <v>6.7668256961850198E-5</v>
      </c>
      <c r="T104" s="20">
        <f>+G104/'Total x Ano'!$E$30</f>
        <v>0</v>
      </c>
      <c r="U104" s="20">
        <f>+H104/'Total x Ano'!$E$30</f>
        <v>0</v>
      </c>
      <c r="V104" s="20">
        <f>+I104/'Total x Ano'!$E$30</f>
        <v>1.5182766077670894E-5</v>
      </c>
      <c r="W104" s="20">
        <f>+J104/'Total x Ano'!$E$30</f>
        <v>0</v>
      </c>
      <c r="X104" s="20">
        <f>+K104/'Total x Ano'!$E$30</f>
        <v>0</v>
      </c>
      <c r="Y104" s="20">
        <f>+L104/'Total x Ano'!$E$30</f>
        <v>8.6135096980415277E-5</v>
      </c>
    </row>
    <row r="105" spans="1:25" x14ac:dyDescent="0.25">
      <c r="A105" s="1" t="s">
        <v>533</v>
      </c>
      <c r="B105" s="174">
        <f>tab_dinamicas!C626</f>
        <v>8027.1508743202357</v>
      </c>
      <c r="C105" s="174">
        <f>tab_dinamicas!D626</f>
        <v>0</v>
      </c>
      <c r="D105" s="174">
        <f>tab_dinamicas!E626</f>
        <v>0</v>
      </c>
      <c r="E105" s="174">
        <f>tab_dinamicas!F626</f>
        <v>0</v>
      </c>
      <c r="F105" s="174">
        <f>tab_dinamicas!G626</f>
        <v>93328.747441390733</v>
      </c>
      <c r="G105" s="174">
        <f>tab_dinamicas!H626</f>
        <v>0</v>
      </c>
      <c r="H105" s="174">
        <f>tab_dinamicas!I626</f>
        <v>0</v>
      </c>
      <c r="I105" s="174">
        <f>tab_dinamicas!J626</f>
        <v>14848.599025237116</v>
      </c>
      <c r="J105" s="174">
        <f>tab_dinamicas!K626</f>
        <v>0</v>
      </c>
      <c r="K105" s="174">
        <f>tab_dinamicas!L626</f>
        <v>0</v>
      </c>
      <c r="L105" s="174">
        <f t="shared" si="6"/>
        <v>116204.49734094809</v>
      </c>
      <c r="N105" s="156" t="s">
        <v>533</v>
      </c>
      <c r="O105" s="20">
        <f>+B105/'Total x Ano'!$E$30</f>
        <v>6.6511106596840093E-5</v>
      </c>
      <c r="P105" s="20">
        <f>+C105/'Total x Ano'!$E$30</f>
        <v>0</v>
      </c>
      <c r="Q105" s="20">
        <f>+D105/'Total x Ano'!$E$30</f>
        <v>0</v>
      </c>
      <c r="R105" s="20">
        <f>+E105/'Total x Ano'!$E$30</f>
        <v>0</v>
      </c>
      <c r="S105" s="20">
        <f>+F105/'Total x Ano'!$E$30</f>
        <v>7.7330031125764378E-4</v>
      </c>
      <c r="T105" s="20">
        <f>+G105/'Total x Ano'!$E$30</f>
        <v>0</v>
      </c>
      <c r="U105" s="20">
        <f>+H105/'Total x Ano'!$E$30</f>
        <v>0</v>
      </c>
      <c r="V105" s="20">
        <f>+I105/'Total x Ano'!$E$30</f>
        <v>1.230320406385677E-4</v>
      </c>
      <c r="W105" s="20">
        <f>+J105/'Total x Ano'!$E$30</f>
        <v>0</v>
      </c>
      <c r="X105" s="20">
        <f>+K105/'Total x Ano'!$E$30</f>
        <v>0</v>
      </c>
      <c r="Y105" s="20">
        <f>+L105/'Total x Ano'!$E$30</f>
        <v>9.6284345849305159E-4</v>
      </c>
    </row>
    <row r="106" spans="1:25" x14ac:dyDescent="0.25">
      <c r="A106" s="1" t="s">
        <v>534</v>
      </c>
      <c r="B106" s="174">
        <f>tab_dinamicas!C627</f>
        <v>800.4066163095539</v>
      </c>
      <c r="C106" s="174">
        <f>tab_dinamicas!D627</f>
        <v>0</v>
      </c>
      <c r="D106" s="174">
        <f>tab_dinamicas!E627</f>
        <v>0</v>
      </c>
      <c r="E106" s="174">
        <f>tab_dinamicas!F627</f>
        <v>0</v>
      </c>
      <c r="F106" s="174">
        <f>tab_dinamicas!G627</f>
        <v>11502.023045821654</v>
      </c>
      <c r="G106" s="174">
        <f>tab_dinamicas!H627</f>
        <v>0</v>
      </c>
      <c r="H106" s="174">
        <f>tab_dinamicas!I627</f>
        <v>0</v>
      </c>
      <c r="I106" s="174">
        <f>tab_dinamicas!J627</f>
        <v>864.361749959809</v>
      </c>
      <c r="J106" s="174">
        <f>tab_dinamicas!K627</f>
        <v>0</v>
      </c>
      <c r="K106" s="174">
        <f>tab_dinamicas!L627</f>
        <v>0</v>
      </c>
      <c r="L106" s="174">
        <f t="shared" si="6"/>
        <v>13166.791412091017</v>
      </c>
      <c r="N106" s="156" t="s">
        <v>534</v>
      </c>
      <c r="O106" s="20">
        <f>+B106/'Total x Ano'!$E$30</f>
        <v>6.6319832044628169E-6</v>
      </c>
      <c r="P106" s="20">
        <f>+C106/'Total x Ano'!$E$30</f>
        <v>0</v>
      </c>
      <c r="Q106" s="20">
        <f>+D106/'Total x Ano'!$E$30</f>
        <v>0</v>
      </c>
      <c r="R106" s="20">
        <f>+E106/'Total x Ano'!$E$30</f>
        <v>0</v>
      </c>
      <c r="S106" s="20">
        <f>+F106/'Total x Ano'!$E$30</f>
        <v>9.5303089833195508E-5</v>
      </c>
      <c r="T106" s="20">
        <f>+G106/'Total x Ano'!$E$30</f>
        <v>0</v>
      </c>
      <c r="U106" s="20">
        <f>+H106/'Total x Ano'!$E$30</f>
        <v>0</v>
      </c>
      <c r="V106" s="20">
        <f>+I106/'Total x Ano'!$E$30</f>
        <v>7.1619005784136953E-6</v>
      </c>
      <c r="W106" s="20">
        <f>+J106/'Total x Ano'!$E$30</f>
        <v>0</v>
      </c>
      <c r="X106" s="20">
        <f>+K106/'Total x Ano'!$E$30</f>
        <v>0</v>
      </c>
      <c r="Y106" s="20">
        <f>+L106/'Total x Ano'!$E$30</f>
        <v>1.0909697361607203E-4</v>
      </c>
    </row>
    <row r="107" spans="1:25" x14ac:dyDescent="0.25">
      <c r="A107" s="1" t="s">
        <v>535</v>
      </c>
      <c r="B107" s="174">
        <f>tab_dinamicas!C628</f>
        <v>1309.6850969351758</v>
      </c>
      <c r="C107" s="174">
        <f>tab_dinamicas!D628</f>
        <v>0</v>
      </c>
      <c r="D107" s="174">
        <f>tab_dinamicas!E628</f>
        <v>0</v>
      </c>
      <c r="E107" s="174">
        <f>tab_dinamicas!F628</f>
        <v>0</v>
      </c>
      <c r="F107" s="174">
        <f>tab_dinamicas!G628</f>
        <v>27455.142132603178</v>
      </c>
      <c r="G107" s="174">
        <f>tab_dinamicas!H628</f>
        <v>0</v>
      </c>
      <c r="H107" s="174">
        <f>tab_dinamicas!I628</f>
        <v>0</v>
      </c>
      <c r="I107" s="174">
        <f>tab_dinamicas!J628</f>
        <v>3096.4226715093287</v>
      </c>
      <c r="J107" s="174">
        <f>tab_dinamicas!K628</f>
        <v>0</v>
      </c>
      <c r="K107" s="174">
        <f>tab_dinamicas!L628</f>
        <v>0</v>
      </c>
      <c r="L107" s="174">
        <f t="shared" si="6"/>
        <v>31861.249901047682</v>
      </c>
      <c r="N107" s="156" t="s">
        <v>535</v>
      </c>
      <c r="O107" s="20">
        <f>+B107/'Total x Ano'!$E$30</f>
        <v>1.0851746336202377E-5</v>
      </c>
      <c r="P107" s="20">
        <f>+C107/'Total x Ano'!$E$30</f>
        <v>0</v>
      </c>
      <c r="Q107" s="20">
        <f>+D107/'Total x Ano'!$E$30</f>
        <v>0</v>
      </c>
      <c r="R107" s="20">
        <f>+E107/'Total x Ano'!$E$30</f>
        <v>0</v>
      </c>
      <c r="S107" s="20">
        <f>+F107/'Total x Ano'!$E$30</f>
        <v>2.2748692700604096E-4</v>
      </c>
      <c r="T107" s="20">
        <f>+G107/'Total x Ano'!$E$30</f>
        <v>0</v>
      </c>
      <c r="U107" s="20">
        <f>+H107/'Total x Ano'!$E$30</f>
        <v>0</v>
      </c>
      <c r="V107" s="20">
        <f>+I107/'Total x Ano'!$E$30</f>
        <v>2.5656238632872278E-5</v>
      </c>
      <c r="W107" s="20">
        <f>+J107/'Total x Ano'!$E$30</f>
        <v>0</v>
      </c>
      <c r="X107" s="20">
        <f>+K107/'Total x Ano'!$E$30</f>
        <v>0</v>
      </c>
      <c r="Y107" s="20">
        <f>+L107/'Total x Ano'!$E$30</f>
        <v>2.6399491197511563E-4</v>
      </c>
    </row>
    <row r="108" spans="1:25" x14ac:dyDescent="0.25">
      <c r="A108" s="1" t="s">
        <v>536</v>
      </c>
      <c r="B108" s="174">
        <f>tab_dinamicas!C629</f>
        <v>9178.181106311702</v>
      </c>
      <c r="C108" s="174">
        <f>tab_dinamicas!D629</f>
        <v>0</v>
      </c>
      <c r="D108" s="174">
        <f>tab_dinamicas!E629</f>
        <v>0</v>
      </c>
      <c r="E108" s="174">
        <f>tab_dinamicas!F629</f>
        <v>0</v>
      </c>
      <c r="F108" s="174">
        <f>tab_dinamicas!G629</f>
        <v>70651.399517286744</v>
      </c>
      <c r="G108" s="174">
        <f>tab_dinamicas!H629</f>
        <v>0</v>
      </c>
      <c r="H108" s="174">
        <f>tab_dinamicas!I629</f>
        <v>0</v>
      </c>
      <c r="I108" s="174">
        <f>tab_dinamicas!J629</f>
        <v>11391.626479508577</v>
      </c>
      <c r="J108" s="174">
        <f>tab_dinamicas!K629</f>
        <v>0</v>
      </c>
      <c r="K108" s="174">
        <f>tab_dinamicas!L629</f>
        <v>0</v>
      </c>
      <c r="L108" s="174">
        <f t="shared" si="6"/>
        <v>91221.207103107023</v>
      </c>
      <c r="N108" s="156" t="s">
        <v>536</v>
      </c>
      <c r="O108" s="20">
        <f>+B108/'Total x Ano'!$E$30</f>
        <v>7.6048275594258868E-5</v>
      </c>
      <c r="P108" s="20">
        <f>+C108/'Total x Ano'!$E$30</f>
        <v>0</v>
      </c>
      <c r="Q108" s="20">
        <f>+D108/'Total x Ano'!$E$30</f>
        <v>0</v>
      </c>
      <c r="R108" s="20">
        <f>+E108/'Total x Ano'!$E$30</f>
        <v>0</v>
      </c>
      <c r="S108" s="20">
        <f>+F108/'Total x Ano'!$E$30</f>
        <v>5.8540107668128636E-4</v>
      </c>
      <c r="T108" s="20">
        <f>+G108/'Total x Ano'!$E$30</f>
        <v>0</v>
      </c>
      <c r="U108" s="20">
        <f>+H108/'Total x Ano'!$E$30</f>
        <v>0</v>
      </c>
      <c r="V108" s="20">
        <f>+I108/'Total x Ano'!$E$30</f>
        <v>9.4388369541408804E-5</v>
      </c>
      <c r="W108" s="20">
        <f>+J108/'Total x Ano'!$E$30</f>
        <v>0</v>
      </c>
      <c r="X108" s="20">
        <f>+K108/'Total x Ano'!$E$30</f>
        <v>0</v>
      </c>
      <c r="Y108" s="20">
        <f>+L108/'Total x Ano'!$E$30</f>
        <v>7.5583772181695395E-4</v>
      </c>
    </row>
    <row r="109" spans="1:25" x14ac:dyDescent="0.25">
      <c r="A109" s="1" t="s">
        <v>537</v>
      </c>
      <c r="B109" s="174">
        <f>tab_dinamicas!C630</f>
        <v>6026.6943037338106</v>
      </c>
      <c r="C109" s="174">
        <f>tab_dinamicas!D630</f>
        <v>0</v>
      </c>
      <c r="D109" s="174">
        <f>tab_dinamicas!E630</f>
        <v>0</v>
      </c>
      <c r="E109" s="174">
        <f>tab_dinamicas!F630</f>
        <v>0</v>
      </c>
      <c r="F109" s="174">
        <f>tab_dinamicas!G630</f>
        <v>48475.223964673758</v>
      </c>
      <c r="G109" s="174">
        <f>tab_dinamicas!H630</f>
        <v>0</v>
      </c>
      <c r="H109" s="174">
        <f>tab_dinamicas!I630</f>
        <v>0</v>
      </c>
      <c r="I109" s="174">
        <f>tab_dinamicas!J630</f>
        <v>7990.8174314966618</v>
      </c>
      <c r="J109" s="174">
        <f>tab_dinamicas!K630</f>
        <v>0</v>
      </c>
      <c r="K109" s="174">
        <f>tab_dinamicas!L630</f>
        <v>0</v>
      </c>
      <c r="L109" s="174">
        <f t="shared" si="6"/>
        <v>62492.735699904231</v>
      </c>
      <c r="N109" s="156" t="s">
        <v>537</v>
      </c>
      <c r="O109" s="20">
        <f>+B109/'Total x Ano'!$E$30</f>
        <v>4.9935788368516616E-5</v>
      </c>
      <c r="P109" s="20">
        <f>+C109/'Total x Ano'!$E$30</f>
        <v>0</v>
      </c>
      <c r="Q109" s="20">
        <f>+D109/'Total x Ano'!$E$30</f>
        <v>0</v>
      </c>
      <c r="R109" s="20">
        <f>+E109/'Total x Ano'!$E$30</f>
        <v>0</v>
      </c>
      <c r="S109" s="20">
        <f>+F109/'Total x Ano'!$E$30</f>
        <v>4.0165443990027705E-4</v>
      </c>
      <c r="T109" s="20">
        <f>+G109/'Total x Ano'!$E$30</f>
        <v>0</v>
      </c>
      <c r="U109" s="20">
        <f>+H109/'Total x Ano'!$E$30</f>
        <v>0</v>
      </c>
      <c r="V109" s="20">
        <f>+I109/'Total x Ano'!$E$30</f>
        <v>6.6210056133667679E-5</v>
      </c>
      <c r="W109" s="20">
        <f>+J109/'Total x Ano'!$E$30</f>
        <v>0</v>
      </c>
      <c r="X109" s="20">
        <f>+K109/'Total x Ano'!$E$30</f>
        <v>0</v>
      </c>
      <c r="Y109" s="20">
        <f>+L109/'Total x Ano'!$E$30</f>
        <v>5.1780028440246133E-4</v>
      </c>
    </row>
    <row r="110" spans="1:25" x14ac:dyDescent="0.25">
      <c r="A110" s="1" t="s">
        <v>538</v>
      </c>
      <c r="B110" s="174">
        <f>tab_dinamicas!C631</f>
        <v>12020.71734753569</v>
      </c>
      <c r="C110" s="174">
        <f>tab_dinamicas!D631</f>
        <v>0</v>
      </c>
      <c r="D110" s="174">
        <f>tab_dinamicas!E631</f>
        <v>0</v>
      </c>
      <c r="E110" s="174">
        <f>tab_dinamicas!F631</f>
        <v>0</v>
      </c>
      <c r="F110" s="174">
        <f>tab_dinamicas!G631</f>
        <v>225253.47778103672</v>
      </c>
      <c r="G110" s="174">
        <f>tab_dinamicas!H631</f>
        <v>0</v>
      </c>
      <c r="H110" s="174">
        <f>tab_dinamicas!I631</f>
        <v>0</v>
      </c>
      <c r="I110" s="174">
        <f>tab_dinamicas!J631</f>
        <v>11505.880291759946</v>
      </c>
      <c r="J110" s="174">
        <f>tab_dinamicas!K631</f>
        <v>0</v>
      </c>
      <c r="K110" s="174">
        <f>tab_dinamicas!L631</f>
        <v>0</v>
      </c>
      <c r="L110" s="174">
        <f t="shared" si="6"/>
        <v>248780.07542033234</v>
      </c>
      <c r="N110" s="156" t="s">
        <v>538</v>
      </c>
      <c r="O110" s="20">
        <f>+B110/'Total x Ano'!$E$30</f>
        <v>9.9600870270192385E-5</v>
      </c>
      <c r="P110" s="20">
        <f>+C110/'Total x Ano'!$E$30</f>
        <v>0</v>
      </c>
      <c r="Q110" s="20">
        <f>+D110/'Total x Ano'!$E$30</f>
        <v>0</v>
      </c>
      <c r="R110" s="20">
        <f>+E110/'Total x Ano'!$E$30</f>
        <v>0</v>
      </c>
      <c r="S110" s="20">
        <f>+F110/'Total x Ano'!$E$30</f>
        <v>1.8663979669215067E-3</v>
      </c>
      <c r="T110" s="20">
        <f>+G110/'Total x Ano'!$E$30</f>
        <v>0</v>
      </c>
      <c r="U110" s="20">
        <f>+H110/'Total x Ano'!$E$30</f>
        <v>0</v>
      </c>
      <c r="V110" s="20">
        <f>+I110/'Total x Ano'!$E$30</f>
        <v>9.5335050076598028E-5</v>
      </c>
      <c r="W110" s="20">
        <f>+J110/'Total x Ano'!$E$30</f>
        <v>0</v>
      </c>
      <c r="X110" s="20">
        <f>+K110/'Total x Ano'!$E$30</f>
        <v>0</v>
      </c>
      <c r="Y110" s="20">
        <f>+L110/'Total x Ano'!$E$30</f>
        <v>2.0613338872682973E-3</v>
      </c>
    </row>
    <row r="111" spans="1:25" x14ac:dyDescent="0.25">
      <c r="A111" s="1" t="s">
        <v>539</v>
      </c>
      <c r="B111" s="174">
        <f>tab_dinamicas!C632</f>
        <v>4710.9978620438742</v>
      </c>
      <c r="C111" s="174">
        <f>tab_dinamicas!D632</f>
        <v>0</v>
      </c>
      <c r="D111" s="174">
        <f>tab_dinamicas!E632</f>
        <v>0</v>
      </c>
      <c r="E111" s="174">
        <f>tab_dinamicas!F632</f>
        <v>0</v>
      </c>
      <c r="F111" s="174">
        <f>tab_dinamicas!G632</f>
        <v>51069.444356206681</v>
      </c>
      <c r="G111" s="174">
        <f>tab_dinamicas!H632</f>
        <v>0</v>
      </c>
      <c r="H111" s="174">
        <f>tab_dinamicas!I632</f>
        <v>0</v>
      </c>
      <c r="I111" s="174">
        <f>tab_dinamicas!J632</f>
        <v>8564.3593932496224</v>
      </c>
      <c r="J111" s="174">
        <f>tab_dinamicas!K632</f>
        <v>0</v>
      </c>
      <c r="K111" s="174">
        <f>tab_dinamicas!L632</f>
        <v>0</v>
      </c>
      <c r="L111" s="174">
        <f t="shared" si="6"/>
        <v>64344.801611500174</v>
      </c>
      <c r="N111" s="156" t="s">
        <v>539</v>
      </c>
      <c r="O111" s="20">
        <f>+B111/'Total x Ano'!$E$30</f>
        <v>3.9034233426741206E-5</v>
      </c>
      <c r="P111" s="20">
        <f>+C111/'Total x Ano'!$E$30</f>
        <v>0</v>
      </c>
      <c r="Q111" s="20">
        <f>+D111/'Total x Ano'!$E$30</f>
        <v>0</v>
      </c>
      <c r="R111" s="20">
        <f>+E111/'Total x Ano'!$E$30</f>
        <v>0</v>
      </c>
      <c r="S111" s="20">
        <f>+F111/'Total x Ano'!$E$30</f>
        <v>4.2314954715544671E-4</v>
      </c>
      <c r="T111" s="20">
        <f>+G111/'Total x Ano'!$E$30</f>
        <v>0</v>
      </c>
      <c r="U111" s="20">
        <f>+H111/'Total x Ano'!$E$30</f>
        <v>0</v>
      </c>
      <c r="V111" s="20">
        <f>+I111/'Total x Ano'!$E$30</f>
        <v>7.0962291534891825E-5</v>
      </c>
      <c r="W111" s="20">
        <f>+J111/'Total x Ano'!$E$30</f>
        <v>0</v>
      </c>
      <c r="X111" s="20">
        <f>+K111/'Total x Ano'!$E$30</f>
        <v>0</v>
      </c>
      <c r="Y111" s="20">
        <f>+L111/'Total x Ano'!$E$30</f>
        <v>5.3314607211707974E-4</v>
      </c>
    </row>
    <row r="112" spans="1:25" x14ac:dyDescent="0.25">
      <c r="A112" s="1" t="s">
        <v>540</v>
      </c>
      <c r="B112" s="174">
        <f>tab_dinamicas!C633</f>
        <v>5971.3109750617659</v>
      </c>
      <c r="C112" s="174">
        <f>tab_dinamicas!D633</f>
        <v>0</v>
      </c>
      <c r="D112" s="174">
        <f>tab_dinamicas!E633</f>
        <v>0</v>
      </c>
      <c r="E112" s="174">
        <f>tab_dinamicas!F633</f>
        <v>0</v>
      </c>
      <c r="F112" s="174">
        <f>tab_dinamicas!G633</f>
        <v>40498.010598950292</v>
      </c>
      <c r="G112" s="174">
        <f>tab_dinamicas!H633</f>
        <v>0</v>
      </c>
      <c r="H112" s="174">
        <f>tab_dinamicas!I633</f>
        <v>0</v>
      </c>
      <c r="I112" s="174">
        <f>tab_dinamicas!J633</f>
        <v>4031.3354907891116</v>
      </c>
      <c r="J112" s="174">
        <f>tab_dinamicas!K633</f>
        <v>0</v>
      </c>
      <c r="K112" s="174">
        <f>tab_dinamicas!L633</f>
        <v>0</v>
      </c>
      <c r="L112" s="174">
        <f t="shared" si="6"/>
        <v>50500.657064801169</v>
      </c>
      <c r="N112" s="156" t="s">
        <v>540</v>
      </c>
      <c r="O112" s="20">
        <f>+B112/'Total x Ano'!$E$30</f>
        <v>4.9476894978487227E-5</v>
      </c>
      <c r="P112" s="20">
        <f>+C112/'Total x Ano'!$E$30</f>
        <v>0</v>
      </c>
      <c r="Q112" s="20">
        <f>+D112/'Total x Ano'!$E$30</f>
        <v>0</v>
      </c>
      <c r="R112" s="20">
        <f>+E112/'Total x Ano'!$E$30</f>
        <v>0</v>
      </c>
      <c r="S112" s="20">
        <f>+F112/'Total x Ano'!$E$30</f>
        <v>3.3555710389395691E-4</v>
      </c>
      <c r="T112" s="20">
        <f>+G112/'Total x Ano'!$E$30</f>
        <v>0</v>
      </c>
      <c r="U112" s="20">
        <f>+H112/'Total x Ano'!$E$30</f>
        <v>0</v>
      </c>
      <c r="V112" s="20">
        <f>+I112/'Total x Ano'!$E$30</f>
        <v>3.3402708975269541E-5</v>
      </c>
      <c r="W112" s="20">
        <f>+J112/'Total x Ano'!$E$30</f>
        <v>0</v>
      </c>
      <c r="X112" s="20">
        <f>+K112/'Total x Ano'!$E$30</f>
        <v>0</v>
      </c>
      <c r="Y112" s="20">
        <f>+L112/'Total x Ano'!$E$30</f>
        <v>4.1843670784771371E-4</v>
      </c>
    </row>
    <row r="113" spans="1:25" x14ac:dyDescent="0.25">
      <c r="A113" s="1" t="s">
        <v>541</v>
      </c>
      <c r="B113" s="174">
        <f>tab_dinamicas!C634</f>
        <v>16631.100984093937</v>
      </c>
      <c r="C113" s="174">
        <f>tab_dinamicas!D634</f>
        <v>0</v>
      </c>
      <c r="D113" s="174">
        <f>tab_dinamicas!E634</f>
        <v>0</v>
      </c>
      <c r="E113" s="174">
        <f>tab_dinamicas!F634</f>
        <v>0</v>
      </c>
      <c r="F113" s="174">
        <f>tab_dinamicas!G634</f>
        <v>389812.40719146631</v>
      </c>
      <c r="G113" s="174">
        <f>tab_dinamicas!H634</f>
        <v>0</v>
      </c>
      <c r="H113" s="174">
        <f>tab_dinamicas!I634</f>
        <v>0</v>
      </c>
      <c r="I113" s="174">
        <f>tab_dinamicas!J634</f>
        <v>36903.142471198807</v>
      </c>
      <c r="J113" s="174">
        <f>tab_dinamicas!K634</f>
        <v>0</v>
      </c>
      <c r="K113" s="174">
        <f>tab_dinamicas!L634</f>
        <v>0</v>
      </c>
      <c r="L113" s="174">
        <f t="shared" si="6"/>
        <v>443346.65064675908</v>
      </c>
      <c r="N113" s="156" t="s">
        <v>541</v>
      </c>
      <c r="O113" s="20">
        <f>+B113/'Total x Ano'!$E$30</f>
        <v>1.3780143760778091E-4</v>
      </c>
      <c r="P113" s="20">
        <f>+C113/'Total x Ano'!$E$30</f>
        <v>0</v>
      </c>
      <c r="Q113" s="20">
        <f>+D113/'Total x Ano'!$E$30</f>
        <v>0</v>
      </c>
      <c r="R113" s="20">
        <f>+E113/'Total x Ano'!$E$30</f>
        <v>0</v>
      </c>
      <c r="S113" s="20">
        <f>+F113/'Total x Ano'!$E$30</f>
        <v>3.2298950117438793E-3</v>
      </c>
      <c r="T113" s="20">
        <f>+G113/'Total x Ano'!$E$30</f>
        <v>0</v>
      </c>
      <c r="U113" s="20">
        <f>+H113/'Total x Ano'!$E$30</f>
        <v>0</v>
      </c>
      <c r="V113" s="20">
        <f>+I113/'Total x Ano'!$E$30</f>
        <v>3.0577086205174045E-4</v>
      </c>
      <c r="W113" s="20">
        <f>+J113/'Total x Ano'!$E$30</f>
        <v>0</v>
      </c>
      <c r="X113" s="20">
        <f>+K113/'Total x Ano'!$E$30</f>
        <v>0</v>
      </c>
      <c r="Y113" s="20">
        <f>+L113/'Total x Ano'!$E$30</f>
        <v>3.673467311403401E-3</v>
      </c>
    </row>
    <row r="114" spans="1:25" x14ac:dyDescent="0.25">
      <c r="A114" s="1" t="s">
        <v>542</v>
      </c>
      <c r="B114" s="174">
        <f>tab_dinamicas!C635</f>
        <v>3118.7284837002758</v>
      </c>
      <c r="C114" s="174">
        <f>tab_dinamicas!D635</f>
        <v>0</v>
      </c>
      <c r="D114" s="174">
        <f>tab_dinamicas!E635</f>
        <v>0</v>
      </c>
      <c r="E114" s="174">
        <f>tab_dinamicas!F635</f>
        <v>0</v>
      </c>
      <c r="F114" s="174">
        <f>tab_dinamicas!G635</f>
        <v>38736.500772652071</v>
      </c>
      <c r="G114" s="174">
        <f>tab_dinamicas!H635</f>
        <v>0</v>
      </c>
      <c r="H114" s="174">
        <f>tab_dinamicas!I635</f>
        <v>0</v>
      </c>
      <c r="I114" s="174">
        <f>tab_dinamicas!J635</f>
        <v>4618.0790251479602</v>
      </c>
      <c r="J114" s="174">
        <f>tab_dinamicas!K635</f>
        <v>0</v>
      </c>
      <c r="K114" s="174">
        <f>tab_dinamicas!L635</f>
        <v>0</v>
      </c>
      <c r="L114" s="174">
        <f t="shared" si="6"/>
        <v>46473.308281500307</v>
      </c>
      <c r="N114" s="156" t="s">
        <v>542</v>
      </c>
      <c r="O114" s="20">
        <f>+B114/'Total x Ano'!$E$30</f>
        <v>2.5841059408710358E-5</v>
      </c>
      <c r="P114" s="20">
        <f>+C114/'Total x Ano'!$E$30</f>
        <v>0</v>
      </c>
      <c r="Q114" s="20">
        <f>+D114/'Total x Ano'!$E$30</f>
        <v>0</v>
      </c>
      <c r="R114" s="20">
        <f>+E114/'Total x Ano'!$E$30</f>
        <v>0</v>
      </c>
      <c r="S114" s="20">
        <f>+F114/'Total x Ano'!$E$30</f>
        <v>3.2096164285645354E-4</v>
      </c>
      <c r="T114" s="20">
        <f>+G114/'Total x Ano'!$E$30</f>
        <v>0</v>
      </c>
      <c r="U114" s="20">
        <f>+H114/'Total x Ano'!$E$30</f>
        <v>0</v>
      </c>
      <c r="V114" s="20">
        <f>+I114/'Total x Ano'!$E$30</f>
        <v>3.826432953899824E-5</v>
      </c>
      <c r="W114" s="20">
        <f>+J114/'Total x Ano'!$E$30</f>
        <v>0</v>
      </c>
      <c r="X114" s="20">
        <f>+K114/'Total x Ano'!$E$30</f>
        <v>0</v>
      </c>
      <c r="Y114" s="20">
        <f>+L114/'Total x Ano'!$E$30</f>
        <v>3.8506703180416212E-4</v>
      </c>
    </row>
    <row r="115" spans="1:25" x14ac:dyDescent="0.25">
      <c r="A115" s="1" t="s">
        <v>543</v>
      </c>
      <c r="B115" s="174">
        <f>tab_dinamicas!C636</f>
        <v>7235.6625160783569</v>
      </c>
      <c r="C115" s="174">
        <f>tab_dinamicas!D636</f>
        <v>0</v>
      </c>
      <c r="D115" s="174">
        <f>tab_dinamicas!E636</f>
        <v>0</v>
      </c>
      <c r="E115" s="174">
        <f>tab_dinamicas!F636</f>
        <v>0</v>
      </c>
      <c r="F115" s="174">
        <f>tab_dinamicas!G636</f>
        <v>43486.846703365089</v>
      </c>
      <c r="G115" s="174">
        <f>tab_dinamicas!H636</f>
        <v>0</v>
      </c>
      <c r="H115" s="174">
        <f>tab_dinamicas!I636</f>
        <v>0</v>
      </c>
      <c r="I115" s="174">
        <f>tab_dinamicas!J636</f>
        <v>1334.935935581786</v>
      </c>
      <c r="J115" s="174">
        <f>tab_dinamicas!K636</f>
        <v>0</v>
      </c>
      <c r="K115" s="174">
        <f>tab_dinamicas!L636</f>
        <v>0</v>
      </c>
      <c r="L115" s="174">
        <f t="shared" si="6"/>
        <v>52057.445155025234</v>
      </c>
      <c r="N115" s="156" t="s">
        <v>543</v>
      </c>
      <c r="O115" s="20">
        <f>+B115/'Total x Ano'!$E$30</f>
        <v>5.995301800608073E-5</v>
      </c>
      <c r="P115" s="20">
        <f>+C115/'Total x Ano'!$E$30</f>
        <v>0</v>
      </c>
      <c r="Q115" s="20">
        <f>+D115/'Total x Ano'!$E$30</f>
        <v>0</v>
      </c>
      <c r="R115" s="20">
        <f>+E115/'Total x Ano'!$E$30</f>
        <v>0</v>
      </c>
      <c r="S115" s="20">
        <f>+F115/'Total x Ano'!$E$30</f>
        <v>3.6032190523551028E-4</v>
      </c>
      <c r="T115" s="20">
        <f>+G115/'Total x Ano'!$E$30</f>
        <v>0</v>
      </c>
      <c r="U115" s="20">
        <f>+H115/'Total x Ano'!$E$30</f>
        <v>0</v>
      </c>
      <c r="V115" s="20">
        <f>+I115/'Total x Ano'!$E$30</f>
        <v>1.1060968916814021E-5</v>
      </c>
      <c r="W115" s="20">
        <f>+J115/'Total x Ano'!$E$30</f>
        <v>0</v>
      </c>
      <c r="X115" s="20">
        <f>+K115/'Total x Ano'!$E$30</f>
        <v>0</v>
      </c>
      <c r="Y115" s="20">
        <f>+L115/'Total x Ano'!$E$30</f>
        <v>4.3133589215840502E-4</v>
      </c>
    </row>
    <row r="116" spans="1:25" x14ac:dyDescent="0.25">
      <c r="A116" s="1" t="s">
        <v>544</v>
      </c>
      <c r="B116" s="174">
        <f>tab_dinamicas!C637</f>
        <v>24827.874389277174</v>
      </c>
      <c r="C116" s="174">
        <f>tab_dinamicas!D637</f>
        <v>0</v>
      </c>
      <c r="D116" s="174">
        <f>tab_dinamicas!E637</f>
        <v>0</v>
      </c>
      <c r="E116" s="174">
        <f>tab_dinamicas!F637</f>
        <v>0</v>
      </c>
      <c r="F116" s="174">
        <f>tab_dinamicas!G637</f>
        <v>310195.2929987883</v>
      </c>
      <c r="G116" s="174">
        <f>tab_dinamicas!H637</f>
        <v>0</v>
      </c>
      <c r="H116" s="174">
        <f>tab_dinamicas!I637</f>
        <v>0</v>
      </c>
      <c r="I116" s="174">
        <f>tab_dinamicas!J637</f>
        <v>39417.866290648686</v>
      </c>
      <c r="J116" s="174">
        <f>tab_dinamicas!K637</f>
        <v>0</v>
      </c>
      <c r="K116" s="174">
        <f>tab_dinamicas!L637</f>
        <v>0</v>
      </c>
      <c r="L116" s="174">
        <f t="shared" si="6"/>
        <v>374441.03367871419</v>
      </c>
      <c r="N116" s="156" t="s">
        <v>544</v>
      </c>
      <c r="O116" s="20">
        <f>+B116/'Total x Ano'!$E$30</f>
        <v>2.057179970742745E-4</v>
      </c>
      <c r="P116" s="20">
        <f>+C116/'Total x Ano'!$E$30</f>
        <v>0</v>
      </c>
      <c r="Q116" s="20">
        <f>+D116/'Total x Ano'!$E$30</f>
        <v>0</v>
      </c>
      <c r="R116" s="20">
        <f>+E116/'Total x Ano'!$E$30</f>
        <v>0</v>
      </c>
      <c r="S116" s="20">
        <f>+F116/'Total x Ano'!$E$30</f>
        <v>2.5702061069367388E-3</v>
      </c>
      <c r="T116" s="20">
        <f>+G116/'Total x Ano'!$E$30</f>
        <v>0</v>
      </c>
      <c r="U116" s="20">
        <f>+H116/'Total x Ano'!$E$30</f>
        <v>0</v>
      </c>
      <c r="V116" s="20">
        <f>+I116/'Total x Ano'!$E$30</f>
        <v>3.2660727918600886E-4</v>
      </c>
      <c r="W116" s="20">
        <f>+J116/'Total x Ano'!$E$30</f>
        <v>0</v>
      </c>
      <c r="X116" s="20">
        <f>+K116/'Total x Ano'!$E$30</f>
        <v>0</v>
      </c>
      <c r="Y116" s="20">
        <f>+L116/'Total x Ano'!$E$30</f>
        <v>3.1025313831970222E-3</v>
      </c>
    </row>
    <row r="117" spans="1:25" x14ac:dyDescent="0.25">
      <c r="A117" s="1" t="s">
        <v>545</v>
      </c>
      <c r="B117" s="174">
        <f>tab_dinamicas!C638</f>
        <v>70720.092598646777</v>
      </c>
      <c r="C117" s="174">
        <f>tab_dinamicas!D638</f>
        <v>0</v>
      </c>
      <c r="D117" s="174">
        <f>tab_dinamicas!E638</f>
        <v>0</v>
      </c>
      <c r="E117" s="174">
        <f>tab_dinamicas!F638</f>
        <v>0</v>
      </c>
      <c r="F117" s="174">
        <f>tab_dinamicas!G638</f>
        <v>678496.18988304469</v>
      </c>
      <c r="G117" s="174">
        <f>tab_dinamicas!H638</f>
        <v>0</v>
      </c>
      <c r="H117" s="174">
        <f>tab_dinamicas!I638</f>
        <v>0</v>
      </c>
      <c r="I117" s="174">
        <f>tab_dinamicas!J638</f>
        <v>97661.833201375528</v>
      </c>
      <c r="J117" s="174">
        <f>tab_dinamicas!K638</f>
        <v>0</v>
      </c>
      <c r="K117" s="174">
        <f>tab_dinamicas!L638</f>
        <v>0</v>
      </c>
      <c r="L117" s="174">
        <f t="shared" si="6"/>
        <v>846878.11568306701</v>
      </c>
      <c r="N117" s="156" t="s">
        <v>545</v>
      </c>
      <c r="O117" s="20">
        <f>+B117/'Total x Ano'!$E$30</f>
        <v>5.8597025158883896E-4</v>
      </c>
      <c r="P117" s="20">
        <f>+C117/'Total x Ano'!$E$30</f>
        <v>0</v>
      </c>
      <c r="Q117" s="20">
        <f>+D117/'Total x Ano'!$E$30</f>
        <v>0</v>
      </c>
      <c r="R117" s="20">
        <f>+E117/'Total x Ano'!$E$30</f>
        <v>0</v>
      </c>
      <c r="S117" s="20">
        <f>+F117/'Total x Ano'!$E$30</f>
        <v>5.6218617436516764E-3</v>
      </c>
      <c r="T117" s="20">
        <f>+G117/'Total x Ano'!$E$30</f>
        <v>0</v>
      </c>
      <c r="U117" s="20">
        <f>+H117/'Total x Ano'!$E$30</f>
        <v>0</v>
      </c>
      <c r="V117" s="20">
        <f>+I117/'Total x Ano'!$E$30</f>
        <v>8.0920325283528091E-4</v>
      </c>
      <c r="W117" s="20">
        <f>+J117/'Total x Ano'!$E$30</f>
        <v>0</v>
      </c>
      <c r="X117" s="20">
        <f>+K117/'Total x Ano'!$E$30</f>
        <v>0</v>
      </c>
      <c r="Y117" s="20">
        <f>+L117/'Total x Ano'!$E$30</f>
        <v>7.0170352480757965E-3</v>
      </c>
    </row>
    <row r="118" spans="1:25" x14ac:dyDescent="0.25">
      <c r="A118" s="1" t="s">
        <v>546</v>
      </c>
      <c r="B118" s="174">
        <f>tab_dinamicas!C639</f>
        <v>19857.48439684778</v>
      </c>
      <c r="C118" s="174">
        <f>tab_dinamicas!D639</f>
        <v>0</v>
      </c>
      <c r="D118" s="174">
        <f>tab_dinamicas!E639</f>
        <v>0</v>
      </c>
      <c r="E118" s="174">
        <f>tab_dinamicas!F639</f>
        <v>0</v>
      </c>
      <c r="F118" s="174">
        <f>tab_dinamicas!G639</f>
        <v>139588.08732534747</v>
      </c>
      <c r="G118" s="174">
        <f>tab_dinamicas!H639</f>
        <v>0</v>
      </c>
      <c r="H118" s="174">
        <f>tab_dinamicas!I639</f>
        <v>0</v>
      </c>
      <c r="I118" s="174">
        <f>tab_dinamicas!J639</f>
        <v>20152.522400925445</v>
      </c>
      <c r="J118" s="174">
        <f>tab_dinamicas!K639</f>
        <v>0</v>
      </c>
      <c r="K118" s="174">
        <f>tab_dinamicas!L639</f>
        <v>0</v>
      </c>
      <c r="L118" s="174">
        <f t="shared" si="6"/>
        <v>179598.09412312071</v>
      </c>
      <c r="N118" s="156" t="s">
        <v>546</v>
      </c>
      <c r="O118" s="20">
        <f>+B118/'Total x Ano'!$E$30</f>
        <v>1.6453450073911514E-4</v>
      </c>
      <c r="P118" s="20">
        <f>+C118/'Total x Ano'!$E$30</f>
        <v>0</v>
      </c>
      <c r="Q118" s="20">
        <f>+D118/'Total x Ano'!$E$30</f>
        <v>0</v>
      </c>
      <c r="R118" s="20">
        <f>+E118/'Total x Ano'!$E$30</f>
        <v>0</v>
      </c>
      <c r="S118" s="20">
        <f>+F118/'Total x Ano'!$E$30</f>
        <v>1.1565944506470261E-3</v>
      </c>
      <c r="T118" s="20">
        <f>+G118/'Total x Ano'!$E$30</f>
        <v>0</v>
      </c>
      <c r="U118" s="20">
        <f>+H118/'Total x Ano'!$E$30</f>
        <v>0</v>
      </c>
      <c r="V118" s="20">
        <f>+I118/'Total x Ano'!$E$30</f>
        <v>1.6697911707267698E-4</v>
      </c>
      <c r="W118" s="20">
        <f>+J118/'Total x Ano'!$E$30</f>
        <v>0</v>
      </c>
      <c r="X118" s="20">
        <f>+K118/'Total x Ano'!$E$30</f>
        <v>0</v>
      </c>
      <c r="Y118" s="20">
        <f>+L118/'Total x Ano'!$E$30</f>
        <v>1.4881080684588184E-3</v>
      </c>
    </row>
    <row r="119" spans="1:25" x14ac:dyDescent="0.25">
      <c r="A119" s="1" t="s">
        <v>547</v>
      </c>
      <c r="B119" s="174">
        <f>tab_dinamicas!C640</f>
        <v>125660.50837848251</v>
      </c>
      <c r="C119" s="174">
        <f>tab_dinamicas!D640</f>
        <v>0</v>
      </c>
      <c r="D119" s="174">
        <f>tab_dinamicas!E640</f>
        <v>0</v>
      </c>
      <c r="E119" s="174">
        <f>tab_dinamicas!F640</f>
        <v>0</v>
      </c>
      <c r="F119" s="174">
        <f>tab_dinamicas!G640</f>
        <v>1025949.3341621114</v>
      </c>
      <c r="G119" s="174">
        <f>tab_dinamicas!H640</f>
        <v>0</v>
      </c>
      <c r="H119" s="174">
        <f>tab_dinamicas!I640</f>
        <v>0</v>
      </c>
      <c r="I119" s="174">
        <f>tab_dinamicas!J640</f>
        <v>83932.090717058818</v>
      </c>
      <c r="J119" s="174">
        <f>tab_dinamicas!K640</f>
        <v>0</v>
      </c>
      <c r="K119" s="174">
        <f>tab_dinamicas!L640</f>
        <v>0</v>
      </c>
      <c r="L119" s="174">
        <f t="shared" si="6"/>
        <v>1235541.9332576527</v>
      </c>
      <c r="N119" s="156" t="s">
        <v>547</v>
      </c>
      <c r="O119" s="20">
        <f>+B119/'Total x Ano'!$E$30</f>
        <v>1.0411937683284336E-3</v>
      </c>
      <c r="P119" s="20">
        <f>+C119/'Total x Ano'!$E$30</f>
        <v>0</v>
      </c>
      <c r="Q119" s="20">
        <f>+D119/'Total x Ano'!$E$30</f>
        <v>0</v>
      </c>
      <c r="R119" s="20">
        <f>+E119/'Total x Ano'!$E$30</f>
        <v>0</v>
      </c>
      <c r="S119" s="20">
        <f>+F119/'Total x Ano'!$E$30</f>
        <v>8.5007777473961859E-3</v>
      </c>
      <c r="T119" s="20">
        <f>+G119/'Total x Ano'!$E$30</f>
        <v>0</v>
      </c>
      <c r="U119" s="20">
        <f>+H119/'Total x Ano'!$E$30</f>
        <v>0</v>
      </c>
      <c r="V119" s="20">
        <f>+I119/'Total x Ano'!$E$30</f>
        <v>6.9544179746723492E-4</v>
      </c>
      <c r="W119" s="20">
        <f>+J119/'Total x Ano'!$E$30</f>
        <v>0</v>
      </c>
      <c r="X119" s="20">
        <f>+K119/'Total x Ano'!$E$30</f>
        <v>0</v>
      </c>
      <c r="Y119" s="20">
        <f>+L119/'Total x Ano'!$E$30</f>
        <v>1.0237413313191855E-2</v>
      </c>
    </row>
    <row r="120" spans="1:25" x14ac:dyDescent="0.25">
      <c r="A120" s="1" t="s">
        <v>548</v>
      </c>
      <c r="B120" s="174">
        <f>tab_dinamicas!C641</f>
        <v>388076.29711777979</v>
      </c>
      <c r="C120" s="174">
        <f>tab_dinamicas!D641</f>
        <v>0</v>
      </c>
      <c r="D120" s="174">
        <f>tab_dinamicas!E641</f>
        <v>0</v>
      </c>
      <c r="E120" s="174">
        <f>tab_dinamicas!F641</f>
        <v>0</v>
      </c>
      <c r="F120" s="174">
        <f>tab_dinamicas!G641</f>
        <v>4650026.0317718927</v>
      </c>
      <c r="G120" s="174">
        <f>tab_dinamicas!H641</f>
        <v>0</v>
      </c>
      <c r="H120" s="174">
        <f>tab_dinamicas!I641</f>
        <v>0</v>
      </c>
      <c r="I120" s="174">
        <f>tab_dinamicas!J641</f>
        <v>394415.72422740242</v>
      </c>
      <c r="J120" s="174">
        <f>tab_dinamicas!K641</f>
        <v>0</v>
      </c>
      <c r="K120" s="174">
        <f>tab_dinamicas!L641</f>
        <v>0</v>
      </c>
      <c r="L120" s="174">
        <f t="shared" si="6"/>
        <v>5432518.053117075</v>
      </c>
      <c r="N120" s="156" t="s">
        <v>548</v>
      </c>
      <c r="O120" s="20">
        <f>+B120/'Total x Ano'!$E$30</f>
        <v>3.2155100071534939E-3</v>
      </c>
      <c r="P120" s="20">
        <f>+C120/'Total x Ano'!$E$30</f>
        <v>0</v>
      </c>
      <c r="Q120" s="20">
        <f>+D120/'Total x Ano'!$E$30</f>
        <v>0</v>
      </c>
      <c r="R120" s="20">
        <f>+E120/'Total x Ano'!$E$30</f>
        <v>0</v>
      </c>
      <c r="S120" s="20">
        <f>+F120/'Total x Ano'!$E$30</f>
        <v>3.8529035011248908E-2</v>
      </c>
      <c r="T120" s="20">
        <f>+G120/'Total x Ano'!$E$30</f>
        <v>0</v>
      </c>
      <c r="U120" s="20">
        <f>+H120/'Total x Ano'!$E$30</f>
        <v>0</v>
      </c>
      <c r="V120" s="20">
        <f>+I120/'Total x Ano'!$E$30</f>
        <v>3.2680370268710242E-3</v>
      </c>
      <c r="W120" s="20">
        <f>+J120/'Total x Ano'!$E$30</f>
        <v>0</v>
      </c>
      <c r="X120" s="20">
        <f>+K120/'Total x Ano'!$E$30</f>
        <v>0</v>
      </c>
      <c r="Y120" s="20">
        <f>+L120/'Total x Ano'!$E$30</f>
        <v>4.5012582045273426E-2</v>
      </c>
    </row>
    <row r="121" spans="1:25" x14ac:dyDescent="0.25">
      <c r="A121" s="1" t="s">
        <v>549</v>
      </c>
      <c r="B121" s="174">
        <f>tab_dinamicas!C642</f>
        <v>125531.83450106086</v>
      </c>
      <c r="C121" s="174">
        <f>tab_dinamicas!D642</f>
        <v>0</v>
      </c>
      <c r="D121" s="174">
        <f>tab_dinamicas!E642</f>
        <v>0</v>
      </c>
      <c r="E121" s="174">
        <f>tab_dinamicas!F642</f>
        <v>0</v>
      </c>
      <c r="F121" s="174">
        <f>tab_dinamicas!G642</f>
        <v>654130.29401726823</v>
      </c>
      <c r="G121" s="174">
        <f>tab_dinamicas!H642</f>
        <v>0</v>
      </c>
      <c r="H121" s="174">
        <f>tab_dinamicas!I642</f>
        <v>0</v>
      </c>
      <c r="I121" s="174">
        <f>tab_dinamicas!J642</f>
        <v>81114.124284066129</v>
      </c>
      <c r="J121" s="174">
        <f>tab_dinamicas!K642</f>
        <v>0</v>
      </c>
      <c r="K121" s="174">
        <f>tab_dinamicas!L642</f>
        <v>0</v>
      </c>
      <c r="L121" s="174">
        <f t="shared" si="6"/>
        <v>860776.25280239526</v>
      </c>
      <c r="N121" s="156" t="s">
        <v>549</v>
      </c>
      <c r="O121" s="20">
        <f>+B121/'Total x Ano'!$E$30</f>
        <v>1.0401276064845348E-3</v>
      </c>
      <c r="P121" s="20">
        <f>+C121/'Total x Ano'!$E$30</f>
        <v>0</v>
      </c>
      <c r="Q121" s="20">
        <f>+D121/'Total x Ano'!$E$30</f>
        <v>0</v>
      </c>
      <c r="R121" s="20">
        <f>+E121/'Total x Ano'!$E$30</f>
        <v>0</v>
      </c>
      <c r="S121" s="20">
        <f>+F121/'Total x Ano'!$E$30</f>
        <v>5.4199715932571378E-3</v>
      </c>
      <c r="T121" s="20">
        <f>+G121/'Total x Ano'!$E$30</f>
        <v>0</v>
      </c>
      <c r="U121" s="20">
        <f>+H121/'Total x Ano'!$E$30</f>
        <v>0</v>
      </c>
      <c r="V121" s="20">
        <f>+I121/'Total x Ano'!$E$30</f>
        <v>6.720927825121665E-4</v>
      </c>
      <c r="W121" s="20">
        <f>+J121/'Total x Ano'!$E$30</f>
        <v>0</v>
      </c>
      <c r="X121" s="20">
        <f>+K121/'Total x Ano'!$E$30</f>
        <v>0</v>
      </c>
      <c r="Y121" s="20">
        <f>+L121/'Total x Ano'!$E$30</f>
        <v>7.1321919822538394E-3</v>
      </c>
    </row>
    <row r="122" spans="1:25" x14ac:dyDescent="0.25">
      <c r="A122" s="1" t="s">
        <v>550</v>
      </c>
      <c r="B122" s="174">
        <f>tab_dinamicas!C643</f>
        <v>66475.675584780431</v>
      </c>
      <c r="C122" s="174">
        <f>tab_dinamicas!D643</f>
        <v>0</v>
      </c>
      <c r="D122" s="174">
        <f>tab_dinamicas!E643</f>
        <v>0</v>
      </c>
      <c r="E122" s="174">
        <f>tab_dinamicas!F643</f>
        <v>0</v>
      </c>
      <c r="F122" s="174">
        <f>tab_dinamicas!G643</f>
        <v>242837.68901392355</v>
      </c>
      <c r="G122" s="174">
        <f>tab_dinamicas!H643</f>
        <v>0</v>
      </c>
      <c r="H122" s="174">
        <f>tab_dinamicas!I643</f>
        <v>0</v>
      </c>
      <c r="I122" s="174">
        <f>tab_dinamicas!J643</f>
        <v>36443.137335873034</v>
      </c>
      <c r="J122" s="174">
        <f>tab_dinamicas!K643</f>
        <v>0</v>
      </c>
      <c r="K122" s="174">
        <f>tab_dinamicas!L643</f>
        <v>0</v>
      </c>
      <c r="L122" s="174">
        <f t="shared" si="6"/>
        <v>345756.50193457701</v>
      </c>
      <c r="N122" s="156" t="s">
        <v>550</v>
      </c>
      <c r="O122" s="20">
        <f>+B122/'Total x Ano'!$E$30</f>
        <v>5.5080199863450393E-4</v>
      </c>
      <c r="P122" s="20">
        <f>+C122/'Total x Ano'!$E$30</f>
        <v>0</v>
      </c>
      <c r="Q122" s="20">
        <f>+D122/'Total x Ano'!$E$30</f>
        <v>0</v>
      </c>
      <c r="R122" s="20">
        <f>+E122/'Total x Ano'!$E$30</f>
        <v>0</v>
      </c>
      <c r="S122" s="20">
        <f>+F122/'Total x Ano'!$E$30</f>
        <v>2.0120966545434621E-3</v>
      </c>
      <c r="T122" s="20">
        <f>+G122/'Total x Ano'!$E$30</f>
        <v>0</v>
      </c>
      <c r="U122" s="20">
        <f>+H122/'Total x Ano'!$E$30</f>
        <v>0</v>
      </c>
      <c r="V122" s="20">
        <f>+I122/'Total x Ano'!$E$30</f>
        <v>3.0195936640779725E-4</v>
      </c>
      <c r="W122" s="20">
        <f>+J122/'Total x Ano'!$E$30</f>
        <v>0</v>
      </c>
      <c r="X122" s="20">
        <f>+K122/'Total x Ano'!$E$30</f>
        <v>0</v>
      </c>
      <c r="Y122" s="20">
        <f>+L122/'Total x Ano'!$E$30</f>
        <v>2.8648580195857632E-3</v>
      </c>
    </row>
    <row r="123" spans="1:25" x14ac:dyDescent="0.25">
      <c r="A123" s="1" t="s">
        <v>551</v>
      </c>
      <c r="B123" s="174">
        <f>tab_dinamicas!C644</f>
        <v>74152.153275175093</v>
      </c>
      <c r="C123" s="174">
        <f>tab_dinamicas!D644</f>
        <v>0</v>
      </c>
      <c r="D123" s="174">
        <f>tab_dinamicas!E644</f>
        <v>0</v>
      </c>
      <c r="E123" s="174">
        <f>tab_dinamicas!F644</f>
        <v>0</v>
      </c>
      <c r="F123" s="174">
        <f>tab_dinamicas!G644</f>
        <v>542262.63170421263</v>
      </c>
      <c r="G123" s="174">
        <f>tab_dinamicas!H644</f>
        <v>0</v>
      </c>
      <c r="H123" s="174">
        <f>tab_dinamicas!I644</f>
        <v>0</v>
      </c>
      <c r="I123" s="174">
        <f>tab_dinamicas!J644</f>
        <v>66693.290359898514</v>
      </c>
      <c r="J123" s="174">
        <f>tab_dinamicas!K644</f>
        <v>0</v>
      </c>
      <c r="K123" s="174">
        <f>tab_dinamicas!L644</f>
        <v>0</v>
      </c>
      <c r="L123" s="174">
        <f t="shared" si="6"/>
        <v>683108.07533928624</v>
      </c>
      <c r="N123" s="156" t="s">
        <v>551</v>
      </c>
      <c r="O123" s="20">
        <f>+B123/'Total x Ano'!$E$30</f>
        <v>6.144075087274409E-4</v>
      </c>
      <c r="P123" s="20">
        <f>+C123/'Total x Ano'!$E$30</f>
        <v>0</v>
      </c>
      <c r="Q123" s="20">
        <f>+D123/'Total x Ano'!$E$30</f>
        <v>0</v>
      </c>
      <c r="R123" s="20">
        <f>+E123/'Total x Ano'!$E$30</f>
        <v>0</v>
      </c>
      <c r="S123" s="20">
        <f>+F123/'Total x Ano'!$E$30</f>
        <v>4.4930621419042591E-3</v>
      </c>
      <c r="T123" s="20">
        <f>+G123/'Total x Ano'!$E$30</f>
        <v>0</v>
      </c>
      <c r="U123" s="20">
        <f>+H123/'Total x Ano'!$E$30</f>
        <v>0</v>
      </c>
      <c r="V123" s="20">
        <f>+I123/'Total x Ano'!$E$30</f>
        <v>5.5260510408643073E-4</v>
      </c>
      <c r="W123" s="20">
        <f>+J123/'Total x Ano'!$E$30</f>
        <v>0</v>
      </c>
      <c r="X123" s="20">
        <f>+K123/'Total x Ano'!$E$30</f>
        <v>0</v>
      </c>
      <c r="Y123" s="20">
        <f>+L123/'Total x Ano'!$E$30</f>
        <v>5.6600747547181311E-3</v>
      </c>
    </row>
    <row r="124" spans="1:25" x14ac:dyDescent="0.25">
      <c r="A124" s="1" t="s">
        <v>552</v>
      </c>
      <c r="B124" s="174">
        <f>tab_dinamicas!C645</f>
        <v>9102.6318056540367</v>
      </c>
      <c r="C124" s="174">
        <f>tab_dinamicas!D645</f>
        <v>0</v>
      </c>
      <c r="D124" s="174">
        <f>tab_dinamicas!E645</f>
        <v>0</v>
      </c>
      <c r="E124" s="174">
        <f>tab_dinamicas!F645</f>
        <v>0</v>
      </c>
      <c r="F124" s="174">
        <f>tab_dinamicas!G645</f>
        <v>48394.773689904781</v>
      </c>
      <c r="G124" s="174">
        <f>tab_dinamicas!H645</f>
        <v>0</v>
      </c>
      <c r="H124" s="174">
        <f>tab_dinamicas!I645</f>
        <v>0</v>
      </c>
      <c r="I124" s="174">
        <f>tab_dinamicas!J645</f>
        <v>8679.8250797282944</v>
      </c>
      <c r="J124" s="174">
        <f>tab_dinamicas!K645</f>
        <v>0</v>
      </c>
      <c r="K124" s="174">
        <f>tab_dinamicas!L645</f>
        <v>0</v>
      </c>
      <c r="L124" s="174">
        <f t="shared" si="6"/>
        <v>66177.230575287118</v>
      </c>
      <c r="N124" s="156" t="s">
        <v>552</v>
      </c>
      <c r="O124" s="20">
        <f>+B124/'Total x Ano'!$E$30</f>
        <v>7.5422291647023762E-5</v>
      </c>
      <c r="P124" s="20">
        <f>+C124/'Total x Ano'!$E$30</f>
        <v>0</v>
      </c>
      <c r="Q124" s="20">
        <f>+D124/'Total x Ano'!$E$30</f>
        <v>0</v>
      </c>
      <c r="R124" s="20">
        <f>+E124/'Total x Ano'!$E$30</f>
        <v>0</v>
      </c>
      <c r="S124" s="20">
        <f>+F124/'Total x Ano'!$E$30</f>
        <v>4.0098784762056515E-4</v>
      </c>
      <c r="T124" s="20">
        <f>+G124/'Total x Ano'!$E$30</f>
        <v>0</v>
      </c>
      <c r="U124" s="20">
        <f>+H124/'Total x Ano'!$E$30</f>
        <v>0</v>
      </c>
      <c r="V124" s="20">
        <f>+I124/'Total x Ano'!$E$30</f>
        <v>7.1919013378283182E-5</v>
      </c>
      <c r="W124" s="20">
        <f>+J124/'Total x Ano'!$E$30</f>
        <v>0</v>
      </c>
      <c r="X124" s="20">
        <f>+K124/'Total x Ano'!$E$30</f>
        <v>0</v>
      </c>
      <c r="Y124" s="20">
        <f>+L124/'Total x Ano'!$E$30</f>
        <v>5.4832915264587214E-4</v>
      </c>
    </row>
    <row r="125" spans="1:25" x14ac:dyDescent="0.25">
      <c r="A125" s="1" t="s">
        <v>553</v>
      </c>
      <c r="B125" s="174">
        <f>tab_dinamicas!C646</f>
        <v>12234.089011820612</v>
      </c>
      <c r="C125" s="174">
        <f>tab_dinamicas!D646</f>
        <v>0</v>
      </c>
      <c r="D125" s="174">
        <f>tab_dinamicas!E646</f>
        <v>0</v>
      </c>
      <c r="E125" s="174">
        <f>tab_dinamicas!F646</f>
        <v>0</v>
      </c>
      <c r="F125" s="174">
        <f>tab_dinamicas!G646</f>
        <v>85492.192651784149</v>
      </c>
      <c r="G125" s="174">
        <f>tab_dinamicas!H646</f>
        <v>0</v>
      </c>
      <c r="H125" s="174">
        <f>tab_dinamicas!I646</f>
        <v>0</v>
      </c>
      <c r="I125" s="174">
        <f>tab_dinamicas!J646</f>
        <v>8468.6341524330528</v>
      </c>
      <c r="J125" s="174">
        <f>tab_dinamicas!K646</f>
        <v>0</v>
      </c>
      <c r="K125" s="174">
        <f>tab_dinamicas!L646</f>
        <v>0</v>
      </c>
      <c r="L125" s="174">
        <f t="shared" si="6"/>
        <v>106194.91581603781</v>
      </c>
      <c r="N125" s="156" t="s">
        <v>553</v>
      </c>
      <c r="O125" s="20">
        <f>+B125/'Total x Ano'!$E$30</f>
        <v>1.0136881829187464E-4</v>
      </c>
      <c r="P125" s="20">
        <f>+C125/'Total x Ano'!$E$30</f>
        <v>0</v>
      </c>
      <c r="Q125" s="20">
        <f>+D125/'Total x Ano'!$E$30</f>
        <v>0</v>
      </c>
      <c r="R125" s="20">
        <f>+E125/'Total x Ano'!$E$30</f>
        <v>0</v>
      </c>
      <c r="S125" s="20">
        <f>+F125/'Total x Ano'!$E$30</f>
        <v>7.0836843952331067E-4</v>
      </c>
      <c r="T125" s="20">
        <f>+G125/'Total x Ano'!$E$30</f>
        <v>0</v>
      </c>
      <c r="U125" s="20">
        <f>+H125/'Total x Ano'!$E$30</f>
        <v>0</v>
      </c>
      <c r="V125" s="20">
        <f>+I125/'Total x Ano'!$E$30</f>
        <v>7.0169134436483821E-5</v>
      </c>
      <c r="W125" s="20">
        <f>+J125/'Total x Ano'!$E$30</f>
        <v>0</v>
      </c>
      <c r="X125" s="20">
        <f>+K125/'Total x Ano'!$E$30</f>
        <v>0</v>
      </c>
      <c r="Y125" s="20">
        <f>+L125/'Total x Ano'!$E$30</f>
        <v>8.7990639225166915E-4</v>
      </c>
    </row>
    <row r="126" spans="1:25" x14ac:dyDescent="0.25">
      <c r="A126" s="1" t="s">
        <v>554</v>
      </c>
      <c r="B126" s="174">
        <f>tab_dinamicas!C647</f>
        <v>22714.466384381172</v>
      </c>
      <c r="C126" s="174">
        <f>tab_dinamicas!D647</f>
        <v>0</v>
      </c>
      <c r="D126" s="174">
        <f>tab_dinamicas!E647</f>
        <v>0</v>
      </c>
      <c r="E126" s="174">
        <f>tab_dinamicas!F647</f>
        <v>0</v>
      </c>
      <c r="F126" s="174">
        <f>tab_dinamicas!G647</f>
        <v>190502.56203047119</v>
      </c>
      <c r="G126" s="174">
        <f>tab_dinamicas!H647</f>
        <v>0</v>
      </c>
      <c r="H126" s="174">
        <f>tab_dinamicas!I647</f>
        <v>0</v>
      </c>
      <c r="I126" s="174">
        <f>tab_dinamicas!J647</f>
        <v>26707.348152970451</v>
      </c>
      <c r="J126" s="174">
        <f>tab_dinamicas!K647</f>
        <v>0</v>
      </c>
      <c r="K126" s="174">
        <f>tab_dinamicas!L647</f>
        <v>0</v>
      </c>
      <c r="L126" s="174">
        <f t="shared" si="6"/>
        <v>239924.37656782282</v>
      </c>
      <c r="N126" s="156" t="s">
        <v>554</v>
      </c>
      <c r="O126" s="20">
        <f>+B126/'Total x Ano'!$E$30</f>
        <v>1.882067895117087E-4</v>
      </c>
      <c r="P126" s="20">
        <f>+C126/'Total x Ano'!$E$30</f>
        <v>0</v>
      </c>
      <c r="Q126" s="20">
        <f>+D126/'Total x Ano'!$E$30</f>
        <v>0</v>
      </c>
      <c r="R126" s="20">
        <f>+E126/'Total x Ano'!$E$30</f>
        <v>0</v>
      </c>
      <c r="S126" s="20">
        <f>+F126/'Total x Ano'!$E$30</f>
        <v>1.5784599552892784E-3</v>
      </c>
      <c r="T126" s="20">
        <f>+G126/'Total x Ano'!$E$30</f>
        <v>0</v>
      </c>
      <c r="U126" s="20">
        <f>+H126/'Total x Ano'!$E$30</f>
        <v>0</v>
      </c>
      <c r="V126" s="20">
        <f>+I126/'Total x Ano'!$E$30</f>
        <v>2.2129087988165708E-4</v>
      </c>
      <c r="W126" s="20">
        <f>+J126/'Total x Ano'!$E$30</f>
        <v>0</v>
      </c>
      <c r="X126" s="20">
        <f>+K126/'Total x Ano'!$E$30</f>
        <v>0</v>
      </c>
      <c r="Y126" s="20">
        <f>+L126/'Total x Ano'!$E$30</f>
        <v>1.987957624682644E-3</v>
      </c>
    </row>
    <row r="127" spans="1:25" x14ac:dyDescent="0.25">
      <c r="A127" s="1" t="s">
        <v>555</v>
      </c>
      <c r="B127" s="174">
        <f>tab_dinamicas!C648</f>
        <v>28034.922412652235</v>
      </c>
      <c r="C127" s="174">
        <f>tab_dinamicas!D648</f>
        <v>0</v>
      </c>
      <c r="D127" s="174">
        <f>tab_dinamicas!E648</f>
        <v>0</v>
      </c>
      <c r="E127" s="174">
        <f>tab_dinamicas!F648</f>
        <v>0</v>
      </c>
      <c r="F127" s="174">
        <f>tab_dinamicas!G648</f>
        <v>305841.20156470477</v>
      </c>
      <c r="G127" s="174">
        <f>tab_dinamicas!H648</f>
        <v>0</v>
      </c>
      <c r="H127" s="174">
        <f>tab_dinamicas!I648</f>
        <v>0</v>
      </c>
      <c r="I127" s="174">
        <f>tab_dinamicas!J648</f>
        <v>25517.363046421233</v>
      </c>
      <c r="J127" s="174">
        <f>tab_dinamicas!K648</f>
        <v>0</v>
      </c>
      <c r="K127" s="174">
        <f>tab_dinamicas!L648</f>
        <v>0</v>
      </c>
      <c r="L127" s="174">
        <f t="shared" si="6"/>
        <v>359393.48702377826</v>
      </c>
      <c r="N127" s="156" t="s">
        <v>555</v>
      </c>
      <c r="O127" s="20">
        <f>+B127/'Total x Ano'!$E$30</f>
        <v>2.3229085166285194E-4</v>
      </c>
      <c r="P127" s="20">
        <f>+C127/'Total x Ano'!$E$30</f>
        <v>0</v>
      </c>
      <c r="Q127" s="20">
        <f>+D127/'Total x Ano'!$E$30</f>
        <v>0</v>
      </c>
      <c r="R127" s="20">
        <f>+E127/'Total x Ano'!$E$30</f>
        <v>0</v>
      </c>
      <c r="S127" s="20">
        <f>+F127/'Total x Ano'!$E$30</f>
        <v>2.5341291172253375E-3</v>
      </c>
      <c r="T127" s="20">
        <f>+G127/'Total x Ano'!$E$30</f>
        <v>0</v>
      </c>
      <c r="U127" s="20">
        <f>+H127/'Total x Ano'!$E$30</f>
        <v>0</v>
      </c>
      <c r="V127" s="20">
        <f>+I127/'Total x Ano'!$E$30</f>
        <v>2.1143093984694961E-4</v>
      </c>
      <c r="W127" s="20">
        <f>+J127/'Total x Ano'!$E$30</f>
        <v>0</v>
      </c>
      <c r="X127" s="20">
        <f>+K127/'Total x Ano'!$E$30</f>
        <v>0</v>
      </c>
      <c r="Y127" s="20">
        <f>+L127/'Total x Ano'!$E$30</f>
        <v>2.977850908735139E-3</v>
      </c>
    </row>
    <row r="128" spans="1:25" x14ac:dyDescent="0.25">
      <c r="A128" s="11" t="s">
        <v>95</v>
      </c>
      <c r="B128" s="162">
        <f t="shared" ref="B128:K128" si="7">SUM(B101:B127)</f>
        <v>1067182.0289779343</v>
      </c>
      <c r="C128" s="162">
        <f t="shared" si="7"/>
        <v>0</v>
      </c>
      <c r="D128" s="162">
        <f t="shared" si="7"/>
        <v>0</v>
      </c>
      <c r="E128" s="162">
        <f t="shared" si="7"/>
        <v>0</v>
      </c>
      <c r="F128" s="162">
        <f t="shared" si="7"/>
        <v>10055815.212657141</v>
      </c>
      <c r="G128" s="162">
        <f t="shared" si="7"/>
        <v>0</v>
      </c>
      <c r="H128" s="162">
        <f t="shared" si="7"/>
        <v>0</v>
      </c>
      <c r="I128" s="162">
        <f t="shared" si="7"/>
        <v>1015194.550297817</v>
      </c>
      <c r="J128" s="162">
        <f t="shared" si="7"/>
        <v>0</v>
      </c>
      <c r="K128" s="162">
        <f t="shared" si="7"/>
        <v>0</v>
      </c>
      <c r="L128" s="174">
        <f t="shared" si="6"/>
        <v>12138191.791932892</v>
      </c>
      <c r="N128" s="156" t="s">
        <v>95</v>
      </c>
      <c r="O128" s="20">
        <f>+B128/'Total x Ano'!$E$30</f>
        <v>8.8424222739670669E-3</v>
      </c>
      <c r="P128" s="20">
        <f>+C128/'Total x Ano'!$E$30</f>
        <v>0</v>
      </c>
      <c r="Q128" s="20">
        <f>+D128/'Total x Ano'!$E$30</f>
        <v>0</v>
      </c>
      <c r="R128" s="20">
        <f>+E128/'Total x Ano'!$E$30</f>
        <v>0</v>
      </c>
      <c r="S128" s="20">
        <f>+F128/'Total x Ano'!$E$30</f>
        <v>8.332014783312558E-2</v>
      </c>
      <c r="T128" s="20">
        <f>+G128/'Total x Ano'!$E$30</f>
        <v>0</v>
      </c>
      <c r="U128" s="20">
        <f>+H128/'Total x Ano'!$E$30</f>
        <v>0</v>
      </c>
      <c r="V128" s="20">
        <f>+I128/'Total x Ano'!$E$30</f>
        <v>8.4116661077592112E-3</v>
      </c>
      <c r="W128" s="20">
        <f>+J128/'Total x Ano'!$E$30</f>
        <v>0</v>
      </c>
      <c r="X128" s="20">
        <f>+K128/'Total x Ano'!$E$30</f>
        <v>0</v>
      </c>
      <c r="Y128" s="20">
        <f>+L128/'Total x Ano'!$E$30</f>
        <v>0.10057423621485186</v>
      </c>
    </row>
    <row r="129" spans="1:25" x14ac:dyDescent="0.25">
      <c r="A129" s="1"/>
      <c r="B129" s="175"/>
      <c r="C129" s="175"/>
      <c r="D129" s="175"/>
      <c r="E129" s="175"/>
      <c r="F129" s="175"/>
      <c r="G129" s="175"/>
      <c r="H129" s="175"/>
      <c r="I129" s="175"/>
      <c r="J129" s="175"/>
      <c r="K129" s="175"/>
      <c r="L129" s="175"/>
    </row>
    <row r="130" spans="1:25" x14ac:dyDescent="0.25">
      <c r="A130" s="1"/>
      <c r="B130" s="156"/>
      <c r="C130" s="156"/>
      <c r="D130" s="156"/>
      <c r="E130" s="156"/>
      <c r="F130" s="156"/>
      <c r="G130" s="156"/>
      <c r="H130" s="156"/>
      <c r="I130" s="156"/>
      <c r="J130" s="156"/>
      <c r="K130" s="156"/>
      <c r="L130" s="156"/>
    </row>
    <row r="131" spans="1:25" s="123" customFormat="1" x14ac:dyDescent="0.25">
      <c r="B131" s="156">
        <v>2011</v>
      </c>
      <c r="C131" s="156">
        <v>2011</v>
      </c>
      <c r="D131" s="156">
        <v>2011</v>
      </c>
      <c r="E131" s="156">
        <v>2011</v>
      </c>
      <c r="F131" s="156">
        <v>2011</v>
      </c>
      <c r="G131" s="156">
        <v>2011</v>
      </c>
      <c r="H131" s="156">
        <v>2011</v>
      </c>
      <c r="I131" s="156">
        <v>2011</v>
      </c>
      <c r="J131" s="156">
        <v>2011</v>
      </c>
      <c r="K131" s="156">
        <v>2011</v>
      </c>
      <c r="L131" s="177">
        <v>2011</v>
      </c>
      <c r="M131" s="156"/>
      <c r="N131" s="156"/>
      <c r="O131" s="123">
        <v>2011</v>
      </c>
      <c r="P131" s="123">
        <v>2011</v>
      </c>
      <c r="Q131" s="123">
        <v>2011</v>
      </c>
      <c r="R131" s="123">
        <v>2011</v>
      </c>
      <c r="S131" s="123">
        <v>2011</v>
      </c>
      <c r="T131" s="123">
        <v>2011</v>
      </c>
      <c r="U131" s="123">
        <v>2011</v>
      </c>
      <c r="V131" s="123">
        <v>2011</v>
      </c>
      <c r="W131" s="123">
        <v>2011</v>
      </c>
      <c r="X131" s="123">
        <v>2011</v>
      </c>
      <c r="Y131" s="123">
        <v>2011</v>
      </c>
    </row>
    <row r="132" spans="1:25" x14ac:dyDescent="0.25">
      <c r="A132" s="1"/>
      <c r="B132" s="156" t="s">
        <v>780</v>
      </c>
      <c r="C132" s="156" t="s">
        <v>782</v>
      </c>
      <c r="D132" s="156" t="s">
        <v>23</v>
      </c>
      <c r="E132" s="156" t="s">
        <v>787</v>
      </c>
      <c r="F132" s="156" t="s">
        <v>788</v>
      </c>
      <c r="G132" s="156" t="s">
        <v>791</v>
      </c>
      <c r="H132" s="156" t="s">
        <v>25</v>
      </c>
      <c r="I132" s="156" t="s">
        <v>24</v>
      </c>
      <c r="J132" s="156" t="s">
        <v>35</v>
      </c>
      <c r="K132" s="156" t="s">
        <v>795</v>
      </c>
      <c r="L132" s="156" t="s">
        <v>935</v>
      </c>
      <c r="O132" s="1" t="s">
        <v>780</v>
      </c>
      <c r="P132" s="1" t="s">
        <v>782</v>
      </c>
      <c r="Q132" s="1" t="s">
        <v>23</v>
      </c>
      <c r="R132" s="1" t="s">
        <v>787</v>
      </c>
      <c r="S132" s="1" t="s">
        <v>788</v>
      </c>
      <c r="T132" s="1" t="s">
        <v>791</v>
      </c>
      <c r="U132" s="1" t="s">
        <v>25</v>
      </c>
      <c r="V132" s="1" t="s">
        <v>24</v>
      </c>
      <c r="W132" s="1" t="s">
        <v>35</v>
      </c>
      <c r="X132" s="1" t="s">
        <v>795</v>
      </c>
      <c r="Y132" s="123" t="s">
        <v>935</v>
      </c>
    </row>
    <row r="133" spans="1:25" x14ac:dyDescent="0.25">
      <c r="A133" s="1" t="s">
        <v>529</v>
      </c>
      <c r="B133" s="174">
        <f>tab_dinamicas!C654</f>
        <v>13588.808444010669</v>
      </c>
      <c r="C133" s="174">
        <f>tab_dinamicas!D654</f>
        <v>0</v>
      </c>
      <c r="D133" s="174">
        <f>tab_dinamicas!E654</f>
        <v>0</v>
      </c>
      <c r="E133" s="174">
        <f>tab_dinamicas!F654</f>
        <v>0</v>
      </c>
      <c r="F133" s="174">
        <f>tab_dinamicas!G654</f>
        <v>39759.227487090298</v>
      </c>
      <c r="G133" s="174">
        <f>tab_dinamicas!H654</f>
        <v>0</v>
      </c>
      <c r="H133" s="174">
        <f>tab_dinamicas!I654</f>
        <v>0</v>
      </c>
      <c r="I133" s="174">
        <f>tab_dinamicas!J654</f>
        <v>3163.7917344798702</v>
      </c>
      <c r="J133" s="174">
        <f>tab_dinamicas!K654</f>
        <v>0</v>
      </c>
      <c r="K133" s="174">
        <f>tab_dinamicas!L654</f>
        <v>0</v>
      </c>
      <c r="L133" s="174">
        <f>SUM(B133:K133)</f>
        <v>56511.827665580837</v>
      </c>
      <c r="N133" s="156" t="s">
        <v>529</v>
      </c>
      <c r="O133" s="20">
        <f>+B133/'Total x Ano'!$F$30</f>
        <v>1.0746492334121089E-4</v>
      </c>
      <c r="P133" s="20">
        <f>+C133/'Total x Ano'!$F$30</f>
        <v>0</v>
      </c>
      <c r="Q133" s="20">
        <f>+D133/'Total x Ano'!$F$30</f>
        <v>0</v>
      </c>
      <c r="R133" s="20">
        <f>+E133/'Total x Ano'!$F$30</f>
        <v>0</v>
      </c>
      <c r="S133" s="20">
        <f>+F133/'Total x Ano'!$F$30</f>
        <v>3.1442950657599022E-4</v>
      </c>
      <c r="T133" s="20">
        <f>+G133/'Total x Ano'!$F$30</f>
        <v>0</v>
      </c>
      <c r="U133" s="20">
        <f>+H133/'Total x Ano'!$F$30</f>
        <v>0</v>
      </c>
      <c r="V133" s="20">
        <f>+I133/'Total x Ano'!$F$30</f>
        <v>2.5020342115668796E-5</v>
      </c>
      <c r="W133" s="20">
        <f>+J133/'Total x Ano'!$F$30</f>
        <v>0</v>
      </c>
      <c r="X133" s="20">
        <f>+K133/'Total x Ano'!$F$30</f>
        <v>0</v>
      </c>
      <c r="Y133" s="20">
        <f>+L133/'Total x Ano'!$F$30</f>
        <v>4.469147720328699E-4</v>
      </c>
    </row>
    <row r="134" spans="1:25" x14ac:dyDescent="0.25">
      <c r="A134" s="1" t="s">
        <v>530</v>
      </c>
      <c r="B134" s="174">
        <f>tab_dinamicas!C655</f>
        <v>2076.9342322412103</v>
      </c>
      <c r="C134" s="174">
        <f>tab_dinamicas!D655</f>
        <v>0</v>
      </c>
      <c r="D134" s="174">
        <f>tab_dinamicas!E655</f>
        <v>0</v>
      </c>
      <c r="E134" s="174">
        <f>tab_dinamicas!F655</f>
        <v>0</v>
      </c>
      <c r="F134" s="174">
        <f>tab_dinamicas!G655</f>
        <v>11329.350124997216</v>
      </c>
      <c r="G134" s="174">
        <f>tab_dinamicas!H655</f>
        <v>0</v>
      </c>
      <c r="H134" s="174">
        <f>tab_dinamicas!I655</f>
        <v>0</v>
      </c>
      <c r="I134" s="174">
        <f>tab_dinamicas!J655</f>
        <v>1964.3416434055046</v>
      </c>
      <c r="J134" s="174">
        <f>tab_dinamicas!K655</f>
        <v>0</v>
      </c>
      <c r="K134" s="174">
        <f>tab_dinamicas!L655</f>
        <v>0</v>
      </c>
      <c r="L134" s="174">
        <f t="shared" ref="L134:L160" si="8">SUM(B134:K134)</f>
        <v>15370.626000643932</v>
      </c>
      <c r="N134" s="156" t="s">
        <v>530</v>
      </c>
      <c r="O134" s="20">
        <f>+B134/'Total x Ano'!$F$30</f>
        <v>1.642510297883504E-5</v>
      </c>
      <c r="P134" s="20">
        <f>+C134/'Total x Ano'!$F$30</f>
        <v>0</v>
      </c>
      <c r="Q134" s="20">
        <f>+D134/'Total x Ano'!$F$30</f>
        <v>0</v>
      </c>
      <c r="R134" s="20">
        <f>+E134/'Total x Ano'!$F$30</f>
        <v>0</v>
      </c>
      <c r="S134" s="20">
        <f>+F134/'Total x Ano'!$F$30</f>
        <v>8.9596357745787937E-5</v>
      </c>
      <c r="T134" s="20">
        <f>+G134/'Total x Ano'!$F$30</f>
        <v>0</v>
      </c>
      <c r="U134" s="20">
        <f>+H134/'Total x Ano'!$F$30</f>
        <v>0</v>
      </c>
      <c r="V134" s="20">
        <f>+I134/'Total x Ano'!$F$30</f>
        <v>1.5534682455367389E-5</v>
      </c>
      <c r="W134" s="20">
        <f>+J134/'Total x Ano'!$F$30</f>
        <v>0</v>
      </c>
      <c r="X134" s="20">
        <f>+K134/'Total x Ano'!$F$30</f>
        <v>0</v>
      </c>
      <c r="Y134" s="20">
        <f>+L134/'Total x Ano'!$F$30</f>
        <v>1.2155614317999038E-4</v>
      </c>
    </row>
    <row r="135" spans="1:25" x14ac:dyDescent="0.25">
      <c r="A135" s="1" t="s">
        <v>531</v>
      </c>
      <c r="B135" s="174">
        <f>tab_dinamicas!C656</f>
        <v>17885.844306854477</v>
      </c>
      <c r="C135" s="174">
        <f>tab_dinamicas!D656</f>
        <v>0</v>
      </c>
      <c r="D135" s="174">
        <f>tab_dinamicas!E656</f>
        <v>0</v>
      </c>
      <c r="E135" s="174">
        <f>tab_dinamicas!F656</f>
        <v>0</v>
      </c>
      <c r="F135" s="174">
        <f>tab_dinamicas!G656</f>
        <v>79504.451737292635</v>
      </c>
      <c r="G135" s="174">
        <f>tab_dinamicas!H656</f>
        <v>0</v>
      </c>
      <c r="H135" s="174">
        <f>tab_dinamicas!I656</f>
        <v>0</v>
      </c>
      <c r="I135" s="174">
        <f>tab_dinamicas!J656</f>
        <v>9240.374023804301</v>
      </c>
      <c r="J135" s="174">
        <f>tab_dinamicas!K656</f>
        <v>0</v>
      </c>
      <c r="K135" s="174">
        <f>tab_dinamicas!L656</f>
        <v>0</v>
      </c>
      <c r="L135" s="174">
        <f t="shared" si="8"/>
        <v>106630.6700679514</v>
      </c>
      <c r="N135" s="156" t="s">
        <v>531</v>
      </c>
      <c r="O135" s="20">
        <f>+B135/'Total x Ano'!$F$30</f>
        <v>1.4144734582494792E-4</v>
      </c>
      <c r="P135" s="20">
        <f>+C135/'Total x Ano'!$F$30</f>
        <v>0</v>
      </c>
      <c r="Q135" s="20">
        <f>+D135/'Total x Ano'!$F$30</f>
        <v>0</v>
      </c>
      <c r="R135" s="20">
        <f>+E135/'Total x Ano'!$F$30</f>
        <v>0</v>
      </c>
      <c r="S135" s="20">
        <f>+F135/'Total x Ano'!$F$30</f>
        <v>6.2874827078741673E-4</v>
      </c>
      <c r="T135" s="20">
        <f>+G135/'Total x Ano'!$F$30</f>
        <v>0</v>
      </c>
      <c r="U135" s="20">
        <f>+H135/'Total x Ano'!$F$30</f>
        <v>0</v>
      </c>
      <c r="V135" s="20">
        <f>+I135/'Total x Ano'!$F$30</f>
        <v>7.3076023567756026E-5</v>
      </c>
      <c r="W135" s="20">
        <f>+J135/'Total x Ano'!$F$30</f>
        <v>0</v>
      </c>
      <c r="X135" s="20">
        <f>+K135/'Total x Ano'!$F$30</f>
        <v>0</v>
      </c>
      <c r="Y135" s="20">
        <f>+L135/'Total x Ano'!$F$30</f>
        <v>8.4327164018012054E-4</v>
      </c>
    </row>
    <row r="136" spans="1:25" x14ac:dyDescent="0.25">
      <c r="A136" s="1" t="s">
        <v>532</v>
      </c>
      <c r="B136" s="174">
        <f>tab_dinamicas!C657</f>
        <v>529.46083836946229</v>
      </c>
      <c r="C136" s="174">
        <f>tab_dinamicas!D657</f>
        <v>0</v>
      </c>
      <c r="D136" s="174">
        <f>tab_dinamicas!E657</f>
        <v>0</v>
      </c>
      <c r="E136" s="174">
        <f>tab_dinamicas!F657</f>
        <v>0</v>
      </c>
      <c r="F136" s="174">
        <f>tab_dinamicas!G657</f>
        <v>8415.9959112779125</v>
      </c>
      <c r="G136" s="174">
        <f>tab_dinamicas!H657</f>
        <v>0</v>
      </c>
      <c r="H136" s="174">
        <f>tab_dinamicas!I657</f>
        <v>0</v>
      </c>
      <c r="I136" s="174">
        <f>tab_dinamicas!J657</f>
        <v>1626.7173703588364</v>
      </c>
      <c r="J136" s="174">
        <f>tab_dinamicas!K657</f>
        <v>0</v>
      </c>
      <c r="K136" s="174">
        <f>tab_dinamicas!L657</f>
        <v>0</v>
      </c>
      <c r="L136" s="174">
        <f t="shared" si="8"/>
        <v>10572.174120006212</v>
      </c>
      <c r="N136" s="156" t="s">
        <v>532</v>
      </c>
      <c r="O136" s="20">
        <f>+B136/'Total x Ano'!$F$30</f>
        <v>4.187156559162903E-6</v>
      </c>
      <c r="P136" s="20">
        <f>+C136/'Total x Ano'!$F$30</f>
        <v>0</v>
      </c>
      <c r="Q136" s="20">
        <f>+D136/'Total x Ano'!$F$30</f>
        <v>0</v>
      </c>
      <c r="R136" s="20">
        <f>+E136/'Total x Ano'!$F$30</f>
        <v>0</v>
      </c>
      <c r="S136" s="20">
        <f>+F136/'Total x Ano'!$F$30</f>
        <v>6.6556560803096348E-5</v>
      </c>
      <c r="T136" s="20">
        <f>+G136/'Total x Ano'!$F$30</f>
        <v>0</v>
      </c>
      <c r="U136" s="20">
        <f>+H136/'Total x Ano'!$F$30</f>
        <v>0</v>
      </c>
      <c r="V136" s="20">
        <f>+I136/'Total x Ano'!$F$30</f>
        <v>1.2864634763504896E-5</v>
      </c>
      <c r="W136" s="20">
        <f>+J136/'Total x Ano'!$F$30</f>
        <v>0</v>
      </c>
      <c r="X136" s="20">
        <f>+K136/'Total x Ano'!$F$30</f>
        <v>0</v>
      </c>
      <c r="Y136" s="20">
        <f>+L136/'Total x Ano'!$F$30</f>
        <v>8.3608352125764151E-5</v>
      </c>
    </row>
    <row r="137" spans="1:25" x14ac:dyDescent="0.25">
      <c r="A137" s="1" t="s">
        <v>533</v>
      </c>
      <c r="B137" s="174">
        <f>tab_dinamicas!C658</f>
        <v>9890.0569184427404</v>
      </c>
      <c r="C137" s="174">
        <f>tab_dinamicas!D658</f>
        <v>0</v>
      </c>
      <c r="D137" s="174">
        <f>tab_dinamicas!E658</f>
        <v>0</v>
      </c>
      <c r="E137" s="174">
        <f>tab_dinamicas!F658</f>
        <v>0</v>
      </c>
      <c r="F137" s="174">
        <f>tab_dinamicas!G658</f>
        <v>94798.280255255551</v>
      </c>
      <c r="G137" s="174">
        <f>tab_dinamicas!H658</f>
        <v>0</v>
      </c>
      <c r="H137" s="174">
        <f>tab_dinamicas!I658</f>
        <v>0</v>
      </c>
      <c r="I137" s="174">
        <f>tab_dinamicas!J658</f>
        <v>9619.7763158757007</v>
      </c>
      <c r="J137" s="174">
        <f>tab_dinamicas!K658</f>
        <v>0</v>
      </c>
      <c r="K137" s="174">
        <f>tab_dinamicas!L658</f>
        <v>0</v>
      </c>
      <c r="L137" s="174">
        <f t="shared" si="8"/>
        <v>114308.113489574</v>
      </c>
      <c r="N137" s="156" t="s">
        <v>533</v>
      </c>
      <c r="O137" s="20">
        <f>+B137/'Total x Ano'!$F$30</f>
        <v>7.8213937076220308E-5</v>
      </c>
      <c r="P137" s="20">
        <f>+C137/'Total x Ano'!$F$30</f>
        <v>0</v>
      </c>
      <c r="Q137" s="20">
        <f>+D137/'Total x Ano'!$F$30</f>
        <v>0</v>
      </c>
      <c r="R137" s="20">
        <f>+E137/'Total x Ano'!$F$30</f>
        <v>0</v>
      </c>
      <c r="S137" s="20">
        <f>+F137/'Total x Ano'!$F$30</f>
        <v>7.4969707332947564E-4</v>
      </c>
      <c r="T137" s="20">
        <f>+G137/'Total x Ano'!$F$30</f>
        <v>0</v>
      </c>
      <c r="U137" s="20">
        <f>+H137/'Total x Ano'!$F$30</f>
        <v>0</v>
      </c>
      <c r="V137" s="20">
        <f>+I137/'Total x Ano'!$F$30</f>
        <v>7.6076466056950378E-5</v>
      </c>
      <c r="W137" s="20">
        <f>+J137/'Total x Ano'!$F$30</f>
        <v>0</v>
      </c>
      <c r="X137" s="20">
        <f>+K137/'Total x Ano'!$F$30</f>
        <v>0</v>
      </c>
      <c r="Y137" s="20">
        <f>+L137/'Total x Ano'!$F$30</f>
        <v>9.0398747646264633E-4</v>
      </c>
    </row>
    <row r="138" spans="1:25" x14ac:dyDescent="0.25">
      <c r="A138" s="1" t="s">
        <v>534</v>
      </c>
      <c r="B138" s="174">
        <f>tab_dinamicas!C659</f>
        <v>534.78107375737625</v>
      </c>
      <c r="C138" s="174">
        <f>tab_dinamicas!D659</f>
        <v>0</v>
      </c>
      <c r="D138" s="174">
        <f>tab_dinamicas!E659</f>
        <v>0</v>
      </c>
      <c r="E138" s="174">
        <f>tab_dinamicas!F659</f>
        <v>0</v>
      </c>
      <c r="F138" s="174">
        <f>tab_dinamicas!G659</f>
        <v>10709.346155456089</v>
      </c>
      <c r="G138" s="174">
        <f>tab_dinamicas!H659</f>
        <v>0</v>
      </c>
      <c r="H138" s="174">
        <f>tab_dinamicas!I659</f>
        <v>0</v>
      </c>
      <c r="I138" s="174">
        <f>tab_dinamicas!J659</f>
        <v>676.69034344472811</v>
      </c>
      <c r="J138" s="174">
        <f>tab_dinamicas!K659</f>
        <v>0</v>
      </c>
      <c r="K138" s="174">
        <f>tab_dinamicas!L659</f>
        <v>0</v>
      </c>
      <c r="L138" s="174">
        <f t="shared" si="8"/>
        <v>11920.817572658194</v>
      </c>
      <c r="N138" s="156" t="s">
        <v>534</v>
      </c>
      <c r="O138" s="20">
        <f>+B138/'Total x Ano'!$F$30</f>
        <v>4.2292307918283411E-6</v>
      </c>
      <c r="P138" s="20">
        <f>+C138/'Total x Ano'!$F$30</f>
        <v>0</v>
      </c>
      <c r="Q138" s="20">
        <f>+D138/'Total x Ano'!$F$30</f>
        <v>0</v>
      </c>
      <c r="R138" s="20">
        <f>+E138/'Total x Ano'!$F$30</f>
        <v>0</v>
      </c>
      <c r="S138" s="20">
        <f>+F138/'Total x Ano'!$F$30</f>
        <v>8.4693155280869052E-5</v>
      </c>
      <c r="T138" s="20">
        <f>+G138/'Total x Ano'!$F$30</f>
        <v>0</v>
      </c>
      <c r="U138" s="20">
        <f>+H138/'Total x Ano'!$F$30</f>
        <v>0</v>
      </c>
      <c r="V138" s="20">
        <f>+I138/'Total x Ano'!$F$30</f>
        <v>5.3514976080244379E-6</v>
      </c>
      <c r="W138" s="20">
        <f>+J138/'Total x Ano'!$F$30</f>
        <v>0</v>
      </c>
      <c r="X138" s="20">
        <f>+K138/'Total x Ano'!$F$30</f>
        <v>0</v>
      </c>
      <c r="Y138" s="20">
        <f>+L138/'Total x Ano'!$F$30</f>
        <v>9.4273883680721842E-5</v>
      </c>
    </row>
    <row r="139" spans="1:25" x14ac:dyDescent="0.25">
      <c r="A139" s="1" t="s">
        <v>535</v>
      </c>
      <c r="B139" s="174">
        <f>tab_dinamicas!C660</f>
        <v>1857.2144543705706</v>
      </c>
      <c r="C139" s="174">
        <f>tab_dinamicas!D660</f>
        <v>0</v>
      </c>
      <c r="D139" s="174">
        <f>tab_dinamicas!E660</f>
        <v>0</v>
      </c>
      <c r="E139" s="174">
        <f>tab_dinamicas!F660</f>
        <v>0</v>
      </c>
      <c r="F139" s="174">
        <f>tab_dinamicas!G660</f>
        <v>20973.032149321542</v>
      </c>
      <c r="G139" s="174">
        <f>tab_dinamicas!H660</f>
        <v>0</v>
      </c>
      <c r="H139" s="174">
        <f>tab_dinamicas!I660</f>
        <v>0</v>
      </c>
      <c r="I139" s="174">
        <f>tab_dinamicas!J660</f>
        <v>2090.5585164416398</v>
      </c>
      <c r="J139" s="174">
        <f>tab_dinamicas!K660</f>
        <v>0</v>
      </c>
      <c r="K139" s="174">
        <f>tab_dinamicas!L660</f>
        <v>0</v>
      </c>
      <c r="L139" s="174">
        <f t="shared" si="8"/>
        <v>24920.805120133751</v>
      </c>
      <c r="N139" s="156" t="s">
        <v>535</v>
      </c>
      <c r="O139" s="20">
        <f>+B139/'Total x Ano'!$F$30</f>
        <v>1.4687484174161745E-5</v>
      </c>
      <c r="P139" s="20">
        <f>+C139/'Total x Ano'!$F$30</f>
        <v>0</v>
      </c>
      <c r="Q139" s="20">
        <f>+D139/'Total x Ano'!$F$30</f>
        <v>0</v>
      </c>
      <c r="R139" s="20">
        <f>+E139/'Total x Ano'!$F$30</f>
        <v>0</v>
      </c>
      <c r="S139" s="20">
        <f>+F139/'Total x Ano'!$F$30</f>
        <v>1.658618782835954E-4</v>
      </c>
      <c r="T139" s="20">
        <f>+G139/'Total x Ano'!$F$30</f>
        <v>0</v>
      </c>
      <c r="U139" s="20">
        <f>+H139/'Total x Ano'!$F$30</f>
        <v>0</v>
      </c>
      <c r="V139" s="20">
        <f>+I139/'Total x Ano'!$F$30</f>
        <v>1.6532848456535356E-5</v>
      </c>
      <c r="W139" s="20">
        <f>+J139/'Total x Ano'!$F$30</f>
        <v>0</v>
      </c>
      <c r="X139" s="20">
        <f>+K139/'Total x Ano'!$F$30</f>
        <v>0</v>
      </c>
      <c r="Y139" s="20">
        <f>+L139/'Total x Ano'!$F$30</f>
        <v>1.970822109142925E-4</v>
      </c>
    </row>
    <row r="140" spans="1:25" x14ac:dyDescent="0.25">
      <c r="A140" s="1" t="s">
        <v>536</v>
      </c>
      <c r="B140" s="174">
        <f>tab_dinamicas!C661</f>
        <v>10703.310909092157</v>
      </c>
      <c r="C140" s="174">
        <f>tab_dinamicas!D661</f>
        <v>0</v>
      </c>
      <c r="D140" s="174">
        <f>tab_dinamicas!E661</f>
        <v>0</v>
      </c>
      <c r="E140" s="174">
        <f>tab_dinamicas!F661</f>
        <v>0</v>
      </c>
      <c r="F140" s="174">
        <f>tab_dinamicas!G661</f>
        <v>68188.389050611906</v>
      </c>
      <c r="G140" s="174">
        <f>tab_dinamicas!H661</f>
        <v>0</v>
      </c>
      <c r="H140" s="174">
        <f>tab_dinamicas!I661</f>
        <v>0</v>
      </c>
      <c r="I140" s="174">
        <f>tab_dinamicas!J661</f>
        <v>8195.5425144950495</v>
      </c>
      <c r="J140" s="174">
        <f>tab_dinamicas!K661</f>
        <v>0</v>
      </c>
      <c r="K140" s="174">
        <f>tab_dinamicas!L661</f>
        <v>0</v>
      </c>
      <c r="L140" s="174">
        <f t="shared" si="8"/>
        <v>87087.242474199127</v>
      </c>
      <c r="N140" s="156" t="s">
        <v>536</v>
      </c>
      <c r="O140" s="20">
        <f>+B140/'Total x Ano'!$F$30</f>
        <v>8.4645426497987358E-5</v>
      </c>
      <c r="P140" s="20">
        <f>+C140/'Total x Ano'!$F$30</f>
        <v>0</v>
      </c>
      <c r="Q140" s="20">
        <f>+D140/'Total x Ano'!$F$30</f>
        <v>0</v>
      </c>
      <c r="R140" s="20">
        <f>+E140/'Total x Ano'!$F$30</f>
        <v>0</v>
      </c>
      <c r="S140" s="20">
        <f>+F140/'Total x Ano'!$F$30</f>
        <v>5.3925699462740323E-4</v>
      </c>
      <c r="T140" s="20">
        <f>+G140/'Total x Ano'!$F$30</f>
        <v>0</v>
      </c>
      <c r="U140" s="20">
        <f>+H140/'Total x Ano'!$F$30</f>
        <v>0</v>
      </c>
      <c r="V140" s="20">
        <f>+I140/'Total x Ano'!$F$30</f>
        <v>6.4813140290312398E-5</v>
      </c>
      <c r="W140" s="20">
        <f>+J140/'Total x Ano'!$F$30</f>
        <v>0</v>
      </c>
      <c r="X140" s="20">
        <f>+K140/'Total x Ano'!$F$30</f>
        <v>0</v>
      </c>
      <c r="Y140" s="20">
        <f>+L140/'Total x Ano'!$F$30</f>
        <v>6.8871556141570311E-4</v>
      </c>
    </row>
    <row r="141" spans="1:25" x14ac:dyDescent="0.25">
      <c r="A141" s="1" t="s">
        <v>537</v>
      </c>
      <c r="B141" s="174">
        <f>tab_dinamicas!C662</f>
        <v>8264.6102656023304</v>
      </c>
      <c r="C141" s="174">
        <f>tab_dinamicas!D662</f>
        <v>0</v>
      </c>
      <c r="D141" s="174">
        <f>tab_dinamicas!E662</f>
        <v>0</v>
      </c>
      <c r="E141" s="174">
        <f>tab_dinamicas!F662</f>
        <v>0</v>
      </c>
      <c r="F141" s="174">
        <f>tab_dinamicas!G662</f>
        <v>50049.664154192906</v>
      </c>
      <c r="G141" s="174">
        <f>tab_dinamicas!H662</f>
        <v>0</v>
      </c>
      <c r="H141" s="174">
        <f>tab_dinamicas!I662</f>
        <v>0</v>
      </c>
      <c r="I141" s="174">
        <f>tab_dinamicas!J662</f>
        <v>5448.8212725970398</v>
      </c>
      <c r="J141" s="174">
        <f>tab_dinamicas!K662</f>
        <v>0</v>
      </c>
      <c r="K141" s="174">
        <f>tab_dinamicas!L662</f>
        <v>0</v>
      </c>
      <c r="L141" s="174">
        <f t="shared" si="8"/>
        <v>63763.095692392271</v>
      </c>
      <c r="N141" s="156" t="s">
        <v>537</v>
      </c>
      <c r="O141" s="20">
        <f>+B141/'Total x Ano'!$F$30</f>
        <v>6.5359351579453453E-5</v>
      </c>
      <c r="P141" s="20">
        <f>+C141/'Total x Ano'!$F$30</f>
        <v>0</v>
      </c>
      <c r="Q141" s="20">
        <f>+D141/'Total x Ano'!$F$30</f>
        <v>0</v>
      </c>
      <c r="R141" s="20">
        <f>+E141/'Total x Ano'!$F$30</f>
        <v>0</v>
      </c>
      <c r="S141" s="20">
        <f>+F141/'Total x Ano'!$F$30</f>
        <v>3.958097830096595E-4</v>
      </c>
      <c r="T141" s="20">
        <f>+G141/'Total x Ano'!$F$30</f>
        <v>0</v>
      </c>
      <c r="U141" s="20">
        <f>+H141/'Total x Ano'!$F$30</f>
        <v>0</v>
      </c>
      <c r="V141" s="20">
        <f>+I141/'Total x Ano'!$F$30</f>
        <v>4.309113361721477E-5</v>
      </c>
      <c r="W141" s="20">
        <f>+J141/'Total x Ano'!$F$30</f>
        <v>0</v>
      </c>
      <c r="X141" s="20">
        <f>+K141/'Total x Ano'!$F$30</f>
        <v>0</v>
      </c>
      <c r="Y141" s="20">
        <f>+L141/'Total x Ano'!$F$30</f>
        <v>5.0426026820632767E-4</v>
      </c>
    </row>
    <row r="142" spans="1:25" x14ac:dyDescent="0.25">
      <c r="A142" s="1" t="s">
        <v>538</v>
      </c>
      <c r="B142" s="174">
        <f>tab_dinamicas!C663</f>
        <v>15940.895676707705</v>
      </c>
      <c r="C142" s="174">
        <f>tab_dinamicas!D663</f>
        <v>0</v>
      </c>
      <c r="D142" s="174">
        <f>tab_dinamicas!E663</f>
        <v>0</v>
      </c>
      <c r="E142" s="174">
        <f>tab_dinamicas!F663</f>
        <v>0</v>
      </c>
      <c r="F142" s="174">
        <f>tab_dinamicas!G663</f>
        <v>243134.92889324736</v>
      </c>
      <c r="G142" s="174">
        <f>tab_dinamicas!H663</f>
        <v>0</v>
      </c>
      <c r="H142" s="174">
        <f>tab_dinamicas!I663</f>
        <v>0</v>
      </c>
      <c r="I142" s="174">
        <f>tab_dinamicas!J663</f>
        <v>7729.6692160248786</v>
      </c>
      <c r="J142" s="174">
        <f>tab_dinamicas!K663</f>
        <v>0</v>
      </c>
      <c r="K142" s="174">
        <f>tab_dinamicas!L663</f>
        <v>0</v>
      </c>
      <c r="L142" s="174">
        <f t="shared" si="8"/>
        <v>266805.49378597992</v>
      </c>
      <c r="N142" s="156" t="s">
        <v>538</v>
      </c>
      <c r="O142" s="20">
        <f>+B142/'Total x Ano'!$F$30</f>
        <v>1.2606602992057666E-4</v>
      </c>
      <c r="P142" s="20">
        <f>+C142/'Total x Ano'!$F$30</f>
        <v>0</v>
      </c>
      <c r="Q142" s="20">
        <f>+D142/'Total x Ano'!$F$30</f>
        <v>0</v>
      </c>
      <c r="R142" s="20">
        <f>+E142/'Total x Ano'!$F$30</f>
        <v>0</v>
      </c>
      <c r="S142" s="20">
        <f>+F142/'Total x Ano'!$F$30</f>
        <v>1.9227937904003525E-3</v>
      </c>
      <c r="T142" s="20">
        <f>+G142/'Total x Ano'!$F$30</f>
        <v>0</v>
      </c>
      <c r="U142" s="20">
        <f>+H142/'Total x Ano'!$F$30</f>
        <v>0</v>
      </c>
      <c r="V142" s="20">
        <f>+I142/'Total x Ano'!$F$30</f>
        <v>6.1128855644377876E-5</v>
      </c>
      <c r="W142" s="20">
        <f>+J142/'Total x Ano'!$F$30</f>
        <v>0</v>
      </c>
      <c r="X142" s="20">
        <f>+K142/'Total x Ano'!$F$30</f>
        <v>0</v>
      </c>
      <c r="Y142" s="20">
        <f>+L142/'Total x Ano'!$F$30</f>
        <v>2.1099886759653069E-3</v>
      </c>
    </row>
    <row r="143" spans="1:25" x14ac:dyDescent="0.25">
      <c r="A143" s="1" t="s">
        <v>539</v>
      </c>
      <c r="B143" s="174">
        <f>tab_dinamicas!C664</f>
        <v>5655.615446682752</v>
      </c>
      <c r="C143" s="174">
        <f>tab_dinamicas!D664</f>
        <v>0</v>
      </c>
      <c r="D143" s="174">
        <f>tab_dinamicas!E664</f>
        <v>0</v>
      </c>
      <c r="E143" s="174">
        <f>tab_dinamicas!F664</f>
        <v>0</v>
      </c>
      <c r="F143" s="174">
        <f>tab_dinamicas!G664</f>
        <v>54302.998752355175</v>
      </c>
      <c r="G143" s="174">
        <f>tab_dinamicas!H664</f>
        <v>0</v>
      </c>
      <c r="H143" s="174">
        <f>tab_dinamicas!I664</f>
        <v>0</v>
      </c>
      <c r="I143" s="174">
        <f>tab_dinamicas!J664</f>
        <v>6884.9272327993349</v>
      </c>
      <c r="J143" s="174">
        <f>tab_dinamicas!K664</f>
        <v>0</v>
      </c>
      <c r="K143" s="174">
        <f>tab_dinamicas!L664</f>
        <v>0</v>
      </c>
      <c r="L143" s="174">
        <f t="shared" si="8"/>
        <v>66843.541431837264</v>
      </c>
      <c r="N143" s="156" t="s">
        <v>539</v>
      </c>
      <c r="O143" s="20">
        <f>+B143/'Total x Ano'!$F$30</f>
        <v>4.4726532346771887E-5</v>
      </c>
      <c r="P143" s="20">
        <f>+C143/'Total x Ano'!$F$30</f>
        <v>0</v>
      </c>
      <c r="Q143" s="20">
        <f>+D143/'Total x Ano'!$F$30</f>
        <v>0</v>
      </c>
      <c r="R143" s="20">
        <f>+E143/'Total x Ano'!$F$30</f>
        <v>0</v>
      </c>
      <c r="S143" s="20">
        <f>+F143/'Total x Ano'!$F$30</f>
        <v>4.2944660101466202E-4</v>
      </c>
      <c r="T143" s="20">
        <f>+G143/'Total x Ano'!$F$30</f>
        <v>0</v>
      </c>
      <c r="U143" s="20">
        <f>+H143/'Total x Ano'!$F$30</f>
        <v>0</v>
      </c>
      <c r="V143" s="20">
        <f>+I143/'Total x Ano'!$F$30</f>
        <v>5.4448348457565094E-5</v>
      </c>
      <c r="W143" s="20">
        <f>+J143/'Total x Ano'!$F$30</f>
        <v>0</v>
      </c>
      <c r="X143" s="20">
        <f>+K143/'Total x Ano'!$F$30</f>
        <v>0</v>
      </c>
      <c r="Y143" s="20">
        <f>+L143/'Total x Ano'!$F$30</f>
        <v>5.2862148181899904E-4</v>
      </c>
    </row>
    <row r="144" spans="1:25" x14ac:dyDescent="0.25">
      <c r="A144" s="1" t="s">
        <v>540</v>
      </c>
      <c r="B144" s="174">
        <f>tab_dinamicas!C665</f>
        <v>8262.9244538276271</v>
      </c>
      <c r="C144" s="174">
        <f>tab_dinamicas!D665</f>
        <v>0</v>
      </c>
      <c r="D144" s="174">
        <f>tab_dinamicas!E665</f>
        <v>0</v>
      </c>
      <c r="E144" s="174">
        <f>tab_dinamicas!F665</f>
        <v>0</v>
      </c>
      <c r="F144" s="174">
        <f>tab_dinamicas!G665</f>
        <v>49937.662938845344</v>
      </c>
      <c r="G144" s="174">
        <f>tab_dinamicas!H665</f>
        <v>0</v>
      </c>
      <c r="H144" s="174">
        <f>tab_dinamicas!I665</f>
        <v>0</v>
      </c>
      <c r="I144" s="174">
        <f>tab_dinamicas!J665</f>
        <v>3561.3793185058603</v>
      </c>
      <c r="J144" s="174">
        <f>tab_dinamicas!K665</f>
        <v>0</v>
      </c>
      <c r="K144" s="174">
        <f>tab_dinamicas!L665</f>
        <v>0</v>
      </c>
      <c r="L144" s="174">
        <f t="shared" si="8"/>
        <v>61761.966711178829</v>
      </c>
      <c r="N144" s="156" t="s">
        <v>540</v>
      </c>
      <c r="O144" s="20">
        <f>+B144/'Total x Ano'!$F$30</f>
        <v>6.5346019606022325E-5</v>
      </c>
      <c r="P144" s="20">
        <f>+C144/'Total x Ano'!$F$30</f>
        <v>0</v>
      </c>
      <c r="Q144" s="20">
        <f>+D144/'Total x Ano'!$F$30</f>
        <v>0</v>
      </c>
      <c r="R144" s="20">
        <f>+E144/'Total x Ano'!$F$30</f>
        <v>0</v>
      </c>
      <c r="S144" s="20">
        <f>+F144/'Total x Ano'!$F$30</f>
        <v>3.9492403926906294E-4</v>
      </c>
      <c r="T144" s="20">
        <f>+G144/'Total x Ano'!$F$30</f>
        <v>0</v>
      </c>
      <c r="U144" s="20">
        <f>+H144/'Total x Ano'!$F$30</f>
        <v>0</v>
      </c>
      <c r="V144" s="20">
        <f>+I144/'Total x Ano'!$F$30</f>
        <v>2.816460008463018E-5</v>
      </c>
      <c r="W144" s="20">
        <f>+J144/'Total x Ano'!$F$30</f>
        <v>0</v>
      </c>
      <c r="X144" s="20">
        <f>+K144/'Total x Ano'!$F$30</f>
        <v>0</v>
      </c>
      <c r="Y144" s="20">
        <f>+L144/'Total x Ano'!$F$30</f>
        <v>4.884346589597154E-4</v>
      </c>
    </row>
    <row r="145" spans="1:25" x14ac:dyDescent="0.25">
      <c r="A145" s="1" t="s">
        <v>541</v>
      </c>
      <c r="B145" s="174">
        <f>tab_dinamicas!C666</f>
        <v>20922.955890084042</v>
      </c>
      <c r="C145" s="174">
        <f>tab_dinamicas!D666</f>
        <v>0</v>
      </c>
      <c r="D145" s="174">
        <f>tab_dinamicas!E666</f>
        <v>0</v>
      </c>
      <c r="E145" s="174">
        <f>tab_dinamicas!F666</f>
        <v>0</v>
      </c>
      <c r="F145" s="174">
        <f>tab_dinamicas!G666</f>
        <v>321746.83643222193</v>
      </c>
      <c r="G145" s="174">
        <f>tab_dinamicas!H666</f>
        <v>0</v>
      </c>
      <c r="H145" s="174">
        <f>tab_dinamicas!I666</f>
        <v>0</v>
      </c>
      <c r="I145" s="174">
        <f>tab_dinamicas!J666</f>
        <v>25641.86755559329</v>
      </c>
      <c r="J145" s="174">
        <f>tab_dinamicas!K666</f>
        <v>0</v>
      </c>
      <c r="K145" s="174">
        <f>tab_dinamicas!L666</f>
        <v>0</v>
      </c>
      <c r="L145" s="174">
        <f t="shared" si="8"/>
        <v>368311.65987789928</v>
      </c>
      <c r="N145" s="156" t="s">
        <v>541</v>
      </c>
      <c r="O145" s="20">
        <f>+B145/'Total x Ano'!$F$30</f>
        <v>1.6546585817761293E-4</v>
      </c>
      <c r="P145" s="20">
        <f>+C145/'Total x Ano'!$F$30</f>
        <v>0</v>
      </c>
      <c r="Q145" s="20">
        <f>+D145/'Total x Ano'!$F$30</f>
        <v>0</v>
      </c>
      <c r="R145" s="20">
        <f>+E145/'Total x Ano'!$F$30</f>
        <v>0</v>
      </c>
      <c r="S145" s="20">
        <f>+F145/'Total x Ano'!$F$30</f>
        <v>2.5444835178102467E-3</v>
      </c>
      <c r="T145" s="20">
        <f>+G145/'Total x Ano'!$F$30</f>
        <v>0</v>
      </c>
      <c r="U145" s="20">
        <f>+H145/'Total x Ano'!$F$30</f>
        <v>0</v>
      </c>
      <c r="V145" s="20">
        <f>+I145/'Total x Ano'!$F$30</f>
        <v>2.0278461813197902E-4</v>
      </c>
      <c r="W145" s="20">
        <f>+J145/'Total x Ano'!$F$30</f>
        <v>0</v>
      </c>
      <c r="X145" s="20">
        <f>+K145/'Total x Ano'!$F$30</f>
        <v>0</v>
      </c>
      <c r="Y145" s="20">
        <f>+L145/'Total x Ano'!$F$30</f>
        <v>2.9127339941198388E-3</v>
      </c>
    </row>
    <row r="146" spans="1:25" x14ac:dyDescent="0.25">
      <c r="A146" s="1" t="s">
        <v>542</v>
      </c>
      <c r="B146" s="174">
        <f>tab_dinamicas!C667</f>
        <v>4206.3010753741264</v>
      </c>
      <c r="C146" s="174">
        <f>tab_dinamicas!D667</f>
        <v>0</v>
      </c>
      <c r="D146" s="174">
        <f>tab_dinamicas!E667</f>
        <v>0</v>
      </c>
      <c r="E146" s="174">
        <f>tab_dinamicas!F667</f>
        <v>0</v>
      </c>
      <c r="F146" s="174">
        <f>tab_dinamicas!G667</f>
        <v>41444.150960602215</v>
      </c>
      <c r="G146" s="174">
        <f>tab_dinamicas!H667</f>
        <v>0</v>
      </c>
      <c r="H146" s="174">
        <f>tab_dinamicas!I667</f>
        <v>0</v>
      </c>
      <c r="I146" s="174">
        <f>tab_dinamicas!J667</f>
        <v>2400.2042091604035</v>
      </c>
      <c r="J146" s="174">
        <f>tab_dinamicas!K667</f>
        <v>0</v>
      </c>
      <c r="K146" s="174">
        <f>tab_dinamicas!L667</f>
        <v>0</v>
      </c>
      <c r="L146" s="174">
        <f t="shared" si="8"/>
        <v>48050.656245136743</v>
      </c>
      <c r="N146" s="156" t="s">
        <v>542</v>
      </c>
      <c r="O146" s="20">
        <f>+B146/'Total x Ano'!$F$30</f>
        <v>3.3264860894728977E-5</v>
      </c>
      <c r="P146" s="20">
        <f>+C146/'Total x Ano'!$F$30</f>
        <v>0</v>
      </c>
      <c r="Q146" s="20">
        <f>+D146/'Total x Ano'!$F$30</f>
        <v>0</v>
      </c>
      <c r="R146" s="20">
        <f>+E146/'Total x Ano'!$F$30</f>
        <v>0</v>
      </c>
      <c r="S146" s="20">
        <f>+F146/'Total x Ano'!$F$30</f>
        <v>3.2775445501888128E-4</v>
      </c>
      <c r="T146" s="20">
        <f>+G146/'Total x Ano'!$F$30</f>
        <v>0</v>
      </c>
      <c r="U146" s="20">
        <f>+H146/'Total x Ano'!$F$30</f>
        <v>0</v>
      </c>
      <c r="V146" s="20">
        <f>+I146/'Total x Ano'!$F$30</f>
        <v>1.8981632010153308E-5</v>
      </c>
      <c r="W146" s="20">
        <f>+J146/'Total x Ano'!$F$30</f>
        <v>0</v>
      </c>
      <c r="X146" s="20">
        <f>+K146/'Total x Ano'!$F$30</f>
        <v>0</v>
      </c>
      <c r="Y146" s="20">
        <f>+L146/'Total x Ano'!$F$30</f>
        <v>3.8000094792376354E-4</v>
      </c>
    </row>
    <row r="147" spans="1:25" x14ac:dyDescent="0.25">
      <c r="A147" s="1" t="s">
        <v>543</v>
      </c>
      <c r="B147" s="174">
        <f>tab_dinamicas!C668</f>
        <v>9328.3796173687715</v>
      </c>
      <c r="C147" s="174">
        <f>tab_dinamicas!D668</f>
        <v>0</v>
      </c>
      <c r="D147" s="174">
        <f>tab_dinamicas!E668</f>
        <v>0</v>
      </c>
      <c r="E147" s="174">
        <f>tab_dinamicas!F668</f>
        <v>0</v>
      </c>
      <c r="F147" s="174">
        <f>tab_dinamicas!G668</f>
        <v>46243.607353954299</v>
      </c>
      <c r="G147" s="174">
        <f>tab_dinamicas!H668</f>
        <v>0</v>
      </c>
      <c r="H147" s="174">
        <f>tab_dinamicas!I668</f>
        <v>0</v>
      </c>
      <c r="I147" s="174">
        <f>tab_dinamicas!J668</f>
        <v>1671.4852848777196</v>
      </c>
      <c r="J147" s="174">
        <f>tab_dinamicas!K668</f>
        <v>0</v>
      </c>
      <c r="K147" s="174">
        <f>tab_dinamicas!L668</f>
        <v>0</v>
      </c>
      <c r="L147" s="174">
        <f t="shared" si="8"/>
        <v>57243.472256200796</v>
      </c>
      <c r="N147" s="156" t="s">
        <v>543</v>
      </c>
      <c r="O147" s="20">
        <f>+B147/'Total x Ano'!$F$30</f>
        <v>7.37720017622365E-5</v>
      </c>
      <c r="P147" s="20">
        <f>+C147/'Total x Ano'!$F$30</f>
        <v>0</v>
      </c>
      <c r="Q147" s="20">
        <f>+D147/'Total x Ano'!$F$30</f>
        <v>0</v>
      </c>
      <c r="R147" s="20">
        <f>+E147/'Total x Ano'!$F$30</f>
        <v>0</v>
      </c>
      <c r="S147" s="20">
        <f>+F147/'Total x Ano'!$F$30</f>
        <v>3.6571019010162844E-4</v>
      </c>
      <c r="T147" s="20">
        <f>+G147/'Total x Ano'!$F$30</f>
        <v>0</v>
      </c>
      <c r="U147" s="20">
        <f>+H147/'Total x Ano'!$F$30</f>
        <v>0</v>
      </c>
      <c r="V147" s="20">
        <f>+I147/'Total x Ano'!$F$30</f>
        <v>1.3218674672282779E-5</v>
      </c>
      <c r="W147" s="20">
        <f>+J147/'Total x Ano'!$F$30</f>
        <v>0</v>
      </c>
      <c r="X147" s="20">
        <f>+K147/'Total x Ano'!$F$30</f>
        <v>0</v>
      </c>
      <c r="Y147" s="20">
        <f>+L147/'Total x Ano'!$F$30</f>
        <v>4.5270086653614774E-4</v>
      </c>
    </row>
    <row r="148" spans="1:25" x14ac:dyDescent="0.25">
      <c r="A148" s="1" t="s">
        <v>544</v>
      </c>
      <c r="B148" s="174">
        <f>tab_dinamicas!C669</f>
        <v>31175.73820013327</v>
      </c>
      <c r="C148" s="174">
        <f>tab_dinamicas!D669</f>
        <v>0</v>
      </c>
      <c r="D148" s="174">
        <f>tab_dinamicas!E669</f>
        <v>0</v>
      </c>
      <c r="E148" s="174">
        <f>tab_dinamicas!F669</f>
        <v>0</v>
      </c>
      <c r="F148" s="174">
        <f>tab_dinamicas!G669</f>
        <v>316067.30855768238</v>
      </c>
      <c r="G148" s="174">
        <f>tab_dinamicas!H669</f>
        <v>0</v>
      </c>
      <c r="H148" s="174">
        <f>tab_dinamicas!I669</f>
        <v>0</v>
      </c>
      <c r="I148" s="174">
        <f>tab_dinamicas!J669</f>
        <v>26402.151885117913</v>
      </c>
      <c r="J148" s="174">
        <f>tab_dinamicas!K669</f>
        <v>0</v>
      </c>
      <c r="K148" s="174">
        <f>tab_dinamicas!L669</f>
        <v>0</v>
      </c>
      <c r="L148" s="174">
        <f t="shared" si="8"/>
        <v>373645.19864293357</v>
      </c>
      <c r="N148" s="156" t="s">
        <v>544</v>
      </c>
      <c r="O148" s="20">
        <f>+B148/'Total x Ano'!$F$30</f>
        <v>2.4654835113667689E-4</v>
      </c>
      <c r="P148" s="20">
        <f>+C148/'Total x Ano'!$F$30</f>
        <v>0</v>
      </c>
      <c r="Q148" s="20">
        <f>+D148/'Total x Ano'!$F$30</f>
        <v>0</v>
      </c>
      <c r="R148" s="20">
        <f>+E148/'Total x Ano'!$F$30</f>
        <v>0</v>
      </c>
      <c r="S148" s="20">
        <f>+F148/'Total x Ano'!$F$30</f>
        <v>2.4995678778432502E-3</v>
      </c>
      <c r="T148" s="20">
        <f>+G148/'Total x Ano'!$F$30</f>
        <v>0</v>
      </c>
      <c r="U148" s="20">
        <f>+H148/'Total x Ano'!$F$30</f>
        <v>0</v>
      </c>
      <c r="V148" s="20">
        <f>+I148/'Total x Ano'!$F$30</f>
        <v>2.0879720544061088E-4</v>
      </c>
      <c r="W148" s="20">
        <f>+J148/'Total x Ano'!$F$30</f>
        <v>0</v>
      </c>
      <c r="X148" s="20">
        <f>+K148/'Total x Ano'!$F$30</f>
        <v>0</v>
      </c>
      <c r="Y148" s="20">
        <f>+L148/'Total x Ano'!$F$30</f>
        <v>2.9549134344205382E-3</v>
      </c>
    </row>
    <row r="149" spans="1:25" x14ac:dyDescent="0.25">
      <c r="A149" s="1" t="s">
        <v>545</v>
      </c>
      <c r="B149" s="174">
        <f>tab_dinamicas!C670</f>
        <v>88175.441871993418</v>
      </c>
      <c r="C149" s="174">
        <f>tab_dinamicas!D670</f>
        <v>0</v>
      </c>
      <c r="D149" s="174">
        <f>tab_dinamicas!E670</f>
        <v>0</v>
      </c>
      <c r="E149" s="174">
        <f>tab_dinamicas!F670</f>
        <v>0</v>
      </c>
      <c r="F149" s="174">
        <f>tab_dinamicas!G670</f>
        <v>690770.69150731328</v>
      </c>
      <c r="G149" s="174">
        <f>tab_dinamicas!H670</f>
        <v>0</v>
      </c>
      <c r="H149" s="174">
        <f>tab_dinamicas!I670</f>
        <v>0</v>
      </c>
      <c r="I149" s="174">
        <f>tab_dinamicas!J670</f>
        <v>69073.901586414795</v>
      </c>
      <c r="J149" s="174">
        <f>tab_dinamicas!K670</f>
        <v>0</v>
      </c>
      <c r="K149" s="174">
        <f>tab_dinamicas!L670</f>
        <v>0</v>
      </c>
      <c r="L149" s="174">
        <f t="shared" si="8"/>
        <v>848020.03496572142</v>
      </c>
      <c r="N149" s="156" t="s">
        <v>545</v>
      </c>
      <c r="O149" s="20">
        <f>+B149/'Total x Ano'!$F$30</f>
        <v>6.9732141271942492E-4</v>
      </c>
      <c r="P149" s="20">
        <f>+C149/'Total x Ano'!$F$30</f>
        <v>0</v>
      </c>
      <c r="Q149" s="20">
        <f>+D149/'Total x Ano'!$F$30</f>
        <v>0</v>
      </c>
      <c r="R149" s="20">
        <f>+E149/'Total x Ano'!$F$30</f>
        <v>0</v>
      </c>
      <c r="S149" s="20">
        <f>+F149/'Total x Ano'!$F$30</f>
        <v>5.4628497940087959E-3</v>
      </c>
      <c r="T149" s="20">
        <f>+G149/'Total x Ano'!$F$30</f>
        <v>0</v>
      </c>
      <c r="U149" s="20">
        <f>+H149/'Total x Ano'!$F$30</f>
        <v>0</v>
      </c>
      <c r="V149" s="20">
        <f>+I149/'Total x Ano'!$F$30</f>
        <v>5.4625992922390063E-4</v>
      </c>
      <c r="W149" s="20">
        <f>+J149/'Total x Ano'!$F$30</f>
        <v>0</v>
      </c>
      <c r="X149" s="20">
        <f>+K149/'Total x Ano'!$F$30</f>
        <v>0</v>
      </c>
      <c r="Y149" s="20">
        <f>+L149/'Total x Ano'!$F$30</f>
        <v>6.7064311359521208E-3</v>
      </c>
    </row>
    <row r="150" spans="1:25" x14ac:dyDescent="0.25">
      <c r="A150" s="1" t="s">
        <v>546</v>
      </c>
      <c r="B150" s="174">
        <f>tab_dinamicas!C671</f>
        <v>25241.070663597657</v>
      </c>
      <c r="C150" s="174">
        <f>tab_dinamicas!D671</f>
        <v>0</v>
      </c>
      <c r="D150" s="174">
        <f>tab_dinamicas!E671</f>
        <v>0</v>
      </c>
      <c r="E150" s="174">
        <f>tab_dinamicas!F671</f>
        <v>0</v>
      </c>
      <c r="F150" s="174">
        <f>tab_dinamicas!G671</f>
        <v>141185.96929537776</v>
      </c>
      <c r="G150" s="174">
        <f>tab_dinamicas!H671</f>
        <v>0</v>
      </c>
      <c r="H150" s="174">
        <f>tab_dinamicas!I671</f>
        <v>0</v>
      </c>
      <c r="I150" s="174">
        <f>tab_dinamicas!J671</f>
        <v>15627.07411961027</v>
      </c>
      <c r="J150" s="174">
        <f>tab_dinamicas!K671</f>
        <v>0</v>
      </c>
      <c r="K150" s="174">
        <f>tab_dinamicas!L671</f>
        <v>0</v>
      </c>
      <c r="L150" s="174">
        <f t="shared" si="8"/>
        <v>182054.1140785857</v>
      </c>
      <c r="N150" s="156" t="s">
        <v>546</v>
      </c>
      <c r="O150" s="20">
        <f>+B150/'Total x Ano'!$F$30</f>
        <v>1.996149798630188E-4</v>
      </c>
      <c r="P150" s="20">
        <f>+C150/'Total x Ano'!$F$30</f>
        <v>0</v>
      </c>
      <c r="Q150" s="20">
        <f>+D150/'Total x Ano'!$F$30</f>
        <v>0</v>
      </c>
      <c r="R150" s="20">
        <f>+E150/'Total x Ano'!$F$30</f>
        <v>0</v>
      </c>
      <c r="S150" s="20">
        <f>+F150/'Total x Ano'!$F$30</f>
        <v>1.1165467104564046E-3</v>
      </c>
      <c r="T150" s="20">
        <f>+G150/'Total x Ano'!$F$30</f>
        <v>0</v>
      </c>
      <c r="U150" s="20">
        <f>+H150/'Total x Ano'!$F$30</f>
        <v>0</v>
      </c>
      <c r="V150" s="20">
        <f>+I150/'Total x Ano'!$F$30</f>
        <v>1.2358422220982336E-4</v>
      </c>
      <c r="W150" s="20">
        <f>+J150/'Total x Ano'!$F$30</f>
        <v>0</v>
      </c>
      <c r="X150" s="20">
        <f>+K150/'Total x Ano'!$F$30</f>
        <v>0</v>
      </c>
      <c r="Y150" s="20">
        <f>+L150/'Total x Ano'!$F$30</f>
        <v>1.4397459125292469E-3</v>
      </c>
    </row>
    <row r="151" spans="1:25" x14ac:dyDescent="0.25">
      <c r="A151" s="1" t="s">
        <v>547</v>
      </c>
      <c r="B151" s="174">
        <f>tab_dinamicas!C672</f>
        <v>144999.41679101801</v>
      </c>
      <c r="C151" s="174">
        <f>tab_dinamicas!D672</f>
        <v>0</v>
      </c>
      <c r="D151" s="174">
        <f>tab_dinamicas!E672</f>
        <v>0</v>
      </c>
      <c r="E151" s="174">
        <f>tab_dinamicas!F672</f>
        <v>0</v>
      </c>
      <c r="F151" s="174">
        <f>tab_dinamicas!G672</f>
        <v>1053103.2635160808</v>
      </c>
      <c r="G151" s="174">
        <f>tab_dinamicas!H672</f>
        <v>0</v>
      </c>
      <c r="H151" s="174">
        <f>tab_dinamicas!I672</f>
        <v>0</v>
      </c>
      <c r="I151" s="174">
        <f>tab_dinamicas!J672</f>
        <v>54289.842455304024</v>
      </c>
      <c r="J151" s="174">
        <f>tab_dinamicas!K672</f>
        <v>0</v>
      </c>
      <c r="K151" s="174">
        <f>tab_dinamicas!L672</f>
        <v>0</v>
      </c>
      <c r="L151" s="174">
        <f t="shared" si="8"/>
        <v>1252392.5227624029</v>
      </c>
      <c r="N151" s="156" t="s">
        <v>547</v>
      </c>
      <c r="O151" s="20">
        <f>+B151/'Total x Ano'!$F$30</f>
        <v>1.146704751499756E-3</v>
      </c>
      <c r="P151" s="20">
        <f>+C151/'Total x Ano'!$F$30</f>
        <v>0</v>
      </c>
      <c r="Q151" s="20">
        <f>+D151/'Total x Ano'!$F$30</f>
        <v>0</v>
      </c>
      <c r="R151" s="20">
        <f>+E151/'Total x Ano'!$F$30</f>
        <v>0</v>
      </c>
      <c r="S151" s="20">
        <f>+F151/'Total x Ano'!$F$30</f>
        <v>8.3282991257423739E-3</v>
      </c>
      <c r="T151" s="20">
        <f>+G151/'Total x Ano'!$F$30</f>
        <v>0</v>
      </c>
      <c r="U151" s="20">
        <f>+H151/'Total x Ano'!$F$30</f>
        <v>0</v>
      </c>
      <c r="V151" s="20">
        <f>+I151/'Total x Ano'!$F$30</f>
        <v>4.2934255653865943E-4</v>
      </c>
      <c r="W151" s="20">
        <f>+J151/'Total x Ano'!$F$30</f>
        <v>0</v>
      </c>
      <c r="X151" s="20">
        <f>+K151/'Total x Ano'!$F$30</f>
        <v>0</v>
      </c>
      <c r="Y151" s="20">
        <f>+L151/'Total x Ano'!$F$30</f>
        <v>9.9043464337807904E-3</v>
      </c>
    </row>
    <row r="152" spans="1:25" x14ac:dyDescent="0.25">
      <c r="A152" s="1" t="s">
        <v>548</v>
      </c>
      <c r="B152" s="174">
        <f>tab_dinamicas!C673</f>
        <v>472221.72330553678</v>
      </c>
      <c r="C152" s="174">
        <f>tab_dinamicas!D673</f>
        <v>0</v>
      </c>
      <c r="D152" s="174">
        <f>tab_dinamicas!E673</f>
        <v>0</v>
      </c>
      <c r="E152" s="174">
        <f>tab_dinamicas!F673</f>
        <v>0</v>
      </c>
      <c r="F152" s="174">
        <f>tab_dinamicas!G673</f>
        <v>4824377.1072738301</v>
      </c>
      <c r="G152" s="174">
        <f>tab_dinamicas!H673</f>
        <v>0</v>
      </c>
      <c r="H152" s="174">
        <f>tab_dinamicas!I673</f>
        <v>0</v>
      </c>
      <c r="I152" s="174">
        <f>tab_dinamicas!J673</f>
        <v>284970.10540126497</v>
      </c>
      <c r="J152" s="174">
        <f>tab_dinamicas!K673</f>
        <v>0</v>
      </c>
      <c r="K152" s="174">
        <f>tab_dinamicas!L673</f>
        <v>0</v>
      </c>
      <c r="L152" s="174">
        <f t="shared" si="8"/>
        <v>5581568.935980631</v>
      </c>
      <c r="N152" s="156" t="s">
        <v>548</v>
      </c>
      <c r="O152" s="20">
        <f>+B152/'Total x Ano'!$F$30</f>
        <v>3.7344901507866284E-3</v>
      </c>
      <c r="P152" s="20">
        <f>+C152/'Total x Ano'!$F$30</f>
        <v>0</v>
      </c>
      <c r="Q152" s="20">
        <f>+D152/'Total x Ano'!$F$30</f>
        <v>0</v>
      </c>
      <c r="R152" s="20">
        <f>+E152/'Total x Ano'!$F$30</f>
        <v>0</v>
      </c>
      <c r="S152" s="20">
        <f>+F152/'Total x Ano'!$F$30</f>
        <v>3.815281657243353E-2</v>
      </c>
      <c r="T152" s="20">
        <f>+G152/'Total x Ano'!$F$30</f>
        <v>0</v>
      </c>
      <c r="U152" s="20">
        <f>+H152/'Total x Ano'!$F$30</f>
        <v>0</v>
      </c>
      <c r="V152" s="20">
        <f>+I152/'Total x Ano'!$F$30</f>
        <v>2.2536406085687027E-3</v>
      </c>
      <c r="W152" s="20">
        <f>+J152/'Total x Ano'!$F$30</f>
        <v>0</v>
      </c>
      <c r="X152" s="20">
        <f>+K152/'Total x Ano'!$F$30</f>
        <v>0</v>
      </c>
      <c r="Y152" s="20">
        <f>+L152/'Total x Ano'!$F$30</f>
        <v>4.4140947331788853E-2</v>
      </c>
    </row>
    <row r="153" spans="1:25" x14ac:dyDescent="0.25">
      <c r="A153" s="1" t="s">
        <v>549</v>
      </c>
      <c r="B153" s="174">
        <f>tab_dinamicas!C674</f>
        <v>153001.29042636481</v>
      </c>
      <c r="C153" s="174">
        <f>tab_dinamicas!D674</f>
        <v>0</v>
      </c>
      <c r="D153" s="174">
        <f>tab_dinamicas!E674</f>
        <v>0</v>
      </c>
      <c r="E153" s="174">
        <f>tab_dinamicas!F674</f>
        <v>0</v>
      </c>
      <c r="F153" s="174">
        <f>tab_dinamicas!G674</f>
        <v>686635.86137675866</v>
      </c>
      <c r="G153" s="174">
        <f>tab_dinamicas!H674</f>
        <v>0</v>
      </c>
      <c r="H153" s="174">
        <f>tab_dinamicas!I674</f>
        <v>0</v>
      </c>
      <c r="I153" s="174">
        <f>tab_dinamicas!J674</f>
        <v>57175.857828003376</v>
      </c>
      <c r="J153" s="174">
        <f>tab_dinamicas!K674</f>
        <v>0</v>
      </c>
      <c r="K153" s="174">
        <f>tab_dinamicas!L674</f>
        <v>0</v>
      </c>
      <c r="L153" s="174">
        <f t="shared" si="8"/>
        <v>896813.00963112689</v>
      </c>
      <c r="N153" s="156" t="s">
        <v>549</v>
      </c>
      <c r="O153" s="20">
        <f>+B153/'Total x Ano'!$F$30</f>
        <v>1.2099862923612443E-3</v>
      </c>
      <c r="P153" s="20">
        <f>+C153/'Total x Ano'!$F$30</f>
        <v>0</v>
      </c>
      <c r="Q153" s="20">
        <f>+D153/'Total x Ano'!$F$30</f>
        <v>0</v>
      </c>
      <c r="R153" s="20">
        <f>+E153/'Total x Ano'!$F$30</f>
        <v>0</v>
      </c>
      <c r="S153" s="20">
        <f>+F153/'Total x Ano'!$F$30</f>
        <v>5.4301501496772254E-3</v>
      </c>
      <c r="T153" s="20">
        <f>+G153/'Total x Ano'!$F$30</f>
        <v>0</v>
      </c>
      <c r="U153" s="20">
        <f>+H153/'Total x Ano'!$F$30</f>
        <v>0</v>
      </c>
      <c r="V153" s="20">
        <f>+I153/'Total x Ano'!$F$30</f>
        <v>4.5216614861934626E-4</v>
      </c>
      <c r="W153" s="20">
        <f>+J153/'Total x Ano'!$F$30</f>
        <v>0</v>
      </c>
      <c r="X153" s="20">
        <f>+K153/'Total x Ano'!$F$30</f>
        <v>0</v>
      </c>
      <c r="Y153" s="20">
        <f>+L153/'Total x Ano'!$F$30</f>
        <v>7.0923025906578169E-3</v>
      </c>
    </row>
    <row r="154" spans="1:25" x14ac:dyDescent="0.25">
      <c r="A154" s="1" t="s">
        <v>550</v>
      </c>
      <c r="B154" s="174">
        <f>tab_dinamicas!C675</f>
        <v>78580.128019683078</v>
      </c>
      <c r="C154" s="174">
        <f>tab_dinamicas!D675</f>
        <v>0</v>
      </c>
      <c r="D154" s="174">
        <f>tab_dinamicas!E675</f>
        <v>0</v>
      </c>
      <c r="E154" s="174">
        <f>tab_dinamicas!F675</f>
        <v>0</v>
      </c>
      <c r="F154" s="174">
        <f>tab_dinamicas!G675</f>
        <v>257208.26127122773</v>
      </c>
      <c r="G154" s="174">
        <f>tab_dinamicas!H675</f>
        <v>0</v>
      </c>
      <c r="H154" s="174">
        <f>tab_dinamicas!I675</f>
        <v>0</v>
      </c>
      <c r="I154" s="174">
        <f>tab_dinamicas!J675</f>
        <v>26360.804996028844</v>
      </c>
      <c r="J154" s="174">
        <f>tab_dinamicas!K675</f>
        <v>0</v>
      </c>
      <c r="K154" s="174">
        <f>tab_dinamicas!L675</f>
        <v>0</v>
      </c>
      <c r="L154" s="174">
        <f t="shared" si="8"/>
        <v>362149.19428693963</v>
      </c>
      <c r="N154" s="156" t="s">
        <v>550</v>
      </c>
      <c r="O154" s="20">
        <f>+B154/'Total x Ano'!$F$30</f>
        <v>6.2143840415233615E-4</v>
      </c>
      <c r="P154" s="20">
        <f>+C154/'Total x Ano'!$F$30</f>
        <v>0</v>
      </c>
      <c r="Q154" s="20">
        <f>+D154/'Total x Ano'!$F$30</f>
        <v>0</v>
      </c>
      <c r="R154" s="20">
        <f>+E154/'Total x Ano'!$F$30</f>
        <v>0</v>
      </c>
      <c r="S154" s="20">
        <f>+F154/'Total x Ano'!$F$30</f>
        <v>2.0340904939624396E-3</v>
      </c>
      <c r="T154" s="20">
        <f>+G154/'Total x Ano'!$F$30</f>
        <v>0</v>
      </c>
      <c r="U154" s="20">
        <f>+H154/'Total x Ano'!$F$30</f>
        <v>0</v>
      </c>
      <c r="V154" s="20">
        <f>+I154/'Total x Ano'!$F$30</f>
        <v>2.0847022016558383E-4</v>
      </c>
      <c r="W154" s="20">
        <f>+J154/'Total x Ano'!$F$30</f>
        <v>0</v>
      </c>
      <c r="X154" s="20">
        <f>+K154/'Total x Ano'!$F$30</f>
        <v>0</v>
      </c>
      <c r="Y154" s="20">
        <f>+L154/'Total x Ano'!$F$30</f>
        <v>2.8639991182803594E-3</v>
      </c>
    </row>
    <row r="155" spans="1:25" x14ac:dyDescent="0.25">
      <c r="A155" s="1" t="s">
        <v>551</v>
      </c>
      <c r="B155" s="174">
        <f>tab_dinamicas!C676</f>
        <v>96679.661562557158</v>
      </c>
      <c r="C155" s="174">
        <f>tab_dinamicas!D676</f>
        <v>0</v>
      </c>
      <c r="D155" s="174">
        <f>tab_dinamicas!E676</f>
        <v>0</v>
      </c>
      <c r="E155" s="174">
        <f>tab_dinamicas!F676</f>
        <v>0</v>
      </c>
      <c r="F155" s="174">
        <f>tab_dinamicas!G676</f>
        <v>523363.07030825695</v>
      </c>
      <c r="G155" s="174">
        <f>tab_dinamicas!H676</f>
        <v>0</v>
      </c>
      <c r="H155" s="174">
        <f>tab_dinamicas!I676</f>
        <v>0</v>
      </c>
      <c r="I155" s="174">
        <f>tab_dinamicas!J676</f>
        <v>47074.450869365923</v>
      </c>
      <c r="J155" s="174">
        <f>tab_dinamicas!K676</f>
        <v>0</v>
      </c>
      <c r="K155" s="174">
        <f>tab_dinamicas!L676</f>
        <v>0</v>
      </c>
      <c r="L155" s="174">
        <f t="shared" si="8"/>
        <v>667117.18274018005</v>
      </c>
      <c r="N155" s="156" t="s">
        <v>551</v>
      </c>
      <c r="O155" s="20">
        <f>+B155/'Total x Ano'!$F$30</f>
        <v>7.645756772039653E-4</v>
      </c>
      <c r="P155" s="20">
        <f>+C155/'Total x Ano'!$F$30</f>
        <v>0</v>
      </c>
      <c r="Q155" s="20">
        <f>+D155/'Total x Ano'!$F$30</f>
        <v>0</v>
      </c>
      <c r="R155" s="20">
        <f>+E155/'Total x Ano'!$F$30</f>
        <v>0</v>
      </c>
      <c r="S155" s="20">
        <f>+F155/'Total x Ano'!$F$30</f>
        <v>4.1389333334143101E-3</v>
      </c>
      <c r="T155" s="20">
        <f>+G155/'Total x Ano'!$F$30</f>
        <v>0</v>
      </c>
      <c r="U155" s="20">
        <f>+H155/'Total x Ano'!$F$30</f>
        <v>0</v>
      </c>
      <c r="V155" s="20">
        <f>+I155/'Total x Ano'!$F$30</f>
        <v>3.7228078347338248E-4</v>
      </c>
      <c r="W155" s="20">
        <f>+J155/'Total x Ano'!$F$30</f>
        <v>0</v>
      </c>
      <c r="X155" s="20">
        <f>+K155/'Total x Ano'!$F$30</f>
        <v>0</v>
      </c>
      <c r="Y155" s="20">
        <f>+L155/'Total x Ano'!$F$30</f>
        <v>5.2757897940916582E-3</v>
      </c>
    </row>
    <row r="156" spans="1:25" x14ac:dyDescent="0.25">
      <c r="A156" s="1" t="s">
        <v>552</v>
      </c>
      <c r="B156" s="174">
        <f>tab_dinamicas!C677</f>
        <v>13926.816769892084</v>
      </c>
      <c r="C156" s="174">
        <f>tab_dinamicas!D677</f>
        <v>0</v>
      </c>
      <c r="D156" s="174">
        <f>tab_dinamicas!E677</f>
        <v>0</v>
      </c>
      <c r="E156" s="174">
        <f>tab_dinamicas!F677</f>
        <v>0</v>
      </c>
      <c r="F156" s="174">
        <f>tab_dinamicas!G677</f>
        <v>52485.325229905378</v>
      </c>
      <c r="G156" s="174">
        <f>tab_dinamicas!H677</f>
        <v>0</v>
      </c>
      <c r="H156" s="174">
        <f>tab_dinamicas!I677</f>
        <v>0</v>
      </c>
      <c r="I156" s="174">
        <f>tab_dinamicas!J677</f>
        <v>7833.974528167917</v>
      </c>
      <c r="J156" s="174">
        <f>tab_dinamicas!K677</f>
        <v>0</v>
      </c>
      <c r="K156" s="174">
        <f>tab_dinamicas!L677</f>
        <v>0</v>
      </c>
      <c r="L156" s="174">
        <f t="shared" si="8"/>
        <v>74246.11652796538</v>
      </c>
      <c r="N156" s="156" t="s">
        <v>552</v>
      </c>
      <c r="O156" s="20">
        <f>+B156/'Total x Ano'!$F$30</f>
        <v>1.101380082536373E-4</v>
      </c>
      <c r="P156" s="20">
        <f>+C156/'Total x Ano'!$F$30</f>
        <v>0</v>
      </c>
      <c r="Q156" s="20">
        <f>+D156/'Total x Ano'!$F$30</f>
        <v>0</v>
      </c>
      <c r="R156" s="20">
        <f>+E156/'Total x Ano'!$F$30</f>
        <v>0</v>
      </c>
      <c r="S156" s="20">
        <f>+F156/'Total x Ano'!$F$30</f>
        <v>4.1507181999142143E-4</v>
      </c>
      <c r="T156" s="20">
        <f>+G156/'Total x Ano'!$F$30</f>
        <v>0</v>
      </c>
      <c r="U156" s="20">
        <f>+H156/'Total x Ano'!$F$30</f>
        <v>0</v>
      </c>
      <c r="V156" s="20">
        <f>+I156/'Total x Ano'!$F$30</f>
        <v>6.1953737562444301E-5</v>
      </c>
      <c r="W156" s="20">
        <f>+J156/'Total x Ano'!$F$30</f>
        <v>0</v>
      </c>
      <c r="X156" s="20">
        <f>+K156/'Total x Ano'!$F$30</f>
        <v>0</v>
      </c>
      <c r="Y156" s="20">
        <f>+L156/'Total x Ano'!$F$30</f>
        <v>5.8716356580750298E-4</v>
      </c>
    </row>
    <row r="157" spans="1:25" x14ac:dyDescent="0.25">
      <c r="A157" s="1" t="s">
        <v>553</v>
      </c>
      <c r="B157" s="174">
        <f>tab_dinamicas!C678</f>
        <v>15801.106831716028</v>
      </c>
      <c r="C157" s="174">
        <f>tab_dinamicas!D678</f>
        <v>0</v>
      </c>
      <c r="D157" s="174">
        <f>tab_dinamicas!E678</f>
        <v>0</v>
      </c>
      <c r="E157" s="174">
        <f>tab_dinamicas!F678</f>
        <v>0</v>
      </c>
      <c r="F157" s="174">
        <f>tab_dinamicas!G678</f>
        <v>87043.103469355134</v>
      </c>
      <c r="G157" s="174">
        <f>tab_dinamicas!H678</f>
        <v>0</v>
      </c>
      <c r="H157" s="174">
        <f>tab_dinamicas!I678</f>
        <v>0</v>
      </c>
      <c r="I157" s="174">
        <f>tab_dinamicas!J678</f>
        <v>6441.0645787874328</v>
      </c>
      <c r="J157" s="174">
        <f>tab_dinamicas!K678</f>
        <v>0</v>
      </c>
      <c r="K157" s="174">
        <f>tab_dinamicas!L678</f>
        <v>0</v>
      </c>
      <c r="L157" s="174">
        <f t="shared" si="8"/>
        <v>109285.2748798586</v>
      </c>
      <c r="N157" s="156" t="s">
        <v>553</v>
      </c>
      <c r="O157" s="20">
        <f>+B157/'Total x Ano'!$F$30</f>
        <v>1.2496053214475011E-4</v>
      </c>
      <c r="P157" s="20">
        <f>+C157/'Total x Ano'!$F$30</f>
        <v>0</v>
      </c>
      <c r="Q157" s="20">
        <f>+D157/'Total x Ano'!$F$30</f>
        <v>0</v>
      </c>
      <c r="R157" s="20">
        <f>+E157/'Total x Ano'!$F$30</f>
        <v>0</v>
      </c>
      <c r="S157" s="20">
        <f>+F157/'Total x Ano'!$F$30</f>
        <v>6.8836649513873984E-4</v>
      </c>
      <c r="T157" s="20">
        <f>+G157/'Total x Ano'!$F$30</f>
        <v>0</v>
      </c>
      <c r="U157" s="20">
        <f>+H157/'Total x Ano'!$F$30</f>
        <v>0</v>
      </c>
      <c r="V157" s="20">
        <f>+I157/'Total x Ano'!$F$30</f>
        <v>5.093813148129744E-5</v>
      </c>
      <c r="W157" s="20">
        <f>+J157/'Total x Ano'!$F$30</f>
        <v>0</v>
      </c>
      <c r="X157" s="20">
        <f>+K157/'Total x Ano'!$F$30</f>
        <v>0</v>
      </c>
      <c r="Y157" s="20">
        <f>+L157/'Total x Ano'!$F$30</f>
        <v>8.6426515876478747E-4</v>
      </c>
    </row>
    <row r="158" spans="1:25" x14ac:dyDescent="0.25">
      <c r="A158" s="1" t="s">
        <v>554</v>
      </c>
      <c r="B158" s="174">
        <f>tab_dinamicas!C679</f>
        <v>31751.22476505693</v>
      </c>
      <c r="C158" s="174">
        <f>tab_dinamicas!D679</f>
        <v>0</v>
      </c>
      <c r="D158" s="174">
        <f>tab_dinamicas!E679</f>
        <v>0</v>
      </c>
      <c r="E158" s="174">
        <f>tab_dinamicas!F679</f>
        <v>0</v>
      </c>
      <c r="F158" s="174">
        <f>tab_dinamicas!G679</f>
        <v>192716.31346886203</v>
      </c>
      <c r="G158" s="174">
        <f>tab_dinamicas!H679</f>
        <v>0</v>
      </c>
      <c r="H158" s="174">
        <f>tab_dinamicas!I679</f>
        <v>0</v>
      </c>
      <c r="I158" s="174">
        <f>tab_dinamicas!J679</f>
        <v>20779.763061333237</v>
      </c>
      <c r="J158" s="174">
        <f>tab_dinamicas!K679</f>
        <v>0</v>
      </c>
      <c r="K158" s="174">
        <f>tab_dinamicas!L679</f>
        <v>0</v>
      </c>
      <c r="L158" s="174">
        <f t="shared" si="8"/>
        <v>245247.3012952522</v>
      </c>
      <c r="N158" s="156" t="s">
        <v>554</v>
      </c>
      <c r="O158" s="20">
        <f>+B158/'Total x Ano'!$F$30</f>
        <v>2.5109949481040171E-4</v>
      </c>
      <c r="P158" s="20">
        <f>+C158/'Total x Ano'!$F$30</f>
        <v>0</v>
      </c>
      <c r="Q158" s="20">
        <f>+D158/'Total x Ano'!$F$30</f>
        <v>0</v>
      </c>
      <c r="R158" s="20">
        <f>+E158/'Total x Ano'!$F$30</f>
        <v>0</v>
      </c>
      <c r="S158" s="20">
        <f>+F158/'Total x Ano'!$F$30</f>
        <v>1.5240662151404572E-3</v>
      </c>
      <c r="T158" s="20">
        <f>+G158/'Total x Ano'!$F$30</f>
        <v>0</v>
      </c>
      <c r="U158" s="20">
        <f>+H158/'Total x Ano'!$F$30</f>
        <v>0</v>
      </c>
      <c r="V158" s="20">
        <f>+I158/'Total x Ano'!$F$30</f>
        <v>1.6433344053936897E-4</v>
      </c>
      <c r="W158" s="20">
        <f>+J158/'Total x Ano'!$F$30</f>
        <v>0</v>
      </c>
      <c r="X158" s="20">
        <f>+K158/'Total x Ano'!$F$30</f>
        <v>0</v>
      </c>
      <c r="Y158" s="20">
        <f>+L158/'Total x Ano'!$F$30</f>
        <v>1.939499150490228E-3</v>
      </c>
    </row>
    <row r="159" spans="1:25" x14ac:dyDescent="0.25">
      <c r="A159" s="1" t="s">
        <v>555</v>
      </c>
      <c r="B159" s="174">
        <f>tab_dinamicas!C680</f>
        <v>32798.146660339567</v>
      </c>
      <c r="C159" s="174">
        <f>tab_dinamicas!D680</f>
        <v>0</v>
      </c>
      <c r="D159" s="174">
        <f>tab_dinamicas!E680</f>
        <v>0</v>
      </c>
      <c r="E159" s="174">
        <f>tab_dinamicas!F680</f>
        <v>0</v>
      </c>
      <c r="F159" s="174">
        <f>tab_dinamicas!G680</f>
        <v>259461.93206956188</v>
      </c>
      <c r="G159" s="174">
        <f>tab_dinamicas!H680</f>
        <v>0</v>
      </c>
      <c r="H159" s="174">
        <f>tab_dinamicas!I680</f>
        <v>0</v>
      </c>
      <c r="I159" s="174">
        <f>tab_dinamicas!J680</f>
        <v>15057.99585649644</v>
      </c>
      <c r="J159" s="174">
        <f>tab_dinamicas!K680</f>
        <v>0</v>
      </c>
      <c r="K159" s="174">
        <f>tab_dinamicas!L680</f>
        <v>0</v>
      </c>
      <c r="L159" s="174">
        <f t="shared" si="8"/>
        <v>307318.07458639791</v>
      </c>
      <c r="N159" s="156" t="s">
        <v>555</v>
      </c>
      <c r="O159" s="20">
        <f>+B159/'Total x Ano'!$F$30</f>
        <v>2.5937890957177266E-4</v>
      </c>
      <c r="P159" s="20">
        <f>+C159/'Total x Ano'!$F$30</f>
        <v>0</v>
      </c>
      <c r="Q159" s="20">
        <f>+D159/'Total x Ano'!$F$30</f>
        <v>0</v>
      </c>
      <c r="R159" s="20">
        <f>+E159/'Total x Ano'!$F$30</f>
        <v>0</v>
      </c>
      <c r="S159" s="20">
        <f>+F159/'Total x Ano'!$F$30</f>
        <v>2.0519132898740304E-3</v>
      </c>
      <c r="T159" s="20">
        <f>+G159/'Total x Ano'!$F$30</f>
        <v>0</v>
      </c>
      <c r="U159" s="20">
        <f>+H159/'Total x Ano'!$F$30</f>
        <v>0</v>
      </c>
      <c r="V159" s="20">
        <f>+I159/'Total x Ano'!$F$30</f>
        <v>1.1908375756844915E-4</v>
      </c>
      <c r="W159" s="20">
        <f>+J159/'Total x Ano'!$F$30</f>
        <v>0</v>
      </c>
      <c r="X159" s="20">
        <f>+K159/'Total x Ano'!$F$30</f>
        <v>0</v>
      </c>
      <c r="Y159" s="20">
        <f>+L159/'Total x Ano'!$F$30</f>
        <v>2.4303759570142524E-3</v>
      </c>
    </row>
    <row r="160" spans="1:25" x14ac:dyDescent="0.25">
      <c r="A160" s="1" t="s">
        <v>95</v>
      </c>
      <c r="B160" s="162">
        <f t="shared" ref="B160:K160" si="9">SUM(B133:B159)</f>
        <v>1313999.859470675</v>
      </c>
      <c r="C160" s="162">
        <f t="shared" si="9"/>
        <v>0</v>
      </c>
      <c r="D160" s="162">
        <f t="shared" si="9"/>
        <v>0</v>
      </c>
      <c r="E160" s="162">
        <f t="shared" si="9"/>
        <v>0</v>
      </c>
      <c r="F160" s="162">
        <f t="shared" si="9"/>
        <v>10224956.129700935</v>
      </c>
      <c r="G160" s="162">
        <f t="shared" si="9"/>
        <v>0</v>
      </c>
      <c r="H160" s="162">
        <f t="shared" si="9"/>
        <v>0</v>
      </c>
      <c r="I160" s="162">
        <f t="shared" si="9"/>
        <v>721003.13371775916</v>
      </c>
      <c r="J160" s="162">
        <f t="shared" si="9"/>
        <v>0</v>
      </c>
      <c r="K160" s="162">
        <f t="shared" si="9"/>
        <v>0</v>
      </c>
      <c r="L160" s="174">
        <f t="shared" si="8"/>
        <v>12259959.122889368</v>
      </c>
      <c r="N160" s="156" t="s">
        <v>95</v>
      </c>
      <c r="O160" s="20">
        <f>+B160/'Total x Ano'!$F$30</f>
        <v>1.0391558226035371E-2</v>
      </c>
      <c r="P160" s="20">
        <f>+C160/'Total x Ano'!$F$30</f>
        <v>0</v>
      </c>
      <c r="Q160" s="20">
        <f>+D160/'Total x Ano'!$F$30</f>
        <v>0</v>
      </c>
      <c r="R160" s="20">
        <f>+E160/'Total x Ano'!$F$30</f>
        <v>0</v>
      </c>
      <c r="S160" s="20">
        <f>+F160/'Total x Ano'!$F$30</f>
        <v>8.0862434051741108E-2</v>
      </c>
      <c r="T160" s="20">
        <f>+G160/'Total x Ano'!$F$30</f>
        <v>0</v>
      </c>
      <c r="U160" s="20">
        <f>+H160/'Total x Ano'!$F$30</f>
        <v>0</v>
      </c>
      <c r="V160" s="20">
        <f>+I160/'Total x Ano'!$F$30</f>
        <v>5.7019382393238907E-3</v>
      </c>
      <c r="W160" s="20">
        <f>+J160/'Total x Ano'!$F$30</f>
        <v>0</v>
      </c>
      <c r="X160" s="20">
        <f>+K160/'Total x Ano'!$F$30</f>
        <v>0</v>
      </c>
      <c r="Y160" s="20">
        <f>+L160/'Total x Ano'!$F$30</f>
        <v>9.6955930517100358E-2</v>
      </c>
    </row>
    <row r="161" spans="1:25" x14ac:dyDescent="0.25">
      <c r="A161" s="1"/>
      <c r="B161" s="156"/>
      <c r="C161" s="156"/>
      <c r="D161" s="156"/>
      <c r="E161" s="156"/>
      <c r="F161" s="156"/>
      <c r="G161" s="156"/>
      <c r="H161" s="156"/>
      <c r="I161" s="156"/>
      <c r="J161" s="156"/>
      <c r="K161" s="156"/>
      <c r="L161" s="156"/>
    </row>
    <row r="162" spans="1:25" x14ac:dyDescent="0.25">
      <c r="A162" s="1"/>
      <c r="B162" s="156"/>
      <c r="C162" s="156"/>
      <c r="D162" s="156"/>
      <c r="E162" s="156"/>
      <c r="F162" s="156"/>
      <c r="G162" s="156"/>
      <c r="H162" s="156"/>
      <c r="I162" s="156"/>
      <c r="J162" s="156"/>
      <c r="K162" s="156"/>
      <c r="L162" s="156"/>
    </row>
    <row r="163" spans="1:25" s="123" customFormat="1" x14ac:dyDescent="0.25">
      <c r="B163" s="156">
        <v>2012</v>
      </c>
      <c r="C163" s="156">
        <v>2012</v>
      </c>
      <c r="D163" s="156">
        <v>2012</v>
      </c>
      <c r="E163" s="156">
        <v>2012</v>
      </c>
      <c r="F163" s="156">
        <v>2012</v>
      </c>
      <c r="G163" s="156">
        <v>2012</v>
      </c>
      <c r="H163" s="156">
        <v>2012</v>
      </c>
      <c r="I163" s="156">
        <v>2012</v>
      </c>
      <c r="J163" s="156">
        <v>2012</v>
      </c>
      <c r="K163" s="156">
        <v>2012</v>
      </c>
      <c r="L163" s="177">
        <v>2012</v>
      </c>
      <c r="M163" s="156"/>
      <c r="N163" s="156"/>
      <c r="O163" s="123">
        <v>2012</v>
      </c>
      <c r="P163" s="123">
        <v>2012</v>
      </c>
      <c r="Q163" s="123">
        <v>2012</v>
      </c>
      <c r="R163" s="123">
        <v>2012</v>
      </c>
      <c r="S163" s="123">
        <v>2012</v>
      </c>
      <c r="T163" s="123">
        <v>2012</v>
      </c>
      <c r="U163" s="123">
        <v>2012</v>
      </c>
      <c r="V163" s="123">
        <v>2012</v>
      </c>
      <c r="W163" s="123">
        <v>2012</v>
      </c>
      <c r="X163" s="123">
        <v>2012</v>
      </c>
      <c r="Y163" s="123">
        <v>2012</v>
      </c>
    </row>
    <row r="164" spans="1:25" x14ac:dyDescent="0.25">
      <c r="A164" s="1"/>
      <c r="B164" s="156" t="s">
        <v>780</v>
      </c>
      <c r="C164" s="156" t="s">
        <v>782</v>
      </c>
      <c r="D164" s="156" t="s">
        <v>23</v>
      </c>
      <c r="E164" s="156" t="s">
        <v>787</v>
      </c>
      <c r="F164" s="156" t="s">
        <v>788</v>
      </c>
      <c r="G164" s="156" t="s">
        <v>791</v>
      </c>
      <c r="H164" s="156" t="s">
        <v>25</v>
      </c>
      <c r="I164" s="156" t="s">
        <v>24</v>
      </c>
      <c r="J164" s="156" t="s">
        <v>35</v>
      </c>
      <c r="K164" s="156" t="s">
        <v>795</v>
      </c>
      <c r="L164" s="156" t="s">
        <v>935</v>
      </c>
      <c r="O164" s="1" t="s">
        <v>780</v>
      </c>
      <c r="P164" s="1" t="s">
        <v>782</v>
      </c>
      <c r="Q164" s="1" t="s">
        <v>23</v>
      </c>
      <c r="R164" s="1" t="s">
        <v>787</v>
      </c>
      <c r="S164" s="1" t="s">
        <v>788</v>
      </c>
      <c r="T164" s="1" t="s">
        <v>791</v>
      </c>
      <c r="U164" s="1" t="s">
        <v>25</v>
      </c>
      <c r="V164" s="1" t="s">
        <v>24</v>
      </c>
      <c r="W164" s="1" t="s">
        <v>35</v>
      </c>
      <c r="X164" s="1" t="s">
        <v>795</v>
      </c>
      <c r="Y164" s="123" t="s">
        <v>935</v>
      </c>
    </row>
    <row r="165" spans="1:25" x14ac:dyDescent="0.25">
      <c r="A165" s="1" t="s">
        <v>529</v>
      </c>
      <c r="B165" s="174">
        <f>tab_dinamicas!C686</f>
        <v>13524.976850636438</v>
      </c>
      <c r="C165" s="174">
        <f>tab_dinamicas!D686</f>
        <v>0</v>
      </c>
      <c r="D165" s="174">
        <f>tab_dinamicas!E686</f>
        <v>0</v>
      </c>
      <c r="E165" s="174">
        <f>tab_dinamicas!F686</f>
        <v>0</v>
      </c>
      <c r="F165" s="174">
        <f>tab_dinamicas!G686</f>
        <v>48072.480098043641</v>
      </c>
      <c r="G165" s="174">
        <f>tab_dinamicas!H686</f>
        <v>0</v>
      </c>
      <c r="H165" s="174">
        <f>tab_dinamicas!I686</f>
        <v>0</v>
      </c>
      <c r="I165" s="174">
        <f>tab_dinamicas!J686</f>
        <v>4558.0715878150168</v>
      </c>
      <c r="J165" s="174">
        <f>tab_dinamicas!K686</f>
        <v>0</v>
      </c>
      <c r="K165" s="174">
        <f>tab_dinamicas!L686</f>
        <v>0</v>
      </c>
      <c r="L165" s="174">
        <f>SUM(B165:K165)</f>
        <v>66155.528536495098</v>
      </c>
      <c r="N165" s="156" t="s">
        <v>529</v>
      </c>
      <c r="O165" s="20">
        <f>+B165/'Total x Ano'!$G$30</f>
        <v>1.0260993735191278E-4</v>
      </c>
      <c r="P165" s="20">
        <f>+C165/'Total x Ano'!$G$30</f>
        <v>0</v>
      </c>
      <c r="Q165" s="20">
        <f>+D165/'Total x Ano'!$G$30</f>
        <v>0</v>
      </c>
      <c r="R165" s="20">
        <f>+E165/'Total x Ano'!$G$30</f>
        <v>0</v>
      </c>
      <c r="S165" s="20">
        <f>+F165/'Total x Ano'!$G$30</f>
        <v>3.6471146869129138E-4</v>
      </c>
      <c r="T165" s="20">
        <f>+G165/'Total x Ano'!$G$30</f>
        <v>0</v>
      </c>
      <c r="U165" s="20">
        <f>+H165/'Total x Ano'!$G$30</f>
        <v>0</v>
      </c>
      <c r="V165" s="20">
        <f>+I165/'Total x Ano'!$G$30</f>
        <v>3.4580720191711387E-5</v>
      </c>
      <c r="W165" s="20">
        <f>+J165/'Total x Ano'!$G$30</f>
        <v>0</v>
      </c>
      <c r="X165" s="20">
        <f>+K165/'Total x Ano'!$G$30</f>
        <v>0</v>
      </c>
      <c r="Y165" s="20">
        <f>+L165/'Total x Ano'!$G$30</f>
        <v>5.0190212623491557E-4</v>
      </c>
    </row>
    <row r="166" spans="1:25" x14ac:dyDescent="0.25">
      <c r="A166" s="1" t="s">
        <v>530</v>
      </c>
      <c r="B166" s="174">
        <f>tab_dinamicas!C687</f>
        <v>3160.6897695853854</v>
      </c>
      <c r="C166" s="174">
        <f>tab_dinamicas!D687</f>
        <v>0</v>
      </c>
      <c r="D166" s="174">
        <f>tab_dinamicas!E687</f>
        <v>0</v>
      </c>
      <c r="E166" s="174">
        <f>tab_dinamicas!F687</f>
        <v>0</v>
      </c>
      <c r="F166" s="174">
        <f>tab_dinamicas!G687</f>
        <v>13061.39708736033</v>
      </c>
      <c r="G166" s="174">
        <f>tab_dinamicas!H687</f>
        <v>0</v>
      </c>
      <c r="H166" s="174">
        <f>tab_dinamicas!I687</f>
        <v>0</v>
      </c>
      <c r="I166" s="174">
        <f>tab_dinamicas!J687</f>
        <v>2163.8104542774508</v>
      </c>
      <c r="J166" s="174">
        <f>tab_dinamicas!K687</f>
        <v>0</v>
      </c>
      <c r="K166" s="174">
        <f>tab_dinamicas!L687</f>
        <v>0</v>
      </c>
      <c r="L166" s="174">
        <f t="shared" ref="L166:L192" si="10">SUM(B166:K166)</f>
        <v>18385.897311223169</v>
      </c>
      <c r="N166" s="156" t="s">
        <v>530</v>
      </c>
      <c r="O166" s="20">
        <f>+B166/'Total x Ano'!$G$30</f>
        <v>2.3979204018432518E-5</v>
      </c>
      <c r="P166" s="20">
        <f>+C166/'Total x Ano'!$G$30</f>
        <v>0</v>
      </c>
      <c r="Q166" s="20">
        <f>+D166/'Total x Ano'!$G$30</f>
        <v>0</v>
      </c>
      <c r="R166" s="20">
        <f>+E166/'Total x Ano'!$G$30</f>
        <v>0</v>
      </c>
      <c r="S166" s="20">
        <f>+F166/'Total x Ano'!$G$30</f>
        <v>9.9092896916820456E-5</v>
      </c>
      <c r="T166" s="20">
        <f>+G166/'Total x Ano'!$G$30</f>
        <v>0</v>
      </c>
      <c r="U166" s="20">
        <f>+H166/'Total x Ano'!$G$30</f>
        <v>0</v>
      </c>
      <c r="V166" s="20">
        <f>+I166/'Total x Ano'!$G$30</f>
        <v>1.6416180050199146E-5</v>
      </c>
      <c r="W166" s="20">
        <f>+J166/'Total x Ano'!$G$30</f>
        <v>0</v>
      </c>
      <c r="X166" s="20">
        <f>+K166/'Total x Ano'!$G$30</f>
        <v>0</v>
      </c>
      <c r="Y166" s="20">
        <f>+L166/'Total x Ano'!$G$30</f>
        <v>1.3948828098545214E-4</v>
      </c>
    </row>
    <row r="167" spans="1:25" x14ac:dyDescent="0.25">
      <c r="A167" s="1" t="s">
        <v>531</v>
      </c>
      <c r="B167" s="174">
        <f>tab_dinamicas!C688</f>
        <v>20075.486849146848</v>
      </c>
      <c r="C167" s="174">
        <f>tab_dinamicas!D688</f>
        <v>0</v>
      </c>
      <c r="D167" s="174">
        <f>tab_dinamicas!E688</f>
        <v>0</v>
      </c>
      <c r="E167" s="174">
        <f>tab_dinamicas!F688</f>
        <v>0</v>
      </c>
      <c r="F167" s="174">
        <f>tab_dinamicas!G688</f>
        <v>96219.996849623378</v>
      </c>
      <c r="G167" s="174">
        <f>tab_dinamicas!H688</f>
        <v>0</v>
      </c>
      <c r="H167" s="174">
        <f>tab_dinamicas!I688</f>
        <v>0</v>
      </c>
      <c r="I167" s="174">
        <f>tab_dinamicas!J688</f>
        <v>9879.9905601676819</v>
      </c>
      <c r="J167" s="174">
        <f>tab_dinamicas!K688</f>
        <v>0</v>
      </c>
      <c r="K167" s="174">
        <f>tab_dinamicas!L688</f>
        <v>0</v>
      </c>
      <c r="L167" s="174">
        <f t="shared" si="10"/>
        <v>126175.47425893792</v>
      </c>
      <c r="N167" s="156" t="s">
        <v>531</v>
      </c>
      <c r="O167" s="20">
        <f>+B167/'Total x Ano'!$G$30</f>
        <v>1.5230668936806152E-4</v>
      </c>
      <c r="P167" s="20">
        <f>+C167/'Total x Ano'!$G$30</f>
        <v>0</v>
      </c>
      <c r="Q167" s="20">
        <f>+D167/'Total x Ano'!$G$30</f>
        <v>0</v>
      </c>
      <c r="R167" s="20">
        <f>+E167/'Total x Ano'!$G$30</f>
        <v>0</v>
      </c>
      <c r="S167" s="20">
        <f>+F167/'Total x Ano'!$G$30</f>
        <v>7.2999221793688365E-4</v>
      </c>
      <c r="T167" s="20">
        <f>+G167/'Total x Ano'!$G$30</f>
        <v>0</v>
      </c>
      <c r="U167" s="20">
        <f>+H167/'Total x Ano'!$G$30</f>
        <v>0</v>
      </c>
      <c r="V167" s="20">
        <f>+I167/'Total x Ano'!$G$30</f>
        <v>7.4956521080373639E-5</v>
      </c>
      <c r="W167" s="20">
        <f>+J167/'Total x Ano'!$G$30</f>
        <v>0</v>
      </c>
      <c r="X167" s="20">
        <f>+K167/'Total x Ano'!$G$30</f>
        <v>0</v>
      </c>
      <c r="Y167" s="20">
        <f>+L167/'Total x Ano'!$G$30</f>
        <v>9.5725542838531882E-4</v>
      </c>
    </row>
    <row r="168" spans="1:25" x14ac:dyDescent="0.25">
      <c r="A168" s="1" t="s">
        <v>532</v>
      </c>
      <c r="B168" s="174">
        <f>tab_dinamicas!C689</f>
        <v>948.13753620698128</v>
      </c>
      <c r="C168" s="174">
        <f>tab_dinamicas!D689</f>
        <v>0</v>
      </c>
      <c r="D168" s="174">
        <f>tab_dinamicas!E689</f>
        <v>0</v>
      </c>
      <c r="E168" s="174">
        <f>tab_dinamicas!F689</f>
        <v>0</v>
      </c>
      <c r="F168" s="174">
        <f>tab_dinamicas!G689</f>
        <v>15280.468861296806</v>
      </c>
      <c r="G168" s="174">
        <f>tab_dinamicas!H689</f>
        <v>0</v>
      </c>
      <c r="H168" s="174">
        <f>tab_dinamicas!I689</f>
        <v>0</v>
      </c>
      <c r="I168" s="174">
        <f>tab_dinamicas!J689</f>
        <v>2420.0001416560635</v>
      </c>
      <c r="J168" s="174">
        <f>tab_dinamicas!K689</f>
        <v>0</v>
      </c>
      <c r="K168" s="174">
        <f>tab_dinamicas!L689</f>
        <v>0</v>
      </c>
      <c r="L168" s="174">
        <f t="shared" si="10"/>
        <v>18648.606539159849</v>
      </c>
      <c r="N168" s="156" t="s">
        <v>532</v>
      </c>
      <c r="O168" s="20">
        <f>+B168/'Total x Ano'!$G$30</f>
        <v>7.1932347290204229E-6</v>
      </c>
      <c r="P168" s="20">
        <f>+C168/'Total x Ano'!$G$30</f>
        <v>0</v>
      </c>
      <c r="Q168" s="20">
        <f>+D168/'Total x Ano'!$G$30</f>
        <v>0</v>
      </c>
      <c r="R168" s="20">
        <f>+E168/'Total x Ano'!$G$30</f>
        <v>0</v>
      </c>
      <c r="S168" s="20">
        <f>+F168/'Total x Ano'!$G$30</f>
        <v>1.1592832800240528E-4</v>
      </c>
      <c r="T168" s="20">
        <f>+G168/'Total x Ano'!$G$30</f>
        <v>0</v>
      </c>
      <c r="U168" s="20">
        <f>+H168/'Total x Ano'!$G$30</f>
        <v>0</v>
      </c>
      <c r="V168" s="20">
        <f>+I168/'Total x Ano'!$G$30</f>
        <v>1.8359814265801414E-5</v>
      </c>
      <c r="W168" s="20">
        <f>+J168/'Total x Ano'!$G$30</f>
        <v>0</v>
      </c>
      <c r="X168" s="20">
        <f>+K168/'Total x Ano'!$G$30</f>
        <v>0</v>
      </c>
      <c r="Y168" s="20">
        <f>+L168/'Total x Ano'!$G$30</f>
        <v>1.4148137699722711E-4</v>
      </c>
    </row>
    <row r="169" spans="1:25" x14ac:dyDescent="0.25">
      <c r="A169" s="1" t="s">
        <v>533</v>
      </c>
      <c r="B169" s="174">
        <f>tab_dinamicas!C690</f>
        <v>10336.819794510529</v>
      </c>
      <c r="C169" s="174">
        <f>tab_dinamicas!D690</f>
        <v>0</v>
      </c>
      <c r="D169" s="174">
        <f>tab_dinamicas!E690</f>
        <v>0</v>
      </c>
      <c r="E169" s="174">
        <f>tab_dinamicas!F690</f>
        <v>0</v>
      </c>
      <c r="F169" s="174">
        <f>tab_dinamicas!G690</f>
        <v>117744.26310181172</v>
      </c>
      <c r="G169" s="174">
        <f>tab_dinamicas!H690</f>
        <v>0</v>
      </c>
      <c r="H169" s="174">
        <f>tab_dinamicas!I690</f>
        <v>0</v>
      </c>
      <c r="I169" s="174">
        <f>tab_dinamicas!J690</f>
        <v>11361.777512037301</v>
      </c>
      <c r="J169" s="174">
        <f>tab_dinamicas!K690</f>
        <v>0</v>
      </c>
      <c r="K169" s="174">
        <f>tab_dinamicas!L690</f>
        <v>0</v>
      </c>
      <c r="L169" s="174">
        <f t="shared" si="10"/>
        <v>139442.86040835956</v>
      </c>
      <c r="N169" s="156" t="s">
        <v>533</v>
      </c>
      <c r="O169" s="20">
        <f>+B169/'Total x Ano'!$G$30</f>
        <v>7.84223472798644E-5</v>
      </c>
      <c r="P169" s="20">
        <f>+C169/'Total x Ano'!$G$30</f>
        <v>0</v>
      </c>
      <c r="Q169" s="20">
        <f>+D169/'Total x Ano'!$G$30</f>
        <v>0</v>
      </c>
      <c r="R169" s="20">
        <f>+E169/'Total x Ano'!$G$30</f>
        <v>0</v>
      </c>
      <c r="S169" s="20">
        <f>+F169/'Total x Ano'!$G$30</f>
        <v>8.9329036151773625E-4</v>
      </c>
      <c r="T169" s="20">
        <f>+G169/'Total x Ano'!$G$30</f>
        <v>0</v>
      </c>
      <c r="U169" s="20">
        <f>+H169/'Total x Ano'!$G$30</f>
        <v>0</v>
      </c>
      <c r="V169" s="20">
        <f>+I169/'Total x Ano'!$G$30</f>
        <v>8.6198393652826025E-5</v>
      </c>
      <c r="W169" s="20">
        <f>+J169/'Total x Ano'!$G$30</f>
        <v>0</v>
      </c>
      <c r="X169" s="20">
        <f>+K169/'Total x Ano'!$G$30</f>
        <v>0</v>
      </c>
      <c r="Y169" s="20">
        <f>+L169/'Total x Ano'!$G$30</f>
        <v>1.0579111024504268E-3</v>
      </c>
    </row>
    <row r="170" spans="1:25" x14ac:dyDescent="0.25">
      <c r="A170" s="1" t="s">
        <v>534</v>
      </c>
      <c r="B170" s="174">
        <f>tab_dinamicas!C691</f>
        <v>939.40262388063525</v>
      </c>
      <c r="C170" s="174">
        <f>tab_dinamicas!D691</f>
        <v>0</v>
      </c>
      <c r="D170" s="174">
        <f>tab_dinamicas!E691</f>
        <v>0</v>
      </c>
      <c r="E170" s="174">
        <f>tab_dinamicas!F691</f>
        <v>0</v>
      </c>
      <c r="F170" s="174">
        <f>tab_dinamicas!G691</f>
        <v>12898.145871683502</v>
      </c>
      <c r="G170" s="174">
        <f>tab_dinamicas!H691</f>
        <v>0</v>
      </c>
      <c r="H170" s="174">
        <f>tab_dinamicas!I691</f>
        <v>0</v>
      </c>
      <c r="I170" s="174">
        <f>tab_dinamicas!J691</f>
        <v>341.93919967409931</v>
      </c>
      <c r="J170" s="174">
        <f>tab_dinamicas!K691</f>
        <v>0</v>
      </c>
      <c r="K170" s="174">
        <f>tab_dinamicas!L691</f>
        <v>0</v>
      </c>
      <c r="L170" s="174">
        <f t="shared" si="10"/>
        <v>14179.487695238236</v>
      </c>
      <c r="N170" s="156" t="s">
        <v>534</v>
      </c>
      <c r="O170" s="20">
        <f>+B170/'Total x Ano'!$G$30</f>
        <v>7.1269655725938342E-6</v>
      </c>
      <c r="P170" s="20">
        <f>+C170/'Total x Ano'!$G$30</f>
        <v>0</v>
      </c>
      <c r="Q170" s="20">
        <f>+D170/'Total x Ano'!$G$30</f>
        <v>0</v>
      </c>
      <c r="R170" s="20">
        <f>+E170/'Total x Ano'!$G$30</f>
        <v>0</v>
      </c>
      <c r="S170" s="20">
        <f>+F170/'Total x Ano'!$G$30</f>
        <v>9.7854358973412846E-5</v>
      </c>
      <c r="T170" s="20">
        <f>+G170/'Total x Ano'!$G$30</f>
        <v>0</v>
      </c>
      <c r="U170" s="20">
        <f>+H170/'Total x Ano'!$G$30</f>
        <v>0</v>
      </c>
      <c r="V170" s="20">
        <f>+I170/'Total x Ano'!$G$30</f>
        <v>2.594190011872108E-6</v>
      </c>
      <c r="W170" s="20">
        <f>+J170/'Total x Ano'!$G$30</f>
        <v>0</v>
      </c>
      <c r="X170" s="20">
        <f>+K170/'Total x Ano'!$G$30</f>
        <v>0</v>
      </c>
      <c r="Y170" s="20">
        <f>+L170/'Total x Ano'!$G$30</f>
        <v>1.0757551455787878E-4</v>
      </c>
    </row>
    <row r="171" spans="1:25" x14ac:dyDescent="0.25">
      <c r="A171" s="1" t="s">
        <v>535</v>
      </c>
      <c r="B171" s="174">
        <f>tab_dinamicas!C692</f>
        <v>2643.3936389928786</v>
      </c>
      <c r="C171" s="174">
        <f>tab_dinamicas!D692</f>
        <v>0</v>
      </c>
      <c r="D171" s="174">
        <f>tab_dinamicas!E692</f>
        <v>0</v>
      </c>
      <c r="E171" s="174">
        <f>tab_dinamicas!F692</f>
        <v>0</v>
      </c>
      <c r="F171" s="174">
        <f>tab_dinamicas!G692</f>
        <v>20572.953377604834</v>
      </c>
      <c r="G171" s="174">
        <f>tab_dinamicas!H692</f>
        <v>0</v>
      </c>
      <c r="H171" s="174">
        <f>tab_dinamicas!I692</f>
        <v>0</v>
      </c>
      <c r="I171" s="174">
        <f>tab_dinamicas!J692</f>
        <v>2188.352575764568</v>
      </c>
      <c r="J171" s="174">
        <f>tab_dinamicas!K692</f>
        <v>0</v>
      </c>
      <c r="K171" s="174">
        <f>tab_dinamicas!L692</f>
        <v>0</v>
      </c>
      <c r="L171" s="174">
        <f t="shared" si="10"/>
        <v>25404.699592362282</v>
      </c>
      <c r="N171" s="156" t="s">
        <v>535</v>
      </c>
      <c r="O171" s="20">
        <f>+B171/'Total x Ano'!$G$30</f>
        <v>2.0054633637375911E-5</v>
      </c>
      <c r="P171" s="20">
        <f>+C171/'Total x Ano'!$G$30</f>
        <v>0</v>
      </c>
      <c r="Q171" s="20">
        <f>+D171/'Total x Ano'!$G$30</f>
        <v>0</v>
      </c>
      <c r="R171" s="20">
        <f>+E171/'Total x Ano'!$G$30</f>
        <v>0</v>
      </c>
      <c r="S171" s="20">
        <f>+F171/'Total x Ano'!$G$30</f>
        <v>1.5608081851323233E-4</v>
      </c>
      <c r="T171" s="20">
        <f>+G171/'Total x Ano'!$G$30</f>
        <v>0</v>
      </c>
      <c r="U171" s="20">
        <f>+H171/'Total x Ano'!$G$30</f>
        <v>0</v>
      </c>
      <c r="V171" s="20">
        <f>+I171/'Total x Ano'!$G$30</f>
        <v>1.6602373755082095E-5</v>
      </c>
      <c r="W171" s="20">
        <f>+J171/'Total x Ano'!$G$30</f>
        <v>0</v>
      </c>
      <c r="X171" s="20">
        <f>+K171/'Total x Ano'!$G$30</f>
        <v>0</v>
      </c>
      <c r="Y171" s="20">
        <f>+L171/'Total x Ano'!$G$30</f>
        <v>1.9273782590569036E-4</v>
      </c>
    </row>
    <row r="172" spans="1:25" x14ac:dyDescent="0.25">
      <c r="A172" s="1" t="s">
        <v>536</v>
      </c>
      <c r="B172" s="174">
        <f>tab_dinamicas!C693</f>
        <v>15398.513471936731</v>
      </c>
      <c r="C172" s="174">
        <f>tab_dinamicas!D693</f>
        <v>0</v>
      </c>
      <c r="D172" s="174">
        <f>tab_dinamicas!E693</f>
        <v>0</v>
      </c>
      <c r="E172" s="174">
        <f>tab_dinamicas!F693</f>
        <v>0</v>
      </c>
      <c r="F172" s="174">
        <f>tab_dinamicas!G693</f>
        <v>84117.068178141912</v>
      </c>
      <c r="G172" s="174">
        <f>tab_dinamicas!H693</f>
        <v>0</v>
      </c>
      <c r="H172" s="174">
        <f>tab_dinamicas!I693</f>
        <v>0</v>
      </c>
      <c r="I172" s="174">
        <f>tab_dinamicas!J693</f>
        <v>8508.4017720519132</v>
      </c>
      <c r="J172" s="174">
        <f>tab_dinamicas!K693</f>
        <v>0</v>
      </c>
      <c r="K172" s="174">
        <f>tab_dinamicas!L693</f>
        <v>0</v>
      </c>
      <c r="L172" s="174">
        <f t="shared" si="10"/>
        <v>108023.98342213056</v>
      </c>
      <c r="N172" s="156" t="s">
        <v>536</v>
      </c>
      <c r="O172" s="20">
        <f>+B172/'Total x Ano'!$G$30</f>
        <v>1.1682389701049002E-4</v>
      </c>
      <c r="P172" s="20">
        <f>+C172/'Total x Ano'!$G$30</f>
        <v>0</v>
      </c>
      <c r="Q172" s="20">
        <f>+D172/'Total x Ano'!$G$30</f>
        <v>0</v>
      </c>
      <c r="R172" s="20">
        <f>+E172/'Total x Ano'!$G$30</f>
        <v>0</v>
      </c>
      <c r="S172" s="20">
        <f>+F172/'Total x Ano'!$G$30</f>
        <v>6.3817093303043706E-4</v>
      </c>
      <c r="T172" s="20">
        <f>+G172/'Total x Ano'!$G$30</f>
        <v>0</v>
      </c>
      <c r="U172" s="20">
        <f>+H172/'Total x Ano'!$G$30</f>
        <v>0</v>
      </c>
      <c r="V172" s="20">
        <f>+I172/'Total x Ano'!$G$30</f>
        <v>6.455068888003812E-5</v>
      </c>
      <c r="W172" s="20">
        <f>+J172/'Total x Ano'!$G$30</f>
        <v>0</v>
      </c>
      <c r="X172" s="20">
        <f>+K172/'Total x Ano'!$G$30</f>
        <v>0</v>
      </c>
      <c r="Y172" s="20">
        <f>+L172/'Total x Ano'!$G$30</f>
        <v>8.1954551892096531E-4</v>
      </c>
    </row>
    <row r="173" spans="1:25" x14ac:dyDescent="0.25">
      <c r="A173" s="1" t="s">
        <v>537</v>
      </c>
      <c r="B173" s="174">
        <f>tab_dinamicas!C694</f>
        <v>8426.9876436861814</v>
      </c>
      <c r="C173" s="174">
        <f>tab_dinamicas!D694</f>
        <v>0</v>
      </c>
      <c r="D173" s="174">
        <f>tab_dinamicas!E694</f>
        <v>0</v>
      </c>
      <c r="E173" s="174">
        <f>tab_dinamicas!F694</f>
        <v>0</v>
      </c>
      <c r="F173" s="174">
        <f>tab_dinamicas!G694</f>
        <v>56851.323028668325</v>
      </c>
      <c r="G173" s="174">
        <f>tab_dinamicas!H694</f>
        <v>0</v>
      </c>
      <c r="H173" s="174">
        <f>tab_dinamicas!I694</f>
        <v>0</v>
      </c>
      <c r="I173" s="174">
        <f>tab_dinamicas!J694</f>
        <v>5760.5732506762843</v>
      </c>
      <c r="J173" s="174">
        <f>tab_dinamicas!K694</f>
        <v>0</v>
      </c>
      <c r="K173" s="174">
        <f>tab_dinamicas!L694</f>
        <v>0</v>
      </c>
      <c r="L173" s="174">
        <f t="shared" si="10"/>
        <v>71038.883923030793</v>
      </c>
      <c r="N173" s="156" t="s">
        <v>537</v>
      </c>
      <c r="O173" s="20">
        <f>+B173/'Total x Ano'!$G$30</f>
        <v>6.3933024339579017E-5</v>
      </c>
      <c r="P173" s="20">
        <f>+C173/'Total x Ano'!$G$30</f>
        <v>0</v>
      </c>
      <c r="Q173" s="20">
        <f>+D173/'Total x Ano'!$G$30</f>
        <v>0</v>
      </c>
      <c r="R173" s="20">
        <f>+E173/'Total x Ano'!$G$30</f>
        <v>0</v>
      </c>
      <c r="S173" s="20">
        <f>+F173/'Total x Ano'!$G$30</f>
        <v>4.3131391341867686E-4</v>
      </c>
      <c r="T173" s="20">
        <f>+G173/'Total x Ano'!$G$30</f>
        <v>0</v>
      </c>
      <c r="U173" s="20">
        <f>+H173/'Total x Ano'!$G$30</f>
        <v>0</v>
      </c>
      <c r="V173" s="20">
        <f>+I173/'Total x Ano'!$G$30</f>
        <v>4.370373915539703E-5</v>
      </c>
      <c r="W173" s="20">
        <f>+J173/'Total x Ano'!$G$30</f>
        <v>0</v>
      </c>
      <c r="X173" s="20">
        <f>+K173/'Total x Ano'!$G$30</f>
        <v>0</v>
      </c>
      <c r="Y173" s="20">
        <f>+L173/'Total x Ano'!$G$30</f>
        <v>5.3895067691365291E-4</v>
      </c>
    </row>
    <row r="174" spans="1:25" x14ac:dyDescent="0.25">
      <c r="A174" s="1" t="s">
        <v>538</v>
      </c>
      <c r="B174" s="174">
        <f>tab_dinamicas!C695</f>
        <v>19320.774762326939</v>
      </c>
      <c r="C174" s="174">
        <f>tab_dinamicas!D695</f>
        <v>0</v>
      </c>
      <c r="D174" s="174">
        <f>tab_dinamicas!E695</f>
        <v>0</v>
      </c>
      <c r="E174" s="174">
        <f>tab_dinamicas!F695</f>
        <v>0</v>
      </c>
      <c r="F174" s="174">
        <f>tab_dinamicas!G695</f>
        <v>275949.0435446467</v>
      </c>
      <c r="G174" s="174">
        <f>tab_dinamicas!H695</f>
        <v>0</v>
      </c>
      <c r="H174" s="174">
        <f>tab_dinamicas!I695</f>
        <v>0</v>
      </c>
      <c r="I174" s="174">
        <f>tab_dinamicas!J695</f>
        <v>8886.1304525230807</v>
      </c>
      <c r="J174" s="174">
        <f>tab_dinamicas!K695</f>
        <v>0</v>
      </c>
      <c r="K174" s="174">
        <f>tab_dinamicas!L695</f>
        <v>0</v>
      </c>
      <c r="L174" s="174">
        <f t="shared" si="10"/>
        <v>304155.94875949674</v>
      </c>
      <c r="N174" s="156" t="s">
        <v>538</v>
      </c>
      <c r="O174" s="20">
        <f>+B174/'Total x Ano'!$G$30</f>
        <v>1.4658091543125231E-4</v>
      </c>
      <c r="P174" s="20">
        <f>+C174/'Total x Ano'!$G$30</f>
        <v>0</v>
      </c>
      <c r="Q174" s="20">
        <f>+D174/'Total x Ano'!$G$30</f>
        <v>0</v>
      </c>
      <c r="R174" s="20">
        <f>+E174/'Total x Ano'!$G$30</f>
        <v>0</v>
      </c>
      <c r="S174" s="20">
        <f>+F174/'Total x Ano'!$G$30</f>
        <v>2.0935425164224247E-3</v>
      </c>
      <c r="T174" s="20">
        <f>+G174/'Total x Ano'!$G$30</f>
        <v>0</v>
      </c>
      <c r="U174" s="20">
        <f>+H174/'Total x Ano'!$G$30</f>
        <v>0</v>
      </c>
      <c r="V174" s="20">
        <f>+I174/'Total x Ano'!$G$30</f>
        <v>6.7416402933910487E-5</v>
      </c>
      <c r="W174" s="20">
        <f>+J174/'Total x Ano'!$G$30</f>
        <v>0</v>
      </c>
      <c r="X174" s="20">
        <f>+K174/'Total x Ano'!$G$30</f>
        <v>0</v>
      </c>
      <c r="Y174" s="20">
        <f>+L174/'Total x Ano'!$G$30</f>
        <v>2.307539834787588E-3</v>
      </c>
    </row>
    <row r="175" spans="1:25" x14ac:dyDescent="0.25">
      <c r="A175" s="1" t="s">
        <v>539</v>
      </c>
      <c r="B175" s="174">
        <f>tab_dinamicas!C696</f>
        <v>6928.8498307829905</v>
      </c>
      <c r="C175" s="174">
        <f>tab_dinamicas!D696</f>
        <v>0</v>
      </c>
      <c r="D175" s="174">
        <f>tab_dinamicas!E696</f>
        <v>0</v>
      </c>
      <c r="E175" s="174">
        <f>tab_dinamicas!F696</f>
        <v>0</v>
      </c>
      <c r="F175" s="174">
        <f>tab_dinamicas!G696</f>
        <v>63481.117590529429</v>
      </c>
      <c r="G175" s="174">
        <f>tab_dinamicas!H696</f>
        <v>0</v>
      </c>
      <c r="H175" s="174">
        <f>tab_dinamicas!I696</f>
        <v>0</v>
      </c>
      <c r="I175" s="174">
        <f>tab_dinamicas!J696</f>
        <v>6739.7294883965897</v>
      </c>
      <c r="J175" s="174">
        <f>tab_dinamicas!K696</f>
        <v>0</v>
      </c>
      <c r="K175" s="174">
        <f>tab_dinamicas!L696</f>
        <v>0</v>
      </c>
      <c r="L175" s="174">
        <f t="shared" si="10"/>
        <v>77149.696909709019</v>
      </c>
      <c r="N175" s="156" t="s">
        <v>539</v>
      </c>
      <c r="O175" s="20">
        <f>+B175/'Total x Ano'!$G$30</f>
        <v>5.2567102695188602E-5</v>
      </c>
      <c r="P175" s="20">
        <f>+C175/'Total x Ano'!$G$30</f>
        <v>0</v>
      </c>
      <c r="Q175" s="20">
        <f>+D175/'Total x Ano'!$G$30</f>
        <v>0</v>
      </c>
      <c r="R175" s="20">
        <f>+E175/'Total x Ano'!$G$30</f>
        <v>0</v>
      </c>
      <c r="S175" s="20">
        <f>+F175/'Total x Ano'!$G$30</f>
        <v>4.8161217360509696E-4</v>
      </c>
      <c r="T175" s="20">
        <f>+G175/'Total x Ano'!$G$30</f>
        <v>0</v>
      </c>
      <c r="U175" s="20">
        <f>+H175/'Total x Ano'!$G$30</f>
        <v>0</v>
      </c>
      <c r="V175" s="20">
        <f>+I175/'Total x Ano'!$G$30</f>
        <v>5.1132303456820386E-5</v>
      </c>
      <c r="W175" s="20">
        <f>+J175/'Total x Ano'!$G$30</f>
        <v>0</v>
      </c>
      <c r="X175" s="20">
        <f>+K175/'Total x Ano'!$G$30</f>
        <v>0</v>
      </c>
      <c r="Y175" s="20">
        <f>+L175/'Total x Ano'!$G$30</f>
        <v>5.8531157975710596E-4</v>
      </c>
    </row>
    <row r="176" spans="1:25" x14ac:dyDescent="0.25">
      <c r="A176" s="1" t="s">
        <v>540</v>
      </c>
      <c r="B176" s="174">
        <f>tab_dinamicas!C697</f>
        <v>10837.429930225566</v>
      </c>
      <c r="C176" s="174">
        <f>tab_dinamicas!D697</f>
        <v>0</v>
      </c>
      <c r="D176" s="174">
        <f>tab_dinamicas!E697</f>
        <v>0</v>
      </c>
      <c r="E176" s="174">
        <f>tab_dinamicas!F697</f>
        <v>0</v>
      </c>
      <c r="F176" s="174">
        <f>tab_dinamicas!G697</f>
        <v>55905.800850182619</v>
      </c>
      <c r="G176" s="174">
        <f>tab_dinamicas!H697</f>
        <v>0</v>
      </c>
      <c r="H176" s="174">
        <f>tab_dinamicas!I697</f>
        <v>0</v>
      </c>
      <c r="I176" s="174">
        <f>tab_dinamicas!J697</f>
        <v>4770.0243724663515</v>
      </c>
      <c r="J176" s="174">
        <f>tab_dinamicas!K697</f>
        <v>0</v>
      </c>
      <c r="K176" s="174">
        <f>tab_dinamicas!L697</f>
        <v>0</v>
      </c>
      <c r="L176" s="174">
        <f t="shared" si="10"/>
        <v>71513.255152874524</v>
      </c>
      <c r="N176" s="156" t="s">
        <v>540</v>
      </c>
      <c r="O176" s="20">
        <f>+B176/'Total x Ano'!$G$30</f>
        <v>8.2220326029161495E-5</v>
      </c>
      <c r="P176" s="20">
        <f>+C176/'Total x Ano'!$G$30</f>
        <v>0</v>
      </c>
      <c r="Q176" s="20">
        <f>+D176/'Total x Ano'!$G$30</f>
        <v>0</v>
      </c>
      <c r="R176" s="20">
        <f>+E176/'Total x Ano'!$G$30</f>
        <v>0</v>
      </c>
      <c r="S176" s="20">
        <f>+F176/'Total x Ano'!$G$30</f>
        <v>4.2414052062320621E-4</v>
      </c>
      <c r="T176" s="20">
        <f>+G176/'Total x Ano'!$G$30</f>
        <v>0</v>
      </c>
      <c r="U176" s="20">
        <f>+H176/'Total x Ano'!$G$30</f>
        <v>0</v>
      </c>
      <c r="V176" s="20">
        <f>+I176/'Total x Ano'!$G$30</f>
        <v>3.6188742312179078E-5</v>
      </c>
      <c r="W176" s="20">
        <f>+J176/'Total x Ano'!$G$30</f>
        <v>0</v>
      </c>
      <c r="X176" s="20">
        <f>+K176/'Total x Ano'!$G$30</f>
        <v>0</v>
      </c>
      <c r="Y176" s="20">
        <f>+L176/'Total x Ano'!$G$30</f>
        <v>5.4254958896454676E-4</v>
      </c>
    </row>
    <row r="177" spans="1:25" x14ac:dyDescent="0.25">
      <c r="A177" s="1" t="s">
        <v>541</v>
      </c>
      <c r="B177" s="174">
        <f>tab_dinamicas!C698</f>
        <v>24777.779922744587</v>
      </c>
      <c r="C177" s="174">
        <f>tab_dinamicas!D698</f>
        <v>0</v>
      </c>
      <c r="D177" s="174">
        <f>tab_dinamicas!E698</f>
        <v>0</v>
      </c>
      <c r="E177" s="174">
        <f>tab_dinamicas!F698</f>
        <v>0</v>
      </c>
      <c r="F177" s="174">
        <f>tab_dinamicas!G698</f>
        <v>486817.4555654992</v>
      </c>
      <c r="G177" s="174">
        <f>tab_dinamicas!H698</f>
        <v>0</v>
      </c>
      <c r="H177" s="174">
        <f>tab_dinamicas!I698</f>
        <v>0</v>
      </c>
      <c r="I177" s="174">
        <f>tab_dinamicas!J698</f>
        <v>26836.664500604747</v>
      </c>
      <c r="J177" s="174">
        <f>tab_dinamicas!K698</f>
        <v>0</v>
      </c>
      <c r="K177" s="174">
        <f>tab_dinamicas!L698</f>
        <v>0</v>
      </c>
      <c r="L177" s="174">
        <f t="shared" si="10"/>
        <v>538431.8999888486</v>
      </c>
      <c r="N177" s="156" t="s">
        <v>541</v>
      </c>
      <c r="O177" s="20">
        <f>+B177/'Total x Ano'!$G$30</f>
        <v>1.8798157465775372E-4</v>
      </c>
      <c r="P177" s="20">
        <f>+C177/'Total x Ano'!$G$30</f>
        <v>0</v>
      </c>
      <c r="Q177" s="20">
        <f>+D177/'Total x Ano'!$G$30</f>
        <v>0</v>
      </c>
      <c r="R177" s="20">
        <f>+E177/'Total x Ano'!$G$30</f>
        <v>0</v>
      </c>
      <c r="S177" s="20">
        <f>+F177/'Total x Ano'!$G$30</f>
        <v>3.6933378274169007E-3</v>
      </c>
      <c r="T177" s="20">
        <f>+G177/'Total x Ano'!$G$30</f>
        <v>0</v>
      </c>
      <c r="U177" s="20">
        <f>+H177/'Total x Ano'!$G$30</f>
        <v>0</v>
      </c>
      <c r="V177" s="20">
        <f>+I177/'Total x Ano'!$G$30</f>
        <v>2.0360171359640997E-4</v>
      </c>
      <c r="W177" s="20">
        <f>+J177/'Total x Ano'!$G$30</f>
        <v>0</v>
      </c>
      <c r="X177" s="20">
        <f>+K177/'Total x Ano'!$G$30</f>
        <v>0</v>
      </c>
      <c r="Y177" s="20">
        <f>+L177/'Total x Ano'!$G$30</f>
        <v>4.0849211156710648E-3</v>
      </c>
    </row>
    <row r="178" spans="1:25" x14ac:dyDescent="0.25">
      <c r="A178" s="1" t="s">
        <v>542</v>
      </c>
      <c r="B178" s="174">
        <f>tab_dinamicas!C699</f>
        <v>4331.843252626657</v>
      </c>
      <c r="C178" s="174">
        <f>tab_dinamicas!D699</f>
        <v>0</v>
      </c>
      <c r="D178" s="174">
        <f>tab_dinamicas!E699</f>
        <v>0</v>
      </c>
      <c r="E178" s="174">
        <f>tab_dinamicas!F699</f>
        <v>0</v>
      </c>
      <c r="F178" s="174">
        <f>tab_dinamicas!G699</f>
        <v>45499.633941527311</v>
      </c>
      <c r="G178" s="174">
        <f>tab_dinamicas!H699</f>
        <v>0</v>
      </c>
      <c r="H178" s="174">
        <f>tab_dinamicas!I699</f>
        <v>0</v>
      </c>
      <c r="I178" s="174">
        <f>tab_dinamicas!J699</f>
        <v>2543.165146141896</v>
      </c>
      <c r="J178" s="174">
        <f>tab_dinamicas!K699</f>
        <v>0</v>
      </c>
      <c r="K178" s="174">
        <f>tab_dinamicas!L699</f>
        <v>0</v>
      </c>
      <c r="L178" s="174">
        <f t="shared" si="10"/>
        <v>52374.642340295861</v>
      </c>
      <c r="N178" s="156" t="s">
        <v>542</v>
      </c>
      <c r="O178" s="20">
        <f>+B178/'Total x Ano'!$G$30</f>
        <v>3.2864393756756133E-5</v>
      </c>
      <c r="P178" s="20">
        <f>+C178/'Total x Ano'!$G$30</f>
        <v>0</v>
      </c>
      <c r="Q178" s="20">
        <f>+D178/'Total x Ano'!$G$30</f>
        <v>0</v>
      </c>
      <c r="R178" s="20">
        <f>+E178/'Total x Ano'!$G$30</f>
        <v>0</v>
      </c>
      <c r="S178" s="20">
        <f>+F178/'Total x Ano'!$G$30</f>
        <v>3.4519205761563939E-4</v>
      </c>
      <c r="T178" s="20">
        <f>+G178/'Total x Ano'!$G$30</f>
        <v>0</v>
      </c>
      <c r="U178" s="20">
        <f>+H178/'Total x Ano'!$G$30</f>
        <v>0</v>
      </c>
      <c r="V178" s="20">
        <f>+I178/'Total x Ano'!$G$30</f>
        <v>1.9294230164165381E-5</v>
      </c>
      <c r="W178" s="20">
        <f>+J178/'Total x Ano'!$G$30</f>
        <v>0</v>
      </c>
      <c r="X178" s="20">
        <f>+K178/'Total x Ano'!$G$30</f>
        <v>0</v>
      </c>
      <c r="Y178" s="20">
        <f>+L178/'Total x Ano'!$G$30</f>
        <v>3.9735068153656084E-4</v>
      </c>
    </row>
    <row r="179" spans="1:25" x14ac:dyDescent="0.25">
      <c r="A179" s="1" t="s">
        <v>543</v>
      </c>
      <c r="B179" s="174">
        <f>tab_dinamicas!C700</f>
        <v>10138.795286101384</v>
      </c>
      <c r="C179" s="174">
        <f>tab_dinamicas!D700</f>
        <v>0</v>
      </c>
      <c r="D179" s="174">
        <f>tab_dinamicas!E700</f>
        <v>0</v>
      </c>
      <c r="E179" s="174">
        <f>tab_dinamicas!F700</f>
        <v>0</v>
      </c>
      <c r="F179" s="174">
        <f>tab_dinamicas!G700</f>
        <v>54271.972637334584</v>
      </c>
      <c r="G179" s="174">
        <f>tab_dinamicas!H700</f>
        <v>0</v>
      </c>
      <c r="H179" s="174">
        <f>tab_dinamicas!I700</f>
        <v>0</v>
      </c>
      <c r="I179" s="174">
        <f>tab_dinamicas!J700</f>
        <v>1655.3947232266144</v>
      </c>
      <c r="J179" s="174">
        <f>tab_dinamicas!K700</f>
        <v>0</v>
      </c>
      <c r="K179" s="174">
        <f>tab_dinamicas!L700</f>
        <v>0</v>
      </c>
      <c r="L179" s="174">
        <f t="shared" si="10"/>
        <v>66066.162646662575</v>
      </c>
      <c r="N179" s="156" t="s">
        <v>543</v>
      </c>
      <c r="O179" s="20">
        <f>+B179/'Total x Ano'!$G$30</f>
        <v>7.6919994808107703E-5</v>
      </c>
      <c r="P179" s="20">
        <f>+C179/'Total x Ano'!$G$30</f>
        <v>0</v>
      </c>
      <c r="Q179" s="20">
        <f>+D179/'Total x Ano'!$G$30</f>
        <v>0</v>
      </c>
      <c r="R179" s="20">
        <f>+E179/'Total x Ano'!$G$30</f>
        <v>0</v>
      </c>
      <c r="S179" s="20">
        <f>+F179/'Total x Ano'!$G$30</f>
        <v>4.1174515666690968E-4</v>
      </c>
      <c r="T179" s="20">
        <f>+G179/'Total x Ano'!$G$30</f>
        <v>0</v>
      </c>
      <c r="U179" s="20">
        <f>+H179/'Total x Ano'!$G$30</f>
        <v>0</v>
      </c>
      <c r="V179" s="20">
        <f>+I179/'Total x Ano'!$G$30</f>
        <v>1.2558982593377E-5</v>
      </c>
      <c r="W179" s="20">
        <f>+J179/'Total x Ano'!$G$30</f>
        <v>0</v>
      </c>
      <c r="X179" s="20">
        <f>+K179/'Total x Ano'!$G$30</f>
        <v>0</v>
      </c>
      <c r="Y179" s="20">
        <f>+L179/'Total x Ano'!$G$30</f>
        <v>5.0122413406839428E-4</v>
      </c>
    </row>
    <row r="180" spans="1:25" x14ac:dyDescent="0.25">
      <c r="A180" s="1" t="s">
        <v>544</v>
      </c>
      <c r="B180" s="174">
        <f>tab_dinamicas!C701</f>
        <v>34933.21022893129</v>
      </c>
      <c r="C180" s="174">
        <f>tab_dinamicas!D701</f>
        <v>0</v>
      </c>
      <c r="D180" s="174">
        <f>tab_dinamicas!E701</f>
        <v>0</v>
      </c>
      <c r="E180" s="174">
        <f>tab_dinamicas!F701</f>
        <v>0</v>
      </c>
      <c r="F180" s="174">
        <f>tab_dinamicas!G701</f>
        <v>361949.5892509236</v>
      </c>
      <c r="G180" s="174">
        <f>tab_dinamicas!H701</f>
        <v>0</v>
      </c>
      <c r="H180" s="174">
        <f>tab_dinamicas!I701</f>
        <v>0</v>
      </c>
      <c r="I180" s="174">
        <f>tab_dinamicas!J701</f>
        <v>29737.68390261264</v>
      </c>
      <c r="J180" s="174">
        <f>tab_dinamicas!K701</f>
        <v>0</v>
      </c>
      <c r="K180" s="174">
        <f>tab_dinamicas!L701</f>
        <v>0</v>
      </c>
      <c r="L180" s="174">
        <f t="shared" si="10"/>
        <v>426620.48338246753</v>
      </c>
      <c r="N180" s="156" t="s">
        <v>544</v>
      </c>
      <c r="O180" s="20">
        <f>+B180/'Total x Ano'!$G$30</f>
        <v>2.6502777436718234E-4</v>
      </c>
      <c r="P180" s="20">
        <f>+C180/'Total x Ano'!$G$30</f>
        <v>0</v>
      </c>
      <c r="Q180" s="20">
        <f>+D180/'Total x Ano'!$G$30</f>
        <v>0</v>
      </c>
      <c r="R180" s="20">
        <f>+E180/'Total x Ano'!$G$30</f>
        <v>0</v>
      </c>
      <c r="S180" s="20">
        <f>+F180/'Total x Ano'!$G$30</f>
        <v>2.746002827785999E-3</v>
      </c>
      <c r="T180" s="20">
        <f>+G180/'Total x Ano'!$G$30</f>
        <v>0</v>
      </c>
      <c r="U180" s="20">
        <f>+H180/'Total x Ano'!$G$30</f>
        <v>0</v>
      </c>
      <c r="V180" s="20">
        <f>+I180/'Total x Ano'!$G$30</f>
        <v>2.2561087652393883E-4</v>
      </c>
      <c r="W180" s="20">
        <f>+J180/'Total x Ano'!$G$30</f>
        <v>0</v>
      </c>
      <c r="X180" s="20">
        <f>+K180/'Total x Ano'!$G$30</f>
        <v>0</v>
      </c>
      <c r="Y180" s="20">
        <f>+L180/'Total x Ano'!$G$30</f>
        <v>3.2366414786771202E-3</v>
      </c>
    </row>
    <row r="181" spans="1:25" x14ac:dyDescent="0.25">
      <c r="A181" s="1" t="s">
        <v>545</v>
      </c>
      <c r="B181" s="174">
        <f>tab_dinamicas!C702</f>
        <v>101940.48291567675</v>
      </c>
      <c r="C181" s="174">
        <f>tab_dinamicas!D702</f>
        <v>0</v>
      </c>
      <c r="D181" s="174">
        <f>tab_dinamicas!E702</f>
        <v>0</v>
      </c>
      <c r="E181" s="174">
        <f>tab_dinamicas!F702</f>
        <v>0</v>
      </c>
      <c r="F181" s="174">
        <f>tab_dinamicas!G702</f>
        <v>793366.17848441249</v>
      </c>
      <c r="G181" s="174">
        <f>tab_dinamicas!H702</f>
        <v>0</v>
      </c>
      <c r="H181" s="174">
        <f>tab_dinamicas!I702</f>
        <v>0</v>
      </c>
      <c r="I181" s="174">
        <f>tab_dinamicas!J702</f>
        <v>68658.492501682063</v>
      </c>
      <c r="J181" s="174">
        <f>tab_dinamicas!K702</f>
        <v>0</v>
      </c>
      <c r="K181" s="174">
        <f>tab_dinamicas!L702</f>
        <v>0</v>
      </c>
      <c r="L181" s="174">
        <f t="shared" si="10"/>
        <v>963965.15390177129</v>
      </c>
      <c r="N181" s="156" t="s">
        <v>545</v>
      </c>
      <c r="O181" s="20">
        <f>+B181/'Total x Ano'!$G$30</f>
        <v>7.7339182766210141E-4</v>
      </c>
      <c r="P181" s="20">
        <f>+C181/'Total x Ano'!$G$30</f>
        <v>0</v>
      </c>
      <c r="Q181" s="20">
        <f>+D181/'Total x Ano'!$G$30</f>
        <v>0</v>
      </c>
      <c r="R181" s="20">
        <f>+E181/'Total x Ano'!$G$30</f>
        <v>0</v>
      </c>
      <c r="S181" s="20">
        <f>+F181/'Total x Ano'!$G$30</f>
        <v>6.0190309211199337E-3</v>
      </c>
      <c r="T181" s="20">
        <f>+G181/'Total x Ano'!$G$30</f>
        <v>0</v>
      </c>
      <c r="U181" s="20">
        <f>+H181/'Total x Ano'!$G$30</f>
        <v>0</v>
      </c>
      <c r="V181" s="20">
        <f>+I181/'Total x Ano'!$G$30</f>
        <v>5.2089136211296765E-4</v>
      </c>
      <c r="W181" s="20">
        <f>+J181/'Total x Ano'!$G$30</f>
        <v>0</v>
      </c>
      <c r="X181" s="20">
        <f>+K181/'Total x Ano'!$G$30</f>
        <v>0</v>
      </c>
      <c r="Y181" s="20">
        <f>+L181/'Total x Ano'!$G$30</f>
        <v>7.3133141108950028E-3</v>
      </c>
    </row>
    <row r="182" spans="1:25" x14ac:dyDescent="0.25">
      <c r="A182" s="1" t="s">
        <v>546</v>
      </c>
      <c r="B182" s="174">
        <f>tab_dinamicas!C703</f>
        <v>28443.32304854205</v>
      </c>
      <c r="C182" s="174">
        <f>tab_dinamicas!D703</f>
        <v>0</v>
      </c>
      <c r="D182" s="174">
        <f>tab_dinamicas!E703</f>
        <v>0</v>
      </c>
      <c r="E182" s="174">
        <f>tab_dinamicas!F703</f>
        <v>0</v>
      </c>
      <c r="F182" s="174">
        <f>tab_dinamicas!G703</f>
        <v>158411.54562461219</v>
      </c>
      <c r="G182" s="174">
        <f>tab_dinamicas!H703</f>
        <v>0</v>
      </c>
      <c r="H182" s="174">
        <f>tab_dinamicas!I703</f>
        <v>0</v>
      </c>
      <c r="I182" s="174">
        <f>tab_dinamicas!J703</f>
        <v>21004.535978380445</v>
      </c>
      <c r="J182" s="174">
        <f>tab_dinamicas!K703</f>
        <v>0</v>
      </c>
      <c r="K182" s="174">
        <f>tab_dinamicas!L703</f>
        <v>0</v>
      </c>
      <c r="L182" s="174">
        <f t="shared" si="10"/>
        <v>207859.40465153469</v>
      </c>
      <c r="N182" s="156" t="s">
        <v>546</v>
      </c>
      <c r="O182" s="20">
        <f>+B182/'Total x Ano'!$G$30</f>
        <v>2.1579094946500992E-4</v>
      </c>
      <c r="P182" s="20">
        <f>+C182/'Total x Ano'!$G$30</f>
        <v>0</v>
      </c>
      <c r="Q182" s="20">
        <f>+D182/'Total x Ano'!$G$30</f>
        <v>0</v>
      </c>
      <c r="R182" s="20">
        <f>+E182/'Total x Ano'!$G$30</f>
        <v>0</v>
      </c>
      <c r="S182" s="20">
        <f>+F182/'Total x Ano'!$G$30</f>
        <v>1.2018208202401652E-3</v>
      </c>
      <c r="T182" s="20">
        <f>+G182/'Total x Ano'!$G$30</f>
        <v>0</v>
      </c>
      <c r="U182" s="20">
        <f>+H182/'Total x Ano'!$G$30</f>
        <v>0</v>
      </c>
      <c r="V182" s="20">
        <f>+I182/'Total x Ano'!$G$30</f>
        <v>1.593551060862774E-4</v>
      </c>
      <c r="W182" s="20">
        <f>+J182/'Total x Ano'!$G$30</f>
        <v>0</v>
      </c>
      <c r="X182" s="20">
        <f>+K182/'Total x Ano'!$G$30</f>
        <v>0</v>
      </c>
      <c r="Y182" s="20">
        <f>+L182/'Total x Ano'!$G$30</f>
        <v>1.5769668757914526E-3</v>
      </c>
    </row>
    <row r="183" spans="1:25" x14ac:dyDescent="0.25">
      <c r="A183" s="1" t="s">
        <v>547</v>
      </c>
      <c r="B183" s="174">
        <f>tab_dinamicas!C704</f>
        <v>156528.22474275244</v>
      </c>
      <c r="C183" s="174">
        <f>tab_dinamicas!D704</f>
        <v>0</v>
      </c>
      <c r="D183" s="174">
        <f>tab_dinamicas!E704</f>
        <v>0</v>
      </c>
      <c r="E183" s="174">
        <f>tab_dinamicas!F704</f>
        <v>0</v>
      </c>
      <c r="F183" s="174">
        <f>tab_dinamicas!G704</f>
        <v>1217350.7866108357</v>
      </c>
      <c r="G183" s="174">
        <f>tab_dinamicas!H704</f>
        <v>0</v>
      </c>
      <c r="H183" s="174">
        <f>tab_dinamicas!I704</f>
        <v>0</v>
      </c>
      <c r="I183" s="174">
        <f>tab_dinamicas!J704</f>
        <v>57741.093771173779</v>
      </c>
      <c r="J183" s="174">
        <f>tab_dinamicas!K704</f>
        <v>0</v>
      </c>
      <c r="K183" s="174">
        <f>tab_dinamicas!L704</f>
        <v>0</v>
      </c>
      <c r="L183" s="174">
        <f t="shared" si="10"/>
        <v>1431620.105124762</v>
      </c>
      <c r="N183" s="156" t="s">
        <v>547</v>
      </c>
      <c r="O183" s="20">
        <f>+B183/'Total x Ano'!$G$30</f>
        <v>1.1875326303352721E-3</v>
      </c>
      <c r="P183" s="20">
        <f>+C183/'Total x Ano'!$G$30</f>
        <v>0</v>
      </c>
      <c r="Q183" s="20">
        <f>+D183/'Total x Ano'!$G$30</f>
        <v>0</v>
      </c>
      <c r="R183" s="20">
        <f>+E183/'Total x Ano'!$G$30</f>
        <v>0</v>
      </c>
      <c r="S183" s="20">
        <f>+F183/'Total x Ano'!$G$30</f>
        <v>9.2356748058730811E-3</v>
      </c>
      <c r="T183" s="20">
        <f>+G183/'Total x Ano'!$G$30</f>
        <v>0</v>
      </c>
      <c r="U183" s="20">
        <f>+H183/'Total x Ano'!$G$30</f>
        <v>0</v>
      </c>
      <c r="V183" s="20">
        <f>+I183/'Total x Ano'!$G$30</f>
        <v>4.3806433681343137E-4</v>
      </c>
      <c r="W183" s="20">
        <f>+J183/'Total x Ano'!$G$30</f>
        <v>0</v>
      </c>
      <c r="X183" s="20">
        <f>+K183/'Total x Ano'!$G$30</f>
        <v>0</v>
      </c>
      <c r="Y183" s="20">
        <f>+L183/'Total x Ano'!$G$30</f>
        <v>1.0861271773021786E-2</v>
      </c>
    </row>
    <row r="184" spans="1:25" x14ac:dyDescent="0.25">
      <c r="A184" s="1" t="s">
        <v>548</v>
      </c>
      <c r="B184" s="174">
        <f>tab_dinamicas!C705</f>
        <v>505026.27846828388</v>
      </c>
      <c r="C184" s="174">
        <f>tab_dinamicas!D705</f>
        <v>0</v>
      </c>
      <c r="D184" s="174">
        <f>tab_dinamicas!E705</f>
        <v>0</v>
      </c>
      <c r="E184" s="174">
        <f>tab_dinamicas!F705</f>
        <v>0</v>
      </c>
      <c r="F184" s="174">
        <f>tab_dinamicas!G705</f>
        <v>5291743.1687555993</v>
      </c>
      <c r="G184" s="174">
        <f>tab_dinamicas!H705</f>
        <v>0</v>
      </c>
      <c r="H184" s="174">
        <f>tab_dinamicas!I705</f>
        <v>0</v>
      </c>
      <c r="I184" s="174">
        <f>tab_dinamicas!J705</f>
        <v>253875.63211111273</v>
      </c>
      <c r="J184" s="174">
        <f>tab_dinamicas!K705</f>
        <v>0</v>
      </c>
      <c r="K184" s="174">
        <f>tab_dinamicas!L705</f>
        <v>0</v>
      </c>
      <c r="L184" s="174">
        <f t="shared" si="10"/>
        <v>6050645.0793349957</v>
      </c>
      <c r="N184" s="156" t="s">
        <v>548</v>
      </c>
      <c r="O184" s="20">
        <f>+B184/'Total x Ano'!$G$30</f>
        <v>3.8314826980470409E-3</v>
      </c>
      <c r="P184" s="20">
        <f>+C184/'Total x Ano'!$G$30</f>
        <v>0</v>
      </c>
      <c r="Q184" s="20">
        <f>+D184/'Total x Ano'!$G$30</f>
        <v>0</v>
      </c>
      <c r="R184" s="20">
        <f>+E184/'Total x Ano'!$G$30</f>
        <v>0</v>
      </c>
      <c r="S184" s="20">
        <f>+F184/'Total x Ano'!$G$30</f>
        <v>4.0146866129598849E-2</v>
      </c>
      <c r="T184" s="20">
        <f>+G184/'Total x Ano'!$G$30</f>
        <v>0</v>
      </c>
      <c r="U184" s="20">
        <f>+H184/'Total x Ano'!$G$30</f>
        <v>0</v>
      </c>
      <c r="V184" s="20">
        <f>+I184/'Total x Ano'!$G$30</f>
        <v>1.9260781732778128E-3</v>
      </c>
      <c r="W184" s="20">
        <f>+J184/'Total x Ano'!$G$30</f>
        <v>0</v>
      </c>
      <c r="X184" s="20">
        <f>+K184/'Total x Ano'!$G$30</f>
        <v>0</v>
      </c>
      <c r="Y184" s="20">
        <f>+L184/'Total x Ano'!$G$30</f>
        <v>4.5904427000923696E-2</v>
      </c>
    </row>
    <row r="185" spans="1:25" x14ac:dyDescent="0.25">
      <c r="A185" s="1" t="s">
        <v>549</v>
      </c>
      <c r="B185" s="174">
        <f>tab_dinamicas!C706</f>
        <v>154789.15445172877</v>
      </c>
      <c r="C185" s="174">
        <f>tab_dinamicas!D706</f>
        <v>0</v>
      </c>
      <c r="D185" s="174">
        <f>tab_dinamicas!E706</f>
        <v>0</v>
      </c>
      <c r="E185" s="174">
        <f>tab_dinamicas!F706</f>
        <v>0</v>
      </c>
      <c r="F185" s="174">
        <f>tab_dinamicas!G706</f>
        <v>745637.3365550501</v>
      </c>
      <c r="G185" s="174">
        <f>tab_dinamicas!H706</f>
        <v>0</v>
      </c>
      <c r="H185" s="174">
        <f>tab_dinamicas!I706</f>
        <v>0</v>
      </c>
      <c r="I185" s="174">
        <f>tab_dinamicas!J706</f>
        <v>54616.837397285126</v>
      </c>
      <c r="J185" s="174">
        <f>tab_dinamicas!K706</f>
        <v>0</v>
      </c>
      <c r="K185" s="174">
        <f>tab_dinamicas!L706</f>
        <v>0</v>
      </c>
      <c r="L185" s="174">
        <f t="shared" si="10"/>
        <v>955043.32840406406</v>
      </c>
      <c r="N185" s="156" t="s">
        <v>549</v>
      </c>
      <c r="O185" s="20">
        <f>+B185/'Total x Ano'!$G$30</f>
        <v>1.1743388263396582E-3</v>
      </c>
      <c r="P185" s="20">
        <f>+C185/'Total x Ano'!$G$30</f>
        <v>0</v>
      </c>
      <c r="Q185" s="20">
        <f>+D185/'Total x Ano'!$G$30</f>
        <v>0</v>
      </c>
      <c r="R185" s="20">
        <f>+E185/'Total x Ano'!$G$30</f>
        <v>0</v>
      </c>
      <c r="S185" s="20">
        <f>+F185/'Total x Ano'!$G$30</f>
        <v>5.6569265320081134E-3</v>
      </c>
      <c r="T185" s="20">
        <f>+G185/'Total x Ano'!$G$30</f>
        <v>0</v>
      </c>
      <c r="U185" s="20">
        <f>+H185/'Total x Ano'!$G$30</f>
        <v>0</v>
      </c>
      <c r="V185" s="20">
        <f>+I185/'Total x Ano'!$G$30</f>
        <v>4.1436154202595317E-4</v>
      </c>
      <c r="W185" s="20">
        <f>+J185/'Total x Ano'!$G$30</f>
        <v>0</v>
      </c>
      <c r="X185" s="20">
        <f>+K185/'Total x Ano'!$G$30</f>
        <v>0</v>
      </c>
      <c r="Y185" s="20">
        <f>+L185/'Total x Ano'!$G$30</f>
        <v>7.245626900373725E-3</v>
      </c>
    </row>
    <row r="186" spans="1:25" x14ac:dyDescent="0.25">
      <c r="A186" s="1" t="s">
        <v>550</v>
      </c>
      <c r="B186" s="174">
        <f>tab_dinamicas!C707</f>
        <v>82515.801087826228</v>
      </c>
      <c r="C186" s="174">
        <f>tab_dinamicas!D707</f>
        <v>0</v>
      </c>
      <c r="D186" s="174">
        <f>tab_dinamicas!E707</f>
        <v>0</v>
      </c>
      <c r="E186" s="174">
        <f>tab_dinamicas!F707</f>
        <v>0</v>
      </c>
      <c r="F186" s="174">
        <f>tab_dinamicas!G707</f>
        <v>306140.78651061794</v>
      </c>
      <c r="G186" s="174">
        <f>tab_dinamicas!H707</f>
        <v>0</v>
      </c>
      <c r="H186" s="174">
        <f>tab_dinamicas!I707</f>
        <v>0</v>
      </c>
      <c r="I186" s="174">
        <f>tab_dinamicas!J707</f>
        <v>28698.53615011472</v>
      </c>
      <c r="J186" s="174">
        <f>tab_dinamicas!K707</f>
        <v>0</v>
      </c>
      <c r="K186" s="174">
        <f>tab_dinamicas!L707</f>
        <v>0</v>
      </c>
      <c r="L186" s="174">
        <f t="shared" si="10"/>
        <v>417355.12374855892</v>
      </c>
      <c r="N186" s="156" t="s">
        <v>550</v>
      </c>
      <c r="O186" s="20">
        <f>+B186/'Total x Ano'!$G$30</f>
        <v>6.2602260053157288E-4</v>
      </c>
      <c r="P186" s="20">
        <f>+C186/'Total x Ano'!$G$30</f>
        <v>0</v>
      </c>
      <c r="Q186" s="20">
        <f>+D186/'Total x Ano'!$G$30</f>
        <v>0</v>
      </c>
      <c r="R186" s="20">
        <f>+E186/'Total x Ano'!$G$30</f>
        <v>0</v>
      </c>
      <c r="S186" s="20">
        <f>+F186/'Total x Ano'!$G$30</f>
        <v>2.3225982026905743E-3</v>
      </c>
      <c r="T186" s="20">
        <f>+G186/'Total x Ano'!$G$30</f>
        <v>0</v>
      </c>
      <c r="U186" s="20">
        <f>+H186/'Total x Ano'!$G$30</f>
        <v>0</v>
      </c>
      <c r="V186" s="20">
        <f>+I186/'Total x Ano'!$G$30</f>
        <v>2.1772717461740468E-4</v>
      </c>
      <c r="W186" s="20">
        <f>+J186/'Total x Ano'!$G$30</f>
        <v>0</v>
      </c>
      <c r="X186" s="20">
        <f>+K186/'Total x Ano'!$G$30</f>
        <v>0</v>
      </c>
      <c r="Y186" s="20">
        <f>+L186/'Total x Ano'!$G$30</f>
        <v>3.1663479778395519E-3</v>
      </c>
    </row>
    <row r="187" spans="1:25" x14ac:dyDescent="0.25">
      <c r="A187" s="1" t="s">
        <v>551</v>
      </c>
      <c r="B187" s="174">
        <f>tab_dinamicas!C708</f>
        <v>101332.17929702932</v>
      </c>
      <c r="C187" s="174">
        <f>tab_dinamicas!D708</f>
        <v>0</v>
      </c>
      <c r="D187" s="174">
        <f>tab_dinamicas!E708</f>
        <v>0</v>
      </c>
      <c r="E187" s="174">
        <f>tab_dinamicas!F708</f>
        <v>0</v>
      </c>
      <c r="F187" s="174">
        <f>tab_dinamicas!G708</f>
        <v>575419.42756075691</v>
      </c>
      <c r="G187" s="174">
        <f>tab_dinamicas!H708</f>
        <v>0</v>
      </c>
      <c r="H187" s="174">
        <f>tab_dinamicas!I708</f>
        <v>0</v>
      </c>
      <c r="I187" s="174">
        <f>tab_dinamicas!J708</f>
        <v>46264.373519897264</v>
      </c>
      <c r="J187" s="174">
        <f>tab_dinamicas!K708</f>
        <v>0</v>
      </c>
      <c r="K187" s="174">
        <f>tab_dinamicas!L708</f>
        <v>0</v>
      </c>
      <c r="L187" s="174">
        <f t="shared" si="10"/>
        <v>723015.98037768342</v>
      </c>
      <c r="N187" s="156" t="s">
        <v>551</v>
      </c>
      <c r="O187" s="20">
        <f>+B187/'Total x Ano'!$G$30</f>
        <v>7.6877681080183831E-4</v>
      </c>
      <c r="P187" s="20">
        <f>+C187/'Total x Ano'!$G$30</f>
        <v>0</v>
      </c>
      <c r="Q187" s="20">
        <f>+D187/'Total x Ano'!$G$30</f>
        <v>0</v>
      </c>
      <c r="R187" s="20">
        <f>+E187/'Total x Ano'!$G$30</f>
        <v>0</v>
      </c>
      <c r="S187" s="20">
        <f>+F187/'Total x Ano'!$G$30</f>
        <v>4.3655343787375421E-3</v>
      </c>
      <c r="T187" s="20">
        <f>+G187/'Total x Ano'!$G$30</f>
        <v>0</v>
      </c>
      <c r="U187" s="20">
        <f>+H187/'Total x Ano'!$G$30</f>
        <v>0</v>
      </c>
      <c r="V187" s="20">
        <f>+I187/'Total x Ano'!$G$30</f>
        <v>3.5099390711923955E-4</v>
      </c>
      <c r="W187" s="20">
        <f>+J187/'Total x Ano'!$G$30</f>
        <v>0</v>
      </c>
      <c r="X187" s="20">
        <f>+K187/'Total x Ano'!$G$30</f>
        <v>0</v>
      </c>
      <c r="Y187" s="20">
        <f>+L187/'Total x Ano'!$G$30</f>
        <v>5.4853050966586197E-3</v>
      </c>
    </row>
    <row r="188" spans="1:25" x14ac:dyDescent="0.25">
      <c r="A188" s="1" t="s">
        <v>552</v>
      </c>
      <c r="B188" s="174">
        <f>tab_dinamicas!C709</f>
        <v>14216.668087811408</v>
      </c>
      <c r="C188" s="174">
        <f>tab_dinamicas!D709</f>
        <v>0</v>
      </c>
      <c r="D188" s="174">
        <f>tab_dinamicas!E709</f>
        <v>0</v>
      </c>
      <c r="E188" s="174">
        <f>tab_dinamicas!F709</f>
        <v>0</v>
      </c>
      <c r="F188" s="174">
        <f>tab_dinamicas!G709</f>
        <v>57764.015428596977</v>
      </c>
      <c r="G188" s="174">
        <f>tab_dinamicas!H709</f>
        <v>0</v>
      </c>
      <c r="H188" s="174">
        <f>tab_dinamicas!I709</f>
        <v>0</v>
      </c>
      <c r="I188" s="174">
        <f>tab_dinamicas!J709</f>
        <v>6824.9289914031633</v>
      </c>
      <c r="J188" s="174">
        <f>tab_dinamicas!K709</f>
        <v>0</v>
      </c>
      <c r="K188" s="174">
        <f>tab_dinamicas!L709</f>
        <v>0</v>
      </c>
      <c r="L188" s="174">
        <f t="shared" si="10"/>
        <v>78805.612507811558</v>
      </c>
      <c r="N188" s="156" t="s">
        <v>552</v>
      </c>
      <c r="O188" s="20">
        <f>+B188/'Total x Ano'!$G$30</f>
        <v>1.0785759102978587E-4</v>
      </c>
      <c r="P188" s="20">
        <f>+C188/'Total x Ano'!$G$30</f>
        <v>0</v>
      </c>
      <c r="Q188" s="20">
        <f>+D188/'Total x Ano'!$G$30</f>
        <v>0</v>
      </c>
      <c r="R188" s="20">
        <f>+E188/'Total x Ano'!$G$30</f>
        <v>0</v>
      </c>
      <c r="S188" s="20">
        <f>+F188/'Total x Ano'!$G$30</f>
        <v>4.3823823654414227E-4</v>
      </c>
      <c r="T188" s="20">
        <f>+G188/'Total x Ano'!$G$30</f>
        <v>0</v>
      </c>
      <c r="U188" s="20">
        <f>+H188/'Total x Ano'!$G$30</f>
        <v>0</v>
      </c>
      <c r="V188" s="20">
        <f>+I188/'Total x Ano'!$G$30</f>
        <v>5.1778686497801881E-5</v>
      </c>
      <c r="W188" s="20">
        <f>+J188/'Total x Ano'!$G$30</f>
        <v>0</v>
      </c>
      <c r="X188" s="20">
        <f>+K188/'Total x Ano'!$G$30</f>
        <v>0</v>
      </c>
      <c r="Y188" s="20">
        <f>+L188/'Total x Ano'!$G$30</f>
        <v>5.9787451407173004E-4</v>
      </c>
    </row>
    <row r="189" spans="1:25" x14ac:dyDescent="0.25">
      <c r="A189" s="1" t="s">
        <v>553</v>
      </c>
      <c r="B189" s="174">
        <f>tab_dinamicas!C710</f>
        <v>13059.908950296967</v>
      </c>
      <c r="C189" s="174">
        <f>tab_dinamicas!D710</f>
        <v>0</v>
      </c>
      <c r="D189" s="174">
        <f>tab_dinamicas!E710</f>
        <v>0</v>
      </c>
      <c r="E189" s="174">
        <f>tab_dinamicas!F710</f>
        <v>0</v>
      </c>
      <c r="F189" s="174">
        <f>tab_dinamicas!G710</f>
        <v>101416.37479142126</v>
      </c>
      <c r="G189" s="174">
        <f>tab_dinamicas!H710</f>
        <v>0</v>
      </c>
      <c r="H189" s="174">
        <f>tab_dinamicas!I710</f>
        <v>0</v>
      </c>
      <c r="I189" s="174">
        <f>tab_dinamicas!J710</f>
        <v>7064.5679795893357</v>
      </c>
      <c r="J189" s="174">
        <f>tab_dinamicas!K710</f>
        <v>0</v>
      </c>
      <c r="K189" s="174">
        <f>tab_dinamicas!L710</f>
        <v>0</v>
      </c>
      <c r="L189" s="174">
        <f t="shared" si="10"/>
        <v>121540.85172130757</v>
      </c>
      <c r="N189" s="156" t="s">
        <v>553</v>
      </c>
      <c r="O189" s="20">
        <f>+B189/'Total x Ano'!$G$30</f>
        <v>9.9081606867859265E-5</v>
      </c>
      <c r="P189" s="20">
        <f>+C189/'Total x Ano'!$G$30</f>
        <v>0</v>
      </c>
      <c r="Q189" s="20">
        <f>+D189/'Total x Ano'!$G$30</f>
        <v>0</v>
      </c>
      <c r="R189" s="20">
        <f>+E189/'Total x Ano'!$G$30</f>
        <v>0</v>
      </c>
      <c r="S189" s="20">
        <f>+F189/'Total x Ano'!$G$30</f>
        <v>7.6941557673099875E-4</v>
      </c>
      <c r="T189" s="20">
        <f>+G189/'Total x Ano'!$G$30</f>
        <v>0</v>
      </c>
      <c r="U189" s="20">
        <f>+H189/'Total x Ano'!$G$30</f>
        <v>0</v>
      </c>
      <c r="V189" s="20">
        <f>+I189/'Total x Ano'!$G$30</f>
        <v>5.3596755529373032E-5</v>
      </c>
      <c r="W189" s="20">
        <f>+J189/'Total x Ano'!$G$30</f>
        <v>0</v>
      </c>
      <c r="X189" s="20">
        <f>+K189/'Total x Ano'!$G$30</f>
        <v>0</v>
      </c>
      <c r="Y189" s="20">
        <f>+L189/'Total x Ano'!$G$30</f>
        <v>9.2209393912823115E-4</v>
      </c>
    </row>
    <row r="190" spans="1:25" x14ac:dyDescent="0.25">
      <c r="A190" s="1" t="s">
        <v>554</v>
      </c>
      <c r="B190" s="174">
        <f>tab_dinamicas!C711</f>
        <v>36140.604819134394</v>
      </c>
      <c r="C190" s="174">
        <f>tab_dinamicas!D711</f>
        <v>0</v>
      </c>
      <c r="D190" s="174">
        <f>tab_dinamicas!E711</f>
        <v>0</v>
      </c>
      <c r="E190" s="174">
        <f>tab_dinamicas!F711</f>
        <v>0</v>
      </c>
      <c r="F190" s="174">
        <f>tab_dinamicas!G711</f>
        <v>218938.89819277398</v>
      </c>
      <c r="G190" s="174">
        <f>tab_dinamicas!H711</f>
        <v>0</v>
      </c>
      <c r="H190" s="174">
        <f>tab_dinamicas!I711</f>
        <v>0</v>
      </c>
      <c r="I190" s="174">
        <f>tab_dinamicas!J711</f>
        <v>19016.569843320765</v>
      </c>
      <c r="J190" s="174">
        <f>tab_dinamicas!K711</f>
        <v>0</v>
      </c>
      <c r="K190" s="174">
        <f>tab_dinamicas!L711</f>
        <v>0</v>
      </c>
      <c r="L190" s="174">
        <f t="shared" si="10"/>
        <v>274096.07285522914</v>
      </c>
      <c r="N190" s="156" t="s">
        <v>554</v>
      </c>
      <c r="O190" s="20">
        <f>+B190/'Total x Ano'!$G$30</f>
        <v>2.7418791450109682E-4</v>
      </c>
      <c r="P190" s="20">
        <f>+C190/'Total x Ano'!$G$30</f>
        <v>0</v>
      </c>
      <c r="Q190" s="20">
        <f>+D190/'Total x Ano'!$G$30</f>
        <v>0</v>
      </c>
      <c r="R190" s="20">
        <f>+E190/'Total x Ano'!$G$30</f>
        <v>0</v>
      </c>
      <c r="S190" s="20">
        <f>+F190/'Total x Ano'!$G$30</f>
        <v>1.6610236657373806E-3</v>
      </c>
      <c r="T190" s="20">
        <f>+G190/'Total x Ano'!$G$30</f>
        <v>0</v>
      </c>
      <c r="U190" s="20">
        <f>+H190/'Total x Ano'!$G$30</f>
        <v>0</v>
      </c>
      <c r="V190" s="20">
        <f>+I190/'Total x Ano'!$G$30</f>
        <v>1.4427300407391061E-4</v>
      </c>
      <c r="W190" s="20">
        <f>+J190/'Total x Ano'!$G$30</f>
        <v>0</v>
      </c>
      <c r="X190" s="20">
        <f>+K190/'Total x Ano'!$G$30</f>
        <v>0</v>
      </c>
      <c r="Y190" s="20">
        <f>+L190/'Total x Ano'!$G$30</f>
        <v>2.0794845843123879E-3</v>
      </c>
    </row>
    <row r="191" spans="1:25" x14ac:dyDescent="0.25">
      <c r="A191" s="1" t="s">
        <v>555</v>
      </c>
      <c r="B191" s="174">
        <f>tab_dinamicas!C712</f>
        <v>37894.643476173303</v>
      </c>
      <c r="C191" s="174">
        <f>tab_dinamicas!D712</f>
        <v>0</v>
      </c>
      <c r="D191" s="174">
        <f>tab_dinamicas!E712</f>
        <v>0</v>
      </c>
      <c r="E191" s="174">
        <f>tab_dinamicas!F712</f>
        <v>0</v>
      </c>
      <c r="F191" s="174">
        <f>tab_dinamicas!G712</f>
        <v>264366.35577187157</v>
      </c>
      <c r="G191" s="174">
        <f>tab_dinamicas!H712</f>
        <v>0</v>
      </c>
      <c r="H191" s="174">
        <f>tab_dinamicas!I712</f>
        <v>0</v>
      </c>
      <c r="I191" s="174">
        <f>tab_dinamicas!J712</f>
        <v>16711.04212751396</v>
      </c>
      <c r="J191" s="174">
        <f>tab_dinamicas!K712</f>
        <v>0</v>
      </c>
      <c r="K191" s="174">
        <f>tab_dinamicas!L712</f>
        <v>0</v>
      </c>
      <c r="L191" s="174">
        <f t="shared" si="10"/>
        <v>318972.04137555882</v>
      </c>
      <c r="N191" s="156" t="s">
        <v>555</v>
      </c>
      <c r="O191" s="20">
        <f>+B191/'Total x Ano'!$G$30</f>
        <v>2.8749527899415517E-4</v>
      </c>
      <c r="P191" s="20">
        <f>+C191/'Total x Ano'!$G$30</f>
        <v>0</v>
      </c>
      <c r="Q191" s="20">
        <f>+D191/'Total x Ano'!$G$30</f>
        <v>0</v>
      </c>
      <c r="R191" s="20">
        <f>+E191/'Total x Ano'!$G$30</f>
        <v>0</v>
      </c>
      <c r="S191" s="20">
        <f>+F191/'Total x Ano'!$G$30</f>
        <v>2.0056681429682999E-3</v>
      </c>
      <c r="T191" s="20">
        <f>+G191/'Total x Ano'!$G$30</f>
        <v>0</v>
      </c>
      <c r="U191" s="20">
        <f>+H191/'Total x Ano'!$G$30</f>
        <v>0</v>
      </c>
      <c r="V191" s="20">
        <f>+I191/'Total x Ano'!$G$30</f>
        <v>1.2678165772303662E-4</v>
      </c>
      <c r="W191" s="20">
        <f>+J191/'Total x Ano'!$G$30</f>
        <v>0</v>
      </c>
      <c r="X191" s="20">
        <f>+K191/'Total x Ano'!$G$30</f>
        <v>0</v>
      </c>
      <c r="Y191" s="20">
        <f>+L191/'Total x Ano'!$G$30</f>
        <v>2.4199450796854914E-3</v>
      </c>
    </row>
    <row r="192" spans="1:25" x14ac:dyDescent="0.25">
      <c r="A192" s="1" t="s">
        <v>95</v>
      </c>
      <c r="B192" s="162">
        <f t="shared" ref="B192:K192" si="11">SUM(B165:B191)</f>
        <v>1418610.3607375773</v>
      </c>
      <c r="C192" s="162">
        <f t="shared" si="11"/>
        <v>0</v>
      </c>
      <c r="D192" s="162">
        <f t="shared" si="11"/>
        <v>0</v>
      </c>
      <c r="E192" s="162">
        <f t="shared" si="11"/>
        <v>0</v>
      </c>
      <c r="F192" s="162">
        <f t="shared" si="11"/>
        <v>11539247.584121428</v>
      </c>
      <c r="G192" s="162">
        <f t="shared" si="11"/>
        <v>0</v>
      </c>
      <c r="H192" s="162">
        <f t="shared" si="11"/>
        <v>0</v>
      </c>
      <c r="I192" s="162">
        <f t="shared" si="11"/>
        <v>708828.32001156558</v>
      </c>
      <c r="J192" s="162">
        <f t="shared" si="11"/>
        <v>0</v>
      </c>
      <c r="K192" s="162">
        <f t="shared" si="11"/>
        <v>0</v>
      </c>
      <c r="L192" s="174">
        <f t="shared" si="10"/>
        <v>13666686.264870571</v>
      </c>
      <c r="N192" s="156" t="s">
        <v>95</v>
      </c>
      <c r="O192" s="20">
        <f>+B192/'Total x Ano'!$G$30</f>
        <v>1.0762570749628123E-2</v>
      </c>
      <c r="P192" s="20">
        <f>+C192/'Total x Ano'!$G$30</f>
        <v>0</v>
      </c>
      <c r="Q192" s="20">
        <f>+D192/'Total x Ano'!$G$30</f>
        <v>0</v>
      </c>
      <c r="R192" s="20">
        <f>+E192/'Total x Ano'!$G$30</f>
        <v>0</v>
      </c>
      <c r="S192" s="20">
        <f>+F192/'Total x Ano'!$G$30</f>
        <v>8.7544805789386171E-2</v>
      </c>
      <c r="T192" s="20">
        <f>+G192/'Total x Ano'!$G$30</f>
        <v>0</v>
      </c>
      <c r="U192" s="20">
        <f>+H192/'Total x Ano'!$G$30</f>
        <v>0</v>
      </c>
      <c r="V192" s="20">
        <f>+I192/'Total x Ano'!$G$30</f>
        <v>5.3776675785013103E-3</v>
      </c>
      <c r="W192" s="20">
        <f>+J192/'Total x Ano'!$G$30</f>
        <v>0</v>
      </c>
      <c r="X192" s="20">
        <f>+K192/'Total x Ano'!$G$30</f>
        <v>0</v>
      </c>
      <c r="Y192" s="20">
        <f>+L192/'Total x Ano'!$G$30</f>
        <v>0.1036850441175156</v>
      </c>
    </row>
    <row r="193" spans="1:25" x14ac:dyDescent="0.25">
      <c r="B193" s="176"/>
      <c r="C193" s="176"/>
      <c r="D193" s="176"/>
      <c r="E193" s="176"/>
      <c r="F193" s="176"/>
      <c r="G193" s="176"/>
      <c r="H193" s="176"/>
      <c r="I193" s="176"/>
      <c r="J193" s="176"/>
      <c r="K193" s="176"/>
      <c r="L193" s="176"/>
    </row>
    <row r="194" spans="1:25" x14ac:dyDescent="0.25">
      <c r="A194" s="1"/>
      <c r="B194" s="156"/>
      <c r="C194" s="156"/>
      <c r="D194" s="156"/>
      <c r="E194" s="156"/>
      <c r="F194" s="156"/>
      <c r="G194" s="156"/>
      <c r="H194" s="156"/>
      <c r="I194" s="156"/>
      <c r="J194" s="156"/>
      <c r="K194" s="156"/>
      <c r="L194" s="156"/>
    </row>
    <row r="195" spans="1:25" s="123" customFormat="1" x14ac:dyDescent="0.25">
      <c r="B195" s="156">
        <v>2013</v>
      </c>
      <c r="C195" s="156">
        <v>2013</v>
      </c>
      <c r="D195" s="156">
        <v>2013</v>
      </c>
      <c r="E195" s="156">
        <v>2013</v>
      </c>
      <c r="F195" s="156">
        <v>2013</v>
      </c>
      <c r="G195" s="156">
        <v>2013</v>
      </c>
      <c r="H195" s="156">
        <v>2013</v>
      </c>
      <c r="I195" s="156">
        <v>2013</v>
      </c>
      <c r="J195" s="156">
        <v>2013</v>
      </c>
      <c r="K195" s="156">
        <v>2013</v>
      </c>
      <c r="L195" s="177">
        <v>2013</v>
      </c>
      <c r="M195" s="156"/>
      <c r="N195" s="156"/>
      <c r="O195" s="123">
        <v>2013</v>
      </c>
      <c r="P195" s="123">
        <v>2013</v>
      </c>
      <c r="Q195" s="123">
        <v>2013</v>
      </c>
      <c r="R195" s="123">
        <v>2013</v>
      </c>
      <c r="S195" s="123">
        <v>2013</v>
      </c>
      <c r="T195" s="123">
        <v>2013</v>
      </c>
      <c r="U195" s="123">
        <v>2013</v>
      </c>
      <c r="V195" s="123">
        <v>2013</v>
      </c>
      <c r="W195" s="123">
        <v>2013</v>
      </c>
      <c r="X195" s="123">
        <v>2013</v>
      </c>
      <c r="Y195" s="123">
        <v>2013</v>
      </c>
    </row>
    <row r="196" spans="1:25" x14ac:dyDescent="0.25">
      <c r="A196" s="1"/>
      <c r="B196" s="156" t="s">
        <v>780</v>
      </c>
      <c r="C196" s="156" t="s">
        <v>782</v>
      </c>
      <c r="D196" s="156" t="s">
        <v>23</v>
      </c>
      <c r="E196" s="156" t="s">
        <v>787</v>
      </c>
      <c r="F196" s="156" t="s">
        <v>788</v>
      </c>
      <c r="G196" s="156" t="s">
        <v>791</v>
      </c>
      <c r="H196" s="156" t="s">
        <v>25</v>
      </c>
      <c r="I196" s="156" t="s">
        <v>24</v>
      </c>
      <c r="J196" s="156" t="s">
        <v>35</v>
      </c>
      <c r="K196" s="156" t="s">
        <v>795</v>
      </c>
      <c r="L196" s="156" t="s">
        <v>935</v>
      </c>
      <c r="O196" s="1" t="s">
        <v>780</v>
      </c>
      <c r="P196" s="1" t="s">
        <v>782</v>
      </c>
      <c r="Q196" s="1" t="s">
        <v>23</v>
      </c>
      <c r="R196" s="1" t="s">
        <v>787</v>
      </c>
      <c r="S196" s="1" t="s">
        <v>788</v>
      </c>
      <c r="T196" s="1" t="s">
        <v>791</v>
      </c>
      <c r="U196" s="1" t="s">
        <v>25</v>
      </c>
      <c r="V196" s="1" t="s">
        <v>24</v>
      </c>
      <c r="W196" s="1" t="s">
        <v>35</v>
      </c>
      <c r="X196" s="1" t="s">
        <v>795</v>
      </c>
      <c r="Y196" s="123" t="s">
        <v>935</v>
      </c>
    </row>
    <row r="197" spans="1:25" x14ac:dyDescent="0.25">
      <c r="A197" s="1" t="s">
        <v>529</v>
      </c>
      <c r="B197" s="174">
        <f>tab_dinamicas!C718</f>
        <v>17919.976402769891</v>
      </c>
      <c r="C197" s="174">
        <f>tab_dinamicas!D718</f>
        <v>0</v>
      </c>
      <c r="D197" s="174">
        <f>tab_dinamicas!E718</f>
        <v>0</v>
      </c>
      <c r="E197" s="174">
        <f>tab_dinamicas!F718</f>
        <v>0</v>
      </c>
      <c r="F197" s="174">
        <f>tab_dinamicas!G718</f>
        <v>43789.544365894348</v>
      </c>
      <c r="G197" s="174">
        <f>tab_dinamicas!H718</f>
        <v>0</v>
      </c>
      <c r="H197" s="174">
        <f>tab_dinamicas!I718</f>
        <v>0</v>
      </c>
      <c r="I197" s="174">
        <f>tab_dinamicas!J718</f>
        <v>4127.2592478770366</v>
      </c>
      <c r="J197" s="174">
        <f>tab_dinamicas!K718</f>
        <v>0</v>
      </c>
      <c r="K197" s="174">
        <f>tab_dinamicas!L718</f>
        <v>0</v>
      </c>
      <c r="L197" s="174">
        <f>SUM(B197:K197)</f>
        <v>65836.780016541277</v>
      </c>
      <c r="N197" s="156" t="s">
        <v>529</v>
      </c>
      <c r="O197" s="20">
        <f>+B197/'Total x Ano'!$H$30</f>
        <v>1.3442108933037363E-4</v>
      </c>
      <c r="P197" s="20">
        <f>+C197/'Total x Ano'!$H$30</f>
        <v>0</v>
      </c>
      <c r="Q197" s="20">
        <f>+D197/'Total x Ano'!$H$30</f>
        <v>0</v>
      </c>
      <c r="R197" s="20">
        <f>+E197/'Total x Ano'!$H$30</f>
        <v>0</v>
      </c>
      <c r="S197" s="20">
        <f>+F197/'Total x Ano'!$H$30</f>
        <v>3.2847354944253202E-4</v>
      </c>
      <c r="T197" s="20">
        <f>+G197/'Total x Ano'!$H$30</f>
        <v>0</v>
      </c>
      <c r="U197" s="20">
        <f>+H197/'Total x Ano'!$H$30</f>
        <v>0</v>
      </c>
      <c r="V197" s="20">
        <f>+I197/'Total x Ano'!$H$30</f>
        <v>3.0959342332768686E-5</v>
      </c>
      <c r="W197" s="20">
        <f>+J197/'Total x Ano'!$H$30</f>
        <v>0</v>
      </c>
      <c r="X197" s="20">
        <f>+K197/'Total x Ano'!$H$30</f>
        <v>0</v>
      </c>
      <c r="Y197" s="20">
        <f>+L197/'Total x Ano'!$H$30</f>
        <v>4.9385398110567429E-4</v>
      </c>
    </row>
    <row r="198" spans="1:25" x14ac:dyDescent="0.25">
      <c r="A198" s="1" t="s">
        <v>530</v>
      </c>
      <c r="B198" s="174">
        <f>tab_dinamicas!C719</f>
        <v>3350.1429799842072</v>
      </c>
      <c r="C198" s="174">
        <f>tab_dinamicas!D719</f>
        <v>0</v>
      </c>
      <c r="D198" s="174">
        <f>tab_dinamicas!E719</f>
        <v>0</v>
      </c>
      <c r="E198" s="174">
        <f>tab_dinamicas!F719</f>
        <v>0</v>
      </c>
      <c r="F198" s="174">
        <f>tab_dinamicas!G719</f>
        <v>12468.892531728708</v>
      </c>
      <c r="G198" s="174">
        <f>tab_dinamicas!H719</f>
        <v>0</v>
      </c>
      <c r="H198" s="174">
        <f>tab_dinamicas!I719</f>
        <v>0</v>
      </c>
      <c r="I198" s="174">
        <f>tab_dinamicas!J719</f>
        <v>1538.8756446926238</v>
      </c>
      <c r="J198" s="174">
        <f>tab_dinamicas!K719</f>
        <v>0</v>
      </c>
      <c r="K198" s="174">
        <f>tab_dinamicas!L719</f>
        <v>0</v>
      </c>
      <c r="L198" s="174">
        <f t="shared" ref="L198:L224" si="12">SUM(B198:K198)</f>
        <v>17357.911156405538</v>
      </c>
      <c r="N198" s="156" t="s">
        <v>530</v>
      </c>
      <c r="O198" s="20">
        <f>+B198/'Total x Ano'!$H$30</f>
        <v>2.5130048090485971E-5</v>
      </c>
      <c r="P198" s="20">
        <f>+C198/'Total x Ano'!$H$30</f>
        <v>0</v>
      </c>
      <c r="Q198" s="20">
        <f>+D198/'Total x Ano'!$H$30</f>
        <v>0</v>
      </c>
      <c r="R198" s="20">
        <f>+E198/'Total x Ano'!$H$30</f>
        <v>0</v>
      </c>
      <c r="S198" s="20">
        <f>+F198/'Total x Ano'!$H$30</f>
        <v>9.3531491291431673E-5</v>
      </c>
      <c r="T198" s="20">
        <f>+G198/'Total x Ano'!$H$30</f>
        <v>0</v>
      </c>
      <c r="U198" s="20">
        <f>+H198/'Total x Ano'!$H$30</f>
        <v>0</v>
      </c>
      <c r="V198" s="20">
        <f>+I198/'Total x Ano'!$H$30</f>
        <v>1.1543393576767742E-5</v>
      </c>
      <c r="W198" s="20">
        <f>+J198/'Total x Ano'!$H$30</f>
        <v>0</v>
      </c>
      <c r="X198" s="20">
        <f>+K198/'Total x Ano'!$H$30</f>
        <v>0</v>
      </c>
      <c r="Y198" s="20">
        <f>+L198/'Total x Ano'!$H$30</f>
        <v>1.3020493295868538E-4</v>
      </c>
    </row>
    <row r="199" spans="1:25" x14ac:dyDescent="0.25">
      <c r="A199" s="1" t="s">
        <v>531</v>
      </c>
      <c r="B199" s="174">
        <f>tab_dinamicas!C720</f>
        <v>23545.328790969168</v>
      </c>
      <c r="C199" s="174">
        <f>tab_dinamicas!D720</f>
        <v>0</v>
      </c>
      <c r="D199" s="174">
        <f>tab_dinamicas!E720</f>
        <v>0</v>
      </c>
      <c r="E199" s="174">
        <f>tab_dinamicas!F720</f>
        <v>0</v>
      </c>
      <c r="F199" s="174">
        <f>tab_dinamicas!G720</f>
        <v>88627.935677170637</v>
      </c>
      <c r="G199" s="174">
        <f>tab_dinamicas!H720</f>
        <v>0</v>
      </c>
      <c r="H199" s="174">
        <f>tab_dinamicas!I720</f>
        <v>0</v>
      </c>
      <c r="I199" s="174">
        <f>tab_dinamicas!J720</f>
        <v>9783.6910853547106</v>
      </c>
      <c r="J199" s="174">
        <f>tab_dinamicas!K720</f>
        <v>0</v>
      </c>
      <c r="K199" s="174">
        <f>tab_dinamicas!L720</f>
        <v>0</v>
      </c>
      <c r="L199" s="174">
        <f t="shared" si="12"/>
        <v>121956.95555349452</v>
      </c>
      <c r="N199" s="156" t="s">
        <v>531</v>
      </c>
      <c r="O199" s="20">
        <f>+B199/'Total x Ano'!$H$30</f>
        <v>1.7661790805900124E-4</v>
      </c>
      <c r="P199" s="20">
        <f>+C199/'Total x Ano'!$H$30</f>
        <v>0</v>
      </c>
      <c r="Q199" s="20">
        <f>+D199/'Total x Ano'!$H$30</f>
        <v>0</v>
      </c>
      <c r="R199" s="20">
        <f>+E199/'Total x Ano'!$H$30</f>
        <v>0</v>
      </c>
      <c r="S199" s="20">
        <f>+F199/'Total x Ano'!$H$30</f>
        <v>6.6481469568152433E-4</v>
      </c>
      <c r="T199" s="20">
        <f>+G199/'Total x Ano'!$H$30</f>
        <v>0</v>
      </c>
      <c r="U199" s="20">
        <f>+H199/'Total x Ano'!$H$30</f>
        <v>0</v>
      </c>
      <c r="V199" s="20">
        <f>+I199/'Total x Ano'!$H$30</f>
        <v>7.3389293814135007E-5</v>
      </c>
      <c r="W199" s="20">
        <f>+J199/'Total x Ano'!$H$30</f>
        <v>0</v>
      </c>
      <c r="X199" s="20">
        <f>+K199/'Total x Ano'!$H$30</f>
        <v>0</v>
      </c>
      <c r="Y199" s="20">
        <f>+L199/'Total x Ano'!$H$30</f>
        <v>9.148218975546606E-4</v>
      </c>
    </row>
    <row r="200" spans="1:25" x14ac:dyDescent="0.25">
      <c r="A200" s="1" t="s">
        <v>532</v>
      </c>
      <c r="B200" s="174">
        <f>tab_dinamicas!C721</f>
        <v>918.05253463623671</v>
      </c>
      <c r="C200" s="174">
        <f>tab_dinamicas!D721</f>
        <v>0</v>
      </c>
      <c r="D200" s="174">
        <f>tab_dinamicas!E721</f>
        <v>0</v>
      </c>
      <c r="E200" s="174">
        <f>tab_dinamicas!F721</f>
        <v>0</v>
      </c>
      <c r="F200" s="174">
        <f>tab_dinamicas!G721</f>
        <v>10927.550155414052</v>
      </c>
      <c r="G200" s="174">
        <f>tab_dinamicas!H721</f>
        <v>0</v>
      </c>
      <c r="H200" s="174">
        <f>tab_dinamicas!I721</f>
        <v>0</v>
      </c>
      <c r="I200" s="174">
        <f>tab_dinamicas!J721</f>
        <v>1808.528771905485</v>
      </c>
      <c r="J200" s="174">
        <f>tab_dinamicas!K721</f>
        <v>0</v>
      </c>
      <c r="K200" s="174">
        <f>tab_dinamicas!L721</f>
        <v>0</v>
      </c>
      <c r="L200" s="174">
        <f t="shared" si="12"/>
        <v>13654.131461955774</v>
      </c>
      <c r="N200" s="156" t="s">
        <v>532</v>
      </c>
      <c r="O200" s="20">
        <f>+B200/'Total x Ano'!$H$30</f>
        <v>6.8864834972237291E-6</v>
      </c>
      <c r="P200" s="20">
        <f>+C200/'Total x Ano'!$H$30</f>
        <v>0</v>
      </c>
      <c r="Q200" s="20">
        <f>+D200/'Total x Ano'!$H$30</f>
        <v>0</v>
      </c>
      <c r="R200" s="20">
        <f>+E200/'Total x Ano'!$H$30</f>
        <v>0</v>
      </c>
      <c r="S200" s="20">
        <f>+F200/'Total x Ano'!$H$30</f>
        <v>8.1969594300135553E-5</v>
      </c>
      <c r="T200" s="20">
        <f>+G200/'Total x Ano'!$H$30</f>
        <v>0</v>
      </c>
      <c r="U200" s="20">
        <f>+H200/'Total x Ano'!$H$30</f>
        <v>0</v>
      </c>
      <c r="V200" s="20">
        <f>+I200/'Total x Ano'!$H$30</f>
        <v>1.3566112038366381E-5</v>
      </c>
      <c r="W200" s="20">
        <f>+J200/'Total x Ano'!$H$30</f>
        <v>0</v>
      </c>
      <c r="X200" s="20">
        <f>+K200/'Total x Ano'!$H$30</f>
        <v>0</v>
      </c>
      <c r="Y200" s="20">
        <f>+L200/'Total x Ano'!$H$30</f>
        <v>1.0242218983572566E-4</v>
      </c>
    </row>
    <row r="201" spans="1:25" x14ac:dyDescent="0.25">
      <c r="A201" s="1" t="s">
        <v>533</v>
      </c>
      <c r="B201" s="174">
        <f>tab_dinamicas!C722</f>
        <v>16560.878499441711</v>
      </c>
      <c r="C201" s="174">
        <f>tab_dinamicas!D722</f>
        <v>0</v>
      </c>
      <c r="D201" s="174">
        <f>tab_dinamicas!E722</f>
        <v>0</v>
      </c>
      <c r="E201" s="174">
        <f>tab_dinamicas!F722</f>
        <v>0</v>
      </c>
      <c r="F201" s="174">
        <f>tab_dinamicas!G722</f>
        <v>119257.51452669628</v>
      </c>
      <c r="G201" s="174">
        <f>tab_dinamicas!H722</f>
        <v>0</v>
      </c>
      <c r="H201" s="174">
        <f>tab_dinamicas!I722</f>
        <v>0</v>
      </c>
      <c r="I201" s="174">
        <f>tab_dinamicas!J722</f>
        <v>12241.33475635431</v>
      </c>
      <c r="J201" s="174">
        <f>tab_dinamicas!K722</f>
        <v>0</v>
      </c>
      <c r="K201" s="174">
        <f>tab_dinamicas!L722</f>
        <v>0</v>
      </c>
      <c r="L201" s="174">
        <f t="shared" si="12"/>
        <v>148059.72778249229</v>
      </c>
      <c r="N201" s="156" t="s">
        <v>533</v>
      </c>
      <c r="O201" s="20">
        <f>+B201/'Total x Ano'!$H$30</f>
        <v>1.2422624216284263E-4</v>
      </c>
      <c r="P201" s="20">
        <f>+C201/'Total x Ano'!$H$30</f>
        <v>0</v>
      </c>
      <c r="Q201" s="20">
        <f>+D201/'Total x Ano'!$H$30</f>
        <v>0</v>
      </c>
      <c r="R201" s="20">
        <f>+E201/'Total x Ano'!$H$30</f>
        <v>0</v>
      </c>
      <c r="S201" s="20">
        <f>+F201/'Total x Ano'!$H$30</f>
        <v>8.9457288632553667E-4</v>
      </c>
      <c r="T201" s="20">
        <f>+G201/'Total x Ano'!$H$30</f>
        <v>0</v>
      </c>
      <c r="U201" s="20">
        <f>+H201/'Total x Ano'!$H$30</f>
        <v>0</v>
      </c>
      <c r="V201" s="20">
        <f>+I201/'Total x Ano'!$H$30</f>
        <v>9.1824537924757872E-5</v>
      </c>
      <c r="W201" s="20">
        <f>+J201/'Total x Ano'!$H$30</f>
        <v>0</v>
      </c>
      <c r="X201" s="20">
        <f>+K201/'Total x Ano'!$H$30</f>
        <v>0</v>
      </c>
      <c r="Y201" s="20">
        <f>+L201/'Total x Ano'!$H$30</f>
        <v>1.1106236664131372E-3</v>
      </c>
    </row>
    <row r="202" spans="1:25" x14ac:dyDescent="0.25">
      <c r="A202" s="1" t="s">
        <v>534</v>
      </c>
      <c r="B202" s="174">
        <f>tab_dinamicas!C723</f>
        <v>1378.2043898745687</v>
      </c>
      <c r="C202" s="174">
        <f>tab_dinamicas!D723</f>
        <v>0</v>
      </c>
      <c r="D202" s="174">
        <f>tab_dinamicas!E723</f>
        <v>0</v>
      </c>
      <c r="E202" s="174">
        <f>tab_dinamicas!F723</f>
        <v>0</v>
      </c>
      <c r="F202" s="174">
        <f>tab_dinamicas!G723</f>
        <v>14421.079139233845</v>
      </c>
      <c r="G202" s="174">
        <f>tab_dinamicas!H723</f>
        <v>0</v>
      </c>
      <c r="H202" s="174">
        <f>tab_dinamicas!I723</f>
        <v>0</v>
      </c>
      <c r="I202" s="174">
        <f>tab_dinamicas!J723</f>
        <v>292.08358544952659</v>
      </c>
      <c r="J202" s="174">
        <f>tab_dinamicas!K723</f>
        <v>0</v>
      </c>
      <c r="K202" s="174">
        <f>tab_dinamicas!L723</f>
        <v>0</v>
      </c>
      <c r="L202" s="174">
        <f t="shared" si="12"/>
        <v>16091.367114557941</v>
      </c>
      <c r="N202" s="156" t="s">
        <v>534</v>
      </c>
      <c r="O202" s="20">
        <f>+B202/'Total x Ano'!$H$30</f>
        <v>1.0338168491014691E-5</v>
      </c>
      <c r="P202" s="20">
        <f>+C202/'Total x Ano'!$H$30</f>
        <v>0</v>
      </c>
      <c r="Q202" s="20">
        <f>+D202/'Total x Ano'!$H$30</f>
        <v>0</v>
      </c>
      <c r="R202" s="20">
        <f>+E202/'Total x Ano'!$H$30</f>
        <v>0</v>
      </c>
      <c r="S202" s="20">
        <f>+F202/'Total x Ano'!$H$30</f>
        <v>1.0817520758094897E-4</v>
      </c>
      <c r="T202" s="20">
        <f>+G202/'Total x Ano'!$H$30</f>
        <v>0</v>
      </c>
      <c r="U202" s="20">
        <f>+H202/'Total x Ano'!$H$30</f>
        <v>0</v>
      </c>
      <c r="V202" s="20">
        <f>+I202/'Total x Ano'!$H$30</f>
        <v>2.190973517441567E-6</v>
      </c>
      <c r="W202" s="20">
        <f>+J202/'Total x Ano'!$H$30</f>
        <v>0</v>
      </c>
      <c r="X202" s="20">
        <f>+K202/'Total x Ano'!$H$30</f>
        <v>0</v>
      </c>
      <c r="Y202" s="20">
        <f>+L202/'Total x Ano'!$H$30</f>
        <v>1.2070434958940524E-4</v>
      </c>
    </row>
    <row r="203" spans="1:25" x14ac:dyDescent="0.25">
      <c r="A203" s="1" t="s">
        <v>535</v>
      </c>
      <c r="B203" s="174">
        <f>tab_dinamicas!C724</f>
        <v>3135.8637072096012</v>
      </c>
      <c r="C203" s="174">
        <f>tab_dinamicas!D724</f>
        <v>0</v>
      </c>
      <c r="D203" s="174">
        <f>tab_dinamicas!E724</f>
        <v>0</v>
      </c>
      <c r="E203" s="174">
        <f>tab_dinamicas!F724</f>
        <v>0</v>
      </c>
      <c r="F203" s="174">
        <f>tab_dinamicas!G724</f>
        <v>26777.692190301728</v>
      </c>
      <c r="G203" s="174">
        <f>tab_dinamicas!H724</f>
        <v>0</v>
      </c>
      <c r="H203" s="174">
        <f>tab_dinamicas!I724</f>
        <v>0</v>
      </c>
      <c r="I203" s="174">
        <f>tab_dinamicas!J724</f>
        <v>2448.6662584445858</v>
      </c>
      <c r="J203" s="174">
        <f>tab_dinamicas!K724</f>
        <v>0</v>
      </c>
      <c r="K203" s="174">
        <f>tab_dinamicas!L724</f>
        <v>0</v>
      </c>
      <c r="L203" s="174">
        <f t="shared" si="12"/>
        <v>32362.222155955918</v>
      </c>
      <c r="N203" s="156" t="s">
        <v>535</v>
      </c>
      <c r="O203" s="20">
        <f>+B203/'Total x Ano'!$H$30</f>
        <v>2.3522699251408782E-5</v>
      </c>
      <c r="P203" s="20">
        <f>+C203/'Total x Ano'!$H$30</f>
        <v>0</v>
      </c>
      <c r="Q203" s="20">
        <f>+D203/'Total x Ano'!$H$30</f>
        <v>0</v>
      </c>
      <c r="R203" s="20">
        <f>+E203/'Total x Ano'!$H$30</f>
        <v>0</v>
      </c>
      <c r="S203" s="20">
        <f>+F203/'Total x Ano'!$H$30</f>
        <v>2.0086446952114422E-4</v>
      </c>
      <c r="T203" s="20">
        <f>+G203/'Total x Ano'!$H$30</f>
        <v>0</v>
      </c>
      <c r="U203" s="20">
        <f>+H203/'Total x Ano'!$H$30</f>
        <v>0</v>
      </c>
      <c r="V203" s="20">
        <f>+I203/'Total x Ano'!$H$30</f>
        <v>1.8367902862627335E-5</v>
      </c>
      <c r="W203" s="20">
        <f>+J203/'Total x Ano'!$H$30</f>
        <v>0</v>
      </c>
      <c r="X203" s="20">
        <f>+K203/'Total x Ano'!$H$30</f>
        <v>0</v>
      </c>
      <c r="Y203" s="20">
        <f>+L203/'Total x Ano'!$H$30</f>
        <v>2.4275507163518036E-4</v>
      </c>
    </row>
    <row r="204" spans="1:25" x14ac:dyDescent="0.25">
      <c r="A204" s="1" t="s">
        <v>536</v>
      </c>
      <c r="B204" s="174">
        <f>tab_dinamicas!C725</f>
        <v>20077.884483087342</v>
      </c>
      <c r="C204" s="174">
        <f>tab_dinamicas!D725</f>
        <v>0</v>
      </c>
      <c r="D204" s="174">
        <f>tab_dinamicas!E725</f>
        <v>0</v>
      </c>
      <c r="E204" s="174">
        <f>tab_dinamicas!F725</f>
        <v>0</v>
      </c>
      <c r="F204" s="174">
        <f>tab_dinamicas!G725</f>
        <v>83569.638278037513</v>
      </c>
      <c r="G204" s="174">
        <f>tab_dinamicas!H725</f>
        <v>0</v>
      </c>
      <c r="H204" s="174">
        <f>tab_dinamicas!I725</f>
        <v>0</v>
      </c>
      <c r="I204" s="174">
        <f>tab_dinamicas!J725</f>
        <v>10619.756310369161</v>
      </c>
      <c r="J204" s="174">
        <f>tab_dinamicas!K725</f>
        <v>0</v>
      </c>
      <c r="K204" s="174">
        <f>tab_dinamicas!L725</f>
        <v>0</v>
      </c>
      <c r="L204" s="174">
        <f t="shared" si="12"/>
        <v>114267.27907149402</v>
      </c>
      <c r="N204" s="156" t="s">
        <v>536</v>
      </c>
      <c r="O204" s="20">
        <f>+B204/'Total x Ano'!$H$30</f>
        <v>1.5060796080338803E-4</v>
      </c>
      <c r="P204" s="20">
        <f>+C204/'Total x Ano'!$H$30</f>
        <v>0</v>
      </c>
      <c r="Q204" s="20">
        <f>+D204/'Total x Ano'!$H$30</f>
        <v>0</v>
      </c>
      <c r="R204" s="20">
        <f>+E204/'Total x Ano'!$H$30</f>
        <v>0</v>
      </c>
      <c r="S204" s="20">
        <f>+F204/'Total x Ano'!$H$30</f>
        <v>6.2687146231636367E-4</v>
      </c>
      <c r="T204" s="20">
        <f>+G204/'Total x Ano'!$H$30</f>
        <v>0</v>
      </c>
      <c r="U204" s="20">
        <f>+H204/'Total x Ano'!$H$30</f>
        <v>0</v>
      </c>
      <c r="V204" s="20">
        <f>+I204/'Total x Ano'!$H$30</f>
        <v>7.9660775191773151E-5</v>
      </c>
      <c r="W204" s="20">
        <f>+J204/'Total x Ano'!$H$30</f>
        <v>0</v>
      </c>
      <c r="X204" s="20">
        <f>+K204/'Total x Ano'!$H$30</f>
        <v>0</v>
      </c>
      <c r="Y204" s="20">
        <f>+L204/'Total x Ano'!$H$30</f>
        <v>8.571401983115248E-4</v>
      </c>
    </row>
    <row r="205" spans="1:25" x14ac:dyDescent="0.25">
      <c r="A205" s="1" t="s">
        <v>537</v>
      </c>
      <c r="B205" s="174">
        <f>tab_dinamicas!C726</f>
        <v>10714.307388556819</v>
      </c>
      <c r="C205" s="174">
        <f>tab_dinamicas!D726</f>
        <v>0</v>
      </c>
      <c r="D205" s="174">
        <f>tab_dinamicas!E726</f>
        <v>0</v>
      </c>
      <c r="E205" s="174">
        <f>tab_dinamicas!F726</f>
        <v>0</v>
      </c>
      <c r="F205" s="174">
        <f>tab_dinamicas!G726</f>
        <v>59596.881285304858</v>
      </c>
      <c r="G205" s="174">
        <f>tab_dinamicas!H726</f>
        <v>0</v>
      </c>
      <c r="H205" s="174">
        <f>tab_dinamicas!I726</f>
        <v>0</v>
      </c>
      <c r="I205" s="174">
        <f>tab_dinamicas!J726</f>
        <v>5774.2364248444774</v>
      </c>
      <c r="J205" s="174">
        <f>tab_dinamicas!K726</f>
        <v>0</v>
      </c>
      <c r="K205" s="174">
        <f>tab_dinamicas!L726</f>
        <v>0</v>
      </c>
      <c r="L205" s="174">
        <f t="shared" si="12"/>
        <v>76085.425098706153</v>
      </c>
      <c r="N205" s="156" t="s">
        <v>537</v>
      </c>
      <c r="O205" s="20">
        <f>+B205/'Total x Ano'!$H$30</f>
        <v>8.0370020485499193E-5</v>
      </c>
      <c r="P205" s="20">
        <f>+C205/'Total x Ano'!$H$30</f>
        <v>0</v>
      </c>
      <c r="Q205" s="20">
        <f>+D205/'Total x Ano'!$H$30</f>
        <v>0</v>
      </c>
      <c r="R205" s="20">
        <f>+E205/'Total x Ano'!$H$30</f>
        <v>0</v>
      </c>
      <c r="S205" s="20">
        <f>+F205/'Total x Ano'!$H$30</f>
        <v>4.4704733549902239E-4</v>
      </c>
      <c r="T205" s="20">
        <f>+G205/'Total x Ano'!$H$30</f>
        <v>0</v>
      </c>
      <c r="U205" s="20">
        <f>+H205/'Total x Ano'!$H$30</f>
        <v>0</v>
      </c>
      <c r="V205" s="20">
        <f>+I205/'Total x Ano'!$H$30</f>
        <v>4.3313625689749385E-5</v>
      </c>
      <c r="W205" s="20">
        <f>+J205/'Total x Ano'!$H$30</f>
        <v>0</v>
      </c>
      <c r="X205" s="20">
        <f>+K205/'Total x Ano'!$H$30</f>
        <v>0</v>
      </c>
      <c r="Y205" s="20">
        <f>+L205/'Total x Ano'!$H$30</f>
        <v>5.7073098167427093E-4</v>
      </c>
    </row>
    <row r="206" spans="1:25" x14ac:dyDescent="0.25">
      <c r="A206" s="1" t="s">
        <v>538</v>
      </c>
      <c r="B206" s="174">
        <f>tab_dinamicas!C727</f>
        <v>28275.109829033394</v>
      </c>
      <c r="C206" s="174">
        <f>tab_dinamicas!D727</f>
        <v>0</v>
      </c>
      <c r="D206" s="174">
        <f>tab_dinamicas!E727</f>
        <v>0</v>
      </c>
      <c r="E206" s="174">
        <f>tab_dinamicas!F727</f>
        <v>0</v>
      </c>
      <c r="F206" s="174">
        <f>tab_dinamicas!G727</f>
        <v>277651.82675702678</v>
      </c>
      <c r="G206" s="174">
        <f>tab_dinamicas!H727</f>
        <v>0</v>
      </c>
      <c r="H206" s="174">
        <f>tab_dinamicas!I727</f>
        <v>0</v>
      </c>
      <c r="I206" s="174">
        <f>tab_dinamicas!J727</f>
        <v>9511.1649444064187</v>
      </c>
      <c r="J206" s="174">
        <f>tab_dinamicas!K727</f>
        <v>0</v>
      </c>
      <c r="K206" s="174">
        <f>tab_dinamicas!L727</f>
        <v>0</v>
      </c>
      <c r="L206" s="174">
        <f t="shared" si="12"/>
        <v>315438.10153046658</v>
      </c>
      <c r="N206" s="156" t="s">
        <v>538</v>
      </c>
      <c r="O206" s="20">
        <f>+B206/'Total x Ano'!$H$30</f>
        <v>2.1209687885343073E-4</v>
      </c>
      <c r="P206" s="20">
        <f>+C206/'Total x Ano'!$H$30</f>
        <v>0</v>
      </c>
      <c r="Q206" s="20">
        <f>+D206/'Total x Ano'!$H$30</f>
        <v>0</v>
      </c>
      <c r="R206" s="20">
        <f>+E206/'Total x Ano'!$H$30</f>
        <v>0</v>
      </c>
      <c r="S206" s="20">
        <f>+F206/'Total x Ano'!$H$30</f>
        <v>2.0827182005372963E-3</v>
      </c>
      <c r="T206" s="20">
        <f>+G206/'Total x Ano'!$H$30</f>
        <v>0</v>
      </c>
      <c r="U206" s="20">
        <f>+H206/'Total x Ano'!$H$30</f>
        <v>0</v>
      </c>
      <c r="V206" s="20">
        <f>+I206/'Total x Ano'!$H$30</f>
        <v>7.1345024340007239E-5</v>
      </c>
      <c r="W206" s="20">
        <f>+J206/'Total x Ano'!$H$30</f>
        <v>0</v>
      </c>
      <c r="X206" s="20">
        <f>+K206/'Total x Ano'!$H$30</f>
        <v>0</v>
      </c>
      <c r="Y206" s="20">
        <f>+L206/'Total x Ano'!$H$30</f>
        <v>2.366160103730734E-3</v>
      </c>
    </row>
    <row r="207" spans="1:25" x14ac:dyDescent="0.25">
      <c r="A207" s="1" t="s">
        <v>539</v>
      </c>
      <c r="B207" s="174">
        <f>tab_dinamicas!C728</f>
        <v>9011.8653683692683</v>
      </c>
      <c r="C207" s="174">
        <f>tab_dinamicas!D728</f>
        <v>0</v>
      </c>
      <c r="D207" s="174">
        <f>tab_dinamicas!E728</f>
        <v>0</v>
      </c>
      <c r="E207" s="174">
        <f>tab_dinamicas!F728</f>
        <v>0</v>
      </c>
      <c r="F207" s="174">
        <f>tab_dinamicas!G728</f>
        <v>71701.133455206538</v>
      </c>
      <c r="G207" s="174">
        <f>tab_dinamicas!H728</f>
        <v>0</v>
      </c>
      <c r="H207" s="174">
        <f>tab_dinamicas!I728</f>
        <v>0</v>
      </c>
      <c r="I207" s="174">
        <f>tab_dinamicas!J728</f>
        <v>7987.1420556506691</v>
      </c>
      <c r="J207" s="174">
        <f>tab_dinamicas!K728</f>
        <v>0</v>
      </c>
      <c r="K207" s="174">
        <f>tab_dinamicas!L728</f>
        <v>0</v>
      </c>
      <c r="L207" s="174">
        <f t="shared" si="12"/>
        <v>88700.14087922647</v>
      </c>
      <c r="N207" s="156" t="s">
        <v>539</v>
      </c>
      <c r="O207" s="20">
        <f>+B207/'Total x Ano'!$H$30</f>
        <v>6.7599684982153329E-5</v>
      </c>
      <c r="P207" s="20">
        <f>+C207/'Total x Ano'!$H$30</f>
        <v>0</v>
      </c>
      <c r="Q207" s="20">
        <f>+D207/'Total x Ano'!$H$30</f>
        <v>0</v>
      </c>
      <c r="R207" s="20">
        <f>+E207/'Total x Ano'!$H$30</f>
        <v>0</v>
      </c>
      <c r="S207" s="20">
        <f>+F207/'Total x Ano'!$H$30</f>
        <v>5.3784359134432733E-4</v>
      </c>
      <c r="T207" s="20">
        <f>+G207/'Total x Ano'!$H$30</f>
        <v>0</v>
      </c>
      <c r="U207" s="20">
        <f>+H207/'Total x Ano'!$H$30</f>
        <v>0</v>
      </c>
      <c r="V207" s="20">
        <f>+I207/'Total x Ano'!$H$30</f>
        <v>5.9913044059089832E-5</v>
      </c>
      <c r="W207" s="20">
        <f>+J207/'Total x Ano'!$H$30</f>
        <v>0</v>
      </c>
      <c r="X207" s="20">
        <f>+K207/'Total x Ano'!$H$30</f>
        <v>0</v>
      </c>
      <c r="Y207" s="20">
        <f>+L207/'Total x Ano'!$H$30</f>
        <v>6.6535632038557048E-4</v>
      </c>
    </row>
    <row r="208" spans="1:25" x14ac:dyDescent="0.25">
      <c r="A208" s="1" t="s">
        <v>540</v>
      </c>
      <c r="B208" s="174">
        <f>tab_dinamicas!C729</f>
        <v>14256.656108867042</v>
      </c>
      <c r="C208" s="174">
        <f>tab_dinamicas!D729</f>
        <v>0</v>
      </c>
      <c r="D208" s="174">
        <f>tab_dinamicas!E729</f>
        <v>0</v>
      </c>
      <c r="E208" s="174">
        <f>tab_dinamicas!F729</f>
        <v>0</v>
      </c>
      <c r="F208" s="174">
        <f>tab_dinamicas!G729</f>
        <v>63770.552053192398</v>
      </c>
      <c r="G208" s="174">
        <f>tab_dinamicas!H729</f>
        <v>0</v>
      </c>
      <c r="H208" s="174">
        <f>tab_dinamicas!I729</f>
        <v>0</v>
      </c>
      <c r="I208" s="174">
        <f>tab_dinamicas!J729</f>
        <v>5046.9563469536524</v>
      </c>
      <c r="J208" s="174">
        <f>tab_dinamicas!K729</f>
        <v>0</v>
      </c>
      <c r="K208" s="174">
        <f>tab_dinamicas!L729</f>
        <v>0</v>
      </c>
      <c r="L208" s="174">
        <f t="shared" si="12"/>
        <v>83074.164509013091</v>
      </c>
      <c r="N208" s="156" t="s">
        <v>540</v>
      </c>
      <c r="O208" s="20">
        <f>+B208/'Total x Ano'!$H$30</f>
        <v>1.0694183972620723E-4</v>
      </c>
      <c r="P208" s="20">
        <f>+C208/'Total x Ano'!$H$30</f>
        <v>0</v>
      </c>
      <c r="Q208" s="20">
        <f>+D208/'Total x Ano'!$H$30</f>
        <v>0</v>
      </c>
      <c r="R208" s="20">
        <f>+E208/'Total x Ano'!$H$30</f>
        <v>0</v>
      </c>
      <c r="S208" s="20">
        <f>+F208/'Total x Ano'!$H$30</f>
        <v>4.7835481931016524E-4</v>
      </c>
      <c r="T208" s="20">
        <f>+G208/'Total x Ano'!$H$30</f>
        <v>0</v>
      </c>
      <c r="U208" s="20">
        <f>+H208/'Total x Ano'!$H$30</f>
        <v>0</v>
      </c>
      <c r="V208" s="20">
        <f>+I208/'Total x Ano'!$H$30</f>
        <v>3.7858162014961697E-5</v>
      </c>
      <c r="W208" s="20">
        <f>+J208/'Total x Ano'!$H$30</f>
        <v>0</v>
      </c>
      <c r="X208" s="20">
        <f>+K208/'Total x Ano'!$H$30</f>
        <v>0</v>
      </c>
      <c r="Y208" s="20">
        <f>+L208/'Total x Ano'!$H$30</f>
        <v>6.2315482105133413E-4</v>
      </c>
    </row>
    <row r="209" spans="1:25" x14ac:dyDescent="0.25">
      <c r="A209" s="1" t="s">
        <v>541</v>
      </c>
      <c r="B209" s="174">
        <f>tab_dinamicas!C730</f>
        <v>37931.595667142006</v>
      </c>
      <c r="C209" s="174">
        <f>tab_dinamicas!D730</f>
        <v>0</v>
      </c>
      <c r="D209" s="174">
        <f>tab_dinamicas!E730</f>
        <v>0</v>
      </c>
      <c r="E209" s="174">
        <f>tab_dinamicas!F730</f>
        <v>0</v>
      </c>
      <c r="F209" s="174">
        <f>tab_dinamicas!G730</f>
        <v>516469.09040474391</v>
      </c>
      <c r="G209" s="174">
        <f>tab_dinamicas!H730</f>
        <v>0</v>
      </c>
      <c r="H209" s="174">
        <f>tab_dinamicas!I730</f>
        <v>0</v>
      </c>
      <c r="I209" s="174">
        <f>tab_dinamicas!J730</f>
        <v>23497.324064130775</v>
      </c>
      <c r="J209" s="174">
        <f>tab_dinamicas!K730</f>
        <v>0</v>
      </c>
      <c r="K209" s="174">
        <f>tab_dinamicas!L730</f>
        <v>0</v>
      </c>
      <c r="L209" s="174">
        <f t="shared" si="12"/>
        <v>577898.01013601664</v>
      </c>
      <c r="N209" s="156" t="s">
        <v>541</v>
      </c>
      <c r="O209" s="20">
        <f>+B209/'Total x Ano'!$H$30</f>
        <v>2.8453198235397153E-4</v>
      </c>
      <c r="P209" s="20">
        <f>+C209/'Total x Ano'!$H$30</f>
        <v>0</v>
      </c>
      <c r="Q209" s="20">
        <f>+D209/'Total x Ano'!$H$30</f>
        <v>0</v>
      </c>
      <c r="R209" s="20">
        <f>+E209/'Total x Ano'!$H$30</f>
        <v>0</v>
      </c>
      <c r="S209" s="20">
        <f>+F209/'Total x Ano'!$H$30</f>
        <v>3.8741310913189579E-3</v>
      </c>
      <c r="T209" s="20">
        <f>+G209/'Total x Ano'!$H$30</f>
        <v>0</v>
      </c>
      <c r="U209" s="20">
        <f>+H209/'Total x Ano'!$H$30</f>
        <v>0</v>
      </c>
      <c r="V209" s="20">
        <f>+I209/'Total x Ano'!$H$30</f>
        <v>1.7625781563869949E-4</v>
      </c>
      <c r="W209" s="20">
        <f>+J209/'Total x Ano'!$H$30</f>
        <v>0</v>
      </c>
      <c r="X209" s="20">
        <f>+K209/'Total x Ano'!$H$30</f>
        <v>0</v>
      </c>
      <c r="Y209" s="20">
        <f>+L209/'Total x Ano'!$H$30</f>
        <v>4.3349208893116286E-3</v>
      </c>
    </row>
    <row r="210" spans="1:25" x14ac:dyDescent="0.25">
      <c r="A210" s="1" t="s">
        <v>542</v>
      </c>
      <c r="B210" s="174">
        <f>tab_dinamicas!C731</f>
        <v>5469.6653859703329</v>
      </c>
      <c r="C210" s="174">
        <f>tab_dinamicas!D731</f>
        <v>0</v>
      </c>
      <c r="D210" s="174">
        <f>tab_dinamicas!E731</f>
        <v>0</v>
      </c>
      <c r="E210" s="174">
        <f>tab_dinamicas!F731</f>
        <v>0</v>
      </c>
      <c r="F210" s="174">
        <f>tab_dinamicas!G731</f>
        <v>48469.808521161474</v>
      </c>
      <c r="G210" s="174">
        <f>tab_dinamicas!H731</f>
        <v>0</v>
      </c>
      <c r="H210" s="174">
        <f>tab_dinamicas!I731</f>
        <v>0</v>
      </c>
      <c r="I210" s="174">
        <f>tab_dinamicas!J731</f>
        <v>2978.4118088180244</v>
      </c>
      <c r="J210" s="174">
        <f>tab_dinamicas!K731</f>
        <v>0</v>
      </c>
      <c r="K210" s="174">
        <f>tab_dinamicas!L731</f>
        <v>0</v>
      </c>
      <c r="L210" s="174">
        <f t="shared" si="12"/>
        <v>56917.885715949829</v>
      </c>
      <c r="N210" s="156" t="s">
        <v>542</v>
      </c>
      <c r="O210" s="20">
        <f>+B210/'Total x Ano'!$H$30</f>
        <v>4.1028981452292803E-5</v>
      </c>
      <c r="P210" s="20">
        <f>+C210/'Total x Ano'!$H$30</f>
        <v>0</v>
      </c>
      <c r="Q210" s="20">
        <f>+D210/'Total x Ano'!$H$30</f>
        <v>0</v>
      </c>
      <c r="R210" s="20">
        <f>+E210/'Total x Ano'!$H$30</f>
        <v>0</v>
      </c>
      <c r="S210" s="20">
        <f>+F210/'Total x Ano'!$H$30</f>
        <v>3.6358108485243712E-4</v>
      </c>
      <c r="T210" s="20">
        <f>+G210/'Total x Ano'!$H$30</f>
        <v>0</v>
      </c>
      <c r="U210" s="20">
        <f>+H210/'Total x Ano'!$H$30</f>
        <v>0</v>
      </c>
      <c r="V210" s="20">
        <f>+I210/'Total x Ano'!$H$30</f>
        <v>2.2341623159385603E-5</v>
      </c>
      <c r="W210" s="20">
        <f>+J210/'Total x Ano'!$H$30</f>
        <v>0</v>
      </c>
      <c r="X210" s="20">
        <f>+K210/'Total x Ano'!$H$30</f>
        <v>0</v>
      </c>
      <c r="Y210" s="20">
        <f>+L210/'Total x Ano'!$H$30</f>
        <v>4.2695168946411553E-4</v>
      </c>
    </row>
    <row r="211" spans="1:25" x14ac:dyDescent="0.25">
      <c r="A211" s="1" t="s">
        <v>543</v>
      </c>
      <c r="B211" s="174">
        <f>tab_dinamicas!C732</f>
        <v>13413.226210951363</v>
      </c>
      <c r="C211" s="174">
        <f>tab_dinamicas!D732</f>
        <v>0</v>
      </c>
      <c r="D211" s="174">
        <f>tab_dinamicas!E732</f>
        <v>0</v>
      </c>
      <c r="E211" s="174">
        <f>tab_dinamicas!F732</f>
        <v>0</v>
      </c>
      <c r="F211" s="174">
        <f>tab_dinamicas!G732</f>
        <v>55389.449734625137</v>
      </c>
      <c r="G211" s="174">
        <f>tab_dinamicas!H732</f>
        <v>0</v>
      </c>
      <c r="H211" s="174">
        <f>tab_dinamicas!I732</f>
        <v>0</v>
      </c>
      <c r="I211" s="174">
        <f>tab_dinamicas!J732</f>
        <v>1430.701428133307</v>
      </c>
      <c r="J211" s="174">
        <f>tab_dinamicas!K732</f>
        <v>0</v>
      </c>
      <c r="K211" s="174">
        <f>tab_dinamicas!L732</f>
        <v>0</v>
      </c>
      <c r="L211" s="174">
        <f t="shared" si="12"/>
        <v>70233.377373709809</v>
      </c>
      <c r="N211" s="156" t="s">
        <v>543</v>
      </c>
      <c r="O211" s="20">
        <f>+B211/'Total x Ano'!$H$30</f>
        <v>1.0061511456187572E-4</v>
      </c>
      <c r="P211" s="20">
        <f>+C211/'Total x Ano'!$H$30</f>
        <v>0</v>
      </c>
      <c r="Q211" s="20">
        <f>+D211/'Total x Ano'!$H$30</f>
        <v>0</v>
      </c>
      <c r="R211" s="20">
        <f>+E211/'Total x Ano'!$H$30</f>
        <v>0</v>
      </c>
      <c r="S211" s="20">
        <f>+F211/'Total x Ano'!$H$30</f>
        <v>4.154866057517482E-4</v>
      </c>
      <c r="T211" s="20">
        <f>+G211/'Total x Ano'!$H$30</f>
        <v>0</v>
      </c>
      <c r="U211" s="20">
        <f>+H211/'Total x Ano'!$H$30</f>
        <v>0</v>
      </c>
      <c r="V211" s="20">
        <f>+I211/'Total x Ano'!$H$30</f>
        <v>1.0731958578163865E-5</v>
      </c>
      <c r="W211" s="20">
        <f>+J211/'Total x Ano'!$H$30</f>
        <v>0</v>
      </c>
      <c r="X211" s="20">
        <f>+K211/'Total x Ano'!$H$30</f>
        <v>0</v>
      </c>
      <c r="Y211" s="20">
        <f>+L211/'Total x Ano'!$H$30</f>
        <v>5.2683367889178783E-4</v>
      </c>
    </row>
    <row r="212" spans="1:25" x14ac:dyDescent="0.25">
      <c r="A212" s="1" t="s">
        <v>544</v>
      </c>
      <c r="B212" s="174">
        <f>tab_dinamicas!C733</f>
        <v>45643.133612783175</v>
      </c>
      <c r="C212" s="174">
        <f>tab_dinamicas!D733</f>
        <v>0</v>
      </c>
      <c r="D212" s="174">
        <f>tab_dinamicas!E733</f>
        <v>0</v>
      </c>
      <c r="E212" s="174">
        <f>tab_dinamicas!F733</f>
        <v>0</v>
      </c>
      <c r="F212" s="174">
        <f>tab_dinamicas!G733</f>
        <v>349434.26568368799</v>
      </c>
      <c r="G212" s="174">
        <f>tab_dinamicas!H733</f>
        <v>0</v>
      </c>
      <c r="H212" s="174">
        <f>tab_dinamicas!I733</f>
        <v>0</v>
      </c>
      <c r="I212" s="174">
        <f>tab_dinamicas!J733</f>
        <v>28188.072433084562</v>
      </c>
      <c r="J212" s="174">
        <f>tab_dinamicas!K733</f>
        <v>0</v>
      </c>
      <c r="K212" s="174">
        <f>tab_dinamicas!L733</f>
        <v>0</v>
      </c>
      <c r="L212" s="174">
        <f t="shared" si="12"/>
        <v>423265.47172955569</v>
      </c>
      <c r="N212" s="156" t="s">
        <v>544</v>
      </c>
      <c r="O212" s="20">
        <f>+B212/'Total x Ano'!$H$30</f>
        <v>3.4237766851823295E-4</v>
      </c>
      <c r="P212" s="20">
        <f>+C212/'Total x Ano'!$H$30</f>
        <v>0</v>
      </c>
      <c r="Q212" s="20">
        <f>+D212/'Total x Ano'!$H$30</f>
        <v>0</v>
      </c>
      <c r="R212" s="20">
        <f>+E212/'Total x Ano'!$H$30</f>
        <v>0</v>
      </c>
      <c r="S212" s="20">
        <f>+F212/'Total x Ano'!$H$30</f>
        <v>2.6211716794057927E-3</v>
      </c>
      <c r="T212" s="20">
        <f>+G212/'Total x Ano'!$H$30</f>
        <v>0</v>
      </c>
      <c r="U212" s="20">
        <f>+H212/'Total x Ano'!$H$30</f>
        <v>0</v>
      </c>
      <c r="V212" s="20">
        <f>+I212/'Total x Ano'!$H$30</f>
        <v>2.1144399509326502E-4</v>
      </c>
      <c r="W212" s="20">
        <f>+J212/'Total x Ano'!$H$30</f>
        <v>0</v>
      </c>
      <c r="X212" s="20">
        <f>+K212/'Total x Ano'!$H$30</f>
        <v>0</v>
      </c>
      <c r="Y212" s="20">
        <f>+L212/'Total x Ano'!$H$30</f>
        <v>3.1749933430172904E-3</v>
      </c>
    </row>
    <row r="213" spans="1:25" x14ac:dyDescent="0.25">
      <c r="A213" s="1" t="s">
        <v>545</v>
      </c>
      <c r="B213" s="174">
        <f>tab_dinamicas!C734</f>
        <v>132719.48662186108</v>
      </c>
      <c r="C213" s="174">
        <f>tab_dinamicas!D734</f>
        <v>0</v>
      </c>
      <c r="D213" s="174">
        <f>tab_dinamicas!E734</f>
        <v>0</v>
      </c>
      <c r="E213" s="174">
        <f>tab_dinamicas!F734</f>
        <v>0</v>
      </c>
      <c r="F213" s="174">
        <f>tab_dinamicas!G734</f>
        <v>792981.49227731209</v>
      </c>
      <c r="G213" s="174">
        <f>tab_dinamicas!H734</f>
        <v>0</v>
      </c>
      <c r="H213" s="174">
        <f>tab_dinamicas!I734</f>
        <v>0</v>
      </c>
      <c r="I213" s="174">
        <f>tab_dinamicas!J734</f>
        <v>66553.496982033961</v>
      </c>
      <c r="J213" s="174">
        <f>tab_dinamicas!K734</f>
        <v>0</v>
      </c>
      <c r="K213" s="174">
        <f>tab_dinamicas!L734</f>
        <v>0</v>
      </c>
      <c r="L213" s="174">
        <f t="shared" si="12"/>
        <v>992254.47588120715</v>
      </c>
      <c r="N213" s="156" t="s">
        <v>545</v>
      </c>
      <c r="O213" s="20">
        <f>+B213/'Total x Ano'!$H$30</f>
        <v>9.9555365286758631E-4</v>
      </c>
      <c r="P213" s="20">
        <f>+C213/'Total x Ano'!$H$30</f>
        <v>0</v>
      </c>
      <c r="Q213" s="20">
        <f>+D213/'Total x Ano'!$H$30</f>
        <v>0</v>
      </c>
      <c r="R213" s="20">
        <f>+E213/'Total x Ano'!$H$30</f>
        <v>0</v>
      </c>
      <c r="S213" s="20">
        <f>+F213/'Total x Ano'!$H$30</f>
        <v>5.9483022530244737E-3</v>
      </c>
      <c r="T213" s="20">
        <f>+G213/'Total x Ano'!$H$30</f>
        <v>0</v>
      </c>
      <c r="U213" s="20">
        <f>+H213/'Total x Ano'!$H$30</f>
        <v>0</v>
      </c>
      <c r="V213" s="20">
        <f>+I213/'Total x Ano'!$H$30</f>
        <v>4.9923020890183347E-4</v>
      </c>
      <c r="W213" s="20">
        <f>+J213/'Total x Ano'!$H$30</f>
        <v>0</v>
      </c>
      <c r="X213" s="20">
        <f>+K213/'Total x Ano'!$H$30</f>
        <v>0</v>
      </c>
      <c r="Y213" s="20">
        <f>+L213/'Total x Ano'!$H$30</f>
        <v>7.4430861147938938E-3</v>
      </c>
    </row>
    <row r="214" spans="1:25" x14ac:dyDescent="0.25">
      <c r="A214" s="1" t="s">
        <v>546</v>
      </c>
      <c r="B214" s="174">
        <f>tab_dinamicas!C735</f>
        <v>38286.177208686531</v>
      </c>
      <c r="C214" s="174">
        <f>tab_dinamicas!D735</f>
        <v>0</v>
      </c>
      <c r="D214" s="174">
        <f>tab_dinamicas!E735</f>
        <v>0</v>
      </c>
      <c r="E214" s="174">
        <f>tab_dinamicas!F735</f>
        <v>0</v>
      </c>
      <c r="F214" s="174">
        <f>tab_dinamicas!G735</f>
        <v>170418.92843159969</v>
      </c>
      <c r="G214" s="174">
        <f>tab_dinamicas!H735</f>
        <v>0</v>
      </c>
      <c r="H214" s="174">
        <f>tab_dinamicas!I735</f>
        <v>0</v>
      </c>
      <c r="I214" s="174">
        <f>tab_dinamicas!J735</f>
        <v>20900.334201203132</v>
      </c>
      <c r="J214" s="174">
        <f>tab_dinamicas!K735</f>
        <v>0</v>
      </c>
      <c r="K214" s="174">
        <f>tab_dinamicas!L735</f>
        <v>0</v>
      </c>
      <c r="L214" s="174">
        <f t="shared" si="12"/>
        <v>229605.43984148937</v>
      </c>
      <c r="N214" s="156" t="s">
        <v>546</v>
      </c>
      <c r="O214" s="20">
        <f>+B214/'Total x Ano'!$H$30</f>
        <v>2.871917647107993E-4</v>
      </c>
      <c r="P214" s="20">
        <f>+C214/'Total x Ano'!$H$30</f>
        <v>0</v>
      </c>
      <c r="Q214" s="20">
        <f>+D214/'Total x Ano'!$H$30</f>
        <v>0</v>
      </c>
      <c r="R214" s="20">
        <f>+E214/'Total x Ano'!$H$30</f>
        <v>0</v>
      </c>
      <c r="S214" s="20">
        <f>+F214/'Total x Ano'!$H$30</f>
        <v>1.2783442057853233E-3</v>
      </c>
      <c r="T214" s="20">
        <f>+G214/'Total x Ano'!$H$30</f>
        <v>0</v>
      </c>
      <c r="U214" s="20">
        <f>+H214/'Total x Ano'!$H$30</f>
        <v>0</v>
      </c>
      <c r="V214" s="20">
        <f>+I214/'Total x Ano'!$H$30</f>
        <v>1.5677730972125237E-4</v>
      </c>
      <c r="W214" s="20">
        <f>+J214/'Total x Ano'!$H$30</f>
        <v>0</v>
      </c>
      <c r="X214" s="20">
        <f>+K214/'Total x Ano'!$H$30</f>
        <v>0</v>
      </c>
      <c r="Y214" s="20">
        <f>+L214/'Total x Ano'!$H$30</f>
        <v>1.722313280217375E-3</v>
      </c>
    </row>
    <row r="215" spans="1:25" x14ac:dyDescent="0.25">
      <c r="A215" s="1" t="s">
        <v>547</v>
      </c>
      <c r="B215" s="174">
        <f>tab_dinamicas!C736</f>
        <v>216538.88563525327</v>
      </c>
      <c r="C215" s="174">
        <f>tab_dinamicas!D736</f>
        <v>0</v>
      </c>
      <c r="D215" s="174">
        <f>tab_dinamicas!E736</f>
        <v>0</v>
      </c>
      <c r="E215" s="174">
        <f>tab_dinamicas!F736</f>
        <v>0</v>
      </c>
      <c r="F215" s="174">
        <f>tab_dinamicas!G736</f>
        <v>1224717.9579237595</v>
      </c>
      <c r="G215" s="174">
        <f>tab_dinamicas!H736</f>
        <v>0</v>
      </c>
      <c r="H215" s="174">
        <f>tab_dinamicas!I736</f>
        <v>0</v>
      </c>
      <c r="I215" s="174">
        <f>tab_dinamicas!J736</f>
        <v>55819.371473207502</v>
      </c>
      <c r="J215" s="174">
        <f>tab_dinamicas!K736</f>
        <v>0</v>
      </c>
      <c r="K215" s="174">
        <f>tab_dinamicas!L736</f>
        <v>0</v>
      </c>
      <c r="L215" s="174">
        <f t="shared" si="12"/>
        <v>1497076.2150322204</v>
      </c>
      <c r="N215" s="156" t="s">
        <v>547</v>
      </c>
      <c r="O215" s="20">
        <f>+B215/'Total x Ano'!$H$30</f>
        <v>1.624298617099563E-3</v>
      </c>
      <c r="P215" s="20">
        <f>+C215/'Total x Ano'!$H$30</f>
        <v>0</v>
      </c>
      <c r="Q215" s="20">
        <f>+D215/'Total x Ano'!$H$30</f>
        <v>0</v>
      </c>
      <c r="R215" s="20">
        <f>+E215/'Total x Ano'!$H$30</f>
        <v>0</v>
      </c>
      <c r="S215" s="20">
        <f>+F215/'Total x Ano'!$H$30</f>
        <v>9.1868381032653539E-3</v>
      </c>
      <c r="T215" s="20">
        <f>+G215/'Total x Ano'!$H$30</f>
        <v>0</v>
      </c>
      <c r="U215" s="20">
        <f>+H215/'Total x Ano'!$H$30</f>
        <v>0</v>
      </c>
      <c r="V215" s="20">
        <f>+I215/'Total x Ano'!$H$30</f>
        <v>4.1871152899540363E-4</v>
      </c>
      <c r="W215" s="20">
        <f>+J215/'Total x Ano'!$H$30</f>
        <v>0</v>
      </c>
      <c r="X215" s="20">
        <f>+K215/'Total x Ano'!$H$30</f>
        <v>0</v>
      </c>
      <c r="Y215" s="20">
        <f>+L215/'Total x Ano'!$H$30</f>
        <v>1.1229848249360321E-2</v>
      </c>
    </row>
    <row r="216" spans="1:25" x14ac:dyDescent="0.25">
      <c r="A216" s="1" t="s">
        <v>548</v>
      </c>
      <c r="B216" s="174">
        <f>tab_dinamicas!C737</f>
        <v>746781.08139044559</v>
      </c>
      <c r="C216" s="174">
        <f>tab_dinamicas!D737</f>
        <v>0</v>
      </c>
      <c r="D216" s="174">
        <f>tab_dinamicas!E737</f>
        <v>0</v>
      </c>
      <c r="E216" s="174">
        <f>tab_dinamicas!F737</f>
        <v>0</v>
      </c>
      <c r="F216" s="174">
        <f>tab_dinamicas!G737</f>
        <v>5418148.472111566</v>
      </c>
      <c r="G216" s="174">
        <f>tab_dinamicas!H737</f>
        <v>0</v>
      </c>
      <c r="H216" s="174">
        <f>tab_dinamicas!I737</f>
        <v>0</v>
      </c>
      <c r="I216" s="174">
        <f>tab_dinamicas!J737</f>
        <v>286921.72199572623</v>
      </c>
      <c r="J216" s="174">
        <f>tab_dinamicas!K737</f>
        <v>0</v>
      </c>
      <c r="K216" s="174">
        <f>tab_dinamicas!L737</f>
        <v>0</v>
      </c>
      <c r="L216" s="174">
        <f t="shared" si="12"/>
        <v>6451851.2754977383</v>
      </c>
      <c r="N216" s="156" t="s">
        <v>548</v>
      </c>
      <c r="O216" s="20">
        <f>+B216/'Total x Ano'!$H$30</f>
        <v>5.6017443436087271E-3</v>
      </c>
      <c r="P216" s="20">
        <f>+C216/'Total x Ano'!$H$30</f>
        <v>0</v>
      </c>
      <c r="Q216" s="20">
        <f>+D216/'Total x Ano'!$H$30</f>
        <v>0</v>
      </c>
      <c r="R216" s="20">
        <f>+E216/'Total x Ano'!$H$30</f>
        <v>0</v>
      </c>
      <c r="S216" s="20">
        <f>+F216/'Total x Ano'!$H$30</f>
        <v>4.0642543461293888E-2</v>
      </c>
      <c r="T216" s="20">
        <f>+G216/'Total x Ano'!$H$30</f>
        <v>0</v>
      </c>
      <c r="U216" s="20">
        <f>+H216/'Total x Ano'!$H$30</f>
        <v>0</v>
      </c>
      <c r="V216" s="20">
        <f>+I216/'Total x Ano'!$H$30</f>
        <v>2.1522534157606722E-3</v>
      </c>
      <c r="W216" s="20">
        <f>+J216/'Total x Ano'!$H$30</f>
        <v>0</v>
      </c>
      <c r="X216" s="20">
        <f>+K216/'Total x Ano'!$H$30</f>
        <v>0</v>
      </c>
      <c r="Y216" s="20">
        <f>+L216/'Total x Ano'!$H$30</f>
        <v>4.8396541220663288E-2</v>
      </c>
    </row>
    <row r="217" spans="1:25" x14ac:dyDescent="0.25">
      <c r="A217" s="1" t="s">
        <v>549</v>
      </c>
      <c r="B217" s="174">
        <f>tab_dinamicas!C738</f>
        <v>198018.98836143609</v>
      </c>
      <c r="C217" s="174">
        <f>tab_dinamicas!D738</f>
        <v>0</v>
      </c>
      <c r="D217" s="174">
        <f>tab_dinamicas!E738</f>
        <v>0</v>
      </c>
      <c r="E217" s="174">
        <f>tab_dinamicas!F738</f>
        <v>0</v>
      </c>
      <c r="F217" s="174">
        <f>tab_dinamicas!G738</f>
        <v>717219.34308398026</v>
      </c>
      <c r="G217" s="174">
        <f>tab_dinamicas!H738</f>
        <v>0</v>
      </c>
      <c r="H217" s="174">
        <f>tab_dinamicas!I738</f>
        <v>0</v>
      </c>
      <c r="I217" s="174">
        <f>tab_dinamicas!J738</f>
        <v>57123.554723944093</v>
      </c>
      <c r="J217" s="174">
        <f>tab_dinamicas!K738</f>
        <v>0</v>
      </c>
      <c r="K217" s="174">
        <f>tab_dinamicas!L738</f>
        <v>0</v>
      </c>
      <c r="L217" s="174">
        <f t="shared" si="12"/>
        <v>972361.88616936037</v>
      </c>
      <c r="N217" s="156" t="s">
        <v>549</v>
      </c>
      <c r="O217" s="20">
        <f>+B217/'Total x Ano'!$H$30</f>
        <v>1.4853774092876864E-3</v>
      </c>
      <c r="P217" s="20">
        <f>+C217/'Total x Ano'!$H$30</f>
        <v>0</v>
      </c>
      <c r="Q217" s="20">
        <f>+D217/'Total x Ano'!$H$30</f>
        <v>0</v>
      </c>
      <c r="R217" s="20">
        <f>+E217/'Total x Ano'!$H$30</f>
        <v>0</v>
      </c>
      <c r="S217" s="20">
        <f>+F217/'Total x Ano'!$H$30</f>
        <v>5.3799962242841786E-3</v>
      </c>
      <c r="T217" s="20">
        <f>+G217/'Total x Ano'!$H$30</f>
        <v>0</v>
      </c>
      <c r="U217" s="20">
        <f>+H217/'Total x Ano'!$H$30</f>
        <v>0</v>
      </c>
      <c r="V217" s="20">
        <f>+I217/'Total x Ano'!$H$30</f>
        <v>4.2849445109921529E-4</v>
      </c>
      <c r="W217" s="20">
        <f>+J217/'Total x Ano'!$H$30</f>
        <v>0</v>
      </c>
      <c r="X217" s="20">
        <f>+K217/'Total x Ano'!$H$30</f>
        <v>0</v>
      </c>
      <c r="Y217" s="20">
        <f>+L217/'Total x Ano'!$H$30</f>
        <v>7.2938680846710803E-3</v>
      </c>
    </row>
    <row r="218" spans="1:25" x14ac:dyDescent="0.25">
      <c r="A218" s="1" t="s">
        <v>550</v>
      </c>
      <c r="B218" s="174">
        <f>tab_dinamicas!C739</f>
        <v>110023.29651022269</v>
      </c>
      <c r="C218" s="174">
        <f>tab_dinamicas!D739</f>
        <v>0</v>
      </c>
      <c r="D218" s="174">
        <f>tab_dinamicas!E739</f>
        <v>0</v>
      </c>
      <c r="E218" s="174">
        <f>tab_dinamicas!F739</f>
        <v>0</v>
      </c>
      <c r="F218" s="174">
        <f>tab_dinamicas!G739</f>
        <v>312010.98204713024</v>
      </c>
      <c r="G218" s="174">
        <f>tab_dinamicas!H739</f>
        <v>0</v>
      </c>
      <c r="H218" s="174">
        <f>tab_dinamicas!I739</f>
        <v>0</v>
      </c>
      <c r="I218" s="174">
        <f>tab_dinamicas!J739</f>
        <v>25649.244070564338</v>
      </c>
      <c r="J218" s="174">
        <f>tab_dinamicas!K739</f>
        <v>0</v>
      </c>
      <c r="K218" s="174">
        <f>tab_dinamicas!L739</f>
        <v>0</v>
      </c>
      <c r="L218" s="174">
        <f t="shared" si="12"/>
        <v>447683.52262791729</v>
      </c>
      <c r="N218" s="156" t="s">
        <v>550</v>
      </c>
      <c r="O218" s="20">
        <f>+B218/'Total x Ano'!$H$30</f>
        <v>8.2530529260835532E-4</v>
      </c>
      <c r="P218" s="20">
        <f>+C218/'Total x Ano'!$H$30</f>
        <v>0</v>
      </c>
      <c r="Q218" s="20">
        <f>+D218/'Total x Ano'!$H$30</f>
        <v>0</v>
      </c>
      <c r="R218" s="20">
        <f>+E218/'Total x Ano'!$H$30</f>
        <v>0</v>
      </c>
      <c r="S218" s="20">
        <f>+F218/'Total x Ano'!$H$30</f>
        <v>2.340452640514197E-3</v>
      </c>
      <c r="T218" s="20">
        <f>+G218/'Total x Ano'!$H$30</f>
        <v>0</v>
      </c>
      <c r="U218" s="20">
        <f>+H218/'Total x Ano'!$H$30</f>
        <v>0</v>
      </c>
      <c r="V218" s="20">
        <f>+I218/'Total x Ano'!$H$30</f>
        <v>1.9239976945131237E-4</v>
      </c>
      <c r="W218" s="20">
        <f>+J218/'Total x Ano'!$H$30</f>
        <v>0</v>
      </c>
      <c r="X218" s="20">
        <f>+K218/'Total x Ano'!$H$30</f>
        <v>0</v>
      </c>
      <c r="Y218" s="20">
        <f>+L218/'Total x Ano'!$H$30</f>
        <v>3.358157702573865E-3</v>
      </c>
    </row>
    <row r="219" spans="1:25" x14ac:dyDescent="0.25">
      <c r="A219" s="1" t="s">
        <v>551</v>
      </c>
      <c r="B219" s="174">
        <f>tab_dinamicas!C740</f>
        <v>141290.05073724245</v>
      </c>
      <c r="C219" s="174">
        <f>tab_dinamicas!D740</f>
        <v>0</v>
      </c>
      <c r="D219" s="174">
        <f>tab_dinamicas!E740</f>
        <v>0</v>
      </c>
      <c r="E219" s="174">
        <f>tab_dinamicas!F740</f>
        <v>0</v>
      </c>
      <c r="F219" s="174">
        <f>tab_dinamicas!G740</f>
        <v>586557.76832719659</v>
      </c>
      <c r="G219" s="174">
        <f>tab_dinamicas!H740</f>
        <v>0</v>
      </c>
      <c r="H219" s="174">
        <f>tab_dinamicas!I740</f>
        <v>0</v>
      </c>
      <c r="I219" s="174">
        <f>tab_dinamicas!J740</f>
        <v>45293.331405115488</v>
      </c>
      <c r="J219" s="174">
        <f>tab_dinamicas!K740</f>
        <v>0</v>
      </c>
      <c r="K219" s="174">
        <f>tab_dinamicas!L740</f>
        <v>0</v>
      </c>
      <c r="L219" s="174">
        <f t="shared" si="12"/>
        <v>773141.15046955459</v>
      </c>
      <c r="N219" s="156" t="s">
        <v>551</v>
      </c>
      <c r="O219" s="20">
        <f>+B219/'Total x Ano'!$H$30</f>
        <v>1.0598430547435452E-3</v>
      </c>
      <c r="P219" s="20">
        <f>+C219/'Total x Ano'!$H$30</f>
        <v>0</v>
      </c>
      <c r="Q219" s="20">
        <f>+D219/'Total x Ano'!$H$30</f>
        <v>0</v>
      </c>
      <c r="R219" s="20">
        <f>+E219/'Total x Ano'!$H$30</f>
        <v>0</v>
      </c>
      <c r="S219" s="20">
        <f>+F219/'Total x Ano'!$H$30</f>
        <v>4.3998793526060388E-3</v>
      </c>
      <c r="T219" s="20">
        <f>+G219/'Total x Ano'!$H$30</f>
        <v>0</v>
      </c>
      <c r="U219" s="20">
        <f>+H219/'Total x Ano'!$H$30</f>
        <v>0</v>
      </c>
      <c r="V219" s="20">
        <f>+I219/'Total x Ano'!$H$30</f>
        <v>3.3975373683729657E-4</v>
      </c>
      <c r="W219" s="20">
        <f>+J219/'Total x Ano'!$H$30</f>
        <v>0</v>
      </c>
      <c r="X219" s="20">
        <f>+K219/'Total x Ano'!$H$30</f>
        <v>0</v>
      </c>
      <c r="Y219" s="20">
        <f>+L219/'Total x Ano'!$H$30</f>
        <v>5.7994761441868816E-3</v>
      </c>
    </row>
    <row r="220" spans="1:25" x14ac:dyDescent="0.25">
      <c r="A220" s="1" t="s">
        <v>552</v>
      </c>
      <c r="B220" s="174">
        <f>tab_dinamicas!C741</f>
        <v>18905.283814117116</v>
      </c>
      <c r="C220" s="174">
        <f>tab_dinamicas!D741</f>
        <v>0</v>
      </c>
      <c r="D220" s="174">
        <f>tab_dinamicas!E741</f>
        <v>0</v>
      </c>
      <c r="E220" s="174">
        <f>tab_dinamicas!F741</f>
        <v>0</v>
      </c>
      <c r="F220" s="174">
        <f>tab_dinamicas!G741</f>
        <v>57925.652109602954</v>
      </c>
      <c r="G220" s="174">
        <f>tab_dinamicas!H741</f>
        <v>0</v>
      </c>
      <c r="H220" s="174">
        <f>tab_dinamicas!I741</f>
        <v>0</v>
      </c>
      <c r="I220" s="174">
        <f>tab_dinamicas!J741</f>
        <v>6729.1185344852638</v>
      </c>
      <c r="J220" s="174">
        <f>tab_dinamicas!K741</f>
        <v>0</v>
      </c>
      <c r="K220" s="174">
        <f>tab_dinamicas!L741</f>
        <v>0</v>
      </c>
      <c r="L220" s="174">
        <f t="shared" si="12"/>
        <v>83560.054458205326</v>
      </c>
      <c r="N220" s="156" t="s">
        <v>552</v>
      </c>
      <c r="O220" s="20">
        <f>+B220/'Total x Ano'!$H$30</f>
        <v>1.4181206421682002E-4</v>
      </c>
      <c r="P220" s="20">
        <f>+C220/'Total x Ano'!$H$30</f>
        <v>0</v>
      </c>
      <c r="Q220" s="20">
        <f>+D220/'Total x Ano'!$H$30</f>
        <v>0</v>
      </c>
      <c r="R220" s="20">
        <f>+E220/'Total x Ano'!$H$30</f>
        <v>0</v>
      </c>
      <c r="S220" s="20">
        <f>+F220/'Total x Ano'!$H$30</f>
        <v>4.3451113337077471E-4</v>
      </c>
      <c r="T220" s="20">
        <f>+G220/'Total x Ano'!$H$30</f>
        <v>0</v>
      </c>
      <c r="U220" s="20">
        <f>+H220/'Total x Ano'!$H$30</f>
        <v>0</v>
      </c>
      <c r="V220" s="20">
        <f>+I220/'Total x Ano'!$H$30</f>
        <v>5.0476374706548297E-5</v>
      </c>
      <c r="W220" s="20">
        <f>+J220/'Total x Ano'!$H$30</f>
        <v>0</v>
      </c>
      <c r="X220" s="20">
        <f>+K220/'Total x Ano'!$H$30</f>
        <v>0</v>
      </c>
      <c r="Y220" s="20">
        <f>+L220/'Total x Ano'!$H$30</f>
        <v>6.26799572294143E-4</v>
      </c>
    </row>
    <row r="221" spans="1:25" x14ac:dyDescent="0.25">
      <c r="A221" s="1" t="s">
        <v>553</v>
      </c>
      <c r="B221" s="174">
        <f>tab_dinamicas!C742</f>
        <v>16717.137591749561</v>
      </c>
      <c r="C221" s="174">
        <f>tab_dinamicas!D742</f>
        <v>0</v>
      </c>
      <c r="D221" s="174">
        <f>tab_dinamicas!E742</f>
        <v>0</v>
      </c>
      <c r="E221" s="174">
        <f>tab_dinamicas!F742</f>
        <v>0</v>
      </c>
      <c r="F221" s="174">
        <f>tab_dinamicas!G742</f>
        <v>90150.240111694759</v>
      </c>
      <c r="G221" s="174">
        <f>tab_dinamicas!H742</f>
        <v>0</v>
      </c>
      <c r="H221" s="174">
        <f>tab_dinamicas!I742</f>
        <v>0</v>
      </c>
      <c r="I221" s="174">
        <f>tab_dinamicas!J742</f>
        <v>7882.0351823856836</v>
      </c>
      <c r="J221" s="174">
        <f>tab_dinamicas!K742</f>
        <v>0</v>
      </c>
      <c r="K221" s="174">
        <f>tab_dinamicas!L742</f>
        <v>0</v>
      </c>
      <c r="L221" s="174">
        <f t="shared" si="12"/>
        <v>114749.41288583001</v>
      </c>
      <c r="N221" s="156" t="s">
        <v>553</v>
      </c>
      <c r="O221" s="20">
        <f>+B221/'Total x Ano'!$H$30</f>
        <v>1.2539837079369003E-4</v>
      </c>
      <c r="P221" s="20">
        <f>+C221/'Total x Ano'!$H$30</f>
        <v>0</v>
      </c>
      <c r="Q221" s="20">
        <f>+D221/'Total x Ano'!$H$30</f>
        <v>0</v>
      </c>
      <c r="R221" s="20">
        <f>+E221/'Total x Ano'!$H$30</f>
        <v>0</v>
      </c>
      <c r="S221" s="20">
        <f>+F221/'Total x Ano'!$H$30</f>
        <v>6.7623378551635025E-4</v>
      </c>
      <c r="T221" s="20">
        <f>+G221/'Total x Ano'!$H$30</f>
        <v>0</v>
      </c>
      <c r="U221" s="20">
        <f>+H221/'Total x Ano'!$H$30</f>
        <v>0</v>
      </c>
      <c r="V221" s="20">
        <f>+I221/'Total x Ano'!$H$30</f>
        <v>5.9124617775325021E-5</v>
      </c>
      <c r="W221" s="20">
        <f>+J221/'Total x Ano'!$H$30</f>
        <v>0</v>
      </c>
      <c r="X221" s="20">
        <f>+K221/'Total x Ano'!$H$30</f>
        <v>0</v>
      </c>
      <c r="Y221" s="20">
        <f>+L221/'Total x Ano'!$H$30</f>
        <v>8.6075677408536532E-4</v>
      </c>
    </row>
    <row r="222" spans="1:25" x14ac:dyDescent="0.25">
      <c r="A222" s="1" t="s">
        <v>554</v>
      </c>
      <c r="B222" s="174">
        <f>tab_dinamicas!C743</f>
        <v>45618.34974505275</v>
      </c>
      <c r="C222" s="174">
        <f>tab_dinamicas!D743</f>
        <v>0</v>
      </c>
      <c r="D222" s="174">
        <f>tab_dinamicas!E743</f>
        <v>0</v>
      </c>
      <c r="E222" s="174">
        <f>tab_dinamicas!F743</f>
        <v>0</v>
      </c>
      <c r="F222" s="174">
        <f>tab_dinamicas!G743</f>
        <v>219110.8296055932</v>
      </c>
      <c r="G222" s="174">
        <f>tab_dinamicas!H743</f>
        <v>0</v>
      </c>
      <c r="H222" s="174">
        <f>tab_dinamicas!I743</f>
        <v>0</v>
      </c>
      <c r="I222" s="174">
        <f>tab_dinamicas!J743</f>
        <v>23765.718208980976</v>
      </c>
      <c r="J222" s="174">
        <f>tab_dinamicas!K743</f>
        <v>0</v>
      </c>
      <c r="K222" s="174">
        <f>tab_dinamicas!L743</f>
        <v>0</v>
      </c>
      <c r="L222" s="174">
        <f t="shared" si="12"/>
        <v>288494.89755962696</v>
      </c>
      <c r="N222" s="156" t="s">
        <v>554</v>
      </c>
      <c r="O222" s="20">
        <f>+B222/'Total x Ano'!$H$30</f>
        <v>3.4219176009830731E-4</v>
      </c>
      <c r="P222" s="20">
        <f>+C222/'Total x Ano'!$H$30</f>
        <v>0</v>
      </c>
      <c r="Q222" s="20">
        <f>+D222/'Total x Ano'!$H$30</f>
        <v>0</v>
      </c>
      <c r="R222" s="20">
        <f>+E222/'Total x Ano'!$H$30</f>
        <v>0</v>
      </c>
      <c r="S222" s="20">
        <f>+F222/'Total x Ano'!$H$30</f>
        <v>1.6435912490997001E-3</v>
      </c>
      <c r="T222" s="20">
        <f>+G222/'Total x Ano'!$H$30</f>
        <v>0</v>
      </c>
      <c r="U222" s="20">
        <f>+H222/'Total x Ano'!$H$30</f>
        <v>0</v>
      </c>
      <c r="V222" s="20">
        <f>+I222/'Total x Ano'!$H$30</f>
        <v>1.7827109023849647E-4</v>
      </c>
      <c r="W222" s="20">
        <f>+J222/'Total x Ano'!$H$30</f>
        <v>0</v>
      </c>
      <c r="X222" s="20">
        <f>+K222/'Total x Ano'!$H$30</f>
        <v>0</v>
      </c>
      <c r="Y222" s="20">
        <f>+L222/'Total x Ano'!$H$30</f>
        <v>2.1640540994365041E-3</v>
      </c>
    </row>
    <row r="223" spans="1:25" x14ac:dyDescent="0.25">
      <c r="A223" s="1" t="s">
        <v>555</v>
      </c>
      <c r="B223" s="174">
        <f>tab_dinamicas!C744</f>
        <v>52888.686422631043</v>
      </c>
      <c r="C223" s="174">
        <f>tab_dinamicas!D744</f>
        <v>0</v>
      </c>
      <c r="D223" s="174">
        <f>tab_dinamicas!E744</f>
        <v>0</v>
      </c>
      <c r="E223" s="174">
        <f>tab_dinamicas!F744</f>
        <v>0</v>
      </c>
      <c r="F223" s="174">
        <f>tab_dinamicas!G744</f>
        <v>275647.16083938407</v>
      </c>
      <c r="G223" s="174">
        <f>tab_dinamicas!H744</f>
        <v>0</v>
      </c>
      <c r="H223" s="174">
        <f>tab_dinamicas!I744</f>
        <v>0</v>
      </c>
      <c r="I223" s="174">
        <f>tab_dinamicas!J744</f>
        <v>20995.003374647356</v>
      </c>
      <c r="J223" s="174">
        <f>tab_dinamicas!K744</f>
        <v>0</v>
      </c>
      <c r="K223" s="174">
        <f>tab_dinamicas!L744</f>
        <v>0</v>
      </c>
      <c r="L223" s="174">
        <f t="shared" si="12"/>
        <v>349530.85063666245</v>
      </c>
      <c r="N223" s="156" t="s">
        <v>555</v>
      </c>
      <c r="O223" s="20">
        <f>+B223/'Total x Ano'!$H$30</f>
        <v>3.9672791316196779E-4</v>
      </c>
      <c r="P223" s="20">
        <f>+C223/'Total x Ano'!$H$30</f>
        <v>0</v>
      </c>
      <c r="Q223" s="20">
        <f>+D223/'Total x Ano'!$H$30</f>
        <v>0</v>
      </c>
      <c r="R223" s="20">
        <f>+E223/'Total x Ano'!$H$30</f>
        <v>0</v>
      </c>
      <c r="S223" s="20">
        <f>+F223/'Total x Ano'!$H$30</f>
        <v>2.0676808271425772E-3</v>
      </c>
      <c r="T223" s="20">
        <f>+G223/'Total x Ano'!$H$30</f>
        <v>0</v>
      </c>
      <c r="U223" s="20">
        <f>+H223/'Total x Ano'!$H$30</f>
        <v>0</v>
      </c>
      <c r="V223" s="20">
        <f>+I223/'Total x Ano'!$H$30</f>
        <v>1.5748744086955074E-4</v>
      </c>
      <c r="W223" s="20">
        <f>+J223/'Total x Ano'!$H$30</f>
        <v>0</v>
      </c>
      <c r="X223" s="20">
        <f>+K223/'Total x Ano'!$H$30</f>
        <v>0</v>
      </c>
      <c r="Y223" s="20">
        <f>+L223/'Total x Ano'!$H$30</f>
        <v>2.6218961811740956E-3</v>
      </c>
    </row>
    <row r="224" spans="1:25" x14ac:dyDescent="0.25">
      <c r="A224" s="1" t="s">
        <v>95</v>
      </c>
      <c r="B224" s="162">
        <f t="shared" ref="B224:K224" si="13">SUM(B197:B223)</f>
        <v>1969389.3153983443</v>
      </c>
      <c r="C224" s="162">
        <f t="shared" si="13"/>
        <v>0</v>
      </c>
      <c r="D224" s="162">
        <f t="shared" si="13"/>
        <v>0</v>
      </c>
      <c r="E224" s="162">
        <f t="shared" si="13"/>
        <v>0</v>
      </c>
      <c r="F224" s="162">
        <f t="shared" si="13"/>
        <v>11707211.681628246</v>
      </c>
      <c r="G224" s="162">
        <f t="shared" si="13"/>
        <v>0</v>
      </c>
      <c r="H224" s="162">
        <f t="shared" si="13"/>
        <v>0</v>
      </c>
      <c r="I224" s="162">
        <f t="shared" si="13"/>
        <v>744907.13531876344</v>
      </c>
      <c r="J224" s="162">
        <f t="shared" si="13"/>
        <v>0</v>
      </c>
      <c r="K224" s="162">
        <f t="shared" si="13"/>
        <v>0</v>
      </c>
      <c r="L224" s="174">
        <f t="shared" si="12"/>
        <v>14421508.132345354</v>
      </c>
      <c r="N224" s="156" t="s">
        <v>95</v>
      </c>
      <c r="O224" s="20">
        <f>+B224/'Total x Ano'!$H$30</f>
        <v>1.4772757013816451E-2</v>
      </c>
      <c r="P224" s="20">
        <f>+C224/'Total x Ano'!$H$30</f>
        <v>0</v>
      </c>
      <c r="Q224" s="20">
        <f>+D224/'Total x Ano'!$H$30</f>
        <v>0</v>
      </c>
      <c r="R224" s="20">
        <f>+E224/'Total x Ano'!$H$30</f>
        <v>0</v>
      </c>
      <c r="S224" s="20">
        <f>+F224/'Total x Ano'!$H$30</f>
        <v>8.7817981000382225E-2</v>
      </c>
      <c r="T224" s="20">
        <f>+G224/'Total x Ano'!$H$30</f>
        <v>0</v>
      </c>
      <c r="U224" s="20">
        <f>+H224/'Total x Ano'!$H$30</f>
        <v>0</v>
      </c>
      <c r="V224" s="20">
        <f>+I224/'Total x Ano'!$H$30</f>
        <v>5.5876875241888668E-3</v>
      </c>
      <c r="W224" s="20">
        <f>+J224/'Total x Ano'!$H$30</f>
        <v>0</v>
      </c>
      <c r="X224" s="20">
        <f>+K224/'Total x Ano'!$H$30</f>
        <v>0</v>
      </c>
      <c r="Y224" s="20">
        <f>+L224/'Total x Ano'!$H$30</f>
        <v>0.10817842553838754</v>
      </c>
    </row>
    <row r="225" spans="1:25" x14ac:dyDescent="0.25">
      <c r="B225" s="175"/>
      <c r="C225" s="175"/>
      <c r="D225" s="175"/>
      <c r="E225" s="175"/>
      <c r="F225" s="175"/>
      <c r="G225" s="175"/>
      <c r="H225" s="175"/>
      <c r="I225" s="175"/>
      <c r="J225" s="175"/>
      <c r="K225" s="175"/>
      <c r="L225" s="175"/>
    </row>
    <row r="226" spans="1:25" x14ac:dyDescent="0.25">
      <c r="A226" s="1"/>
      <c r="B226" s="156"/>
      <c r="C226" s="156"/>
      <c r="D226" s="156"/>
      <c r="E226" s="156"/>
      <c r="F226" s="156"/>
      <c r="G226" s="156"/>
      <c r="H226" s="156"/>
      <c r="I226" s="156"/>
      <c r="J226" s="156"/>
      <c r="K226" s="156"/>
      <c r="L226" s="156"/>
    </row>
    <row r="227" spans="1:25" s="123" customFormat="1" x14ac:dyDescent="0.25">
      <c r="B227" s="156">
        <v>2014</v>
      </c>
      <c r="C227" s="156">
        <v>2014</v>
      </c>
      <c r="D227" s="156">
        <v>2014</v>
      </c>
      <c r="E227" s="156">
        <v>2014</v>
      </c>
      <c r="F227" s="156">
        <v>2014</v>
      </c>
      <c r="G227" s="156">
        <v>2014</v>
      </c>
      <c r="H227" s="156">
        <v>2014</v>
      </c>
      <c r="I227" s="156">
        <v>2014</v>
      </c>
      <c r="J227" s="156">
        <v>2014</v>
      </c>
      <c r="K227" s="156">
        <v>2014</v>
      </c>
      <c r="L227" s="177">
        <v>2014</v>
      </c>
      <c r="M227" s="156"/>
      <c r="N227" s="156"/>
      <c r="O227" s="123">
        <v>2014</v>
      </c>
      <c r="P227" s="123">
        <v>2014</v>
      </c>
      <c r="Q227" s="123">
        <v>2014</v>
      </c>
      <c r="R227" s="123">
        <v>2014</v>
      </c>
      <c r="S227" s="123">
        <v>2014</v>
      </c>
      <c r="T227" s="123">
        <v>2014</v>
      </c>
      <c r="U227" s="123">
        <v>2014</v>
      </c>
      <c r="V227" s="123">
        <v>2014</v>
      </c>
      <c r="W227" s="123">
        <v>2014</v>
      </c>
      <c r="X227" s="123">
        <v>2014</v>
      </c>
      <c r="Y227" s="123">
        <v>2014</v>
      </c>
    </row>
    <row r="228" spans="1:25" x14ac:dyDescent="0.25">
      <c r="A228" s="1"/>
      <c r="B228" s="156" t="s">
        <v>780</v>
      </c>
      <c r="C228" s="156" t="s">
        <v>782</v>
      </c>
      <c r="D228" s="156" t="s">
        <v>23</v>
      </c>
      <c r="E228" s="156" t="s">
        <v>787</v>
      </c>
      <c r="F228" s="156" t="s">
        <v>788</v>
      </c>
      <c r="G228" s="156" t="s">
        <v>791</v>
      </c>
      <c r="H228" s="156" t="s">
        <v>25</v>
      </c>
      <c r="I228" s="156" t="s">
        <v>24</v>
      </c>
      <c r="J228" s="156" t="s">
        <v>35</v>
      </c>
      <c r="K228" s="156" t="s">
        <v>795</v>
      </c>
      <c r="L228" s="156" t="s">
        <v>935</v>
      </c>
      <c r="O228" s="1" t="s">
        <v>780</v>
      </c>
      <c r="P228" s="1" t="s">
        <v>782</v>
      </c>
      <c r="Q228" s="1" t="s">
        <v>23</v>
      </c>
      <c r="R228" s="1" t="s">
        <v>787</v>
      </c>
      <c r="S228" s="1" t="s">
        <v>788</v>
      </c>
      <c r="T228" s="1" t="s">
        <v>791</v>
      </c>
      <c r="U228" s="1" t="s">
        <v>25</v>
      </c>
      <c r="V228" s="1" t="s">
        <v>24</v>
      </c>
      <c r="W228" s="1" t="s">
        <v>35</v>
      </c>
      <c r="X228" s="1" t="s">
        <v>795</v>
      </c>
      <c r="Y228" s="123" t="s">
        <v>935</v>
      </c>
    </row>
    <row r="229" spans="1:25" x14ac:dyDescent="0.25">
      <c r="A229" s="1" t="s">
        <v>529</v>
      </c>
      <c r="B229" s="174">
        <f>tab_dinamicas!C750</f>
        <v>15904.709558594179</v>
      </c>
      <c r="C229" s="174">
        <f>tab_dinamicas!D750</f>
        <v>0</v>
      </c>
      <c r="D229" s="174">
        <f>tab_dinamicas!E750</f>
        <v>0</v>
      </c>
      <c r="E229" s="174">
        <f>tab_dinamicas!F750</f>
        <v>0</v>
      </c>
      <c r="F229" s="174">
        <f>tab_dinamicas!G750</f>
        <v>45446.069710279786</v>
      </c>
      <c r="G229" s="174">
        <f>tab_dinamicas!H750</f>
        <v>0</v>
      </c>
      <c r="H229" s="174">
        <f>tab_dinamicas!I750</f>
        <v>0</v>
      </c>
      <c r="I229" s="174">
        <f>tab_dinamicas!J750</f>
        <v>4082.7869264279743</v>
      </c>
      <c r="J229" s="174">
        <f>tab_dinamicas!K750</f>
        <v>0</v>
      </c>
      <c r="K229" s="174">
        <f>tab_dinamicas!L750</f>
        <v>0</v>
      </c>
      <c r="L229" s="174">
        <f>SUM(B229:K229)</f>
        <v>65433.566195301937</v>
      </c>
      <c r="N229" s="156" t="s">
        <v>529</v>
      </c>
      <c r="O229" s="20">
        <f>+B229/'Total x Ano'!$I$30</f>
        <v>1.1543015956857119E-4</v>
      </c>
      <c r="P229" s="20">
        <f>+C229/'Total x Ano'!$I$30</f>
        <v>0</v>
      </c>
      <c r="Q229" s="20">
        <f>+D229/'Total x Ano'!$I$30</f>
        <v>0</v>
      </c>
      <c r="R229" s="20">
        <f>+E229/'Total x Ano'!$I$30</f>
        <v>0</v>
      </c>
      <c r="S229" s="20">
        <f>+F229/'Total x Ano'!$I$30</f>
        <v>3.2982979406797084E-4</v>
      </c>
      <c r="T229" s="20">
        <f>+G229/'Total x Ano'!$I$30</f>
        <v>0</v>
      </c>
      <c r="U229" s="20">
        <f>+H229/'Total x Ano'!$I$30</f>
        <v>0</v>
      </c>
      <c r="V229" s="20">
        <f>+I229/'Total x Ano'!$I$30</f>
        <v>2.9631270201183962E-5</v>
      </c>
      <c r="W229" s="20">
        <f>+J229/'Total x Ano'!$I$30</f>
        <v>0</v>
      </c>
      <c r="X229" s="20">
        <f>+K229/'Total x Ano'!$I$30</f>
        <v>0</v>
      </c>
      <c r="Y229" s="20">
        <f>+L229/'Total x Ano'!$I$30</f>
        <v>4.7489122383772599E-4</v>
      </c>
    </row>
    <row r="230" spans="1:25" x14ac:dyDescent="0.25">
      <c r="A230" s="1" t="s">
        <v>530</v>
      </c>
      <c r="B230" s="174">
        <f>tab_dinamicas!C751</f>
        <v>4043.7105652548616</v>
      </c>
      <c r="C230" s="174">
        <f>tab_dinamicas!D751</f>
        <v>0</v>
      </c>
      <c r="D230" s="174">
        <f>tab_dinamicas!E751</f>
        <v>0</v>
      </c>
      <c r="E230" s="174">
        <f>tab_dinamicas!F751</f>
        <v>0</v>
      </c>
      <c r="F230" s="174">
        <f>tab_dinamicas!G751</f>
        <v>13471.440937424421</v>
      </c>
      <c r="G230" s="174">
        <f>tab_dinamicas!H751</f>
        <v>0</v>
      </c>
      <c r="H230" s="174">
        <f>tab_dinamicas!I751</f>
        <v>0</v>
      </c>
      <c r="I230" s="174">
        <f>tab_dinamicas!J751</f>
        <v>1785.0759708471273</v>
      </c>
      <c r="J230" s="174">
        <f>tab_dinamicas!K751</f>
        <v>0</v>
      </c>
      <c r="K230" s="174">
        <f>tab_dinamicas!L751</f>
        <v>0</v>
      </c>
      <c r="L230" s="174">
        <f t="shared" ref="L230:L256" si="14">SUM(B230:K230)</f>
        <v>19300.227473526411</v>
      </c>
      <c r="N230" s="156" t="s">
        <v>530</v>
      </c>
      <c r="O230" s="20">
        <f>+B230/'Total x Ano'!$I$30</f>
        <v>2.9347669259654401E-5</v>
      </c>
      <c r="P230" s="20">
        <f>+C230/'Total x Ano'!$I$30</f>
        <v>0</v>
      </c>
      <c r="Q230" s="20">
        <f>+D230/'Total x Ano'!$I$30</f>
        <v>0</v>
      </c>
      <c r="R230" s="20">
        <f>+E230/'Total x Ano'!$I$30</f>
        <v>0</v>
      </c>
      <c r="S230" s="20">
        <f>+F230/'Total x Ano'!$I$30</f>
        <v>9.7770447885055928E-5</v>
      </c>
      <c r="T230" s="20">
        <f>+G230/'Total x Ano'!$I$30</f>
        <v>0</v>
      </c>
      <c r="U230" s="20">
        <f>+H230/'Total x Ano'!$I$30</f>
        <v>0</v>
      </c>
      <c r="V230" s="20">
        <f>+I230/'Total x Ano'!$I$30</f>
        <v>1.2955383020217755E-5</v>
      </c>
      <c r="W230" s="20">
        <f>+J230/'Total x Ano'!$I$30</f>
        <v>0</v>
      </c>
      <c r="X230" s="20">
        <f>+K230/'Total x Ano'!$I$30</f>
        <v>0</v>
      </c>
      <c r="Y230" s="20">
        <f>+L230/'Total x Ano'!$I$30</f>
        <v>1.4007350016492811E-4</v>
      </c>
    </row>
    <row r="231" spans="1:25" x14ac:dyDescent="0.25">
      <c r="A231" s="1" t="s">
        <v>531</v>
      </c>
      <c r="B231" s="174">
        <f>tab_dinamicas!C752</f>
        <v>25057.085413108503</v>
      </c>
      <c r="C231" s="174">
        <f>tab_dinamicas!D752</f>
        <v>0</v>
      </c>
      <c r="D231" s="174">
        <f>tab_dinamicas!E752</f>
        <v>0</v>
      </c>
      <c r="E231" s="174">
        <f>tab_dinamicas!F752</f>
        <v>0</v>
      </c>
      <c r="F231" s="174">
        <f>tab_dinamicas!G752</f>
        <v>100171.39439165499</v>
      </c>
      <c r="G231" s="174">
        <f>tab_dinamicas!H752</f>
        <v>0</v>
      </c>
      <c r="H231" s="174">
        <f>tab_dinamicas!I752</f>
        <v>0</v>
      </c>
      <c r="I231" s="174">
        <f>tab_dinamicas!J752</f>
        <v>9872.8350411081574</v>
      </c>
      <c r="J231" s="174">
        <f>tab_dinamicas!K752</f>
        <v>0</v>
      </c>
      <c r="K231" s="174">
        <f>tab_dinamicas!L752</f>
        <v>0</v>
      </c>
      <c r="L231" s="174">
        <f t="shared" si="14"/>
        <v>135101.31484587165</v>
      </c>
      <c r="N231" s="156" t="s">
        <v>531</v>
      </c>
      <c r="O231" s="20">
        <f>+B231/'Total x Ano'!$I$30</f>
        <v>1.8185452283192067E-4</v>
      </c>
      <c r="P231" s="20">
        <f>+C231/'Total x Ano'!$I$30</f>
        <v>0</v>
      </c>
      <c r="Q231" s="20">
        <f>+D231/'Total x Ano'!$I$30</f>
        <v>0</v>
      </c>
      <c r="R231" s="20">
        <f>+E231/'Total x Ano'!$I$30</f>
        <v>0</v>
      </c>
      <c r="S231" s="20">
        <f>+F231/'Total x Ano'!$I$30</f>
        <v>7.2700479038845473E-4</v>
      </c>
      <c r="T231" s="20">
        <f>+G231/'Total x Ano'!$I$30</f>
        <v>0</v>
      </c>
      <c r="U231" s="20">
        <f>+H231/'Total x Ano'!$I$30</f>
        <v>0</v>
      </c>
      <c r="V231" s="20">
        <f>+I231/'Total x Ano'!$I$30</f>
        <v>7.165317417402919E-5</v>
      </c>
      <c r="W231" s="20">
        <f>+J231/'Total x Ano'!$I$30</f>
        <v>0</v>
      </c>
      <c r="X231" s="20">
        <f>+K231/'Total x Ano'!$I$30</f>
        <v>0</v>
      </c>
      <c r="Y231" s="20">
        <f>+L231/'Total x Ano'!$I$30</f>
        <v>9.8051248739440457E-4</v>
      </c>
    </row>
    <row r="232" spans="1:25" x14ac:dyDescent="0.25">
      <c r="A232" s="1" t="s">
        <v>532</v>
      </c>
      <c r="B232" s="174">
        <f>tab_dinamicas!C753</f>
        <v>1343.411759823696</v>
      </c>
      <c r="C232" s="174">
        <f>tab_dinamicas!D753</f>
        <v>0</v>
      </c>
      <c r="D232" s="174">
        <f>tab_dinamicas!E753</f>
        <v>0</v>
      </c>
      <c r="E232" s="174">
        <f>tab_dinamicas!F753</f>
        <v>0</v>
      </c>
      <c r="F232" s="174">
        <f>tab_dinamicas!G753</f>
        <v>11181.464101085698</v>
      </c>
      <c r="G232" s="174">
        <f>tab_dinamicas!H753</f>
        <v>0</v>
      </c>
      <c r="H232" s="174">
        <f>tab_dinamicas!I753</f>
        <v>0</v>
      </c>
      <c r="I232" s="174">
        <f>tab_dinamicas!J753</f>
        <v>1493.7145744984116</v>
      </c>
      <c r="J232" s="174">
        <f>tab_dinamicas!K753</f>
        <v>0</v>
      </c>
      <c r="K232" s="174">
        <f>tab_dinamicas!L753</f>
        <v>0</v>
      </c>
      <c r="L232" s="174">
        <f t="shared" si="14"/>
        <v>14018.590435407805</v>
      </c>
      <c r="N232" s="156" t="s">
        <v>532</v>
      </c>
      <c r="O232" s="20">
        <f>+B232/'Total x Ano'!$I$30</f>
        <v>9.7499569691262544E-6</v>
      </c>
      <c r="P232" s="20">
        <f>+C232/'Total x Ano'!$I$30</f>
        <v>0</v>
      </c>
      <c r="Q232" s="20">
        <f>+D232/'Total x Ano'!$I$30</f>
        <v>0</v>
      </c>
      <c r="R232" s="20">
        <f>+E232/'Total x Ano'!$I$30</f>
        <v>0</v>
      </c>
      <c r="S232" s="20">
        <f>+F232/'Total x Ano'!$I$30</f>
        <v>8.1150691915725609E-5</v>
      </c>
      <c r="T232" s="20">
        <f>+G232/'Total x Ano'!$I$30</f>
        <v>0</v>
      </c>
      <c r="U232" s="20">
        <f>+H232/'Total x Ano'!$I$30</f>
        <v>0</v>
      </c>
      <c r="V232" s="20">
        <f>+I232/'Total x Ano'!$I$30</f>
        <v>1.0840795994987807E-5</v>
      </c>
      <c r="W232" s="20">
        <f>+J232/'Total x Ano'!$I$30</f>
        <v>0</v>
      </c>
      <c r="X232" s="20">
        <f>+K232/'Total x Ano'!$I$30</f>
        <v>0</v>
      </c>
      <c r="Y232" s="20">
        <f>+L232/'Total x Ano'!$I$30</f>
        <v>1.0174144487983967E-4</v>
      </c>
    </row>
    <row r="233" spans="1:25" x14ac:dyDescent="0.25">
      <c r="A233" s="1" t="s">
        <v>533</v>
      </c>
      <c r="B233" s="174">
        <f>tab_dinamicas!C754</f>
        <v>20424.43762559853</v>
      </c>
      <c r="C233" s="174">
        <f>tab_dinamicas!D754</f>
        <v>0</v>
      </c>
      <c r="D233" s="174">
        <f>tab_dinamicas!E754</f>
        <v>0</v>
      </c>
      <c r="E233" s="174">
        <f>tab_dinamicas!F754</f>
        <v>0</v>
      </c>
      <c r="F233" s="174">
        <f>tab_dinamicas!G754</f>
        <v>124469.6534123501</v>
      </c>
      <c r="G233" s="174">
        <f>tab_dinamicas!H754</f>
        <v>0</v>
      </c>
      <c r="H233" s="174">
        <f>tab_dinamicas!I754</f>
        <v>0</v>
      </c>
      <c r="I233" s="174">
        <f>tab_dinamicas!J754</f>
        <v>12925.986388961486</v>
      </c>
      <c r="J233" s="174">
        <f>tab_dinamicas!K754</f>
        <v>0</v>
      </c>
      <c r="K233" s="174">
        <f>tab_dinamicas!L754</f>
        <v>0</v>
      </c>
      <c r="L233" s="174">
        <f t="shared" si="14"/>
        <v>157820.07742691014</v>
      </c>
      <c r="N233" s="156" t="s">
        <v>533</v>
      </c>
      <c r="O233" s="20">
        <f>+B233/'Total x Ano'!$I$30</f>
        <v>1.4823257762335121E-4</v>
      </c>
      <c r="P233" s="20">
        <f>+C233/'Total x Ano'!$I$30</f>
        <v>0</v>
      </c>
      <c r="Q233" s="20">
        <f>+D233/'Total x Ano'!$I$30</f>
        <v>0</v>
      </c>
      <c r="R233" s="20">
        <f>+E233/'Total x Ano'!$I$30</f>
        <v>0</v>
      </c>
      <c r="S233" s="20">
        <f>+F233/'Total x Ano'!$I$30</f>
        <v>9.0335204814027893E-4</v>
      </c>
      <c r="T233" s="20">
        <f>+G233/'Total x Ano'!$I$30</f>
        <v>0</v>
      </c>
      <c r="U233" s="20">
        <f>+H233/'Total x Ano'!$I$30</f>
        <v>0</v>
      </c>
      <c r="V233" s="20">
        <f>+I233/'Total x Ano'!$I$30</f>
        <v>9.3811752170775643E-5</v>
      </c>
      <c r="W233" s="20">
        <f>+J233/'Total x Ano'!$I$30</f>
        <v>0</v>
      </c>
      <c r="X233" s="20">
        <f>+K233/'Total x Ano'!$I$30</f>
        <v>0</v>
      </c>
      <c r="Y233" s="20">
        <f>+L233/'Total x Ano'!$I$30</f>
        <v>1.1453963779344059E-3</v>
      </c>
    </row>
    <row r="234" spans="1:25" x14ac:dyDescent="0.25">
      <c r="A234" s="1" t="s">
        <v>534</v>
      </c>
      <c r="B234" s="174">
        <f>tab_dinamicas!C755</f>
        <v>1900.7635391868148</v>
      </c>
      <c r="C234" s="174">
        <f>tab_dinamicas!D755</f>
        <v>0</v>
      </c>
      <c r="D234" s="174">
        <f>tab_dinamicas!E755</f>
        <v>0</v>
      </c>
      <c r="E234" s="174">
        <f>tab_dinamicas!F755</f>
        <v>0</v>
      </c>
      <c r="F234" s="174">
        <f>tab_dinamicas!G755</f>
        <v>13890.764311624385</v>
      </c>
      <c r="G234" s="174">
        <f>tab_dinamicas!H755</f>
        <v>0</v>
      </c>
      <c r="H234" s="174">
        <f>tab_dinamicas!I755</f>
        <v>0</v>
      </c>
      <c r="I234" s="174">
        <f>tab_dinamicas!J755</f>
        <v>188.74880045935751</v>
      </c>
      <c r="J234" s="174">
        <f>tab_dinamicas!K755</f>
        <v>0</v>
      </c>
      <c r="K234" s="174">
        <f>tab_dinamicas!L755</f>
        <v>0</v>
      </c>
      <c r="L234" s="174">
        <f t="shared" si="14"/>
        <v>15980.276651270558</v>
      </c>
      <c r="N234" s="156" t="s">
        <v>534</v>
      </c>
      <c r="O234" s="20">
        <f>+B234/'Total x Ano'!$I$30</f>
        <v>1.379499813072031E-5</v>
      </c>
      <c r="P234" s="20">
        <f>+C234/'Total x Ano'!$I$30</f>
        <v>0</v>
      </c>
      <c r="Q234" s="20">
        <f>+D234/'Total x Ano'!$I$30</f>
        <v>0</v>
      </c>
      <c r="R234" s="20">
        <f>+E234/'Total x Ano'!$I$30</f>
        <v>0</v>
      </c>
      <c r="S234" s="20">
        <f>+F234/'Total x Ano'!$I$30</f>
        <v>1.0081373288289981E-4</v>
      </c>
      <c r="T234" s="20">
        <f>+G234/'Total x Ano'!$I$30</f>
        <v>0</v>
      </c>
      <c r="U234" s="20">
        <f>+H234/'Total x Ano'!$I$30</f>
        <v>0</v>
      </c>
      <c r="V234" s="20">
        <f>+I234/'Total x Ano'!$I$30</f>
        <v>1.3698649494436807E-6</v>
      </c>
      <c r="W234" s="20">
        <f>+J234/'Total x Ano'!$I$30</f>
        <v>0</v>
      </c>
      <c r="X234" s="20">
        <f>+K234/'Total x Ano'!$I$30</f>
        <v>0</v>
      </c>
      <c r="Y234" s="20">
        <f>+L234/'Total x Ano'!$I$30</f>
        <v>1.1597859596306379E-4</v>
      </c>
    </row>
    <row r="235" spans="1:25" x14ac:dyDescent="0.25">
      <c r="A235" s="1" t="s">
        <v>535</v>
      </c>
      <c r="B235" s="174">
        <f>tab_dinamicas!C756</f>
        <v>3185.395292068778</v>
      </c>
      <c r="C235" s="174">
        <f>tab_dinamicas!D756</f>
        <v>0</v>
      </c>
      <c r="D235" s="174">
        <f>tab_dinamicas!E756</f>
        <v>0</v>
      </c>
      <c r="E235" s="174">
        <f>tab_dinamicas!F756</f>
        <v>0</v>
      </c>
      <c r="F235" s="174">
        <f>tab_dinamicas!G756</f>
        <v>23756.486998939621</v>
      </c>
      <c r="G235" s="174">
        <f>tab_dinamicas!H756</f>
        <v>0</v>
      </c>
      <c r="H235" s="174">
        <f>tab_dinamicas!I756</f>
        <v>0</v>
      </c>
      <c r="I235" s="174">
        <f>tab_dinamicas!J756</f>
        <v>2459.7069077522019</v>
      </c>
      <c r="J235" s="174">
        <f>tab_dinamicas!K756</f>
        <v>0</v>
      </c>
      <c r="K235" s="174">
        <f>tab_dinamicas!L756</f>
        <v>0</v>
      </c>
      <c r="L235" s="174">
        <f t="shared" si="14"/>
        <v>29401.589198760601</v>
      </c>
      <c r="N235" s="156" t="s">
        <v>535</v>
      </c>
      <c r="O235" s="20">
        <f>+B235/'Total x Ano'!$I$30</f>
        <v>2.3118352805995831E-5</v>
      </c>
      <c r="P235" s="20">
        <f>+C235/'Total x Ano'!$I$30</f>
        <v>0</v>
      </c>
      <c r="Q235" s="20">
        <f>+D235/'Total x Ano'!$I$30</f>
        <v>0</v>
      </c>
      <c r="R235" s="20">
        <f>+E235/'Total x Ano'!$I$30</f>
        <v>0</v>
      </c>
      <c r="S235" s="20">
        <f>+F235/'Total x Ano'!$I$30</f>
        <v>1.7241528837566981E-4</v>
      </c>
      <c r="T235" s="20">
        <f>+G235/'Total x Ano'!$I$30</f>
        <v>0</v>
      </c>
      <c r="U235" s="20">
        <f>+H235/'Total x Ano'!$I$30</f>
        <v>0</v>
      </c>
      <c r="V235" s="20">
        <f>+I235/'Total x Ano'!$I$30</f>
        <v>1.7851590424066167E-5</v>
      </c>
      <c r="W235" s="20">
        <f>+J235/'Total x Ano'!$I$30</f>
        <v>0</v>
      </c>
      <c r="X235" s="20">
        <f>+K235/'Total x Ano'!$I$30</f>
        <v>0</v>
      </c>
      <c r="Y235" s="20">
        <f>+L235/'Total x Ano'!$I$30</f>
        <v>2.1338523160573182E-4</v>
      </c>
    </row>
    <row r="236" spans="1:25" x14ac:dyDescent="0.25">
      <c r="A236" s="1" t="s">
        <v>536</v>
      </c>
      <c r="B236" s="174">
        <f>tab_dinamicas!C757</f>
        <v>21295.171376728831</v>
      </c>
      <c r="C236" s="174">
        <f>tab_dinamicas!D757</f>
        <v>0</v>
      </c>
      <c r="D236" s="174">
        <f>tab_dinamicas!E757</f>
        <v>0</v>
      </c>
      <c r="E236" s="174">
        <f>tab_dinamicas!F757</f>
        <v>0</v>
      </c>
      <c r="F236" s="174">
        <f>tab_dinamicas!G757</f>
        <v>84402.255023673424</v>
      </c>
      <c r="G236" s="174">
        <f>tab_dinamicas!H757</f>
        <v>0</v>
      </c>
      <c r="H236" s="174">
        <f>tab_dinamicas!I757</f>
        <v>0</v>
      </c>
      <c r="I236" s="174">
        <f>tab_dinamicas!J757</f>
        <v>6704.5225179023528</v>
      </c>
      <c r="J236" s="174">
        <f>tab_dinamicas!K757</f>
        <v>0</v>
      </c>
      <c r="K236" s="174">
        <f>tab_dinamicas!L757</f>
        <v>0</v>
      </c>
      <c r="L236" s="174">
        <f t="shared" si="14"/>
        <v>112401.94891830461</v>
      </c>
      <c r="N236" s="156" t="s">
        <v>536</v>
      </c>
      <c r="O236" s="20">
        <f>+B236/'Total x Ano'!$I$30</f>
        <v>1.5455202253144139E-4</v>
      </c>
      <c r="P236" s="20">
        <f>+C236/'Total x Ano'!$I$30</f>
        <v>0</v>
      </c>
      <c r="Q236" s="20">
        <f>+D236/'Total x Ano'!$I$30</f>
        <v>0</v>
      </c>
      <c r="R236" s="20">
        <f>+E236/'Total x Ano'!$I$30</f>
        <v>0</v>
      </c>
      <c r="S236" s="20">
        <f>+F236/'Total x Ano'!$I$30</f>
        <v>6.1255854622415437E-4</v>
      </c>
      <c r="T236" s="20">
        <f>+G236/'Total x Ano'!$I$30</f>
        <v>0</v>
      </c>
      <c r="U236" s="20">
        <f>+H236/'Total x Ano'!$I$30</f>
        <v>0</v>
      </c>
      <c r="V236" s="20">
        <f>+I236/'Total x Ano'!$I$30</f>
        <v>4.8658801421140368E-5</v>
      </c>
      <c r="W236" s="20">
        <f>+J236/'Total x Ano'!$I$30</f>
        <v>0</v>
      </c>
      <c r="X236" s="20">
        <f>+K236/'Total x Ano'!$I$30</f>
        <v>0</v>
      </c>
      <c r="Y236" s="20">
        <f>+L236/'Total x Ano'!$I$30</f>
        <v>8.157693701767362E-4</v>
      </c>
    </row>
    <row r="237" spans="1:25" x14ac:dyDescent="0.25">
      <c r="A237" s="1" t="s">
        <v>537</v>
      </c>
      <c r="B237" s="174">
        <f>tab_dinamicas!C758</f>
        <v>13305.480818599519</v>
      </c>
      <c r="C237" s="174">
        <f>tab_dinamicas!D758</f>
        <v>0</v>
      </c>
      <c r="D237" s="174">
        <f>tab_dinamicas!E758</f>
        <v>0</v>
      </c>
      <c r="E237" s="174">
        <f>tab_dinamicas!F758</f>
        <v>0</v>
      </c>
      <c r="F237" s="174">
        <f>tab_dinamicas!G758</f>
        <v>58326.346217676699</v>
      </c>
      <c r="G237" s="174">
        <f>tab_dinamicas!H758</f>
        <v>0</v>
      </c>
      <c r="H237" s="174">
        <f>tab_dinamicas!I758</f>
        <v>0</v>
      </c>
      <c r="I237" s="174">
        <f>tab_dinamicas!J758</f>
        <v>5932.8998641419475</v>
      </c>
      <c r="J237" s="174">
        <f>tab_dinamicas!K758</f>
        <v>0</v>
      </c>
      <c r="K237" s="174">
        <f>tab_dinamicas!L758</f>
        <v>0</v>
      </c>
      <c r="L237" s="174">
        <f t="shared" si="14"/>
        <v>77564.726900418158</v>
      </c>
      <c r="N237" s="156" t="s">
        <v>537</v>
      </c>
      <c r="O237" s="20">
        <f>+B237/'Total x Ano'!$I$30</f>
        <v>9.6565974271287488E-5</v>
      </c>
      <c r="P237" s="20">
        <f>+C237/'Total x Ano'!$I$30</f>
        <v>0</v>
      </c>
      <c r="Q237" s="20">
        <f>+D237/'Total x Ano'!$I$30</f>
        <v>0</v>
      </c>
      <c r="R237" s="20">
        <f>+E237/'Total x Ano'!$I$30</f>
        <v>0</v>
      </c>
      <c r="S237" s="20">
        <f>+F237/'Total x Ano'!$I$30</f>
        <v>4.2330980180145132E-4</v>
      </c>
      <c r="T237" s="20">
        <f>+G237/'Total x Ano'!$I$30</f>
        <v>0</v>
      </c>
      <c r="U237" s="20">
        <f>+H237/'Total x Ano'!$I$30</f>
        <v>0</v>
      </c>
      <c r="V237" s="20">
        <f>+I237/'Total x Ano'!$I$30</f>
        <v>4.3058666082475268E-5</v>
      </c>
      <c r="W237" s="20">
        <f>+J237/'Total x Ano'!$I$30</f>
        <v>0</v>
      </c>
      <c r="X237" s="20">
        <f>+K237/'Total x Ano'!$I$30</f>
        <v>0</v>
      </c>
      <c r="Y237" s="20">
        <f>+L237/'Total x Ano'!$I$30</f>
        <v>5.6293444215521399E-4</v>
      </c>
    </row>
    <row r="238" spans="1:25" x14ac:dyDescent="0.25">
      <c r="A238" s="1" t="s">
        <v>538</v>
      </c>
      <c r="B238" s="174">
        <f>tab_dinamicas!C759</f>
        <v>29910.405669528358</v>
      </c>
      <c r="C238" s="174">
        <f>tab_dinamicas!D759</f>
        <v>0</v>
      </c>
      <c r="D238" s="174">
        <f>tab_dinamicas!E759</f>
        <v>0</v>
      </c>
      <c r="E238" s="174">
        <f>tab_dinamicas!F759</f>
        <v>0</v>
      </c>
      <c r="F238" s="174">
        <f>tab_dinamicas!G759</f>
        <v>296584.5262253852</v>
      </c>
      <c r="G238" s="174">
        <f>tab_dinamicas!H759</f>
        <v>0</v>
      </c>
      <c r="H238" s="174">
        <f>tab_dinamicas!I759</f>
        <v>0</v>
      </c>
      <c r="I238" s="174">
        <f>tab_dinamicas!J759</f>
        <v>10554.52005317005</v>
      </c>
      <c r="J238" s="174">
        <f>tab_dinamicas!K759</f>
        <v>0</v>
      </c>
      <c r="K238" s="174">
        <f>tab_dinamicas!L759</f>
        <v>0</v>
      </c>
      <c r="L238" s="174">
        <f t="shared" si="14"/>
        <v>337049.45194808359</v>
      </c>
      <c r="N238" s="156" t="s">
        <v>538</v>
      </c>
      <c r="O238" s="20">
        <f>+B238/'Total x Ano'!$I$30</f>
        <v>2.1707802248603449E-4</v>
      </c>
      <c r="P238" s="20">
        <f>+C238/'Total x Ano'!$I$30</f>
        <v>0</v>
      </c>
      <c r="Q238" s="20">
        <f>+D238/'Total x Ano'!$I$30</f>
        <v>0</v>
      </c>
      <c r="R238" s="20">
        <f>+E238/'Total x Ano'!$I$30</f>
        <v>0</v>
      </c>
      <c r="S238" s="20">
        <f>+F238/'Total x Ano'!$I$30</f>
        <v>2.1524944584270247E-3</v>
      </c>
      <c r="T238" s="20">
        <f>+G238/'Total x Ano'!$I$30</f>
        <v>0</v>
      </c>
      <c r="U238" s="20">
        <f>+H238/'Total x Ano'!$I$30</f>
        <v>0</v>
      </c>
      <c r="V238" s="20">
        <f>+I238/'Total x Ano'!$I$30</f>
        <v>7.6600577295596342E-5</v>
      </c>
      <c r="W238" s="20">
        <f>+J238/'Total x Ano'!$I$30</f>
        <v>0</v>
      </c>
      <c r="X238" s="20">
        <f>+K238/'Total x Ano'!$I$30</f>
        <v>0</v>
      </c>
      <c r="Y238" s="20">
        <f>+L238/'Total x Ano'!$I$30</f>
        <v>2.4461730582086552E-3</v>
      </c>
    </row>
    <row r="239" spans="1:25" x14ac:dyDescent="0.25">
      <c r="A239" s="1" t="s">
        <v>539</v>
      </c>
      <c r="B239" s="174">
        <f>tab_dinamicas!C760</f>
        <v>9940.0400239272567</v>
      </c>
      <c r="C239" s="174">
        <f>tab_dinamicas!D760</f>
        <v>0</v>
      </c>
      <c r="D239" s="174">
        <f>tab_dinamicas!E760</f>
        <v>0</v>
      </c>
      <c r="E239" s="174">
        <f>tab_dinamicas!F760</f>
        <v>0</v>
      </c>
      <c r="F239" s="174">
        <f>tab_dinamicas!G760</f>
        <v>72555.220314531587</v>
      </c>
      <c r="G239" s="174">
        <f>tab_dinamicas!H760</f>
        <v>0</v>
      </c>
      <c r="H239" s="174">
        <f>tab_dinamicas!I760</f>
        <v>0</v>
      </c>
      <c r="I239" s="174">
        <f>tab_dinamicas!J760</f>
        <v>7265.4968015854683</v>
      </c>
      <c r="J239" s="174">
        <f>tab_dinamicas!K760</f>
        <v>0</v>
      </c>
      <c r="K239" s="174">
        <f>tab_dinamicas!L760</f>
        <v>0</v>
      </c>
      <c r="L239" s="174">
        <f t="shared" si="14"/>
        <v>89760.757140044312</v>
      </c>
      <c r="N239" s="156" t="s">
        <v>539</v>
      </c>
      <c r="O239" s="20">
        <f>+B239/'Total x Ano'!$I$30</f>
        <v>7.2140921646690211E-5</v>
      </c>
      <c r="P239" s="20">
        <f>+C239/'Total x Ano'!$I$30</f>
        <v>0</v>
      </c>
      <c r="Q239" s="20">
        <f>+D239/'Total x Ano'!$I$30</f>
        <v>0</v>
      </c>
      <c r="R239" s="20">
        <f>+E239/'Total x Ano'!$I$30</f>
        <v>0</v>
      </c>
      <c r="S239" s="20">
        <f>+F239/'Total x Ano'!$I$30</f>
        <v>5.2657740322668888E-4</v>
      </c>
      <c r="T239" s="20">
        <f>+G239/'Total x Ano'!$I$30</f>
        <v>0</v>
      </c>
      <c r="U239" s="20">
        <f>+H239/'Total x Ano'!$I$30</f>
        <v>0</v>
      </c>
      <c r="V239" s="20">
        <f>+I239/'Total x Ano'!$I$30</f>
        <v>5.2730133301854735E-5</v>
      </c>
      <c r="W239" s="20">
        <f>+J239/'Total x Ano'!$I$30</f>
        <v>0</v>
      </c>
      <c r="X239" s="20">
        <f>+K239/'Total x Ano'!$I$30</f>
        <v>0</v>
      </c>
      <c r="Y239" s="20">
        <f>+L239/'Total x Ano'!$I$30</f>
        <v>6.5144845817523376E-4</v>
      </c>
    </row>
    <row r="240" spans="1:25" x14ac:dyDescent="0.25">
      <c r="A240" s="1" t="s">
        <v>540</v>
      </c>
      <c r="B240" s="174">
        <f>tab_dinamicas!C761</f>
        <v>15707.377311893657</v>
      </c>
      <c r="C240" s="174">
        <f>tab_dinamicas!D761</f>
        <v>0</v>
      </c>
      <c r="D240" s="174">
        <f>tab_dinamicas!E761</f>
        <v>0</v>
      </c>
      <c r="E240" s="174">
        <f>tab_dinamicas!F761</f>
        <v>0</v>
      </c>
      <c r="F240" s="174">
        <f>tab_dinamicas!G761</f>
        <v>74743.969380190014</v>
      </c>
      <c r="G240" s="174">
        <f>tab_dinamicas!H761</f>
        <v>0</v>
      </c>
      <c r="H240" s="174">
        <f>tab_dinamicas!I761</f>
        <v>0</v>
      </c>
      <c r="I240" s="174">
        <f>tab_dinamicas!J761</f>
        <v>4727.0722356532733</v>
      </c>
      <c r="J240" s="174">
        <f>tab_dinamicas!K761</f>
        <v>0</v>
      </c>
      <c r="K240" s="174">
        <f>tab_dinamicas!L761</f>
        <v>0</v>
      </c>
      <c r="L240" s="174">
        <f t="shared" si="14"/>
        <v>95178.418927736944</v>
      </c>
      <c r="N240" s="156" t="s">
        <v>540</v>
      </c>
      <c r="O240" s="20">
        <f>+B240/'Total x Ano'!$I$30</f>
        <v>1.1399799932441522E-4</v>
      </c>
      <c r="P240" s="20">
        <f>+C240/'Total x Ano'!$I$30</f>
        <v>0</v>
      </c>
      <c r="Q240" s="20">
        <f>+D240/'Total x Ano'!$I$30</f>
        <v>0</v>
      </c>
      <c r="R240" s="20">
        <f>+E240/'Total x Ano'!$I$30</f>
        <v>0</v>
      </c>
      <c r="S240" s="20">
        <f>+F240/'Total x Ano'!$I$30</f>
        <v>5.4246248763981434E-4</v>
      </c>
      <c r="T240" s="20">
        <f>+G240/'Total x Ano'!$I$30</f>
        <v>0</v>
      </c>
      <c r="U240" s="20">
        <f>+H240/'Total x Ano'!$I$30</f>
        <v>0</v>
      </c>
      <c r="V240" s="20">
        <f>+I240/'Total x Ano'!$I$30</f>
        <v>3.4307240911468097E-5</v>
      </c>
      <c r="W240" s="20">
        <f>+J240/'Total x Ano'!$I$30</f>
        <v>0</v>
      </c>
      <c r="X240" s="20">
        <f>+K240/'Total x Ano'!$I$30</f>
        <v>0</v>
      </c>
      <c r="Y240" s="20">
        <f>+L240/'Total x Ano'!$I$30</f>
        <v>6.9076772787569766E-4</v>
      </c>
    </row>
    <row r="241" spans="1:25" x14ac:dyDescent="0.25">
      <c r="A241" s="1" t="s">
        <v>541</v>
      </c>
      <c r="B241" s="174">
        <f>tab_dinamicas!C762</f>
        <v>38517.556417475418</v>
      </c>
      <c r="C241" s="174">
        <f>tab_dinamicas!D762</f>
        <v>0</v>
      </c>
      <c r="D241" s="174">
        <f>tab_dinamicas!E762</f>
        <v>0</v>
      </c>
      <c r="E241" s="174">
        <f>tab_dinamicas!F762</f>
        <v>0</v>
      </c>
      <c r="F241" s="174">
        <f>tab_dinamicas!G762</f>
        <v>479452.82539762976</v>
      </c>
      <c r="G241" s="174">
        <f>tab_dinamicas!H762</f>
        <v>0</v>
      </c>
      <c r="H241" s="174">
        <f>tab_dinamicas!I762</f>
        <v>0</v>
      </c>
      <c r="I241" s="174">
        <f>tab_dinamicas!J762</f>
        <v>22241.088785406893</v>
      </c>
      <c r="J241" s="174">
        <f>tab_dinamicas!K762</f>
        <v>0</v>
      </c>
      <c r="K241" s="174">
        <f>tab_dinamicas!L762</f>
        <v>0</v>
      </c>
      <c r="L241" s="174">
        <f t="shared" si="14"/>
        <v>540211.470600512</v>
      </c>
      <c r="N241" s="156" t="s">
        <v>541</v>
      </c>
      <c r="O241" s="20">
        <f>+B241/'Total x Ano'!$I$30</f>
        <v>2.7954535523461778E-4</v>
      </c>
      <c r="P241" s="20">
        <f>+C241/'Total x Ano'!$I$30</f>
        <v>0</v>
      </c>
      <c r="Q241" s="20">
        <f>+D241/'Total x Ano'!$I$30</f>
        <v>0</v>
      </c>
      <c r="R241" s="20">
        <f>+E241/'Total x Ano'!$I$30</f>
        <v>0</v>
      </c>
      <c r="S241" s="20">
        <f>+F241/'Total x Ano'!$I$30</f>
        <v>3.4796810301603843E-3</v>
      </c>
      <c r="T241" s="20">
        <f>+G241/'Total x Ano'!$I$30</f>
        <v>0</v>
      </c>
      <c r="U241" s="20">
        <f>+H241/'Total x Ano'!$I$30</f>
        <v>0</v>
      </c>
      <c r="V241" s="20">
        <f>+I241/'Total x Ano'!$I$30</f>
        <v>1.614171210118722E-4</v>
      </c>
      <c r="W241" s="20">
        <f>+J241/'Total x Ano'!$I$30</f>
        <v>0</v>
      </c>
      <c r="X241" s="20">
        <f>+K241/'Total x Ano'!$I$30</f>
        <v>0</v>
      </c>
      <c r="Y241" s="20">
        <f>+L241/'Total x Ano'!$I$30</f>
        <v>3.9206435064068736E-3</v>
      </c>
    </row>
    <row r="242" spans="1:25" x14ac:dyDescent="0.25">
      <c r="A242" s="1" t="s">
        <v>542</v>
      </c>
      <c r="B242" s="174">
        <f>tab_dinamicas!C763</f>
        <v>6648.3463265168893</v>
      </c>
      <c r="C242" s="174">
        <f>tab_dinamicas!D763</f>
        <v>0</v>
      </c>
      <c r="D242" s="174">
        <f>tab_dinamicas!E763</f>
        <v>0</v>
      </c>
      <c r="E242" s="174">
        <f>tab_dinamicas!F763</f>
        <v>0</v>
      </c>
      <c r="F242" s="174">
        <f>tab_dinamicas!G763</f>
        <v>45329.024947922902</v>
      </c>
      <c r="G242" s="174">
        <f>tab_dinamicas!H763</f>
        <v>0</v>
      </c>
      <c r="H242" s="174">
        <f>tab_dinamicas!I763</f>
        <v>0</v>
      </c>
      <c r="I242" s="174">
        <f>tab_dinamicas!J763</f>
        <v>2942.9225764441276</v>
      </c>
      <c r="J242" s="174">
        <f>tab_dinamicas!K763</f>
        <v>0</v>
      </c>
      <c r="K242" s="174">
        <f>tab_dinamicas!L763</f>
        <v>0</v>
      </c>
      <c r="L242" s="174">
        <f t="shared" si="14"/>
        <v>54920.293850883922</v>
      </c>
      <c r="N242" s="156" t="s">
        <v>542</v>
      </c>
      <c r="O242" s="20">
        <f>+B242/'Total x Ano'!$I$30</f>
        <v>4.8251096601904945E-5</v>
      </c>
      <c r="P242" s="20">
        <f>+C242/'Total x Ano'!$I$30</f>
        <v>0</v>
      </c>
      <c r="Q242" s="20">
        <f>+D242/'Total x Ano'!$I$30</f>
        <v>0</v>
      </c>
      <c r="R242" s="20">
        <f>+E242/'Total x Ano'!$I$30</f>
        <v>0</v>
      </c>
      <c r="S242" s="20">
        <f>+F242/'Total x Ano'!$I$30</f>
        <v>3.2898032897426719E-4</v>
      </c>
      <c r="T242" s="20">
        <f>+G242/'Total x Ano'!$I$30</f>
        <v>0</v>
      </c>
      <c r="U242" s="20">
        <f>+H242/'Total x Ano'!$I$30</f>
        <v>0</v>
      </c>
      <c r="V242" s="20">
        <f>+I242/'Total x Ano'!$I$30</f>
        <v>2.1358580698717432E-5</v>
      </c>
      <c r="W242" s="20">
        <f>+J242/'Total x Ano'!$I$30</f>
        <v>0</v>
      </c>
      <c r="X242" s="20">
        <f>+K242/'Total x Ano'!$I$30</f>
        <v>0</v>
      </c>
      <c r="Y242" s="20">
        <f>+L242/'Total x Ano'!$I$30</f>
        <v>3.9859000627488956E-4</v>
      </c>
    </row>
    <row r="243" spans="1:25" x14ac:dyDescent="0.25">
      <c r="A243" s="1" t="s">
        <v>543</v>
      </c>
      <c r="B243" s="174">
        <f>tab_dinamicas!C764</f>
        <v>15130.527329305465</v>
      </c>
      <c r="C243" s="174">
        <f>tab_dinamicas!D764</f>
        <v>0</v>
      </c>
      <c r="D243" s="174">
        <f>tab_dinamicas!E764</f>
        <v>0</v>
      </c>
      <c r="E243" s="174">
        <f>tab_dinamicas!F764</f>
        <v>0</v>
      </c>
      <c r="F243" s="174">
        <f>tab_dinamicas!G764</f>
        <v>53725.954105336692</v>
      </c>
      <c r="G243" s="174">
        <f>tab_dinamicas!H764</f>
        <v>0</v>
      </c>
      <c r="H243" s="174">
        <f>tab_dinamicas!I764</f>
        <v>0</v>
      </c>
      <c r="I243" s="174">
        <f>tab_dinamicas!J764</f>
        <v>1655.0770776295917</v>
      </c>
      <c r="J243" s="174">
        <f>tab_dinamicas!K764</f>
        <v>0</v>
      </c>
      <c r="K243" s="174">
        <f>tab_dinamicas!L764</f>
        <v>0</v>
      </c>
      <c r="L243" s="174">
        <f t="shared" si="14"/>
        <v>70511.55851227176</v>
      </c>
      <c r="N243" s="156" t="s">
        <v>543</v>
      </c>
      <c r="O243" s="20">
        <f>+B243/'Total x Ano'!$I$30</f>
        <v>1.0981144783210568E-4</v>
      </c>
      <c r="P243" s="20">
        <f>+C243/'Total x Ano'!$I$30</f>
        <v>0</v>
      </c>
      <c r="Q243" s="20">
        <f>+D243/'Total x Ano'!$I$30</f>
        <v>0</v>
      </c>
      <c r="R243" s="20">
        <f>+E243/'Total x Ano'!$I$30</f>
        <v>0</v>
      </c>
      <c r="S243" s="20">
        <f>+F243/'Total x Ano'!$I$30</f>
        <v>3.8992195566386108E-4</v>
      </c>
      <c r="T243" s="20">
        <f>+G243/'Total x Ano'!$I$30</f>
        <v>0</v>
      </c>
      <c r="U243" s="20">
        <f>+H243/'Total x Ano'!$I$30</f>
        <v>0</v>
      </c>
      <c r="V243" s="20">
        <f>+I243/'Total x Ano'!$I$30</f>
        <v>1.2011901912778773E-5</v>
      </c>
      <c r="W243" s="20">
        <f>+J243/'Total x Ano'!$I$30</f>
        <v>0</v>
      </c>
      <c r="X243" s="20">
        <f>+K243/'Total x Ano'!$I$30</f>
        <v>0</v>
      </c>
      <c r="Y243" s="20">
        <f>+L243/'Total x Ano'!$I$30</f>
        <v>5.1174530540874558E-4</v>
      </c>
    </row>
    <row r="244" spans="1:25" x14ac:dyDescent="0.25">
      <c r="A244" s="1" t="s">
        <v>544</v>
      </c>
      <c r="B244" s="174">
        <f>tab_dinamicas!C765</f>
        <v>46266.599901986076</v>
      </c>
      <c r="C244" s="174">
        <f>tab_dinamicas!D765</f>
        <v>0</v>
      </c>
      <c r="D244" s="174">
        <f>tab_dinamicas!E765</f>
        <v>0</v>
      </c>
      <c r="E244" s="174">
        <f>tab_dinamicas!F765</f>
        <v>0</v>
      </c>
      <c r="F244" s="174">
        <f>tab_dinamicas!G765</f>
        <v>365009.92105918704</v>
      </c>
      <c r="G244" s="174">
        <f>tab_dinamicas!H765</f>
        <v>0</v>
      </c>
      <c r="H244" s="174">
        <f>tab_dinamicas!I765</f>
        <v>0</v>
      </c>
      <c r="I244" s="174">
        <f>tab_dinamicas!J765</f>
        <v>27293.324733328896</v>
      </c>
      <c r="J244" s="174">
        <f>tab_dinamicas!K765</f>
        <v>0</v>
      </c>
      <c r="K244" s="174">
        <f>tab_dinamicas!L765</f>
        <v>0</v>
      </c>
      <c r="L244" s="174">
        <f t="shared" si="14"/>
        <v>438569.845694502</v>
      </c>
      <c r="N244" s="156" t="s">
        <v>544</v>
      </c>
      <c r="O244" s="20">
        <f>+B244/'Total x Ano'!$I$30</f>
        <v>3.3578488118292594E-4</v>
      </c>
      <c r="P244" s="20">
        <f>+C244/'Total x Ano'!$I$30</f>
        <v>0</v>
      </c>
      <c r="Q244" s="20">
        <f>+D244/'Total x Ano'!$I$30</f>
        <v>0</v>
      </c>
      <c r="R244" s="20">
        <f>+E244/'Total x Ano'!$I$30</f>
        <v>0</v>
      </c>
      <c r="S244" s="20">
        <f>+F244/'Total x Ano'!$I$30</f>
        <v>2.6490992040283253E-3</v>
      </c>
      <c r="T244" s="20">
        <f>+G244/'Total x Ano'!$I$30</f>
        <v>0</v>
      </c>
      <c r="U244" s="20">
        <f>+H244/'Total x Ano'!$I$30</f>
        <v>0</v>
      </c>
      <c r="V244" s="20">
        <f>+I244/'Total x Ano'!$I$30</f>
        <v>1.9808427293302024E-4</v>
      </c>
      <c r="W244" s="20">
        <f>+J244/'Total x Ano'!$I$30</f>
        <v>0</v>
      </c>
      <c r="X244" s="20">
        <f>+K244/'Total x Ano'!$I$30</f>
        <v>0</v>
      </c>
      <c r="Y244" s="20">
        <f>+L244/'Total x Ano'!$I$30</f>
        <v>3.1829683581442712E-3</v>
      </c>
    </row>
    <row r="245" spans="1:25" x14ac:dyDescent="0.25">
      <c r="A245" s="1" t="s">
        <v>545</v>
      </c>
      <c r="B245" s="174">
        <f>tab_dinamicas!C766</f>
        <v>136243.33298971422</v>
      </c>
      <c r="C245" s="174">
        <f>tab_dinamicas!D766</f>
        <v>0</v>
      </c>
      <c r="D245" s="174">
        <f>tab_dinamicas!E766</f>
        <v>0</v>
      </c>
      <c r="E245" s="174">
        <f>tab_dinamicas!F766</f>
        <v>0</v>
      </c>
      <c r="F245" s="174">
        <f>tab_dinamicas!G766</f>
        <v>790067.49849535117</v>
      </c>
      <c r="G245" s="174">
        <f>tab_dinamicas!H766</f>
        <v>0</v>
      </c>
      <c r="H245" s="174">
        <f>tab_dinamicas!I766</f>
        <v>0</v>
      </c>
      <c r="I245" s="174">
        <f>tab_dinamicas!J766</f>
        <v>67877.539527919667</v>
      </c>
      <c r="J245" s="174">
        <f>tab_dinamicas!K766</f>
        <v>0</v>
      </c>
      <c r="K245" s="174">
        <f>tab_dinamicas!L766</f>
        <v>0</v>
      </c>
      <c r="L245" s="174">
        <f t="shared" si="14"/>
        <v>994188.37101298501</v>
      </c>
      <c r="N245" s="156" t="s">
        <v>545</v>
      </c>
      <c r="O245" s="20">
        <f>+B245/'Total x Ano'!$I$30</f>
        <v>9.8880080829006787E-4</v>
      </c>
      <c r="P245" s="20">
        <f>+C245/'Total x Ano'!$I$30</f>
        <v>0</v>
      </c>
      <c r="Q245" s="20">
        <f>+D245/'Total x Ano'!$I$30</f>
        <v>0</v>
      </c>
      <c r="R245" s="20">
        <f>+E245/'Total x Ano'!$I$30</f>
        <v>0</v>
      </c>
      <c r="S245" s="20">
        <f>+F245/'Total x Ano'!$I$30</f>
        <v>5.7340008055652442E-3</v>
      </c>
      <c r="T245" s="20">
        <f>+G245/'Total x Ano'!$I$30</f>
        <v>0</v>
      </c>
      <c r="U245" s="20">
        <f>+H245/'Total x Ano'!$I$30</f>
        <v>0</v>
      </c>
      <c r="V245" s="20">
        <f>+I245/'Total x Ano'!$I$30</f>
        <v>4.926286261289209E-4</v>
      </c>
      <c r="W245" s="20">
        <f>+J245/'Total x Ano'!$I$30</f>
        <v>0</v>
      </c>
      <c r="X245" s="20">
        <f>+K245/'Total x Ano'!$I$30</f>
        <v>0</v>
      </c>
      <c r="Y245" s="20">
        <f>+L245/'Total x Ano'!$I$30</f>
        <v>7.2154302399842322E-3</v>
      </c>
    </row>
    <row r="246" spans="1:25" x14ac:dyDescent="0.25">
      <c r="A246" s="1" t="s">
        <v>546</v>
      </c>
      <c r="B246" s="174">
        <f>tab_dinamicas!C767</f>
        <v>37487.466986812608</v>
      </c>
      <c r="C246" s="174">
        <f>tab_dinamicas!D767</f>
        <v>0</v>
      </c>
      <c r="D246" s="174">
        <f>tab_dinamicas!E767</f>
        <v>0</v>
      </c>
      <c r="E246" s="174">
        <f>tab_dinamicas!F767</f>
        <v>0</v>
      </c>
      <c r="F246" s="174">
        <f>tab_dinamicas!G767</f>
        <v>184172.4552075518</v>
      </c>
      <c r="G246" s="174">
        <f>tab_dinamicas!H767</f>
        <v>0</v>
      </c>
      <c r="H246" s="174">
        <f>tab_dinamicas!I767</f>
        <v>0</v>
      </c>
      <c r="I246" s="174">
        <f>tab_dinamicas!J767</f>
        <v>23491.739942872973</v>
      </c>
      <c r="J246" s="174">
        <f>tab_dinamicas!K767</f>
        <v>0</v>
      </c>
      <c r="K246" s="174">
        <f>tab_dinamicas!L767</f>
        <v>0</v>
      </c>
      <c r="L246" s="174">
        <f t="shared" si="14"/>
        <v>245151.66213723741</v>
      </c>
      <c r="N246" s="156" t="s">
        <v>546</v>
      </c>
      <c r="O246" s="20">
        <f>+B246/'Total x Ano'!$I$30</f>
        <v>2.7206936914928514E-4</v>
      </c>
      <c r="P246" s="20">
        <f>+C246/'Total x Ano'!$I$30</f>
        <v>0</v>
      </c>
      <c r="Q246" s="20">
        <f>+D246/'Total x Ano'!$I$30</f>
        <v>0</v>
      </c>
      <c r="R246" s="20">
        <f>+E246/'Total x Ano'!$I$30</f>
        <v>0</v>
      </c>
      <c r="S246" s="20">
        <f>+F246/'Total x Ano'!$I$30</f>
        <v>1.3366516260119828E-3</v>
      </c>
      <c r="T246" s="20">
        <f>+G246/'Total x Ano'!$I$30</f>
        <v>0</v>
      </c>
      <c r="U246" s="20">
        <f>+H246/'Total x Ano'!$I$30</f>
        <v>0</v>
      </c>
      <c r="V246" s="20">
        <f>+I246/'Total x Ano'!$I$30</f>
        <v>1.7049385781986505E-4</v>
      </c>
      <c r="W246" s="20">
        <f>+J246/'Total x Ano'!$I$30</f>
        <v>0</v>
      </c>
      <c r="X246" s="20">
        <f>+K246/'Total x Ano'!$I$30</f>
        <v>0</v>
      </c>
      <c r="Y246" s="20">
        <f>+L246/'Total x Ano'!$I$30</f>
        <v>1.7792148529811331E-3</v>
      </c>
    </row>
    <row r="247" spans="1:25" x14ac:dyDescent="0.25">
      <c r="A247" s="1" t="s">
        <v>547</v>
      </c>
      <c r="B247" s="174">
        <f>tab_dinamicas!C768</f>
        <v>223443.12233272791</v>
      </c>
      <c r="C247" s="174">
        <f>tab_dinamicas!D768</f>
        <v>0</v>
      </c>
      <c r="D247" s="174">
        <f>tab_dinamicas!E768</f>
        <v>0</v>
      </c>
      <c r="E247" s="174">
        <f>tab_dinamicas!F768</f>
        <v>0</v>
      </c>
      <c r="F247" s="174">
        <f>tab_dinamicas!G768</f>
        <v>1265976.8978771721</v>
      </c>
      <c r="G247" s="174">
        <f>tab_dinamicas!H768</f>
        <v>0</v>
      </c>
      <c r="H247" s="174">
        <f>tab_dinamicas!I768</f>
        <v>0</v>
      </c>
      <c r="I247" s="174">
        <f>tab_dinamicas!J768</f>
        <v>50823.207823910307</v>
      </c>
      <c r="J247" s="174">
        <f>tab_dinamicas!K768</f>
        <v>0</v>
      </c>
      <c r="K247" s="174">
        <f>tab_dinamicas!L768</f>
        <v>0</v>
      </c>
      <c r="L247" s="174">
        <f t="shared" si="14"/>
        <v>1540243.2280338104</v>
      </c>
      <c r="N247" s="156" t="s">
        <v>547</v>
      </c>
      <c r="O247" s="20">
        <f>+B247/'Total x Ano'!$I$30</f>
        <v>1.6216627641232025E-3</v>
      </c>
      <c r="P247" s="20">
        <f>+C247/'Total x Ano'!$I$30</f>
        <v>0</v>
      </c>
      <c r="Q247" s="20">
        <f>+D247/'Total x Ano'!$I$30</f>
        <v>0</v>
      </c>
      <c r="R247" s="20">
        <f>+E247/'Total x Ano'!$I$30</f>
        <v>0</v>
      </c>
      <c r="S247" s="20">
        <f>+F247/'Total x Ano'!$I$30</f>
        <v>9.1879650359992723E-3</v>
      </c>
      <c r="T247" s="20">
        <f>+G247/'Total x Ano'!$I$30</f>
        <v>0</v>
      </c>
      <c r="U247" s="20">
        <f>+H247/'Total x Ano'!$I$30</f>
        <v>0</v>
      </c>
      <c r="V247" s="20">
        <f>+I247/'Total x Ano'!$I$30</f>
        <v>3.6885495879618985E-4</v>
      </c>
      <c r="W247" s="20">
        <f>+J247/'Total x Ano'!$I$30</f>
        <v>0</v>
      </c>
      <c r="X247" s="20">
        <f>+K247/'Total x Ano'!$I$30</f>
        <v>0</v>
      </c>
      <c r="Y247" s="20">
        <f>+L247/'Total x Ano'!$I$30</f>
        <v>1.1178482758918664E-2</v>
      </c>
    </row>
    <row r="248" spans="1:25" x14ac:dyDescent="0.25">
      <c r="A248" s="1" t="s">
        <v>548</v>
      </c>
      <c r="B248" s="174">
        <f>tab_dinamicas!C769</f>
        <v>744821.65254306537</v>
      </c>
      <c r="C248" s="174">
        <f>tab_dinamicas!D769</f>
        <v>0</v>
      </c>
      <c r="D248" s="174">
        <f>tab_dinamicas!E769</f>
        <v>0</v>
      </c>
      <c r="E248" s="174">
        <f>tab_dinamicas!F769</f>
        <v>0</v>
      </c>
      <c r="F248" s="174">
        <f>tab_dinamicas!G769</f>
        <v>5309059.6443626909</v>
      </c>
      <c r="G248" s="174">
        <f>tab_dinamicas!H769</f>
        <v>0</v>
      </c>
      <c r="H248" s="174">
        <f>tab_dinamicas!I769</f>
        <v>0</v>
      </c>
      <c r="I248" s="174">
        <f>tab_dinamicas!J769</f>
        <v>261174.47259942448</v>
      </c>
      <c r="J248" s="174">
        <f>tab_dinamicas!K769</f>
        <v>0</v>
      </c>
      <c r="K248" s="174">
        <f>tab_dinamicas!L769</f>
        <v>0</v>
      </c>
      <c r="L248" s="174">
        <f t="shared" si="14"/>
        <v>6315055.7695051804</v>
      </c>
      <c r="N248" s="156" t="s">
        <v>548</v>
      </c>
      <c r="O248" s="20">
        <f>+B248/'Total x Ano'!$I$30</f>
        <v>5.4056241571991499E-3</v>
      </c>
      <c r="P248" s="20">
        <f>+C248/'Total x Ano'!$I$30</f>
        <v>0</v>
      </c>
      <c r="Q248" s="20">
        <f>+D248/'Total x Ano'!$I$30</f>
        <v>0</v>
      </c>
      <c r="R248" s="20">
        <f>+E248/'Total x Ano'!$I$30</f>
        <v>0</v>
      </c>
      <c r="S248" s="20">
        <f>+F248/'Total x Ano'!$I$30</f>
        <v>3.8531077832647642E-2</v>
      </c>
      <c r="T248" s="20">
        <f>+G248/'Total x Ano'!$I$30</f>
        <v>0</v>
      </c>
      <c r="U248" s="20">
        <f>+H248/'Total x Ano'!$I$30</f>
        <v>0</v>
      </c>
      <c r="V248" s="20">
        <f>+I248/'Total x Ano'!$I$30</f>
        <v>1.8955021427033043E-3</v>
      </c>
      <c r="W248" s="20">
        <f>+J248/'Total x Ano'!$I$30</f>
        <v>0</v>
      </c>
      <c r="X248" s="20">
        <f>+K248/'Total x Ano'!$I$30</f>
        <v>0</v>
      </c>
      <c r="Y248" s="20">
        <f>+L248/'Total x Ano'!$I$30</f>
        <v>4.583220413255009E-2</v>
      </c>
    </row>
    <row r="249" spans="1:25" x14ac:dyDescent="0.25">
      <c r="A249" s="1" t="s">
        <v>549</v>
      </c>
      <c r="B249" s="174">
        <f>tab_dinamicas!C770</f>
        <v>191355.80489785754</v>
      </c>
      <c r="C249" s="174">
        <f>tab_dinamicas!D770</f>
        <v>0</v>
      </c>
      <c r="D249" s="174">
        <f>tab_dinamicas!E770</f>
        <v>0</v>
      </c>
      <c r="E249" s="174">
        <f>tab_dinamicas!F770</f>
        <v>0</v>
      </c>
      <c r="F249" s="174">
        <f>tab_dinamicas!G770</f>
        <v>773470.88945731008</v>
      </c>
      <c r="G249" s="174">
        <f>tab_dinamicas!H770</f>
        <v>0</v>
      </c>
      <c r="H249" s="174">
        <f>tab_dinamicas!I770</f>
        <v>0</v>
      </c>
      <c r="I249" s="174">
        <f>tab_dinamicas!J770</f>
        <v>51825.218355736346</v>
      </c>
      <c r="J249" s="174">
        <f>tab_dinamicas!K770</f>
        <v>0</v>
      </c>
      <c r="K249" s="174">
        <f>tab_dinamicas!L770</f>
        <v>0</v>
      </c>
      <c r="L249" s="174">
        <f t="shared" si="14"/>
        <v>1016651.912710904</v>
      </c>
      <c r="N249" s="156" t="s">
        <v>549</v>
      </c>
      <c r="O249" s="20">
        <f>+B249/'Total x Ano'!$I$30</f>
        <v>1.3887855677186258E-3</v>
      </c>
      <c r="P249" s="20">
        <f>+C249/'Total x Ano'!$I$30</f>
        <v>0</v>
      </c>
      <c r="Q249" s="20">
        <f>+D249/'Total x Ano'!$I$30</f>
        <v>0</v>
      </c>
      <c r="R249" s="20">
        <f>+E249/'Total x Ano'!$I$30</f>
        <v>0</v>
      </c>
      <c r="S249" s="20">
        <f>+F249/'Total x Ano'!$I$30</f>
        <v>5.6135491102670366E-3</v>
      </c>
      <c r="T249" s="20">
        <f>+G249/'Total x Ano'!$I$30</f>
        <v>0</v>
      </c>
      <c r="U249" s="20">
        <f>+H249/'Total x Ano'!$I$30</f>
        <v>0</v>
      </c>
      <c r="V249" s="20">
        <f>+I249/'Total x Ano'!$I$30</f>
        <v>3.7612715921908721E-4</v>
      </c>
      <c r="W249" s="20">
        <f>+J249/'Total x Ano'!$I$30</f>
        <v>0</v>
      </c>
      <c r="X249" s="20">
        <f>+K249/'Total x Ano'!$I$30</f>
        <v>0</v>
      </c>
      <c r="Y249" s="20">
        <f>+L249/'Total x Ano'!$I$30</f>
        <v>7.3784618372047502E-3</v>
      </c>
    </row>
    <row r="250" spans="1:25" x14ac:dyDescent="0.25">
      <c r="A250" s="1" t="s">
        <v>550</v>
      </c>
      <c r="B250" s="174">
        <f>tab_dinamicas!C771</f>
        <v>113174.18494680067</v>
      </c>
      <c r="C250" s="174">
        <f>tab_dinamicas!D771</f>
        <v>0</v>
      </c>
      <c r="D250" s="174">
        <f>tab_dinamicas!E771</f>
        <v>0</v>
      </c>
      <c r="E250" s="174">
        <f>tab_dinamicas!F771</f>
        <v>0</v>
      </c>
      <c r="F250" s="174">
        <f>tab_dinamicas!G771</f>
        <v>308815.25890593103</v>
      </c>
      <c r="G250" s="174">
        <f>tab_dinamicas!H771</f>
        <v>0</v>
      </c>
      <c r="H250" s="174">
        <f>tab_dinamicas!I771</f>
        <v>0</v>
      </c>
      <c r="I250" s="174">
        <f>tab_dinamicas!J771</f>
        <v>23528.110192315144</v>
      </c>
      <c r="J250" s="174">
        <f>tab_dinamicas!K771</f>
        <v>0</v>
      </c>
      <c r="K250" s="174">
        <f>tab_dinamicas!L771</f>
        <v>0</v>
      </c>
      <c r="L250" s="174">
        <f t="shared" si="14"/>
        <v>445517.55404504685</v>
      </c>
      <c r="N250" s="156" t="s">
        <v>550</v>
      </c>
      <c r="O250" s="20">
        <f>+B250/'Total x Ano'!$I$30</f>
        <v>8.2137395714926178E-4</v>
      </c>
      <c r="P250" s="20">
        <f>+C250/'Total x Ano'!$I$30</f>
        <v>0</v>
      </c>
      <c r="Q250" s="20">
        <f>+D250/'Total x Ano'!$I$30</f>
        <v>0</v>
      </c>
      <c r="R250" s="20">
        <f>+E250/'Total x Ano'!$I$30</f>
        <v>0</v>
      </c>
      <c r="S250" s="20">
        <f>+F250/'Total x Ano'!$I$30</f>
        <v>2.2412603311865857E-3</v>
      </c>
      <c r="T250" s="20">
        <f>+G250/'Total x Ano'!$I$30</f>
        <v>0</v>
      </c>
      <c r="U250" s="20">
        <f>+H250/'Total x Ano'!$I$30</f>
        <v>0</v>
      </c>
      <c r="V250" s="20">
        <f>+I250/'Total x Ano'!$I$30</f>
        <v>1.7075781886116492E-4</v>
      </c>
      <c r="W250" s="20">
        <f>+J250/'Total x Ano'!$I$30</f>
        <v>0</v>
      </c>
      <c r="X250" s="20">
        <f>+K250/'Total x Ano'!$I$30</f>
        <v>0</v>
      </c>
      <c r="Y250" s="20">
        <f>+L250/'Total x Ano'!$I$30</f>
        <v>3.2333921071970124E-3</v>
      </c>
    </row>
    <row r="251" spans="1:25" x14ac:dyDescent="0.25">
      <c r="A251" s="1" t="s">
        <v>551</v>
      </c>
      <c r="B251" s="174">
        <f>tab_dinamicas!C772</f>
        <v>144486.82058393626</v>
      </c>
      <c r="C251" s="174">
        <f>tab_dinamicas!D772</f>
        <v>0</v>
      </c>
      <c r="D251" s="174">
        <f>tab_dinamicas!E772</f>
        <v>0</v>
      </c>
      <c r="E251" s="174">
        <f>tab_dinamicas!F772</f>
        <v>0</v>
      </c>
      <c r="F251" s="174">
        <f>tab_dinamicas!G772</f>
        <v>588508.60344906477</v>
      </c>
      <c r="G251" s="174">
        <f>tab_dinamicas!H772</f>
        <v>0</v>
      </c>
      <c r="H251" s="174">
        <f>tab_dinamicas!I772</f>
        <v>0</v>
      </c>
      <c r="I251" s="174">
        <f>tab_dinamicas!J772</f>
        <v>44892.072120777753</v>
      </c>
      <c r="J251" s="174">
        <f>tab_dinamicas!K772</f>
        <v>0</v>
      </c>
      <c r="K251" s="174">
        <f>tab_dinamicas!L772</f>
        <v>0</v>
      </c>
      <c r="L251" s="174">
        <f t="shared" si="14"/>
        <v>777887.49615377886</v>
      </c>
      <c r="N251" s="156" t="s">
        <v>551</v>
      </c>
      <c r="O251" s="20">
        <f>+B251/'Total x Ano'!$I$30</f>
        <v>1.0486288161450376E-3</v>
      </c>
      <c r="P251" s="20">
        <f>+C251/'Total x Ano'!$I$30</f>
        <v>0</v>
      </c>
      <c r="Q251" s="20">
        <f>+D251/'Total x Ano'!$I$30</f>
        <v>0</v>
      </c>
      <c r="R251" s="20">
        <f>+E251/'Total x Ano'!$I$30</f>
        <v>0</v>
      </c>
      <c r="S251" s="20">
        <f>+F251/'Total x Ano'!$I$30</f>
        <v>4.2711652013095311E-3</v>
      </c>
      <c r="T251" s="20">
        <f>+G251/'Total x Ano'!$I$30</f>
        <v>0</v>
      </c>
      <c r="U251" s="20">
        <f>+H251/'Total x Ano'!$I$30</f>
        <v>0</v>
      </c>
      <c r="V251" s="20">
        <f>+I251/'Total x Ano'!$I$30</f>
        <v>3.2580909630412715E-4</v>
      </c>
      <c r="W251" s="20">
        <f>+J251/'Total x Ano'!$I$30</f>
        <v>0</v>
      </c>
      <c r="X251" s="20">
        <f>+K251/'Total x Ano'!$I$30</f>
        <v>0</v>
      </c>
      <c r="Y251" s="20">
        <f>+L251/'Total x Ano'!$I$30</f>
        <v>5.6456031137586968E-3</v>
      </c>
    </row>
    <row r="252" spans="1:25" x14ac:dyDescent="0.25">
      <c r="A252" s="1" t="s">
        <v>552</v>
      </c>
      <c r="B252" s="174">
        <f>tab_dinamicas!C773</f>
        <v>19911.5405370195</v>
      </c>
      <c r="C252" s="174">
        <f>tab_dinamicas!D773</f>
        <v>0</v>
      </c>
      <c r="D252" s="174">
        <f>tab_dinamicas!E773</f>
        <v>0</v>
      </c>
      <c r="E252" s="174">
        <f>tab_dinamicas!F773</f>
        <v>0</v>
      </c>
      <c r="F252" s="174">
        <f>tab_dinamicas!G773</f>
        <v>75379.324203408964</v>
      </c>
      <c r="G252" s="174">
        <f>tab_dinamicas!H773</f>
        <v>0</v>
      </c>
      <c r="H252" s="174">
        <f>tab_dinamicas!I773</f>
        <v>0</v>
      </c>
      <c r="I252" s="174">
        <f>tab_dinamicas!J773</f>
        <v>7348.7941650275006</v>
      </c>
      <c r="J252" s="174">
        <f>tab_dinamicas!K773</f>
        <v>0</v>
      </c>
      <c r="K252" s="174">
        <f>tab_dinamicas!L773</f>
        <v>0</v>
      </c>
      <c r="L252" s="174">
        <f t="shared" si="14"/>
        <v>102639.65890545596</v>
      </c>
      <c r="N252" s="156" t="s">
        <v>552</v>
      </c>
      <c r="O252" s="20">
        <f>+B252/'Total x Ano'!$I$30</f>
        <v>1.4451017121543653E-4</v>
      </c>
      <c r="P252" s="20">
        <f>+C252/'Total x Ano'!$I$30</f>
        <v>0</v>
      </c>
      <c r="Q252" s="20">
        <f>+D252/'Total x Ano'!$I$30</f>
        <v>0</v>
      </c>
      <c r="R252" s="20">
        <f>+E252/'Total x Ano'!$I$30</f>
        <v>0</v>
      </c>
      <c r="S252" s="20">
        <f>+F252/'Total x Ano'!$I$30</f>
        <v>5.4707364437654304E-4</v>
      </c>
      <c r="T252" s="20">
        <f>+G252/'Total x Ano'!$I$30</f>
        <v>0</v>
      </c>
      <c r="U252" s="20">
        <f>+H252/'Total x Ano'!$I$30</f>
        <v>0</v>
      </c>
      <c r="V252" s="20">
        <f>+I252/'Total x Ano'!$I$30</f>
        <v>5.3334672977246637E-5</v>
      </c>
      <c r="W252" s="20">
        <f>+J252/'Total x Ano'!$I$30</f>
        <v>0</v>
      </c>
      <c r="X252" s="20">
        <f>+K252/'Total x Ano'!$I$30</f>
        <v>0</v>
      </c>
      <c r="Y252" s="20">
        <f>+L252/'Total x Ano'!$I$30</f>
        <v>7.4491848856922621E-4</v>
      </c>
    </row>
    <row r="253" spans="1:25" x14ac:dyDescent="0.25">
      <c r="A253" s="1" t="s">
        <v>553</v>
      </c>
      <c r="B253" s="174">
        <f>tab_dinamicas!C774</f>
        <v>17209.826575194438</v>
      </c>
      <c r="C253" s="174">
        <f>tab_dinamicas!D774</f>
        <v>0</v>
      </c>
      <c r="D253" s="174">
        <f>tab_dinamicas!E774</f>
        <v>0</v>
      </c>
      <c r="E253" s="174">
        <f>tab_dinamicas!F774</f>
        <v>0</v>
      </c>
      <c r="F253" s="174">
        <f>tab_dinamicas!G774</f>
        <v>89598.967140904992</v>
      </c>
      <c r="G253" s="174">
        <f>tab_dinamicas!H774</f>
        <v>0</v>
      </c>
      <c r="H253" s="174">
        <f>tab_dinamicas!I774</f>
        <v>0</v>
      </c>
      <c r="I253" s="174">
        <f>tab_dinamicas!J774</f>
        <v>6921.2507705411936</v>
      </c>
      <c r="J253" s="174">
        <f>tab_dinamicas!K774</f>
        <v>0</v>
      </c>
      <c r="K253" s="174">
        <f>tab_dinamicas!L774</f>
        <v>0</v>
      </c>
      <c r="L253" s="174">
        <f t="shared" si="14"/>
        <v>113730.04448664063</v>
      </c>
      <c r="N253" s="156" t="s">
        <v>553</v>
      </c>
      <c r="O253" s="20">
        <f>+B253/'Total x Ano'!$I$30</f>
        <v>1.2490218827345383E-4</v>
      </c>
      <c r="P253" s="20">
        <f>+C253/'Total x Ano'!$I$30</f>
        <v>0</v>
      </c>
      <c r="Q253" s="20">
        <f>+D253/'Total x Ano'!$I$30</f>
        <v>0</v>
      </c>
      <c r="R253" s="20">
        <f>+E253/'Total x Ano'!$I$30</f>
        <v>0</v>
      </c>
      <c r="S253" s="20">
        <f>+F253/'Total x Ano'!$I$30</f>
        <v>6.5027424965866522E-4</v>
      </c>
      <c r="T253" s="20">
        <f>+G253/'Total x Ano'!$I$30</f>
        <v>0</v>
      </c>
      <c r="U253" s="20">
        <f>+H253/'Total x Ano'!$I$30</f>
        <v>0</v>
      </c>
      <c r="V253" s="20">
        <f>+I253/'Total x Ano'!$I$30</f>
        <v>5.0231730288087267E-5</v>
      </c>
      <c r="W253" s="20">
        <f>+J253/'Total x Ano'!$I$30</f>
        <v>0</v>
      </c>
      <c r="X253" s="20">
        <f>+K253/'Total x Ano'!$I$30</f>
        <v>0</v>
      </c>
      <c r="Y253" s="20">
        <f>+L253/'Total x Ano'!$I$30</f>
        <v>8.2540816822020634E-4</v>
      </c>
    </row>
    <row r="254" spans="1:25" x14ac:dyDescent="0.25">
      <c r="A254" s="1" t="s">
        <v>554</v>
      </c>
      <c r="B254" s="174">
        <f>tab_dinamicas!C775</f>
        <v>47616.639877770569</v>
      </c>
      <c r="C254" s="174">
        <f>tab_dinamicas!D775</f>
        <v>0</v>
      </c>
      <c r="D254" s="174">
        <f>tab_dinamicas!E775</f>
        <v>0</v>
      </c>
      <c r="E254" s="174">
        <f>tab_dinamicas!F775</f>
        <v>0</v>
      </c>
      <c r="F254" s="174">
        <f>tab_dinamicas!G775</f>
        <v>233867.25351585221</v>
      </c>
      <c r="G254" s="174">
        <f>tab_dinamicas!H775</f>
        <v>0</v>
      </c>
      <c r="H254" s="174">
        <f>tab_dinamicas!I775</f>
        <v>0</v>
      </c>
      <c r="I254" s="174">
        <f>tab_dinamicas!J775</f>
        <v>26867.040800386072</v>
      </c>
      <c r="J254" s="174">
        <f>tab_dinamicas!K775</f>
        <v>0</v>
      </c>
      <c r="K254" s="174">
        <f>tab_dinamicas!L775</f>
        <v>0</v>
      </c>
      <c r="L254" s="174">
        <f t="shared" si="14"/>
        <v>308350.93419400882</v>
      </c>
      <c r="N254" s="156" t="s">
        <v>554</v>
      </c>
      <c r="O254" s="20">
        <f>+B254/'Total x Ano'!$I$30</f>
        <v>3.4558294315033532E-4</v>
      </c>
      <c r="P254" s="20">
        <f>+C254/'Total x Ano'!$I$30</f>
        <v>0</v>
      </c>
      <c r="Q254" s="20">
        <f>+D254/'Total x Ano'!$I$30</f>
        <v>0</v>
      </c>
      <c r="R254" s="20">
        <f>+E254/'Total x Ano'!$I$30</f>
        <v>0</v>
      </c>
      <c r="S254" s="20">
        <f>+F254/'Total x Ano'!$I$30</f>
        <v>1.6973170300121116E-3</v>
      </c>
      <c r="T254" s="20">
        <f>+G254/'Total x Ano'!$I$30</f>
        <v>0</v>
      </c>
      <c r="U254" s="20">
        <f>+H254/'Total x Ano'!$I$30</f>
        <v>0</v>
      </c>
      <c r="V254" s="20">
        <f>+I254/'Total x Ano'!$I$30</f>
        <v>1.9499047092300366E-4</v>
      </c>
      <c r="W254" s="20">
        <f>+J254/'Total x Ano'!$I$30</f>
        <v>0</v>
      </c>
      <c r="X254" s="20">
        <f>+K254/'Total x Ano'!$I$30</f>
        <v>0</v>
      </c>
      <c r="Y254" s="20">
        <f>+L254/'Total x Ano'!$I$30</f>
        <v>2.23789044408545E-3</v>
      </c>
    </row>
    <row r="255" spans="1:25" x14ac:dyDescent="0.25">
      <c r="A255" s="1" t="s">
        <v>555</v>
      </c>
      <c r="B255" s="174">
        <f>tab_dinamicas!C776</f>
        <v>50451.475891122529</v>
      </c>
      <c r="C255" s="174">
        <f>tab_dinamicas!D776</f>
        <v>0</v>
      </c>
      <c r="D255" s="174">
        <f>tab_dinamicas!E776</f>
        <v>0</v>
      </c>
      <c r="E255" s="174">
        <f>tab_dinamicas!F776</f>
        <v>0</v>
      </c>
      <c r="F255" s="174">
        <f>tab_dinamicas!G776</f>
        <v>279107.53036879329</v>
      </c>
      <c r="G255" s="174">
        <f>tab_dinamicas!H776</f>
        <v>0</v>
      </c>
      <c r="H255" s="174">
        <f>tab_dinamicas!I776</f>
        <v>0</v>
      </c>
      <c r="I255" s="174">
        <f>tab_dinamicas!J776</f>
        <v>16525.822929707403</v>
      </c>
      <c r="J255" s="174">
        <f>tab_dinamicas!K776</f>
        <v>0</v>
      </c>
      <c r="K255" s="174">
        <f>tab_dinamicas!L776</f>
        <v>0</v>
      </c>
      <c r="L255" s="174">
        <f t="shared" si="14"/>
        <v>346084.82918962324</v>
      </c>
      <c r="N255" s="156" t="s">
        <v>555</v>
      </c>
      <c r="O255" s="20">
        <f>+B255/'Total x Ano'!$I$30</f>
        <v>3.6615707386089151E-4</v>
      </c>
      <c r="P255" s="20">
        <f>+C255/'Total x Ano'!$I$30</f>
        <v>0</v>
      </c>
      <c r="Q255" s="20">
        <f>+D255/'Total x Ano'!$I$30</f>
        <v>0</v>
      </c>
      <c r="R255" s="20">
        <f>+E255/'Total x Ano'!$I$30</f>
        <v>0</v>
      </c>
      <c r="S255" s="20">
        <f>+F255/'Total x Ano'!$I$30</f>
        <v>2.0256532600339636E-3</v>
      </c>
      <c r="T255" s="20">
        <f>+G255/'Total x Ano'!$I$30</f>
        <v>0</v>
      </c>
      <c r="U255" s="20">
        <f>+H255/'Total x Ano'!$I$30</f>
        <v>0</v>
      </c>
      <c r="V255" s="20">
        <f>+I255/'Total x Ano'!$I$30</f>
        <v>1.1993795741760716E-4</v>
      </c>
      <c r="W255" s="20">
        <f>+J255/'Total x Ano'!$I$30</f>
        <v>0</v>
      </c>
      <c r="X255" s="20">
        <f>+K255/'Total x Ano'!$I$30</f>
        <v>0</v>
      </c>
      <c r="Y255" s="20">
        <f>+L255/'Total x Ano'!$I$30</f>
        <v>2.5117482913124623E-3</v>
      </c>
    </row>
    <row r="256" spans="1:25" x14ac:dyDescent="0.25">
      <c r="A256" s="11" t="s">
        <v>95</v>
      </c>
      <c r="B256" s="162">
        <f t="shared" ref="B256:K256" si="15">SUM(B229:B255)</f>
        <v>1994782.8870916185</v>
      </c>
      <c r="C256" s="162">
        <f t="shared" si="15"/>
        <v>0</v>
      </c>
      <c r="D256" s="162">
        <f t="shared" si="15"/>
        <v>0</v>
      </c>
      <c r="E256" s="162">
        <f t="shared" si="15"/>
        <v>0</v>
      </c>
      <c r="F256" s="162">
        <f t="shared" si="15"/>
        <v>11760541.639518926</v>
      </c>
      <c r="G256" s="162">
        <f t="shared" si="15"/>
        <v>0</v>
      </c>
      <c r="H256" s="162">
        <f t="shared" si="15"/>
        <v>0</v>
      </c>
      <c r="I256" s="162">
        <f t="shared" si="15"/>
        <v>703401.04848393612</v>
      </c>
      <c r="J256" s="162">
        <f t="shared" si="15"/>
        <v>0</v>
      </c>
      <c r="K256" s="162">
        <f t="shared" si="15"/>
        <v>0</v>
      </c>
      <c r="L256" s="174">
        <f t="shared" si="14"/>
        <v>14458725.57509448</v>
      </c>
      <c r="N256" s="156" t="s">
        <v>95</v>
      </c>
      <c r="O256" s="20">
        <f>+B256/'Total x Ano'!$I$30</f>
        <v>1.4477353774575511E-2</v>
      </c>
      <c r="P256" s="20">
        <f>+C256/'Total x Ano'!$I$30</f>
        <v>0</v>
      </c>
      <c r="Q256" s="20">
        <f>+D256/'Total x Ano'!$I$30</f>
        <v>0</v>
      </c>
      <c r="R256" s="20">
        <f>+E256/'Total x Ano'!$I$30</f>
        <v>0</v>
      </c>
      <c r="S256" s="20">
        <f>+F256/'Total x Ano'!$I$30</f>
        <v>8.5353410136870617E-2</v>
      </c>
      <c r="T256" s="20">
        <f>+G256/'Total x Ano'!$I$30</f>
        <v>0</v>
      </c>
      <c r="U256" s="20">
        <f>+H256/'Total x Ano'!$I$30</f>
        <v>0</v>
      </c>
      <c r="V256" s="20">
        <f>+I256/'Total x Ano'!$I$30</f>
        <v>5.1050096179422319E-3</v>
      </c>
      <c r="W256" s="20">
        <f>+J256/'Total x Ano'!$I$30</f>
        <v>0</v>
      </c>
      <c r="X256" s="20">
        <f>+K256/'Total x Ano'!$I$30</f>
        <v>0</v>
      </c>
      <c r="Y256" s="20">
        <f>+L256/'Total x Ano'!$I$30</f>
        <v>0.10493577352938836</v>
      </c>
    </row>
    <row r="258" spans="1:25" x14ac:dyDescent="0.25"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</row>
    <row r="259" spans="1:25" s="123" customFormat="1" x14ac:dyDescent="0.25">
      <c r="B259" s="156">
        <v>2015</v>
      </c>
      <c r="C259" s="156">
        <v>2015</v>
      </c>
      <c r="D259" s="156">
        <v>2015</v>
      </c>
      <c r="E259" s="156">
        <v>2015</v>
      </c>
      <c r="F259" s="156">
        <v>2015</v>
      </c>
      <c r="G259" s="156">
        <v>2015</v>
      </c>
      <c r="H259" s="156">
        <v>2015</v>
      </c>
      <c r="I259" s="156">
        <v>2015</v>
      </c>
      <c r="J259" s="156">
        <v>2015</v>
      </c>
      <c r="K259" s="156">
        <v>2015</v>
      </c>
      <c r="L259" s="177">
        <v>2015</v>
      </c>
      <c r="M259" s="156"/>
      <c r="N259" s="156"/>
      <c r="O259" s="123">
        <v>2015</v>
      </c>
      <c r="P259" s="123">
        <v>2015</v>
      </c>
      <c r="Q259" s="123">
        <v>2015</v>
      </c>
      <c r="R259" s="123">
        <v>2015</v>
      </c>
      <c r="S259" s="123">
        <v>2015</v>
      </c>
      <c r="T259" s="123">
        <v>2015</v>
      </c>
      <c r="U259" s="123">
        <v>2015</v>
      </c>
      <c r="V259" s="123">
        <v>2015</v>
      </c>
      <c r="W259" s="123">
        <v>2015</v>
      </c>
      <c r="X259" s="123">
        <v>2015</v>
      </c>
      <c r="Y259" s="123">
        <v>2015</v>
      </c>
    </row>
    <row r="260" spans="1:25" x14ac:dyDescent="0.25">
      <c r="A260" s="123"/>
      <c r="B260" s="156" t="s">
        <v>780</v>
      </c>
      <c r="C260" s="156" t="s">
        <v>782</v>
      </c>
      <c r="D260" s="156" t="s">
        <v>23</v>
      </c>
      <c r="E260" s="156" t="s">
        <v>787</v>
      </c>
      <c r="F260" s="156" t="s">
        <v>788</v>
      </c>
      <c r="G260" s="156" t="s">
        <v>791</v>
      </c>
      <c r="H260" s="156" t="s">
        <v>25</v>
      </c>
      <c r="I260" s="156" t="s">
        <v>24</v>
      </c>
      <c r="J260" s="156" t="s">
        <v>35</v>
      </c>
      <c r="K260" s="156" t="s">
        <v>795</v>
      </c>
      <c r="L260" s="156" t="s">
        <v>935</v>
      </c>
      <c r="O260" s="123" t="s">
        <v>780</v>
      </c>
      <c r="P260" s="123" t="s">
        <v>782</v>
      </c>
      <c r="Q260" s="123" t="s">
        <v>23</v>
      </c>
      <c r="R260" s="123" t="s">
        <v>787</v>
      </c>
      <c r="S260" s="123" t="s">
        <v>788</v>
      </c>
      <c r="T260" s="123" t="s">
        <v>791</v>
      </c>
      <c r="U260" s="123" t="s">
        <v>25</v>
      </c>
      <c r="V260" s="123" t="s">
        <v>24</v>
      </c>
      <c r="W260" s="123" t="s">
        <v>35</v>
      </c>
      <c r="X260" s="123" t="s">
        <v>795</v>
      </c>
      <c r="Y260" s="123" t="s">
        <v>935</v>
      </c>
    </row>
    <row r="261" spans="1:25" x14ac:dyDescent="0.25">
      <c r="A261" s="123" t="s">
        <v>529</v>
      </c>
      <c r="B261" s="174">
        <f>'[1]SCC x Atuacao = Comércio'!B37</f>
        <v>16951.31485439702</v>
      </c>
      <c r="C261" s="174">
        <f>'[1]SCC x Atuacao = Comércio'!C37</f>
        <v>0</v>
      </c>
      <c r="D261" s="174">
        <f>'[1]SCC x Atuacao = Comércio'!D37</f>
        <v>0</v>
      </c>
      <c r="E261" s="174">
        <f>'[1]SCC x Atuacao = Comércio'!E37</f>
        <v>0</v>
      </c>
      <c r="F261" s="174">
        <f>'[1]SCC x Atuacao = Comércio'!F37</f>
        <v>36758.112906862385</v>
      </c>
      <c r="G261" s="174">
        <f>'[1]SCC x Atuacao = Comércio'!G37</f>
        <v>0</v>
      </c>
      <c r="H261" s="174">
        <f>'[1]SCC x Atuacao = Comércio'!H37</f>
        <v>0</v>
      </c>
      <c r="I261" s="174">
        <f>'[1]SCC x Atuacao = Comércio'!I37</f>
        <v>3915.1990595847019</v>
      </c>
      <c r="J261" s="174">
        <f>'[1]SCC x Atuacao = Comércio'!J37</f>
        <v>0</v>
      </c>
      <c r="K261" s="174">
        <f>'[1]SCC x Atuacao = Comércio'!K37</f>
        <v>0</v>
      </c>
      <c r="L261" s="174">
        <f>SUM(B261:K261)</f>
        <v>57624.626820844103</v>
      </c>
      <c r="N261" s="156" t="s">
        <v>529</v>
      </c>
      <c r="O261" s="19">
        <f>B261/'Total x Ano'!$J$30</f>
        <v>1.4214722184778926E-4</v>
      </c>
      <c r="P261" s="19">
        <f>C261/'Total x Ano'!$J$30</f>
        <v>0</v>
      </c>
      <c r="Q261" s="19">
        <f>D261/'Total x Ano'!$J$30</f>
        <v>0</v>
      </c>
      <c r="R261" s="19">
        <f>E261/'Total x Ano'!$J$30</f>
        <v>0</v>
      </c>
      <c r="S261" s="19">
        <f>F261/'Total x Ano'!$J$30</f>
        <v>3.0823943009485884E-4</v>
      </c>
      <c r="T261" s="19">
        <f>G261/'Total x Ano'!$J$30</f>
        <v>0</v>
      </c>
      <c r="U261" s="19">
        <f>H261/'Total x Ano'!$J$30</f>
        <v>0</v>
      </c>
      <c r="V261" s="19">
        <f>I261/'Total x Ano'!$J$30</f>
        <v>3.2831356982121202E-5</v>
      </c>
      <c r="W261" s="19">
        <f>J261/'Total x Ano'!$J$30</f>
        <v>0</v>
      </c>
      <c r="X261" s="19">
        <f>K261/'Total x Ano'!$J$30</f>
        <v>0</v>
      </c>
      <c r="Y261" s="19">
        <f>L261/'Total x Ano'!$J$30</f>
        <v>4.8321800892476928E-4</v>
      </c>
    </row>
    <row r="262" spans="1:25" x14ac:dyDescent="0.25">
      <c r="A262" s="123" t="s">
        <v>530</v>
      </c>
      <c r="B262" s="174">
        <f>'[1]SCC x Atuacao = Comércio'!B38</f>
        <v>3541.0804366807447</v>
      </c>
      <c r="C262" s="174">
        <f>'[1]SCC x Atuacao = Comércio'!C38</f>
        <v>0</v>
      </c>
      <c r="D262" s="174">
        <f>'[1]SCC x Atuacao = Comércio'!D38</f>
        <v>0</v>
      </c>
      <c r="E262" s="174">
        <f>'[1]SCC x Atuacao = Comércio'!E38</f>
        <v>0</v>
      </c>
      <c r="F262" s="174">
        <f>'[1]SCC x Atuacao = Comércio'!F38</f>
        <v>9943.2455413269745</v>
      </c>
      <c r="G262" s="174">
        <f>'[1]SCC x Atuacao = Comércio'!G38</f>
        <v>0</v>
      </c>
      <c r="H262" s="174">
        <f>'[1]SCC x Atuacao = Comércio'!H38</f>
        <v>0</v>
      </c>
      <c r="I262" s="174">
        <f>'[1]SCC x Atuacao = Comércio'!I38</f>
        <v>1305.2698018755668</v>
      </c>
      <c r="J262" s="174">
        <f>'[1]SCC x Atuacao = Comércio'!J38</f>
        <v>0</v>
      </c>
      <c r="K262" s="174">
        <f>'[1]SCC x Atuacao = Comércio'!K38</f>
        <v>0</v>
      </c>
      <c r="L262" s="174">
        <f t="shared" ref="L262:L288" si="16">SUM(B262:K262)</f>
        <v>14789.595779883286</v>
      </c>
      <c r="N262" s="156" t="s">
        <v>530</v>
      </c>
      <c r="O262" s="19">
        <f>B262/'Total x Ano'!$J$30</f>
        <v>2.9694141766422238E-5</v>
      </c>
      <c r="P262" s="19">
        <f>C262/'Total x Ano'!$J$30</f>
        <v>0</v>
      </c>
      <c r="Q262" s="19">
        <f>D262/'Total x Ano'!$J$30</f>
        <v>0</v>
      </c>
      <c r="R262" s="19">
        <f>E262/'Total x Ano'!$J$30</f>
        <v>0</v>
      </c>
      <c r="S262" s="19">
        <f>F262/'Total x Ano'!$J$30</f>
        <v>8.3380241709298563E-5</v>
      </c>
      <c r="T262" s="19">
        <f>G262/'Total x Ano'!$J$30</f>
        <v>0</v>
      </c>
      <c r="U262" s="19">
        <f>H262/'Total x Ano'!$J$30</f>
        <v>0</v>
      </c>
      <c r="V262" s="19">
        <f>I262/'Total x Ano'!$J$30</f>
        <v>1.0945491703276254E-5</v>
      </c>
      <c r="W262" s="19">
        <f>J262/'Total x Ano'!$J$30</f>
        <v>0</v>
      </c>
      <c r="X262" s="19">
        <f>K262/'Total x Ano'!$J$30</f>
        <v>0</v>
      </c>
      <c r="Y262" s="19">
        <f>L262/'Total x Ano'!$J$30</f>
        <v>1.2401987517899707E-4</v>
      </c>
    </row>
    <row r="263" spans="1:25" x14ac:dyDescent="0.25">
      <c r="A263" s="123" t="s">
        <v>531</v>
      </c>
      <c r="B263" s="174">
        <f>'[1]SCC x Atuacao = Comércio'!B39</f>
        <v>25433.449566466148</v>
      </c>
      <c r="C263" s="174">
        <f>'[1]SCC x Atuacao = Comércio'!C39</f>
        <v>0</v>
      </c>
      <c r="D263" s="174">
        <f>'[1]SCC x Atuacao = Comércio'!D39</f>
        <v>0</v>
      </c>
      <c r="E263" s="174">
        <f>'[1]SCC x Atuacao = Comércio'!E39</f>
        <v>0</v>
      </c>
      <c r="F263" s="174">
        <f>'[1]SCC x Atuacao = Comércio'!F39</f>
        <v>120424.11783898155</v>
      </c>
      <c r="G263" s="174">
        <f>'[1]SCC x Atuacao = Comércio'!G39</f>
        <v>0</v>
      </c>
      <c r="H263" s="174">
        <f>'[1]SCC x Atuacao = Comércio'!H39</f>
        <v>0</v>
      </c>
      <c r="I263" s="174">
        <f>'[1]SCC x Atuacao = Comércio'!I39</f>
        <v>8030.0530515855962</v>
      </c>
      <c r="J263" s="174">
        <f>'[1]SCC x Atuacao = Comércio'!J39</f>
        <v>0</v>
      </c>
      <c r="K263" s="174">
        <f>'[1]SCC x Atuacao = Comércio'!K39</f>
        <v>0</v>
      </c>
      <c r="L263" s="174">
        <f t="shared" si="16"/>
        <v>153887.62045703328</v>
      </c>
      <c r="N263" s="156" t="s">
        <v>531</v>
      </c>
      <c r="O263" s="19">
        <f>B263/'Total x Ano'!$J$30</f>
        <v>2.132751487971594E-4</v>
      </c>
      <c r="P263" s="19">
        <f>C263/'Total x Ano'!$J$30</f>
        <v>0</v>
      </c>
      <c r="Q263" s="19">
        <f>D263/'Total x Ano'!$J$30</f>
        <v>0</v>
      </c>
      <c r="R263" s="19">
        <f>E263/'Total x Ano'!$J$30</f>
        <v>0</v>
      </c>
      <c r="S263" s="19">
        <f>F263/'Total x Ano'!$J$30</f>
        <v>1.0098304433205534E-3</v>
      </c>
      <c r="T263" s="19">
        <f>G263/'Total x Ano'!$J$30</f>
        <v>0</v>
      </c>
      <c r="U263" s="19">
        <f>H263/'Total x Ano'!$J$30</f>
        <v>0</v>
      </c>
      <c r="V263" s="19">
        <f>I263/'Total x Ano'!$J$30</f>
        <v>6.7336943616333868E-5</v>
      </c>
      <c r="W263" s="19">
        <f>J263/'Total x Ano'!$J$30</f>
        <v>0</v>
      </c>
      <c r="X263" s="19">
        <f>K263/'Total x Ano'!$J$30</f>
        <v>0</v>
      </c>
      <c r="Y263" s="19">
        <f>L263/'Total x Ano'!$J$30</f>
        <v>1.2904425357340467E-3</v>
      </c>
    </row>
    <row r="264" spans="1:25" x14ac:dyDescent="0.25">
      <c r="A264" s="123" t="s">
        <v>532</v>
      </c>
      <c r="B264" s="174">
        <f>'[1]SCC x Atuacao = Comércio'!B40</f>
        <v>1661.0886808862842</v>
      </c>
      <c r="C264" s="174">
        <f>'[1]SCC x Atuacao = Comércio'!C40</f>
        <v>0</v>
      </c>
      <c r="D264" s="174">
        <f>'[1]SCC x Atuacao = Comércio'!D40</f>
        <v>0</v>
      </c>
      <c r="E264" s="174">
        <f>'[1]SCC x Atuacao = Comércio'!E40</f>
        <v>0</v>
      </c>
      <c r="F264" s="174">
        <f>'[1]SCC x Atuacao = Comércio'!F40</f>
        <v>9127.9207960476197</v>
      </c>
      <c r="G264" s="174">
        <f>'[1]SCC x Atuacao = Comércio'!G40</f>
        <v>0</v>
      </c>
      <c r="H264" s="174">
        <f>'[1]SCC x Atuacao = Comércio'!H40</f>
        <v>0</v>
      </c>
      <c r="I264" s="174">
        <f>'[1]SCC x Atuacao = Comércio'!I40</f>
        <v>1562.6576058282276</v>
      </c>
      <c r="J264" s="174">
        <f>'[1]SCC x Atuacao = Comércio'!J40</f>
        <v>0</v>
      </c>
      <c r="K264" s="174">
        <f>'[1]SCC x Atuacao = Comércio'!K40</f>
        <v>0</v>
      </c>
      <c r="L264" s="174">
        <f t="shared" si="16"/>
        <v>12351.667082762133</v>
      </c>
      <c r="N264" s="156" t="s">
        <v>532</v>
      </c>
      <c r="O264" s="19">
        <f>B264/'Total x Ano'!$J$30</f>
        <v>1.3929252288623915E-5</v>
      </c>
      <c r="P264" s="19">
        <f>C264/'Total x Ano'!$J$30</f>
        <v>0</v>
      </c>
      <c r="Q264" s="19">
        <f>D264/'Total x Ano'!$J$30</f>
        <v>0</v>
      </c>
      <c r="R264" s="19">
        <f>E264/'Total x Ano'!$J$30</f>
        <v>0</v>
      </c>
      <c r="S264" s="19">
        <f>F264/'Total x Ano'!$J$30</f>
        <v>7.654324125000061E-5</v>
      </c>
      <c r="T264" s="19">
        <f>G264/'Total x Ano'!$J$30</f>
        <v>0</v>
      </c>
      <c r="U264" s="19">
        <f>H264/'Total x Ano'!$J$30</f>
        <v>0</v>
      </c>
      <c r="V264" s="19">
        <f>I264/'Total x Ano'!$J$30</f>
        <v>1.3103847062942283E-5</v>
      </c>
      <c r="W264" s="19">
        <f>J264/'Total x Ano'!$J$30</f>
        <v>0</v>
      </c>
      <c r="X264" s="19">
        <f>K264/'Total x Ano'!$J$30</f>
        <v>0</v>
      </c>
      <c r="Y264" s="19">
        <f>L264/'Total x Ano'!$J$30</f>
        <v>1.0357634060156682E-4</v>
      </c>
    </row>
    <row r="265" spans="1:25" x14ac:dyDescent="0.25">
      <c r="A265" s="123" t="s">
        <v>533</v>
      </c>
      <c r="B265" s="174">
        <f>'[1]SCC x Atuacao = Comércio'!B41</f>
        <v>21611.245643768088</v>
      </c>
      <c r="C265" s="174">
        <f>'[1]SCC x Atuacao = Comércio'!C41</f>
        <v>0</v>
      </c>
      <c r="D265" s="174">
        <f>'[1]SCC x Atuacao = Comércio'!D41</f>
        <v>0</v>
      </c>
      <c r="E265" s="174">
        <f>'[1]SCC x Atuacao = Comércio'!E41</f>
        <v>0</v>
      </c>
      <c r="F265" s="174">
        <f>'[1]SCC x Atuacao = Comércio'!F41</f>
        <v>101755.27575536193</v>
      </c>
      <c r="G265" s="174">
        <f>'[1]SCC x Atuacao = Comércio'!G41</f>
        <v>0</v>
      </c>
      <c r="H265" s="174">
        <f>'[1]SCC x Atuacao = Comércio'!H41</f>
        <v>0</v>
      </c>
      <c r="I265" s="174">
        <f>'[1]SCC x Atuacao = Comércio'!I41</f>
        <v>10066.981563735873</v>
      </c>
      <c r="J265" s="174">
        <f>'[1]SCC x Atuacao = Comércio'!J41</f>
        <v>0</v>
      </c>
      <c r="K265" s="174">
        <f>'[1]SCC x Atuacao = Comércio'!K41</f>
        <v>0</v>
      </c>
      <c r="L265" s="174">
        <f t="shared" si="16"/>
        <v>133433.5029628659</v>
      </c>
      <c r="N265" s="156" t="s">
        <v>533</v>
      </c>
      <c r="O265" s="19">
        <f>B265/'Total x Ano'!$J$30</f>
        <v>1.8122361334908056E-4</v>
      </c>
      <c r="P265" s="19">
        <f>C265/'Total x Ano'!$J$30</f>
        <v>0</v>
      </c>
      <c r="Q265" s="19">
        <f>D265/'Total x Ano'!$J$30</f>
        <v>0</v>
      </c>
      <c r="R265" s="19">
        <f>E265/'Total x Ano'!$J$30</f>
        <v>0</v>
      </c>
      <c r="S265" s="19">
        <f>F265/'Total x Ano'!$J$30</f>
        <v>8.5328069717426731E-4</v>
      </c>
      <c r="T265" s="19">
        <f>G265/'Total x Ano'!$J$30</f>
        <v>0</v>
      </c>
      <c r="U265" s="19">
        <f>H265/'Total x Ano'!$J$30</f>
        <v>0</v>
      </c>
      <c r="V265" s="19">
        <f>I265/'Total x Ano'!$J$30</f>
        <v>8.4417844513505719E-5</v>
      </c>
      <c r="W265" s="19">
        <f>J265/'Total x Ano'!$J$30</f>
        <v>0</v>
      </c>
      <c r="X265" s="19">
        <f>K265/'Total x Ano'!$J$30</f>
        <v>0</v>
      </c>
      <c r="Y265" s="19">
        <f>L265/'Total x Ano'!$J$30</f>
        <v>1.1189221550368536E-3</v>
      </c>
    </row>
    <row r="266" spans="1:25" x14ac:dyDescent="0.25">
      <c r="A266" s="123" t="s">
        <v>534</v>
      </c>
      <c r="B266" s="174">
        <f>'[1]SCC x Atuacao = Comércio'!B42</f>
        <v>1404.95631079228</v>
      </c>
      <c r="C266" s="174">
        <f>'[1]SCC x Atuacao = Comércio'!C42</f>
        <v>0</v>
      </c>
      <c r="D266" s="174">
        <f>'[1]SCC x Atuacao = Comércio'!D42</f>
        <v>0</v>
      </c>
      <c r="E266" s="174">
        <f>'[1]SCC x Atuacao = Comércio'!E42</f>
        <v>0</v>
      </c>
      <c r="F266" s="174">
        <f>'[1]SCC x Atuacao = Comércio'!F42</f>
        <v>13048.088507248351</v>
      </c>
      <c r="G266" s="174">
        <f>'[1]SCC x Atuacao = Comércio'!G42</f>
        <v>0</v>
      </c>
      <c r="H266" s="174">
        <f>'[1]SCC x Atuacao = Comércio'!H42</f>
        <v>0</v>
      </c>
      <c r="I266" s="174">
        <f>'[1]SCC x Atuacao = Comércio'!I42</f>
        <v>113.96503905524324</v>
      </c>
      <c r="J266" s="174">
        <f>'[1]SCC x Atuacao = Comércio'!J42</f>
        <v>0</v>
      </c>
      <c r="K266" s="174">
        <f>'[1]SCC x Atuacao = Comércio'!K42</f>
        <v>0</v>
      </c>
      <c r="L266" s="174">
        <f t="shared" si="16"/>
        <v>14567.009857095874</v>
      </c>
      <c r="N266" s="156" t="s">
        <v>534</v>
      </c>
      <c r="O266" s="19">
        <f>B266/'Total x Ano'!$J$30</f>
        <v>1.1781424515564267E-5</v>
      </c>
      <c r="P266" s="19">
        <f>C266/'Total x Ano'!$J$30</f>
        <v>0</v>
      </c>
      <c r="Q266" s="19">
        <f>D266/'Total x Ano'!$J$30</f>
        <v>0</v>
      </c>
      <c r="R266" s="19">
        <f>E266/'Total x Ano'!$J$30</f>
        <v>0</v>
      </c>
      <c r="S266" s="19">
        <f>F266/'Total x Ano'!$J$30</f>
        <v>1.0941626343801378E-4</v>
      </c>
      <c r="T266" s="19">
        <f>G266/'Total x Ano'!$J$30</f>
        <v>0</v>
      </c>
      <c r="U266" s="19">
        <f>H266/'Total x Ano'!$J$30</f>
        <v>0</v>
      </c>
      <c r="V266" s="19">
        <f>I266/'Total x Ano'!$J$30</f>
        <v>9.5566708710360245E-7</v>
      </c>
      <c r="W266" s="19">
        <f>J266/'Total x Ano'!$J$30</f>
        <v>0</v>
      </c>
      <c r="X266" s="19">
        <f>K266/'Total x Ano'!$J$30</f>
        <v>0</v>
      </c>
      <c r="Y266" s="19">
        <f>L266/'Total x Ano'!$J$30</f>
        <v>1.2215335504068165E-4</v>
      </c>
    </row>
    <row r="267" spans="1:25" x14ac:dyDescent="0.25">
      <c r="A267" s="123" t="s">
        <v>535</v>
      </c>
      <c r="B267" s="174">
        <f>'[1]SCC x Atuacao = Comércio'!B43</f>
        <v>2714.1390422109507</v>
      </c>
      <c r="C267" s="174">
        <f>'[1]SCC x Atuacao = Comércio'!C43</f>
        <v>0</v>
      </c>
      <c r="D267" s="174">
        <f>'[1]SCC x Atuacao = Comércio'!D43</f>
        <v>0</v>
      </c>
      <c r="E267" s="174">
        <f>'[1]SCC x Atuacao = Comércio'!E43</f>
        <v>0</v>
      </c>
      <c r="F267" s="174">
        <f>'[1]SCC x Atuacao = Comércio'!F43</f>
        <v>20339.129909995696</v>
      </c>
      <c r="G267" s="174">
        <f>'[1]SCC x Atuacao = Comércio'!G43</f>
        <v>0</v>
      </c>
      <c r="H267" s="174">
        <f>'[1]SCC x Atuacao = Comércio'!H43</f>
        <v>0</v>
      </c>
      <c r="I267" s="174">
        <f>'[1]SCC x Atuacao = Comércio'!I43</f>
        <v>2702.164187364875</v>
      </c>
      <c r="J267" s="174">
        <f>'[1]SCC x Atuacao = Comércio'!J43</f>
        <v>0</v>
      </c>
      <c r="K267" s="174">
        <f>'[1]SCC x Atuacao = Comércio'!K43</f>
        <v>0</v>
      </c>
      <c r="L267" s="174">
        <f t="shared" si="16"/>
        <v>25755.43313957152</v>
      </c>
      <c r="N267" s="156" t="s">
        <v>535</v>
      </c>
      <c r="O267" s="19">
        <f>B267/'Total x Ano'!$J$30</f>
        <v>2.2759728544528288E-5</v>
      </c>
      <c r="P267" s="19">
        <f>C267/'Total x Ano'!$J$30</f>
        <v>0</v>
      </c>
      <c r="Q267" s="19">
        <f>D267/'Total x Ano'!$J$30</f>
        <v>0</v>
      </c>
      <c r="R267" s="19">
        <f>E267/'Total x Ano'!$J$30</f>
        <v>0</v>
      </c>
      <c r="S267" s="19">
        <f>F267/'Total x Ano'!$J$30</f>
        <v>1.7055613893911158E-4</v>
      </c>
      <c r="T267" s="19">
        <f>G267/'Total x Ano'!$J$30</f>
        <v>0</v>
      </c>
      <c r="U267" s="19">
        <f>H267/'Total x Ano'!$J$30</f>
        <v>0</v>
      </c>
      <c r="V267" s="19">
        <f>I267/'Total x Ano'!$J$30</f>
        <v>2.2659312006754015E-5</v>
      </c>
      <c r="W267" s="19">
        <f>J267/'Total x Ano'!$J$30</f>
        <v>0</v>
      </c>
      <c r="X267" s="19">
        <f>K267/'Total x Ano'!$J$30</f>
        <v>0</v>
      </c>
      <c r="Y267" s="19">
        <f>L267/'Total x Ano'!$J$30</f>
        <v>2.1597517949039385E-4</v>
      </c>
    </row>
    <row r="268" spans="1:25" x14ac:dyDescent="0.25">
      <c r="A268" s="123" t="s">
        <v>536</v>
      </c>
      <c r="B268" s="174">
        <f>'[1]SCC x Atuacao = Comércio'!B44</f>
        <v>19500.379263903858</v>
      </c>
      <c r="C268" s="174">
        <f>'[1]SCC x Atuacao = Comércio'!C44</f>
        <v>0</v>
      </c>
      <c r="D268" s="174">
        <f>'[1]SCC x Atuacao = Comércio'!D44</f>
        <v>0</v>
      </c>
      <c r="E268" s="174">
        <f>'[1]SCC x Atuacao = Comércio'!E44</f>
        <v>0</v>
      </c>
      <c r="F268" s="174">
        <f>'[1]SCC x Atuacao = Comércio'!F44</f>
        <v>76276.359428225391</v>
      </c>
      <c r="G268" s="174">
        <f>'[1]SCC x Atuacao = Comércio'!G44</f>
        <v>0</v>
      </c>
      <c r="H268" s="174">
        <f>'[1]SCC x Atuacao = Comércio'!H44</f>
        <v>0</v>
      </c>
      <c r="I268" s="174">
        <f>'[1]SCC x Atuacao = Comércio'!I44</f>
        <v>5156.75566618633</v>
      </c>
      <c r="J268" s="174">
        <f>'[1]SCC x Atuacao = Comércio'!J44</f>
        <v>0</v>
      </c>
      <c r="K268" s="174">
        <f>'[1]SCC x Atuacao = Comércio'!K44</f>
        <v>0</v>
      </c>
      <c r="L268" s="174">
        <f t="shared" si="16"/>
        <v>100933.49435831558</v>
      </c>
      <c r="N268" s="156" t="s">
        <v>536</v>
      </c>
      <c r="O268" s="19">
        <f>B268/'Total x Ano'!$J$30</f>
        <v>1.6352269786453519E-4</v>
      </c>
      <c r="P268" s="19">
        <f>C268/'Total x Ano'!$J$30</f>
        <v>0</v>
      </c>
      <c r="Q268" s="19">
        <f>D268/'Total x Ano'!$J$30</f>
        <v>0</v>
      </c>
      <c r="R268" s="19">
        <f>E268/'Total x Ano'!$J$30</f>
        <v>0</v>
      </c>
      <c r="S268" s="19">
        <f>F268/'Total x Ano'!$J$30</f>
        <v>6.3962428156853128E-4</v>
      </c>
      <c r="T268" s="19">
        <f>G268/'Total x Ano'!$J$30</f>
        <v>0</v>
      </c>
      <c r="U268" s="19">
        <f>H268/'Total x Ano'!$J$30</f>
        <v>0</v>
      </c>
      <c r="V268" s="19">
        <f>I268/'Total x Ano'!$J$30</f>
        <v>4.3242574277717106E-5</v>
      </c>
      <c r="W268" s="19">
        <f>J268/'Total x Ano'!$J$30</f>
        <v>0</v>
      </c>
      <c r="X268" s="19">
        <f>K268/'Total x Ano'!$J$30</f>
        <v>0</v>
      </c>
      <c r="Y268" s="19">
        <f>L268/'Total x Ano'!$J$30</f>
        <v>8.4638955371078362E-4</v>
      </c>
    </row>
    <row r="269" spans="1:25" x14ac:dyDescent="0.25">
      <c r="A269" s="123" t="s">
        <v>537</v>
      </c>
      <c r="B269" s="174">
        <f>'[1]SCC x Atuacao = Comércio'!B45</f>
        <v>15413.566316313209</v>
      </c>
      <c r="C269" s="174">
        <f>'[1]SCC x Atuacao = Comércio'!C45</f>
        <v>0</v>
      </c>
      <c r="D269" s="174">
        <f>'[1]SCC x Atuacao = Comércio'!D45</f>
        <v>0</v>
      </c>
      <c r="E269" s="174">
        <f>'[1]SCC x Atuacao = Comércio'!E45</f>
        <v>0</v>
      </c>
      <c r="F269" s="174">
        <f>'[1]SCC x Atuacao = Comércio'!F45</f>
        <v>65389.389018095178</v>
      </c>
      <c r="G269" s="174">
        <f>'[1]SCC x Atuacao = Comércio'!G45</f>
        <v>0</v>
      </c>
      <c r="H269" s="174">
        <f>'[1]SCC x Atuacao = Comércio'!H45</f>
        <v>0</v>
      </c>
      <c r="I269" s="174">
        <f>'[1]SCC x Atuacao = Comércio'!I45</f>
        <v>6578.919037675063</v>
      </c>
      <c r="J269" s="174">
        <f>'[1]SCC x Atuacao = Comércio'!J45</f>
        <v>0</v>
      </c>
      <c r="K269" s="174">
        <f>'[1]SCC x Atuacao = Comércio'!K45</f>
        <v>0</v>
      </c>
      <c r="L269" s="174">
        <f t="shared" si="16"/>
        <v>87381.874372083446</v>
      </c>
      <c r="N269" s="156" t="s">
        <v>537</v>
      </c>
      <c r="O269" s="19">
        <f>B269/'Total x Ano'!$J$30</f>
        <v>1.2925225266889904E-4</v>
      </c>
      <c r="P269" s="19">
        <f>C269/'Total x Ano'!$J$30</f>
        <v>0</v>
      </c>
      <c r="Q269" s="19">
        <f>D269/'Total x Ano'!$J$30</f>
        <v>0</v>
      </c>
      <c r="R269" s="19">
        <f>E269/'Total x Ano'!$J$30</f>
        <v>0</v>
      </c>
      <c r="S269" s="19">
        <f>F269/'Total x Ano'!$J$30</f>
        <v>5.4833032523347598E-4</v>
      </c>
      <c r="T269" s="19">
        <f>G269/'Total x Ano'!$J$30</f>
        <v>0</v>
      </c>
      <c r="U269" s="19">
        <f>H269/'Total x Ano'!$J$30</f>
        <v>0</v>
      </c>
      <c r="V269" s="19">
        <f>I269/'Total x Ano'!$J$30</f>
        <v>5.5168290601626412E-5</v>
      </c>
      <c r="W269" s="19">
        <f>J269/'Total x Ano'!$J$30</f>
        <v>0</v>
      </c>
      <c r="X269" s="19">
        <f>K269/'Total x Ano'!$J$30</f>
        <v>0</v>
      </c>
      <c r="Y269" s="19">
        <f>L269/'Total x Ano'!$J$30</f>
        <v>7.3275086850400136E-4</v>
      </c>
    </row>
    <row r="270" spans="1:25" x14ac:dyDescent="0.25">
      <c r="A270" s="123" t="s">
        <v>538</v>
      </c>
      <c r="B270" s="174">
        <f>'[1]SCC x Atuacao = Comércio'!B46</f>
        <v>32947.537206166729</v>
      </c>
      <c r="C270" s="174">
        <f>'[1]SCC x Atuacao = Comércio'!C46</f>
        <v>0</v>
      </c>
      <c r="D270" s="174">
        <f>'[1]SCC x Atuacao = Comércio'!D46</f>
        <v>0</v>
      </c>
      <c r="E270" s="174">
        <f>'[1]SCC x Atuacao = Comércio'!E46</f>
        <v>0</v>
      </c>
      <c r="F270" s="174">
        <f>'[1]SCC x Atuacao = Comércio'!F46</f>
        <v>278524.78466524917</v>
      </c>
      <c r="G270" s="174">
        <f>'[1]SCC x Atuacao = Comércio'!G46</f>
        <v>0</v>
      </c>
      <c r="H270" s="174">
        <f>'[1]SCC x Atuacao = Comércio'!H46</f>
        <v>0</v>
      </c>
      <c r="I270" s="174">
        <f>'[1]SCC x Atuacao = Comércio'!I46</f>
        <v>8601.5170244525143</v>
      </c>
      <c r="J270" s="174">
        <f>'[1]SCC x Atuacao = Comércio'!J46</f>
        <v>0</v>
      </c>
      <c r="K270" s="174">
        <f>'[1]SCC x Atuacao = Comércio'!K46</f>
        <v>0</v>
      </c>
      <c r="L270" s="174">
        <f t="shared" si="16"/>
        <v>320073.83889586839</v>
      </c>
      <c r="N270" s="156" t="s">
        <v>538</v>
      </c>
      <c r="O270" s="19">
        <f>B270/'Total x Ano'!$J$30</f>
        <v>2.7628540445453646E-4</v>
      </c>
      <c r="P270" s="19">
        <f>C270/'Total x Ano'!$J$30</f>
        <v>0</v>
      </c>
      <c r="Q270" s="19">
        <f>D270/'Total x Ano'!$J$30</f>
        <v>0</v>
      </c>
      <c r="R270" s="19">
        <f>E270/'Total x Ano'!$J$30</f>
        <v>0</v>
      </c>
      <c r="S270" s="19">
        <f>F270/'Total x Ano'!$J$30</f>
        <v>2.3356019692861297E-3</v>
      </c>
      <c r="T270" s="19">
        <f>G270/'Total x Ano'!$J$30</f>
        <v>0</v>
      </c>
      <c r="U270" s="19">
        <f>H270/'Total x Ano'!$J$30</f>
        <v>0</v>
      </c>
      <c r="V270" s="19">
        <f>I270/'Total x Ano'!$J$30</f>
        <v>7.212902121189937E-5</v>
      </c>
      <c r="W270" s="19">
        <f>J270/'Total x Ano'!$J$30</f>
        <v>0</v>
      </c>
      <c r="X270" s="19">
        <f>K270/'Total x Ano'!$J$30</f>
        <v>0</v>
      </c>
      <c r="Y270" s="19">
        <f>L270/'Total x Ano'!$J$30</f>
        <v>2.6840163949525654E-3</v>
      </c>
    </row>
    <row r="271" spans="1:25" x14ac:dyDescent="0.25">
      <c r="A271" s="123" t="s">
        <v>539</v>
      </c>
      <c r="B271" s="174">
        <f>'[1]SCC x Atuacao = Comércio'!B47</f>
        <v>12960.040642941391</v>
      </c>
      <c r="C271" s="174">
        <f>'[1]SCC x Atuacao = Comércio'!C47</f>
        <v>0</v>
      </c>
      <c r="D271" s="174">
        <f>'[1]SCC x Atuacao = Comércio'!D47</f>
        <v>0</v>
      </c>
      <c r="E271" s="174">
        <f>'[1]SCC x Atuacao = Comércio'!E47</f>
        <v>0</v>
      </c>
      <c r="F271" s="174">
        <f>'[1]SCC x Atuacao = Comércio'!F47</f>
        <v>65661.977647424312</v>
      </c>
      <c r="G271" s="174">
        <f>'[1]SCC x Atuacao = Comércio'!G47</f>
        <v>0</v>
      </c>
      <c r="H271" s="174">
        <f>'[1]SCC x Atuacao = Comércio'!H47</f>
        <v>0</v>
      </c>
      <c r="I271" s="174">
        <f>'[1]SCC x Atuacao = Comércio'!I47</f>
        <v>4201.6889328783682</v>
      </c>
      <c r="J271" s="174">
        <f>'[1]SCC x Atuacao = Comércio'!J47</f>
        <v>0</v>
      </c>
      <c r="K271" s="174">
        <f>'[1]SCC x Atuacao = Comércio'!K47</f>
        <v>0</v>
      </c>
      <c r="L271" s="174">
        <f t="shared" si="16"/>
        <v>82823.70722324407</v>
      </c>
      <c r="N271" s="156" t="s">
        <v>539</v>
      </c>
      <c r="O271" s="19">
        <f>B271/'Total x Ano'!$J$30</f>
        <v>1.086779278334681E-4</v>
      </c>
      <c r="P271" s="19">
        <f>C271/'Total x Ano'!$J$30</f>
        <v>0</v>
      </c>
      <c r="Q271" s="19">
        <f>D271/'Total x Ano'!$J$30</f>
        <v>0</v>
      </c>
      <c r="R271" s="19">
        <f>E271/'Total x Ano'!$J$30</f>
        <v>0</v>
      </c>
      <c r="S271" s="19">
        <f>F271/'Total x Ano'!$J$30</f>
        <v>5.5061614888192185E-4</v>
      </c>
      <c r="T271" s="19">
        <f>G271/'Total x Ano'!$J$30</f>
        <v>0</v>
      </c>
      <c r="U271" s="19">
        <f>H271/'Total x Ano'!$J$30</f>
        <v>0</v>
      </c>
      <c r="V271" s="19">
        <f>I271/'Total x Ano'!$J$30</f>
        <v>3.5233751128298983E-5</v>
      </c>
      <c r="W271" s="19">
        <f>J271/'Total x Ano'!$J$30</f>
        <v>0</v>
      </c>
      <c r="X271" s="19">
        <f>K271/'Total x Ano'!$J$30</f>
        <v>0</v>
      </c>
      <c r="Y271" s="19">
        <f>L271/'Total x Ano'!$J$30</f>
        <v>6.945278278436889E-4</v>
      </c>
    </row>
    <row r="272" spans="1:25" x14ac:dyDescent="0.25">
      <c r="A272" s="123" t="s">
        <v>540</v>
      </c>
      <c r="B272" s="174">
        <f>'[1]SCC x Atuacao = Comércio'!B48</f>
        <v>16357.347202996578</v>
      </c>
      <c r="C272" s="174">
        <f>'[1]SCC x Atuacao = Comércio'!C48</f>
        <v>0</v>
      </c>
      <c r="D272" s="174">
        <f>'[1]SCC x Atuacao = Comércio'!D48</f>
        <v>0</v>
      </c>
      <c r="E272" s="174">
        <f>'[1]SCC x Atuacao = Comércio'!E48</f>
        <v>0</v>
      </c>
      <c r="F272" s="174">
        <f>'[1]SCC x Atuacao = Comércio'!F48</f>
        <v>61746.125304701258</v>
      </c>
      <c r="G272" s="174">
        <f>'[1]SCC x Atuacao = Comércio'!G48</f>
        <v>0</v>
      </c>
      <c r="H272" s="174">
        <f>'[1]SCC x Atuacao = Comércio'!H48</f>
        <v>0</v>
      </c>
      <c r="I272" s="174">
        <f>'[1]SCC x Atuacao = Comércio'!I48</f>
        <v>3991.489376715404</v>
      </c>
      <c r="J272" s="174">
        <f>'[1]SCC x Atuacao = Comércio'!J48</f>
        <v>0</v>
      </c>
      <c r="K272" s="174">
        <f>'[1]SCC x Atuacao = Comércio'!K48</f>
        <v>0</v>
      </c>
      <c r="L272" s="174">
        <f t="shared" si="16"/>
        <v>82094.961884413235</v>
      </c>
      <c r="N272" s="156" t="s">
        <v>540</v>
      </c>
      <c r="O272" s="19">
        <f>B272/'Total x Ano'!$J$30</f>
        <v>1.3716643703910354E-4</v>
      </c>
      <c r="P272" s="19">
        <f>C272/'Total x Ano'!$J$30</f>
        <v>0</v>
      </c>
      <c r="Q272" s="19">
        <f>D272/'Total x Ano'!$J$30</f>
        <v>0</v>
      </c>
      <c r="R272" s="19">
        <f>E272/'Total x Ano'!$J$30</f>
        <v>0</v>
      </c>
      <c r="S272" s="19">
        <f>F272/'Total x Ano'!$J$30</f>
        <v>5.1777931371807875E-4</v>
      </c>
      <c r="T272" s="19">
        <f>G272/'Total x Ano'!$J$30</f>
        <v>0</v>
      </c>
      <c r="U272" s="19">
        <f>H272/'Total x Ano'!$J$30</f>
        <v>0</v>
      </c>
      <c r="V272" s="19">
        <f>I272/'Total x Ano'!$J$30</f>
        <v>3.3471098307626883E-5</v>
      </c>
      <c r="W272" s="19">
        <f>J272/'Total x Ano'!$J$30</f>
        <v>0</v>
      </c>
      <c r="X272" s="19">
        <f>K272/'Total x Ano'!$J$30</f>
        <v>0</v>
      </c>
      <c r="Y272" s="19">
        <f>L272/'Total x Ano'!$J$30</f>
        <v>6.884168490648092E-4</v>
      </c>
    </row>
    <row r="273" spans="1:25" x14ac:dyDescent="0.25">
      <c r="A273" s="123" t="s">
        <v>541</v>
      </c>
      <c r="B273" s="174">
        <f>'[1]SCC x Atuacao = Comércio'!B49</f>
        <v>44578.870630462596</v>
      </c>
      <c r="C273" s="174">
        <f>'[1]SCC x Atuacao = Comércio'!C49</f>
        <v>0</v>
      </c>
      <c r="D273" s="174">
        <f>'[1]SCC x Atuacao = Comércio'!D49</f>
        <v>0</v>
      </c>
      <c r="E273" s="174">
        <f>'[1]SCC x Atuacao = Comércio'!E49</f>
        <v>0</v>
      </c>
      <c r="F273" s="174">
        <f>'[1]SCC x Atuacao = Comércio'!F49</f>
        <v>395380.22610180889</v>
      </c>
      <c r="G273" s="174">
        <f>'[1]SCC x Atuacao = Comércio'!G49</f>
        <v>0</v>
      </c>
      <c r="H273" s="174">
        <f>'[1]SCC x Atuacao = Comércio'!H49</f>
        <v>0</v>
      </c>
      <c r="I273" s="174">
        <f>'[1]SCC x Atuacao = Comércio'!I49</f>
        <v>12103.025021247071</v>
      </c>
      <c r="J273" s="174">
        <f>'[1]SCC x Atuacao = Comércio'!J49</f>
        <v>0</v>
      </c>
      <c r="K273" s="174">
        <f>'[1]SCC x Atuacao = Comércio'!K49</f>
        <v>0</v>
      </c>
      <c r="L273" s="174">
        <f t="shared" si="16"/>
        <v>452062.12175351859</v>
      </c>
      <c r="N273" s="156" t="s">
        <v>541</v>
      </c>
      <c r="O273" s="19">
        <f>B273/'Total x Ano'!$J$30</f>
        <v>3.7382130340104939E-4</v>
      </c>
      <c r="P273" s="19">
        <f>C273/'Total x Ano'!$J$30</f>
        <v>0</v>
      </c>
      <c r="Q273" s="19">
        <f>D273/'Total x Ano'!$J$30</f>
        <v>0</v>
      </c>
      <c r="R273" s="19">
        <f>E273/'Total x Ano'!$J$30</f>
        <v>0</v>
      </c>
      <c r="S273" s="19">
        <f>F273/'Total x Ano'!$J$30</f>
        <v>3.3155068616606193E-3</v>
      </c>
      <c r="T273" s="19">
        <f>G273/'Total x Ano'!$J$30</f>
        <v>0</v>
      </c>
      <c r="U273" s="19">
        <f>H273/'Total x Ano'!$J$30</f>
        <v>0</v>
      </c>
      <c r="V273" s="19">
        <f>I273/'Total x Ano'!$J$30</f>
        <v>1.0149132368208548E-4</v>
      </c>
      <c r="W273" s="19">
        <f>J273/'Total x Ano'!$J$30</f>
        <v>0</v>
      </c>
      <c r="X273" s="19">
        <f>K273/'Total x Ano'!$J$30</f>
        <v>0</v>
      </c>
      <c r="Y273" s="19">
        <f>L273/'Total x Ano'!$J$30</f>
        <v>3.7908194887437546E-3</v>
      </c>
    </row>
    <row r="274" spans="1:25" x14ac:dyDescent="0.25">
      <c r="A274" s="123" t="s">
        <v>542</v>
      </c>
      <c r="B274" s="174">
        <f>'[1]SCC x Atuacao = Comércio'!B50</f>
        <v>7358.7893649251146</v>
      </c>
      <c r="C274" s="174">
        <f>'[1]SCC x Atuacao = Comércio'!C50</f>
        <v>0</v>
      </c>
      <c r="D274" s="174">
        <f>'[1]SCC x Atuacao = Comércio'!D50</f>
        <v>0</v>
      </c>
      <c r="E274" s="174">
        <f>'[1]SCC x Atuacao = Comércio'!E50</f>
        <v>0</v>
      </c>
      <c r="F274" s="174">
        <f>'[1]SCC x Atuacao = Comércio'!F50</f>
        <v>39238.899412924875</v>
      </c>
      <c r="G274" s="174">
        <f>'[1]SCC x Atuacao = Comércio'!G50</f>
        <v>0</v>
      </c>
      <c r="H274" s="174">
        <f>'[1]SCC x Atuacao = Comércio'!H50</f>
        <v>0</v>
      </c>
      <c r="I274" s="174">
        <f>'[1]SCC x Atuacao = Comércio'!I50</f>
        <v>2771.5905913235988</v>
      </c>
      <c r="J274" s="174">
        <f>'[1]SCC x Atuacao = Comércio'!J50</f>
        <v>0</v>
      </c>
      <c r="K274" s="174">
        <f>'[1]SCC x Atuacao = Comércio'!K50</f>
        <v>0</v>
      </c>
      <c r="L274" s="174">
        <f t="shared" si="16"/>
        <v>49369.279369173586</v>
      </c>
      <c r="N274" s="156" t="s">
        <v>542</v>
      </c>
      <c r="O274" s="19">
        <f>B274/'Total x Ano'!$J$30</f>
        <v>6.1707983915821794E-5</v>
      </c>
      <c r="P274" s="19">
        <f>C274/'Total x Ano'!$J$30</f>
        <v>0</v>
      </c>
      <c r="Q274" s="19">
        <f>D274/'Total x Ano'!$J$30</f>
        <v>0</v>
      </c>
      <c r="R274" s="19">
        <f>E274/'Total x Ano'!$J$30</f>
        <v>0</v>
      </c>
      <c r="S274" s="19">
        <f>F274/'Total x Ano'!$J$30</f>
        <v>3.2904235381276715E-4</v>
      </c>
      <c r="T274" s="19">
        <f>G274/'Total x Ano'!$J$30</f>
        <v>0</v>
      </c>
      <c r="U274" s="19">
        <f>H274/'Total x Ano'!$J$30</f>
        <v>0</v>
      </c>
      <c r="V274" s="19">
        <f>I274/'Total x Ano'!$J$30</f>
        <v>2.3241495190205122E-5</v>
      </c>
      <c r="W274" s="19">
        <f>J274/'Total x Ano'!$J$30</f>
        <v>0</v>
      </c>
      <c r="X274" s="19">
        <f>K274/'Total x Ano'!$J$30</f>
        <v>0</v>
      </c>
      <c r="Y274" s="19">
        <f>L274/'Total x Ano'!$J$30</f>
        <v>4.1399183291879405E-4</v>
      </c>
    </row>
    <row r="275" spans="1:25" x14ac:dyDescent="0.25">
      <c r="A275" s="123" t="s">
        <v>543</v>
      </c>
      <c r="B275" s="174">
        <f>'[1]SCC x Atuacao = Comércio'!B51</f>
        <v>12677.843045630481</v>
      </c>
      <c r="C275" s="174">
        <f>'[1]SCC x Atuacao = Comércio'!C51</f>
        <v>0</v>
      </c>
      <c r="D275" s="174">
        <f>'[1]SCC x Atuacao = Comércio'!D51</f>
        <v>0</v>
      </c>
      <c r="E275" s="174">
        <f>'[1]SCC x Atuacao = Comércio'!E51</f>
        <v>0</v>
      </c>
      <c r="F275" s="174">
        <f>'[1]SCC x Atuacao = Comércio'!F51</f>
        <v>46016.664363165575</v>
      </c>
      <c r="G275" s="174">
        <f>'[1]SCC x Atuacao = Comércio'!G51</f>
        <v>0</v>
      </c>
      <c r="H275" s="174">
        <f>'[1]SCC x Atuacao = Comércio'!H51</f>
        <v>0</v>
      </c>
      <c r="I275" s="174">
        <f>'[1]SCC x Atuacao = Comércio'!I51</f>
        <v>978.07402286915726</v>
      </c>
      <c r="J275" s="174">
        <f>'[1]SCC x Atuacao = Comércio'!J51</f>
        <v>0</v>
      </c>
      <c r="K275" s="174">
        <f>'[1]SCC x Atuacao = Comércio'!K51</f>
        <v>0</v>
      </c>
      <c r="L275" s="174">
        <f t="shared" si="16"/>
        <v>59672.58143166521</v>
      </c>
      <c r="N275" s="156" t="s">
        <v>543</v>
      </c>
      <c r="O275" s="19">
        <f>B275/'Total x Ano'!$J$30</f>
        <v>1.0631152706665904E-4</v>
      </c>
      <c r="P275" s="19">
        <f>C275/'Total x Ano'!$J$30</f>
        <v>0</v>
      </c>
      <c r="Q275" s="19">
        <f>D275/'Total x Ano'!$J$30</f>
        <v>0</v>
      </c>
      <c r="R275" s="19">
        <f>E275/'Total x Ano'!$J$30</f>
        <v>0</v>
      </c>
      <c r="S275" s="19">
        <f>F275/'Total x Ano'!$J$30</f>
        <v>3.8587808993645356E-4</v>
      </c>
      <c r="T275" s="19">
        <f>G275/'Total x Ano'!$J$30</f>
        <v>0</v>
      </c>
      <c r="U275" s="19">
        <f>H275/'Total x Ano'!$J$30</f>
        <v>0</v>
      </c>
      <c r="V275" s="19">
        <f>I275/'Total x Ano'!$J$30</f>
        <v>8.2017534513718583E-6</v>
      </c>
      <c r="W275" s="19">
        <f>J275/'Total x Ano'!$J$30</f>
        <v>0</v>
      </c>
      <c r="X275" s="19">
        <f>K275/'Total x Ano'!$J$30</f>
        <v>0</v>
      </c>
      <c r="Y275" s="19">
        <f>L275/'Total x Ano'!$J$30</f>
        <v>5.0039137045448446E-4</v>
      </c>
    </row>
    <row r="276" spans="1:25" x14ac:dyDescent="0.25">
      <c r="A276" s="123" t="s">
        <v>544</v>
      </c>
      <c r="B276" s="174">
        <f>'[1]SCC x Atuacao = Comércio'!B52</f>
        <v>42830.382547952293</v>
      </c>
      <c r="C276" s="174">
        <f>'[1]SCC x Atuacao = Comércio'!C52</f>
        <v>0</v>
      </c>
      <c r="D276" s="174">
        <f>'[1]SCC x Atuacao = Comércio'!D52</f>
        <v>0</v>
      </c>
      <c r="E276" s="174">
        <f>'[1]SCC x Atuacao = Comércio'!E52</f>
        <v>0</v>
      </c>
      <c r="F276" s="174">
        <f>'[1]SCC x Atuacao = Comércio'!F52</f>
        <v>324355.56732832384</v>
      </c>
      <c r="G276" s="174">
        <f>'[1]SCC x Atuacao = Comércio'!G52</f>
        <v>0</v>
      </c>
      <c r="H276" s="174">
        <f>'[1]SCC x Atuacao = Comércio'!H52</f>
        <v>0</v>
      </c>
      <c r="I276" s="174">
        <f>'[1]SCC x Atuacao = Comércio'!I52</f>
        <v>25558.700265923755</v>
      </c>
      <c r="J276" s="174">
        <f>'[1]SCC x Atuacao = Comércio'!J52</f>
        <v>0</v>
      </c>
      <c r="K276" s="174">
        <f>'[1]SCC x Atuacao = Comércio'!K52</f>
        <v>0</v>
      </c>
      <c r="L276" s="174">
        <f t="shared" si="16"/>
        <v>392744.65014219988</v>
      </c>
      <c r="N276" s="156" t="s">
        <v>544</v>
      </c>
      <c r="O276" s="19">
        <f>B276/'Total x Ano'!$J$30</f>
        <v>3.5915915326711223E-4</v>
      </c>
      <c r="P276" s="19">
        <f>C276/'Total x Ano'!$J$30</f>
        <v>0</v>
      </c>
      <c r="Q276" s="19">
        <f>D276/'Total x Ano'!$J$30</f>
        <v>0</v>
      </c>
      <c r="R276" s="19">
        <f>E276/'Total x Ano'!$J$30</f>
        <v>0</v>
      </c>
      <c r="S276" s="19">
        <f>F276/'Total x Ano'!$J$30</f>
        <v>2.7199213266117374E-3</v>
      </c>
      <c r="T276" s="19">
        <f>G276/'Total x Ano'!$J$30</f>
        <v>0</v>
      </c>
      <c r="U276" s="19">
        <f>H276/'Total x Ano'!$J$30</f>
        <v>0</v>
      </c>
      <c r="V276" s="19">
        <f>I276/'Total x Ano'!$J$30</f>
        <v>2.1432545310188849E-4</v>
      </c>
      <c r="W276" s="19">
        <f>J276/'Total x Ano'!$J$30</f>
        <v>0</v>
      </c>
      <c r="X276" s="19">
        <f>K276/'Total x Ano'!$J$30</f>
        <v>0</v>
      </c>
      <c r="Y276" s="19">
        <f>L276/'Total x Ano'!$J$30</f>
        <v>3.2934059329807379E-3</v>
      </c>
    </row>
    <row r="277" spans="1:25" x14ac:dyDescent="0.25">
      <c r="A277" s="123" t="s">
        <v>545</v>
      </c>
      <c r="B277" s="174">
        <f>'[1]SCC x Atuacao = Comércio'!B53</f>
        <v>130212.93665962481</v>
      </c>
      <c r="C277" s="174">
        <f>'[1]SCC x Atuacao = Comércio'!C53</f>
        <v>0</v>
      </c>
      <c r="D277" s="174">
        <f>'[1]SCC x Atuacao = Comércio'!D53</f>
        <v>0</v>
      </c>
      <c r="E277" s="174">
        <f>'[1]SCC x Atuacao = Comércio'!E53</f>
        <v>0</v>
      </c>
      <c r="F277" s="174">
        <f>'[1]SCC x Atuacao = Comércio'!F53</f>
        <v>731386.88668974512</v>
      </c>
      <c r="G277" s="174">
        <f>'[1]SCC x Atuacao = Comércio'!G53</f>
        <v>0</v>
      </c>
      <c r="H277" s="174">
        <f>'[1]SCC x Atuacao = Comércio'!H53</f>
        <v>0</v>
      </c>
      <c r="I277" s="174">
        <f>'[1]SCC x Atuacao = Comércio'!I53</f>
        <v>65708.027462675294</v>
      </c>
      <c r="J277" s="174">
        <f>'[1]SCC x Atuacao = Comércio'!J53</f>
        <v>0</v>
      </c>
      <c r="K277" s="174">
        <f>'[1]SCC x Atuacao = Comércio'!K53</f>
        <v>0</v>
      </c>
      <c r="L277" s="174">
        <f t="shared" si="16"/>
        <v>927307.85081204516</v>
      </c>
      <c r="N277" s="156" t="s">
        <v>545</v>
      </c>
      <c r="O277" s="19">
        <f>B277/'Total x Ano'!$J$30</f>
        <v>1.0919157218064793E-3</v>
      </c>
      <c r="P277" s="19">
        <f>C277/'Total x Ano'!$J$30</f>
        <v>0</v>
      </c>
      <c r="Q277" s="19">
        <f>D277/'Total x Ano'!$J$30</f>
        <v>0</v>
      </c>
      <c r="R277" s="19">
        <f>E277/'Total x Ano'!$J$30</f>
        <v>0</v>
      </c>
      <c r="S277" s="19">
        <f>F277/'Total x Ano'!$J$30</f>
        <v>6.1331297856156335E-3</v>
      </c>
      <c r="T277" s="19">
        <f>G277/'Total x Ano'!$J$30</f>
        <v>0</v>
      </c>
      <c r="U277" s="19">
        <f>H277/'Total x Ano'!$J$30</f>
        <v>0</v>
      </c>
      <c r="V277" s="19">
        <f>I277/'Total x Ano'!$J$30</f>
        <v>5.5100230496248298E-4</v>
      </c>
      <c r="W277" s="19">
        <f>J277/'Total x Ano'!$J$30</f>
        <v>0</v>
      </c>
      <c r="X277" s="19">
        <f>K277/'Total x Ano'!$J$30</f>
        <v>0</v>
      </c>
      <c r="Y277" s="19">
        <f>L277/'Total x Ano'!$J$30</f>
        <v>7.7760478123845957E-3</v>
      </c>
    </row>
    <row r="278" spans="1:25" x14ac:dyDescent="0.25">
      <c r="A278" s="123" t="s">
        <v>546</v>
      </c>
      <c r="B278" s="174">
        <f>'[1]SCC x Atuacao = Comércio'!B54</f>
        <v>34083.29603474911</v>
      </c>
      <c r="C278" s="174">
        <f>'[1]SCC x Atuacao = Comércio'!C54</f>
        <v>0</v>
      </c>
      <c r="D278" s="174">
        <f>'[1]SCC x Atuacao = Comércio'!D54</f>
        <v>0</v>
      </c>
      <c r="E278" s="174">
        <f>'[1]SCC x Atuacao = Comércio'!E54</f>
        <v>0</v>
      </c>
      <c r="F278" s="174">
        <f>'[1]SCC x Atuacao = Comércio'!F54</f>
        <v>154597.50156356092</v>
      </c>
      <c r="G278" s="174">
        <f>'[1]SCC x Atuacao = Comércio'!G54</f>
        <v>0</v>
      </c>
      <c r="H278" s="174">
        <f>'[1]SCC x Atuacao = Comércio'!H54</f>
        <v>0</v>
      </c>
      <c r="I278" s="174">
        <f>'[1]SCC x Atuacao = Comércio'!I54</f>
        <v>15786.41414934913</v>
      </c>
      <c r="J278" s="174">
        <f>'[1]SCC x Atuacao = Comércio'!J54</f>
        <v>0</v>
      </c>
      <c r="K278" s="174">
        <f>'[1]SCC x Atuacao = Comércio'!K54</f>
        <v>0</v>
      </c>
      <c r="L278" s="174">
        <f t="shared" si="16"/>
        <v>204467.21174765914</v>
      </c>
      <c r="N278" s="156" t="s">
        <v>546</v>
      </c>
      <c r="O278" s="19">
        <f>B278/'Total x Ano'!$J$30</f>
        <v>2.8580944218015321E-4</v>
      </c>
      <c r="P278" s="19">
        <f>C278/'Total x Ano'!$J$30</f>
        <v>0</v>
      </c>
      <c r="Q278" s="19">
        <f>D278/'Total x Ano'!$J$30</f>
        <v>0</v>
      </c>
      <c r="R278" s="19">
        <f>E278/'Total x Ano'!$J$30</f>
        <v>0</v>
      </c>
      <c r="S278" s="19">
        <f>F278/'Total x Ano'!$J$30</f>
        <v>1.2963953262993735E-3</v>
      </c>
      <c r="T278" s="19">
        <f>G278/'Total x Ano'!$J$30</f>
        <v>0</v>
      </c>
      <c r="U278" s="19">
        <f>H278/'Total x Ano'!$J$30</f>
        <v>0</v>
      </c>
      <c r="V278" s="19">
        <f>I278/'Total x Ano'!$J$30</f>
        <v>1.3237881152838935E-4</v>
      </c>
      <c r="W278" s="19">
        <f>J278/'Total x Ano'!$J$30</f>
        <v>0</v>
      </c>
      <c r="X278" s="19">
        <f>K278/'Total x Ano'!$J$30</f>
        <v>0</v>
      </c>
      <c r="Y278" s="19">
        <f>L278/'Total x Ano'!$J$30</f>
        <v>1.7145835800079158E-3</v>
      </c>
    </row>
    <row r="279" spans="1:25" x14ac:dyDescent="0.25">
      <c r="A279" s="123" t="s">
        <v>547</v>
      </c>
      <c r="B279" s="174">
        <f>'[1]SCC x Atuacao = Comércio'!B55</f>
        <v>206801.09974236955</v>
      </c>
      <c r="C279" s="174">
        <f>'[1]SCC x Atuacao = Comércio'!C55</f>
        <v>0</v>
      </c>
      <c r="D279" s="174">
        <f>'[1]SCC x Atuacao = Comércio'!D55</f>
        <v>0</v>
      </c>
      <c r="E279" s="174">
        <f>'[1]SCC x Atuacao = Comércio'!E55</f>
        <v>0</v>
      </c>
      <c r="F279" s="174">
        <f>'[1]SCC x Atuacao = Comércio'!F55</f>
        <v>1084265.4579196186</v>
      </c>
      <c r="G279" s="174">
        <f>'[1]SCC x Atuacao = Comércio'!G55</f>
        <v>0</v>
      </c>
      <c r="H279" s="174">
        <f>'[1]SCC x Atuacao = Comércio'!H55</f>
        <v>0</v>
      </c>
      <c r="I279" s="174">
        <f>'[1]SCC x Atuacao = Comércio'!I55</f>
        <v>41580.69482159405</v>
      </c>
      <c r="J279" s="174">
        <f>'[1]SCC x Atuacao = Comércio'!J55</f>
        <v>0</v>
      </c>
      <c r="K279" s="174">
        <f>'[1]SCC x Atuacao = Comércio'!K55</f>
        <v>0</v>
      </c>
      <c r="L279" s="174">
        <f t="shared" si="16"/>
        <v>1332647.2524835821</v>
      </c>
      <c r="N279" s="156" t="s">
        <v>547</v>
      </c>
      <c r="O279" s="19">
        <f>B279/'Total x Ano'!$J$30</f>
        <v>1.7341546691771986E-3</v>
      </c>
      <c r="P279" s="19">
        <f>C279/'Total x Ano'!$J$30</f>
        <v>0</v>
      </c>
      <c r="Q279" s="19">
        <f>D279/'Total x Ano'!$J$30</f>
        <v>0</v>
      </c>
      <c r="R279" s="19">
        <f>E279/'Total x Ano'!$J$30</f>
        <v>0</v>
      </c>
      <c r="S279" s="19">
        <f>F279/'Total x Ano'!$J$30</f>
        <v>9.0922340781615582E-3</v>
      </c>
      <c r="T279" s="19">
        <f>G279/'Total x Ano'!$J$30</f>
        <v>0</v>
      </c>
      <c r="U279" s="19">
        <f>H279/'Total x Ano'!$J$30</f>
        <v>0</v>
      </c>
      <c r="V279" s="19">
        <f>I279/'Total x Ano'!$J$30</f>
        <v>3.4867975152129275E-4</v>
      </c>
      <c r="W279" s="19">
        <f>J279/'Total x Ano'!$J$30</f>
        <v>0</v>
      </c>
      <c r="X279" s="19">
        <f>K279/'Total x Ano'!$J$30</f>
        <v>0</v>
      </c>
      <c r="Y279" s="19">
        <f>L279/'Total x Ano'!$J$30</f>
        <v>1.117506849886005E-2</v>
      </c>
    </row>
    <row r="280" spans="1:25" x14ac:dyDescent="0.25">
      <c r="A280" s="123" t="s">
        <v>548</v>
      </c>
      <c r="B280" s="174">
        <f>'[1]SCC x Atuacao = Comércio'!B56</f>
        <v>785404.99341627304</v>
      </c>
      <c r="C280" s="174">
        <f>'[1]SCC x Atuacao = Comércio'!C56</f>
        <v>0</v>
      </c>
      <c r="D280" s="174">
        <f>'[1]SCC x Atuacao = Comércio'!D56</f>
        <v>0</v>
      </c>
      <c r="E280" s="174">
        <f>'[1]SCC x Atuacao = Comércio'!E56</f>
        <v>0</v>
      </c>
      <c r="F280" s="174">
        <f>'[1]SCC x Atuacao = Comércio'!F56</f>
        <v>4338742.437443614</v>
      </c>
      <c r="G280" s="174">
        <f>'[1]SCC x Atuacao = Comércio'!G56</f>
        <v>0</v>
      </c>
      <c r="H280" s="174">
        <f>'[1]SCC x Atuacao = Comércio'!H56</f>
        <v>0</v>
      </c>
      <c r="I280" s="174">
        <f>'[1]SCC x Atuacao = Comércio'!I56</f>
        <v>193516.49804360396</v>
      </c>
      <c r="J280" s="174">
        <f>'[1]SCC x Atuacao = Comércio'!J56</f>
        <v>0</v>
      </c>
      <c r="K280" s="174">
        <f>'[1]SCC x Atuacao = Comércio'!K56</f>
        <v>0</v>
      </c>
      <c r="L280" s="174">
        <f t="shared" si="16"/>
        <v>5317663.9289034912</v>
      </c>
      <c r="N280" s="156" t="s">
        <v>548</v>
      </c>
      <c r="O280" s="19">
        <f>B280/'Total x Ano'!$J$30</f>
        <v>6.5861049009154115E-3</v>
      </c>
      <c r="P280" s="19">
        <f>C280/'Total x Ano'!$J$30</f>
        <v>0</v>
      </c>
      <c r="Q280" s="19">
        <f>D280/'Total x Ano'!$J$30</f>
        <v>0</v>
      </c>
      <c r="R280" s="19">
        <f>E280/'Total x Ano'!$J$30</f>
        <v>0</v>
      </c>
      <c r="S280" s="19">
        <f>F280/'Total x Ano'!$J$30</f>
        <v>3.6383029227714352E-2</v>
      </c>
      <c r="T280" s="19">
        <f>G280/'Total x Ano'!$J$30</f>
        <v>0</v>
      </c>
      <c r="U280" s="19">
        <f>H280/'Total x Ano'!$J$30</f>
        <v>0</v>
      </c>
      <c r="V280" s="19">
        <f>I280/'Total x Ano'!$J$30</f>
        <v>1.622755096869442E-3</v>
      </c>
      <c r="W280" s="19">
        <f>J280/'Total x Ano'!$J$30</f>
        <v>0</v>
      </c>
      <c r="X280" s="19">
        <f>K280/'Total x Ano'!$J$30</f>
        <v>0</v>
      </c>
      <c r="Y280" s="19">
        <f>L280/'Total x Ano'!$J$30</f>
        <v>4.4591889225499212E-2</v>
      </c>
    </row>
    <row r="281" spans="1:25" x14ac:dyDescent="0.25">
      <c r="A281" s="123" t="s">
        <v>549</v>
      </c>
      <c r="B281" s="174">
        <f>'[1]SCC x Atuacao = Comércio'!B57</f>
        <v>191184.50954945819</v>
      </c>
      <c r="C281" s="174">
        <f>'[1]SCC x Atuacao = Comércio'!C57</f>
        <v>0</v>
      </c>
      <c r="D281" s="174">
        <f>'[1]SCC x Atuacao = Comércio'!D57</f>
        <v>0</v>
      </c>
      <c r="E281" s="174">
        <f>'[1]SCC x Atuacao = Comércio'!E57</f>
        <v>0</v>
      </c>
      <c r="F281" s="174">
        <f>'[1]SCC x Atuacao = Comércio'!F57</f>
        <v>660051.13655380753</v>
      </c>
      <c r="G281" s="174">
        <f>'[1]SCC x Atuacao = Comércio'!G57</f>
        <v>0</v>
      </c>
      <c r="H281" s="174">
        <f>'[1]SCC x Atuacao = Comércio'!H57</f>
        <v>0</v>
      </c>
      <c r="I281" s="174">
        <f>'[1]SCC x Atuacao = Comércio'!I57</f>
        <v>47984.093982032253</v>
      </c>
      <c r="J281" s="174">
        <f>'[1]SCC x Atuacao = Comércio'!J57</f>
        <v>0</v>
      </c>
      <c r="K281" s="174">
        <f>'[1]SCC x Atuacao = Comércio'!K57</f>
        <v>0</v>
      </c>
      <c r="L281" s="174">
        <f t="shared" si="16"/>
        <v>899219.74008529796</v>
      </c>
      <c r="N281" s="156" t="s">
        <v>549</v>
      </c>
      <c r="O281" s="19">
        <f>B281/'Total x Ano'!$J$30</f>
        <v>1.603199936183022E-3</v>
      </c>
      <c r="P281" s="19">
        <f>C281/'Total x Ano'!$J$30</f>
        <v>0</v>
      </c>
      <c r="Q281" s="19">
        <f>D281/'Total x Ano'!$J$30</f>
        <v>0</v>
      </c>
      <c r="R281" s="19">
        <f>E281/'Total x Ano'!$J$30</f>
        <v>0</v>
      </c>
      <c r="S281" s="19">
        <f>F281/'Total x Ano'!$J$30</f>
        <v>5.5349355577725169E-3</v>
      </c>
      <c r="T281" s="19">
        <f>G281/'Total x Ano'!$J$30</f>
        <v>0</v>
      </c>
      <c r="U281" s="19">
        <f>H281/'Total x Ano'!$J$30</f>
        <v>0</v>
      </c>
      <c r="V281" s="19">
        <f>I281/'Total x Ano'!$J$30</f>
        <v>4.0237619978251136E-4</v>
      </c>
      <c r="W281" s="19">
        <f>J281/'Total x Ano'!$J$30</f>
        <v>0</v>
      </c>
      <c r="X281" s="19">
        <f>K281/'Total x Ano'!$J$30</f>
        <v>0</v>
      </c>
      <c r="Y281" s="19">
        <f>L281/'Total x Ano'!$J$30</f>
        <v>7.5405116937380503E-3</v>
      </c>
    </row>
    <row r="282" spans="1:25" x14ac:dyDescent="0.25">
      <c r="A282" s="123" t="s">
        <v>550</v>
      </c>
      <c r="B282" s="174">
        <f>'[1]SCC x Atuacao = Comércio'!B58</f>
        <v>121846.06490627585</v>
      </c>
      <c r="C282" s="174">
        <f>'[1]SCC x Atuacao = Comércio'!C58</f>
        <v>0</v>
      </c>
      <c r="D282" s="174">
        <f>'[1]SCC x Atuacao = Comércio'!D58</f>
        <v>0</v>
      </c>
      <c r="E282" s="174">
        <f>'[1]SCC x Atuacao = Comércio'!E58</f>
        <v>0</v>
      </c>
      <c r="F282" s="174">
        <f>'[1]SCC x Atuacao = Comércio'!F58</f>
        <v>275625.50517551799</v>
      </c>
      <c r="G282" s="174">
        <f>'[1]SCC x Atuacao = Comércio'!G58</f>
        <v>0</v>
      </c>
      <c r="H282" s="174">
        <f>'[1]SCC x Atuacao = Comércio'!H58</f>
        <v>0</v>
      </c>
      <c r="I282" s="174">
        <f>'[1]SCC x Atuacao = Comércio'!I58</f>
        <v>16556.256593838101</v>
      </c>
      <c r="J282" s="174">
        <f>'[1]SCC x Atuacao = Comércio'!J58</f>
        <v>0</v>
      </c>
      <c r="K282" s="174">
        <f>'[1]SCC x Atuacao = Comércio'!K58</f>
        <v>0</v>
      </c>
      <c r="L282" s="174">
        <f t="shared" si="16"/>
        <v>414027.82667563192</v>
      </c>
      <c r="N282" s="156" t="s">
        <v>550</v>
      </c>
      <c r="O282" s="19">
        <f>B282/'Total x Ano'!$J$30</f>
        <v>1.021754345800488E-3</v>
      </c>
      <c r="P282" s="19">
        <f>C282/'Total x Ano'!$J$30</f>
        <v>0</v>
      </c>
      <c r="Q282" s="19">
        <f>D282/'Total x Ano'!$J$30</f>
        <v>0</v>
      </c>
      <c r="R282" s="19">
        <f>E282/'Total x Ano'!$J$30</f>
        <v>0</v>
      </c>
      <c r="S282" s="19">
        <f>F282/'Total x Ano'!$J$30</f>
        <v>2.3112897239903813E-3</v>
      </c>
      <c r="T282" s="19">
        <f>G282/'Total x Ano'!$J$30</f>
        <v>0</v>
      </c>
      <c r="U282" s="19">
        <f>H282/'Total x Ano'!$J$30</f>
        <v>0</v>
      </c>
      <c r="V282" s="19">
        <f>I282/'Total x Ano'!$J$30</f>
        <v>1.388344148656274E-4</v>
      </c>
      <c r="W282" s="19">
        <f>J282/'Total x Ano'!$J$30</f>
        <v>0</v>
      </c>
      <c r="X282" s="19">
        <f>K282/'Total x Ano'!$J$30</f>
        <v>0</v>
      </c>
      <c r="Y282" s="19">
        <f>L282/'Total x Ano'!$J$30</f>
        <v>3.4718784846564966E-3</v>
      </c>
    </row>
    <row r="283" spans="1:25" x14ac:dyDescent="0.25">
      <c r="A283" s="123" t="s">
        <v>551</v>
      </c>
      <c r="B283" s="174">
        <f>'[1]SCC x Atuacao = Comércio'!B59</f>
        <v>152550.15320369016</v>
      </c>
      <c r="C283" s="174">
        <f>'[1]SCC x Atuacao = Comércio'!C59</f>
        <v>0</v>
      </c>
      <c r="D283" s="174">
        <f>'[1]SCC x Atuacao = Comércio'!D59</f>
        <v>0</v>
      </c>
      <c r="E283" s="174">
        <f>'[1]SCC x Atuacao = Comércio'!E59</f>
        <v>0</v>
      </c>
      <c r="F283" s="174">
        <f>'[1]SCC x Atuacao = Comércio'!F59</f>
        <v>541680.30662703607</v>
      </c>
      <c r="G283" s="174">
        <f>'[1]SCC x Atuacao = Comércio'!G59</f>
        <v>0</v>
      </c>
      <c r="H283" s="174">
        <f>'[1]SCC x Atuacao = Comércio'!H59</f>
        <v>0</v>
      </c>
      <c r="I283" s="174">
        <f>'[1]SCC x Atuacao = Comércio'!I59</f>
        <v>33321.041347425649</v>
      </c>
      <c r="J283" s="174">
        <f>'[1]SCC x Atuacao = Comércio'!J59</f>
        <v>0</v>
      </c>
      <c r="K283" s="174">
        <f>'[1]SCC x Atuacao = Comércio'!K59</f>
        <v>0</v>
      </c>
      <c r="L283" s="174">
        <f t="shared" si="16"/>
        <v>727551.50117815193</v>
      </c>
      <c r="N283" s="156" t="s">
        <v>551</v>
      </c>
      <c r="O283" s="19">
        <f>B283/'Total x Ano'!$J$30</f>
        <v>1.2792270485574987E-3</v>
      </c>
      <c r="P283" s="19">
        <f>C283/'Total x Ano'!$J$30</f>
        <v>0</v>
      </c>
      <c r="Q283" s="19">
        <f>D283/'Total x Ano'!$J$30</f>
        <v>0</v>
      </c>
      <c r="R283" s="19">
        <f>E283/'Total x Ano'!$J$30</f>
        <v>0</v>
      </c>
      <c r="S283" s="19">
        <f>F283/'Total x Ano'!$J$30</f>
        <v>4.5423231990006441E-3</v>
      </c>
      <c r="T283" s="19">
        <f>G283/'Total x Ano'!$J$30</f>
        <v>0</v>
      </c>
      <c r="U283" s="19">
        <f>H283/'Total x Ano'!$J$30</f>
        <v>0</v>
      </c>
      <c r="V283" s="19">
        <f>I283/'Total x Ano'!$J$30</f>
        <v>2.7941746686294767E-4</v>
      </c>
      <c r="W283" s="19">
        <f>J283/'Total x Ano'!$J$30</f>
        <v>0</v>
      </c>
      <c r="X283" s="19">
        <f>K283/'Total x Ano'!$J$30</f>
        <v>0</v>
      </c>
      <c r="Y283" s="19">
        <f>L283/'Total x Ano'!$J$30</f>
        <v>6.1009677144210905E-3</v>
      </c>
    </row>
    <row r="284" spans="1:25" x14ac:dyDescent="0.25">
      <c r="A284" s="123" t="s">
        <v>552</v>
      </c>
      <c r="B284" s="174">
        <f>'[1]SCC x Atuacao = Comércio'!B60</f>
        <v>19959.648187910559</v>
      </c>
      <c r="C284" s="174">
        <f>'[1]SCC x Atuacao = Comércio'!C60</f>
        <v>0</v>
      </c>
      <c r="D284" s="174">
        <f>'[1]SCC x Atuacao = Comércio'!D60</f>
        <v>0</v>
      </c>
      <c r="E284" s="174">
        <f>'[1]SCC x Atuacao = Comércio'!E60</f>
        <v>0</v>
      </c>
      <c r="F284" s="174">
        <f>'[1]SCC x Atuacao = Comércio'!F60</f>
        <v>64475.684834193693</v>
      </c>
      <c r="G284" s="174">
        <f>'[1]SCC x Atuacao = Comércio'!G60</f>
        <v>0</v>
      </c>
      <c r="H284" s="174">
        <f>'[1]SCC x Atuacao = Comércio'!H60</f>
        <v>0</v>
      </c>
      <c r="I284" s="174">
        <f>'[1]SCC x Atuacao = Comércio'!I60</f>
        <v>5848.4704978473792</v>
      </c>
      <c r="J284" s="174">
        <f>'[1]SCC x Atuacao = Comércio'!J60</f>
        <v>0</v>
      </c>
      <c r="K284" s="174">
        <f>'[1]SCC x Atuacao = Comércio'!K60</f>
        <v>0</v>
      </c>
      <c r="L284" s="174">
        <f t="shared" si="16"/>
        <v>90283.803519951631</v>
      </c>
      <c r="N284" s="156" t="s">
        <v>552</v>
      </c>
      <c r="O284" s="19">
        <f>B284/'Total x Ano'!$J$30</f>
        <v>1.6737395083159584E-4</v>
      </c>
      <c r="P284" s="19">
        <f>C284/'Total x Ano'!$J$30</f>
        <v>0</v>
      </c>
      <c r="Q284" s="19">
        <f>D284/'Total x Ano'!$J$30</f>
        <v>0</v>
      </c>
      <c r="R284" s="19">
        <f>E284/'Total x Ano'!$J$30</f>
        <v>0</v>
      </c>
      <c r="S284" s="19">
        <f>F284/'Total x Ano'!$J$30</f>
        <v>5.406683525518342E-4</v>
      </c>
      <c r="T284" s="19">
        <f>G284/'Total x Ano'!$J$30</f>
        <v>0</v>
      </c>
      <c r="U284" s="19">
        <f>H284/'Total x Ano'!$J$30</f>
        <v>0</v>
      </c>
      <c r="V284" s="19">
        <f>I284/'Total x Ano'!$J$30</f>
        <v>4.9043029432735638E-5</v>
      </c>
      <c r="W284" s="19">
        <f>J284/'Total x Ano'!$J$30</f>
        <v>0</v>
      </c>
      <c r="X284" s="19">
        <f>K284/'Total x Ano'!$J$30</f>
        <v>0</v>
      </c>
      <c r="Y284" s="19">
        <f>L284/'Total x Ano'!$J$30</f>
        <v>7.5708533281616569E-4</v>
      </c>
    </row>
    <row r="285" spans="1:25" x14ac:dyDescent="0.25">
      <c r="A285" s="123" t="s">
        <v>553</v>
      </c>
      <c r="B285" s="174">
        <f>'[1]SCC x Atuacao = Comércio'!B61</f>
        <v>15711.145434037939</v>
      </c>
      <c r="C285" s="174">
        <f>'[1]SCC x Atuacao = Comércio'!C61</f>
        <v>0</v>
      </c>
      <c r="D285" s="174">
        <f>'[1]SCC x Atuacao = Comércio'!D61</f>
        <v>0</v>
      </c>
      <c r="E285" s="174">
        <f>'[1]SCC x Atuacao = Comércio'!E61</f>
        <v>0</v>
      </c>
      <c r="F285" s="174">
        <f>'[1]SCC x Atuacao = Comércio'!F61</f>
        <v>78198.724075591788</v>
      </c>
      <c r="G285" s="174">
        <f>'[1]SCC x Atuacao = Comércio'!G61</f>
        <v>0</v>
      </c>
      <c r="H285" s="174">
        <f>'[1]SCC x Atuacao = Comércio'!H61</f>
        <v>0</v>
      </c>
      <c r="I285" s="174">
        <f>'[1]SCC x Atuacao = Comércio'!I61</f>
        <v>5991.7653121943995</v>
      </c>
      <c r="J285" s="174">
        <f>'[1]SCC x Atuacao = Comércio'!J61</f>
        <v>0</v>
      </c>
      <c r="K285" s="174">
        <f>'[1]SCC x Atuacao = Comércio'!K61</f>
        <v>0</v>
      </c>
      <c r="L285" s="174">
        <f t="shared" si="16"/>
        <v>99901.634821824133</v>
      </c>
      <c r="N285" s="156" t="s">
        <v>553</v>
      </c>
      <c r="O285" s="19">
        <f>B285/'Total x Ano'!$J$30</f>
        <v>1.3174763696373529E-4</v>
      </c>
      <c r="P285" s="19">
        <f>C285/'Total x Ano'!$J$30</f>
        <v>0</v>
      </c>
      <c r="Q285" s="19">
        <f>D285/'Total x Ano'!$J$30</f>
        <v>0</v>
      </c>
      <c r="R285" s="19">
        <f>E285/'Total x Ano'!$J$30</f>
        <v>0</v>
      </c>
      <c r="S285" s="19">
        <f>F285/'Total x Ano'!$J$30</f>
        <v>6.5574449385581929E-4</v>
      </c>
      <c r="T285" s="19">
        <f>G285/'Total x Ano'!$J$30</f>
        <v>0</v>
      </c>
      <c r="U285" s="19">
        <f>H285/'Total x Ano'!$J$30</f>
        <v>0</v>
      </c>
      <c r="V285" s="19">
        <f>I285/'Total x Ano'!$J$30</f>
        <v>5.0244644761079334E-5</v>
      </c>
      <c r="W285" s="19">
        <f>J285/'Total x Ano'!$J$30</f>
        <v>0</v>
      </c>
      <c r="X285" s="19">
        <f>K285/'Total x Ano'!$J$30</f>
        <v>0</v>
      </c>
      <c r="Y285" s="19">
        <f>L285/'Total x Ano'!$J$30</f>
        <v>8.3773677558063395E-4</v>
      </c>
    </row>
    <row r="286" spans="1:25" x14ac:dyDescent="0.25">
      <c r="A286" s="123" t="s">
        <v>554</v>
      </c>
      <c r="B286" s="174">
        <f>'[1]SCC x Atuacao = Comércio'!B62</f>
        <v>50606.965860621523</v>
      </c>
      <c r="C286" s="174">
        <f>'[1]SCC x Atuacao = Comércio'!C62</f>
        <v>0</v>
      </c>
      <c r="D286" s="174">
        <f>'[1]SCC x Atuacao = Comércio'!D62</f>
        <v>0</v>
      </c>
      <c r="E286" s="174">
        <f>'[1]SCC x Atuacao = Comércio'!E62</f>
        <v>0</v>
      </c>
      <c r="F286" s="174">
        <f>'[1]SCC x Atuacao = Comércio'!F62</f>
        <v>211142.53642726573</v>
      </c>
      <c r="G286" s="174">
        <f>'[1]SCC x Atuacao = Comércio'!G62</f>
        <v>0</v>
      </c>
      <c r="H286" s="174">
        <f>'[1]SCC x Atuacao = Comércio'!H62</f>
        <v>0</v>
      </c>
      <c r="I286" s="174">
        <f>'[1]SCC x Atuacao = Comércio'!I62</f>
        <v>25585.292184879654</v>
      </c>
      <c r="J286" s="174">
        <f>'[1]SCC x Atuacao = Comércio'!J62</f>
        <v>0</v>
      </c>
      <c r="K286" s="174">
        <f>'[1]SCC x Atuacao = Comércio'!K62</f>
        <v>0</v>
      </c>
      <c r="L286" s="174">
        <f t="shared" si="16"/>
        <v>287334.79447276692</v>
      </c>
      <c r="N286" s="156" t="s">
        <v>554</v>
      </c>
      <c r="O286" s="19">
        <f>B286/'Total x Ano'!$J$30</f>
        <v>4.2437059691374318E-4</v>
      </c>
      <c r="P286" s="19">
        <f>C286/'Total x Ano'!$J$30</f>
        <v>0</v>
      </c>
      <c r="Q286" s="19">
        <f>D286/'Total x Ano'!$J$30</f>
        <v>0</v>
      </c>
      <c r="R286" s="19">
        <f>E286/'Total x Ano'!$J$30</f>
        <v>0</v>
      </c>
      <c r="S286" s="19">
        <f>F286/'Total x Ano'!$J$30</f>
        <v>1.7705602913302195E-3</v>
      </c>
      <c r="T286" s="19">
        <f>G286/'Total x Ano'!$J$30</f>
        <v>0</v>
      </c>
      <c r="U286" s="19">
        <f>H286/'Total x Ano'!$J$30</f>
        <v>0</v>
      </c>
      <c r="V286" s="19">
        <f>I286/'Total x Ano'!$J$30</f>
        <v>2.145484427304601E-4</v>
      </c>
      <c r="W286" s="19">
        <f>J286/'Total x Ano'!$J$30</f>
        <v>0</v>
      </c>
      <c r="X286" s="19">
        <f>K286/'Total x Ano'!$J$30</f>
        <v>0</v>
      </c>
      <c r="Y286" s="19">
        <f>L286/'Total x Ano'!$J$30</f>
        <v>2.4094793309744227E-3</v>
      </c>
    </row>
    <row r="287" spans="1:25" x14ac:dyDescent="0.25">
      <c r="A287" s="123" t="s">
        <v>555</v>
      </c>
      <c r="B287" s="174">
        <f>'[1]SCC x Atuacao = Comércio'!B63</f>
        <v>49878.591731191875</v>
      </c>
      <c r="C287" s="174">
        <f>'[1]SCC x Atuacao = Comércio'!C63</f>
        <v>0</v>
      </c>
      <c r="D287" s="174">
        <f>'[1]SCC x Atuacao = Comércio'!D63</f>
        <v>0</v>
      </c>
      <c r="E287" s="174">
        <f>'[1]SCC x Atuacao = Comércio'!E63</f>
        <v>0</v>
      </c>
      <c r="F287" s="174">
        <f>'[1]SCC x Atuacao = Comércio'!F63</f>
        <v>211764.6681296805</v>
      </c>
      <c r="G287" s="174">
        <f>'[1]SCC x Atuacao = Comércio'!G63</f>
        <v>0</v>
      </c>
      <c r="H287" s="174">
        <f>'[1]SCC x Atuacao = Comércio'!H63</f>
        <v>0</v>
      </c>
      <c r="I287" s="174">
        <f>'[1]SCC x Atuacao = Comércio'!I63</f>
        <v>14247.708548056949</v>
      </c>
      <c r="J287" s="174">
        <f>'[1]SCC x Atuacao = Comércio'!J63</f>
        <v>0</v>
      </c>
      <c r="K287" s="174">
        <f>'[1]SCC x Atuacao = Comércio'!K63</f>
        <v>0</v>
      </c>
      <c r="L287" s="174">
        <f t="shared" si="16"/>
        <v>275890.9684089293</v>
      </c>
      <c r="N287" s="156" t="s">
        <v>555</v>
      </c>
      <c r="O287" s="19">
        <f>B287/'Total x Ano'!$J$30</f>
        <v>4.1826273095446213E-4</v>
      </c>
      <c r="P287" s="19">
        <f>C287/'Total x Ano'!$J$30</f>
        <v>0</v>
      </c>
      <c r="Q287" s="19">
        <f>D287/'Total x Ano'!$J$30</f>
        <v>0</v>
      </c>
      <c r="R287" s="19">
        <f>E287/'Total x Ano'!$J$30</f>
        <v>0</v>
      </c>
      <c r="S287" s="19">
        <f>F287/'Total x Ano'!$J$30</f>
        <v>1.7757772490636639E-3</v>
      </c>
      <c r="T287" s="19">
        <f>G287/'Total x Ano'!$J$30</f>
        <v>0</v>
      </c>
      <c r="U287" s="19">
        <f>H287/'Total x Ano'!$J$30</f>
        <v>0</v>
      </c>
      <c r="V287" s="19">
        <f>I287/'Total x Ano'!$J$30</f>
        <v>1.1947581678467596E-4</v>
      </c>
      <c r="W287" s="19">
        <f>J287/'Total x Ano'!$J$30</f>
        <v>0</v>
      </c>
      <c r="X287" s="19">
        <f>K287/'Total x Ano'!$J$30</f>
        <v>0</v>
      </c>
      <c r="Y287" s="19">
        <f>L287/'Total x Ano'!$J$30</f>
        <v>2.3135157968028016E-3</v>
      </c>
    </row>
    <row r="288" spans="1:25" x14ac:dyDescent="0.25">
      <c r="A288" s="133" t="s">
        <v>95</v>
      </c>
      <c r="B288" s="162">
        <f>'[1]SCC x Atuacao = Comércio'!B64</f>
        <v>2036181.4354826966</v>
      </c>
      <c r="C288" s="162">
        <f>'[1]SCC x Atuacao = Comércio'!C64</f>
        <v>0</v>
      </c>
      <c r="D288" s="162">
        <f>'[1]SCC x Atuacao = Comércio'!D64</f>
        <v>0</v>
      </c>
      <c r="E288" s="162">
        <f>'[1]SCC x Atuacao = Comércio'!E64</f>
        <v>0</v>
      </c>
      <c r="F288" s="162">
        <f>'[1]SCC x Atuacao = Comércio'!F64</f>
        <v>10015916.729965372</v>
      </c>
      <c r="G288" s="162">
        <f>'[1]SCC x Atuacao = Comércio'!G64</f>
        <v>0</v>
      </c>
      <c r="H288" s="162">
        <f>'[1]SCC x Atuacao = Comércio'!H64</f>
        <v>0</v>
      </c>
      <c r="I288" s="162">
        <f>'[1]SCC x Atuacao = Comércio'!I64</f>
        <v>563764.31319179817</v>
      </c>
      <c r="J288" s="162">
        <f>'[1]SCC x Atuacao = Comércio'!J64</f>
        <v>0</v>
      </c>
      <c r="K288" s="162">
        <f>'[1]SCC x Atuacao = Comércio'!K64</f>
        <v>0</v>
      </c>
      <c r="L288" s="174">
        <f t="shared" si="16"/>
        <v>12615862.478639867</v>
      </c>
      <c r="N288" s="156" t="s">
        <v>95</v>
      </c>
      <c r="O288" s="19">
        <f>B288/'Total x Ano'!$J$30</f>
        <v>1.7074636198904144E-2</v>
      </c>
      <c r="P288" s="19">
        <f>C288/'Total x Ano'!$J$30</f>
        <v>0</v>
      </c>
      <c r="Q288" s="19">
        <f>D288/'Total x Ano'!$J$30</f>
        <v>0</v>
      </c>
      <c r="R288" s="19">
        <f>E288/'Total x Ano'!$J$30</f>
        <v>0</v>
      </c>
      <c r="S288" s="19">
        <f>F288/'Total x Ano'!$J$30</f>
        <v>8.3989634411991795E-2</v>
      </c>
      <c r="T288" s="19">
        <f>G288/'Total x Ano'!$J$30</f>
        <v>0</v>
      </c>
      <c r="U288" s="19">
        <f>H288/'Total x Ano'!$J$30</f>
        <v>0</v>
      </c>
      <c r="V288" s="19">
        <f>I288/'Total x Ano'!$J$30</f>
        <v>4.727511204026401E-3</v>
      </c>
      <c r="W288" s="19">
        <f>J288/'Total x Ano'!$J$30</f>
        <v>0</v>
      </c>
      <c r="X288" s="19">
        <f>K288/'Total x Ano'!$J$30</f>
        <v>0</v>
      </c>
      <c r="Y288" s="19">
        <f>L288/'Total x Ano'!$J$30</f>
        <v>0.10579178181492234</v>
      </c>
    </row>
    <row r="291" spans="1:25" x14ac:dyDescent="0.25">
      <c r="A291" s="123"/>
      <c r="B291" s="156">
        <v>2016</v>
      </c>
      <c r="C291" s="156">
        <v>2016</v>
      </c>
      <c r="D291" s="156">
        <v>2016</v>
      </c>
      <c r="E291" s="156">
        <v>2016</v>
      </c>
      <c r="F291" s="156">
        <v>2016</v>
      </c>
      <c r="G291" s="156">
        <v>2016</v>
      </c>
      <c r="H291" s="156">
        <v>2016</v>
      </c>
      <c r="I291" s="156">
        <v>2016</v>
      </c>
      <c r="J291" s="156">
        <v>2016</v>
      </c>
      <c r="K291" s="156">
        <v>2016</v>
      </c>
      <c r="L291" s="156">
        <v>2016</v>
      </c>
      <c r="N291" s="156"/>
      <c r="O291" s="123">
        <v>2015</v>
      </c>
      <c r="P291" s="123">
        <v>2015</v>
      </c>
      <c r="Q291" s="123">
        <v>2015</v>
      </c>
      <c r="R291" s="123">
        <v>2015</v>
      </c>
      <c r="S291" s="123">
        <v>2015</v>
      </c>
      <c r="T291" s="123">
        <v>2015</v>
      </c>
      <c r="U291" s="123">
        <v>2015</v>
      </c>
      <c r="V291" s="123">
        <v>2015</v>
      </c>
      <c r="W291" s="123">
        <v>2015</v>
      </c>
      <c r="X291" s="123">
        <v>2015</v>
      </c>
      <c r="Y291" s="123">
        <v>2015</v>
      </c>
    </row>
    <row r="292" spans="1:25" x14ac:dyDescent="0.25">
      <c r="A292" s="123"/>
      <c r="B292" s="156" t="s">
        <v>780</v>
      </c>
      <c r="C292" s="156" t="s">
        <v>782</v>
      </c>
      <c r="D292" s="156" t="s">
        <v>23</v>
      </c>
      <c r="E292" s="156" t="s">
        <v>787</v>
      </c>
      <c r="F292" s="156" t="s">
        <v>788</v>
      </c>
      <c r="G292" s="156" t="s">
        <v>791</v>
      </c>
      <c r="H292" s="156" t="s">
        <v>25</v>
      </c>
      <c r="I292" s="156" t="s">
        <v>24</v>
      </c>
      <c r="J292" s="156" t="s">
        <v>35</v>
      </c>
      <c r="K292" s="156" t="s">
        <v>795</v>
      </c>
      <c r="L292" s="156" t="s">
        <v>935</v>
      </c>
      <c r="O292" s="123" t="s">
        <v>780</v>
      </c>
      <c r="P292" s="123" t="s">
        <v>782</v>
      </c>
      <c r="Q292" s="123" t="s">
        <v>23</v>
      </c>
      <c r="R292" s="123" t="s">
        <v>787</v>
      </c>
      <c r="S292" s="123" t="s">
        <v>788</v>
      </c>
      <c r="T292" s="123" t="s">
        <v>791</v>
      </c>
      <c r="U292" s="123" t="s">
        <v>25</v>
      </c>
      <c r="V292" s="123" t="s">
        <v>24</v>
      </c>
      <c r="W292" s="123" t="s">
        <v>35</v>
      </c>
      <c r="X292" s="123" t="s">
        <v>795</v>
      </c>
      <c r="Y292" s="123" t="s">
        <v>935</v>
      </c>
    </row>
    <row r="293" spans="1:25" x14ac:dyDescent="0.25">
      <c r="A293" s="123" t="s">
        <v>529</v>
      </c>
      <c r="B293" s="174">
        <f>'[1]SCC x Atuacao = Comércio'!B69</f>
        <v>18548.829059292497</v>
      </c>
      <c r="C293" s="174">
        <f>'[1]SCC x Atuacao = Comércio'!C69</f>
        <v>0</v>
      </c>
      <c r="D293" s="174">
        <f>'[1]SCC x Atuacao = Comércio'!D69</f>
        <v>0</v>
      </c>
      <c r="E293" s="174">
        <f>'[1]SCC x Atuacao = Comércio'!E69</f>
        <v>0</v>
      </c>
      <c r="F293" s="174">
        <f>'[1]SCC x Atuacao = Comércio'!F69</f>
        <v>34592.018130067729</v>
      </c>
      <c r="G293" s="174">
        <f>'[1]SCC x Atuacao = Comércio'!G69</f>
        <v>0</v>
      </c>
      <c r="H293" s="174">
        <f>'[1]SCC x Atuacao = Comércio'!H69</f>
        <v>0</v>
      </c>
      <c r="I293" s="174">
        <f>'[1]SCC x Atuacao = Comércio'!I69</f>
        <v>3660.9227068202158</v>
      </c>
      <c r="J293" s="174">
        <f>'[1]SCC x Atuacao = Comércio'!J69</f>
        <v>0</v>
      </c>
      <c r="K293" s="174">
        <f>'[1]SCC x Atuacao = Comércio'!K69</f>
        <v>0</v>
      </c>
      <c r="L293" s="174">
        <f>SUM(B293:K293)</f>
        <v>56801.769896180442</v>
      </c>
      <c r="N293" s="156" t="s">
        <v>529</v>
      </c>
      <c r="O293" s="19">
        <f>B293/'Total x Ano'!$K$30</f>
        <v>1.6313734298343125E-4</v>
      </c>
      <c r="P293" s="19">
        <f>C293/'Total x Ano'!$K$30</f>
        <v>0</v>
      </c>
      <c r="Q293" s="19">
        <f>D293/'Total x Ano'!$K$30</f>
        <v>0</v>
      </c>
      <c r="R293" s="19">
        <f>E293/'Total x Ano'!$K$30</f>
        <v>0</v>
      </c>
      <c r="S293" s="19">
        <f>F293/'Total x Ano'!$K$30</f>
        <v>3.0423752939524802E-4</v>
      </c>
      <c r="T293" s="19">
        <f>G293/'Total x Ano'!$K$30</f>
        <v>0</v>
      </c>
      <c r="U293" s="19">
        <f>H293/'Total x Ano'!$K$30</f>
        <v>0</v>
      </c>
      <c r="V293" s="19">
        <f>I293/'Total x Ano'!$K$30</f>
        <v>3.2197892457214829E-5</v>
      </c>
      <c r="W293" s="19">
        <f>J293/'Total x Ano'!$K$30</f>
        <v>0</v>
      </c>
      <c r="X293" s="19">
        <f>K293/'Total x Ano'!$K$30</f>
        <v>0</v>
      </c>
      <c r="Y293" s="19">
        <f>L293/'Total x Ano'!$K$30</f>
        <v>4.9957276483589405E-4</v>
      </c>
    </row>
    <row r="294" spans="1:25" x14ac:dyDescent="0.25">
      <c r="A294" s="123" t="s">
        <v>530</v>
      </c>
      <c r="B294" s="174">
        <f>'[1]SCC x Atuacao = Comércio'!B70</f>
        <v>4374.3640421411137</v>
      </c>
      <c r="C294" s="174">
        <f>'[1]SCC x Atuacao = Comércio'!C70</f>
        <v>0</v>
      </c>
      <c r="D294" s="174">
        <f>'[1]SCC x Atuacao = Comércio'!D70</f>
        <v>0</v>
      </c>
      <c r="E294" s="174">
        <f>'[1]SCC x Atuacao = Comércio'!E70</f>
        <v>0</v>
      </c>
      <c r="F294" s="174">
        <f>'[1]SCC x Atuacao = Comércio'!F70</f>
        <v>8984.4434130562149</v>
      </c>
      <c r="G294" s="174">
        <f>'[1]SCC x Atuacao = Comércio'!G70</f>
        <v>0</v>
      </c>
      <c r="H294" s="174">
        <f>'[1]SCC x Atuacao = Comércio'!H70</f>
        <v>0</v>
      </c>
      <c r="I294" s="174">
        <f>'[1]SCC x Atuacao = Comércio'!I70</f>
        <v>1494.1159915679823</v>
      </c>
      <c r="J294" s="174">
        <f>'[1]SCC x Atuacao = Comércio'!J70</f>
        <v>0</v>
      </c>
      <c r="K294" s="174">
        <f>'[1]SCC x Atuacao = Comércio'!K70</f>
        <v>0</v>
      </c>
      <c r="L294" s="174">
        <f t="shared" ref="L294:L320" si="17">SUM(B294:K294)</f>
        <v>14852.923446765311</v>
      </c>
      <c r="N294" s="156" t="s">
        <v>530</v>
      </c>
      <c r="O294" s="19">
        <f>B294/'Total x Ano'!$K$30</f>
        <v>3.8472624055999741E-5</v>
      </c>
      <c r="P294" s="19">
        <f>C294/'Total x Ano'!$K$30</f>
        <v>0</v>
      </c>
      <c r="Q294" s="19">
        <f>D294/'Total x Ano'!$K$30</f>
        <v>0</v>
      </c>
      <c r="R294" s="19">
        <f>E294/'Total x Ano'!$K$30</f>
        <v>0</v>
      </c>
      <c r="S294" s="19">
        <f>F294/'Total x Ano'!$K$30</f>
        <v>7.9018369402498941E-5</v>
      </c>
      <c r="T294" s="19">
        <f>G294/'Total x Ano'!$K$30</f>
        <v>0</v>
      </c>
      <c r="U294" s="19">
        <f>H294/'Total x Ano'!$K$30</f>
        <v>0</v>
      </c>
      <c r="V294" s="19">
        <f>I294/'Total x Ano'!$K$30</f>
        <v>1.3140781673835348E-5</v>
      </c>
      <c r="W294" s="19">
        <f>J294/'Total x Ano'!$K$30</f>
        <v>0</v>
      </c>
      <c r="X294" s="19">
        <f>K294/'Total x Ano'!$K$30</f>
        <v>0</v>
      </c>
      <c r="Y294" s="19">
        <f>L294/'Total x Ano'!$K$30</f>
        <v>1.3063177513233403E-4</v>
      </c>
    </row>
    <row r="295" spans="1:25" x14ac:dyDescent="0.25">
      <c r="A295" s="123" t="s">
        <v>531</v>
      </c>
      <c r="B295" s="174">
        <f>'[1]SCC x Atuacao = Comércio'!B71</f>
        <v>25507.765260317483</v>
      </c>
      <c r="C295" s="174">
        <f>'[1]SCC x Atuacao = Comércio'!C71</f>
        <v>0</v>
      </c>
      <c r="D295" s="174">
        <f>'[1]SCC x Atuacao = Comércio'!D71</f>
        <v>0</v>
      </c>
      <c r="E295" s="174">
        <f>'[1]SCC x Atuacao = Comércio'!E71</f>
        <v>0</v>
      </c>
      <c r="F295" s="174">
        <f>'[1]SCC x Atuacao = Comércio'!F71</f>
        <v>109218.50786975771</v>
      </c>
      <c r="G295" s="174">
        <f>'[1]SCC x Atuacao = Comércio'!G71</f>
        <v>0</v>
      </c>
      <c r="H295" s="174">
        <f>'[1]SCC x Atuacao = Comércio'!H71</f>
        <v>0</v>
      </c>
      <c r="I295" s="174">
        <f>'[1]SCC x Atuacao = Comércio'!I71</f>
        <v>9639.5581381667325</v>
      </c>
      <c r="J295" s="174">
        <f>'[1]SCC x Atuacao = Comércio'!J71</f>
        <v>0</v>
      </c>
      <c r="K295" s="174">
        <f>'[1]SCC x Atuacao = Comércio'!K71</f>
        <v>0</v>
      </c>
      <c r="L295" s="174">
        <f t="shared" si="17"/>
        <v>144365.83126824192</v>
      </c>
      <c r="N295" s="156" t="s">
        <v>531</v>
      </c>
      <c r="O295" s="19">
        <f>B295/'Total x Ano'!$K$30</f>
        <v>2.2434133371500206E-4</v>
      </c>
      <c r="P295" s="19">
        <f>C295/'Total x Ano'!$K$30</f>
        <v>0</v>
      </c>
      <c r="Q295" s="19">
        <f>D295/'Total x Ano'!$K$30</f>
        <v>0</v>
      </c>
      <c r="R295" s="19">
        <f>E295/'Total x Ano'!$K$30</f>
        <v>0</v>
      </c>
      <c r="S295" s="19">
        <f>F295/'Total x Ano'!$K$30</f>
        <v>9.6057908138201704E-4</v>
      </c>
      <c r="T295" s="19">
        <f>G295/'Total x Ano'!$K$30</f>
        <v>0</v>
      </c>
      <c r="U295" s="19">
        <f>H295/'Total x Ano'!$K$30</f>
        <v>0</v>
      </c>
      <c r="V295" s="19">
        <f>I295/'Total x Ano'!$K$30</f>
        <v>8.4780117233708253E-5</v>
      </c>
      <c r="W295" s="19">
        <f>J295/'Total x Ano'!$K$30</f>
        <v>0</v>
      </c>
      <c r="X295" s="19">
        <f>K295/'Total x Ano'!$K$30</f>
        <v>0</v>
      </c>
      <c r="Y295" s="19">
        <f>L295/'Total x Ano'!$K$30</f>
        <v>1.2697005323307274E-3</v>
      </c>
    </row>
    <row r="296" spans="1:25" x14ac:dyDescent="0.25">
      <c r="A296" s="123" t="s">
        <v>532</v>
      </c>
      <c r="B296" s="174">
        <f>'[1]SCC x Atuacao = Comércio'!B72</f>
        <v>1935.7075997146474</v>
      </c>
      <c r="C296" s="174">
        <f>'[1]SCC x Atuacao = Comércio'!C72</f>
        <v>0</v>
      </c>
      <c r="D296" s="174">
        <f>'[1]SCC x Atuacao = Comércio'!D72</f>
        <v>0</v>
      </c>
      <c r="E296" s="174">
        <f>'[1]SCC x Atuacao = Comércio'!E72</f>
        <v>0</v>
      </c>
      <c r="F296" s="174">
        <f>'[1]SCC x Atuacao = Comércio'!F72</f>
        <v>8706.3531364014634</v>
      </c>
      <c r="G296" s="174">
        <f>'[1]SCC x Atuacao = Comércio'!G72</f>
        <v>0</v>
      </c>
      <c r="H296" s="174">
        <f>'[1]SCC x Atuacao = Comércio'!H72</f>
        <v>0</v>
      </c>
      <c r="I296" s="174">
        <f>'[1]SCC x Atuacao = Comércio'!I72</f>
        <v>1243.2138710583474</v>
      </c>
      <c r="J296" s="174">
        <f>'[1]SCC x Atuacao = Comércio'!J72</f>
        <v>0</v>
      </c>
      <c r="K296" s="174">
        <f>'[1]SCC x Atuacao = Comércio'!K72</f>
        <v>0</v>
      </c>
      <c r="L296" s="174">
        <f t="shared" si="17"/>
        <v>11885.274607174459</v>
      </c>
      <c r="N296" s="156" t="s">
        <v>532</v>
      </c>
      <c r="O296" s="19">
        <f>B296/'Total x Ano'!$K$30</f>
        <v>1.7024589185702907E-5</v>
      </c>
      <c r="P296" s="19">
        <f>C296/'Total x Ano'!$K$30</f>
        <v>0</v>
      </c>
      <c r="Q296" s="19">
        <f>D296/'Total x Ano'!$K$30</f>
        <v>0</v>
      </c>
      <c r="R296" s="19">
        <f>E296/'Total x Ano'!$K$30</f>
        <v>0</v>
      </c>
      <c r="S296" s="19">
        <f>F296/'Total x Ano'!$K$30</f>
        <v>7.6572559551215866E-5</v>
      </c>
      <c r="T296" s="19">
        <f>G296/'Total x Ano'!$K$30</f>
        <v>0</v>
      </c>
      <c r="U296" s="19">
        <f>H296/'Total x Ano'!$K$30</f>
        <v>0</v>
      </c>
      <c r="V296" s="19">
        <f>I296/'Total x Ano'!$K$30</f>
        <v>1.093409222955774E-5</v>
      </c>
      <c r="W296" s="19">
        <f>J296/'Total x Ano'!$K$30</f>
        <v>0</v>
      </c>
      <c r="X296" s="19">
        <f>K296/'Total x Ano'!$K$30</f>
        <v>0</v>
      </c>
      <c r="Y296" s="19">
        <f>L296/'Total x Ano'!$K$30</f>
        <v>1.0453124096647651E-4</v>
      </c>
    </row>
    <row r="297" spans="1:25" x14ac:dyDescent="0.25">
      <c r="A297" s="123" t="s">
        <v>533</v>
      </c>
      <c r="B297" s="174">
        <f>'[1]SCC x Atuacao = Comércio'!B73</f>
        <v>27837.641162331856</v>
      </c>
      <c r="C297" s="174">
        <f>'[1]SCC x Atuacao = Comércio'!C73</f>
        <v>0</v>
      </c>
      <c r="D297" s="174">
        <f>'[1]SCC x Atuacao = Comércio'!D73</f>
        <v>0</v>
      </c>
      <c r="E297" s="174">
        <f>'[1]SCC x Atuacao = Comércio'!E73</f>
        <v>0</v>
      </c>
      <c r="F297" s="174">
        <f>'[1]SCC x Atuacao = Comércio'!F73</f>
        <v>94415.269939453123</v>
      </c>
      <c r="G297" s="174">
        <f>'[1]SCC x Atuacao = Comércio'!G73</f>
        <v>0</v>
      </c>
      <c r="H297" s="174">
        <f>'[1]SCC x Atuacao = Comércio'!H73</f>
        <v>0</v>
      </c>
      <c r="I297" s="174">
        <f>'[1]SCC x Atuacao = Comércio'!I73</f>
        <v>8336.7158407441475</v>
      </c>
      <c r="J297" s="174">
        <f>'[1]SCC x Atuacao = Comércio'!J73</f>
        <v>0</v>
      </c>
      <c r="K297" s="174">
        <f>'[1]SCC x Atuacao = Comércio'!K73</f>
        <v>0</v>
      </c>
      <c r="L297" s="174">
        <f t="shared" si="17"/>
        <v>130589.62694252912</v>
      </c>
      <c r="N297" s="156" t="s">
        <v>533</v>
      </c>
      <c r="O297" s="19">
        <f>B297/'Total x Ano'!$K$30</f>
        <v>2.4483264143694881E-4</v>
      </c>
      <c r="P297" s="19">
        <f>C297/'Total x Ano'!$K$30</f>
        <v>0</v>
      </c>
      <c r="Q297" s="19">
        <f>D297/'Total x Ano'!$K$30</f>
        <v>0</v>
      </c>
      <c r="R297" s="19">
        <f>E297/'Total x Ano'!$K$30</f>
        <v>0</v>
      </c>
      <c r="S297" s="19">
        <f>F297/'Total x Ano'!$K$30</f>
        <v>8.3038429141539083E-4</v>
      </c>
      <c r="T297" s="19">
        <f>G297/'Total x Ano'!$K$30</f>
        <v>0</v>
      </c>
      <c r="U297" s="19">
        <f>H297/'Total x Ano'!$K$30</f>
        <v>0</v>
      </c>
      <c r="V297" s="19">
        <f>I297/'Total x Ano'!$K$30</f>
        <v>7.3321591736031538E-5</v>
      </c>
      <c r="W297" s="19">
        <f>J297/'Total x Ano'!$K$30</f>
        <v>0</v>
      </c>
      <c r="X297" s="19">
        <f>K297/'Total x Ano'!$K$30</f>
        <v>0</v>
      </c>
      <c r="Y297" s="19">
        <f>L297/'Total x Ano'!$K$30</f>
        <v>1.1485385245883712E-3</v>
      </c>
    </row>
    <row r="298" spans="1:25" x14ac:dyDescent="0.25">
      <c r="A298" s="123" t="s">
        <v>534</v>
      </c>
      <c r="B298" s="174">
        <f>'[1]SCC x Atuacao = Comércio'!B74</f>
        <v>1382.2748081787367</v>
      </c>
      <c r="C298" s="174">
        <f>'[1]SCC x Atuacao = Comércio'!C74</f>
        <v>0</v>
      </c>
      <c r="D298" s="174">
        <f>'[1]SCC x Atuacao = Comércio'!D74</f>
        <v>0</v>
      </c>
      <c r="E298" s="174">
        <f>'[1]SCC x Atuacao = Comércio'!E74</f>
        <v>0</v>
      </c>
      <c r="F298" s="174">
        <f>'[1]SCC x Atuacao = Comércio'!F74</f>
        <v>12777.8595047902</v>
      </c>
      <c r="G298" s="174">
        <f>'[1]SCC x Atuacao = Comércio'!G74</f>
        <v>0</v>
      </c>
      <c r="H298" s="174">
        <f>'[1]SCC x Atuacao = Comércio'!H74</f>
        <v>0</v>
      </c>
      <c r="I298" s="174">
        <f>'[1]SCC x Atuacao = Comércio'!I74</f>
        <v>219.28928926129598</v>
      </c>
      <c r="J298" s="174">
        <f>'[1]SCC x Atuacao = Comércio'!J74</f>
        <v>0</v>
      </c>
      <c r="K298" s="174">
        <f>'[1]SCC x Atuacao = Comércio'!K74</f>
        <v>0</v>
      </c>
      <c r="L298" s="174">
        <f t="shared" si="17"/>
        <v>14379.423602230234</v>
      </c>
      <c r="N298" s="156" t="s">
        <v>534</v>
      </c>
      <c r="O298" s="19">
        <f>B298/'Total x Ano'!$K$30</f>
        <v>1.2157136105917212E-5</v>
      </c>
      <c r="P298" s="19">
        <f>C298/'Total x Ano'!$K$30</f>
        <v>0</v>
      </c>
      <c r="Q298" s="19">
        <f>D298/'Total x Ano'!$K$30</f>
        <v>0</v>
      </c>
      <c r="R298" s="19">
        <f>E298/'Total x Ano'!$K$30</f>
        <v>0</v>
      </c>
      <c r="S298" s="19">
        <f>F298/'Total x Ano'!$K$30</f>
        <v>1.1238154397583122E-4</v>
      </c>
      <c r="T298" s="19">
        <f>G298/'Total x Ano'!$K$30</f>
        <v>0</v>
      </c>
      <c r="U298" s="19">
        <f>H298/'Total x Ano'!$K$30</f>
        <v>0</v>
      </c>
      <c r="V298" s="19">
        <f>I298/'Total x Ano'!$K$30</f>
        <v>1.9286539263722903E-6</v>
      </c>
      <c r="W298" s="19">
        <f>J298/'Total x Ano'!$K$30</f>
        <v>0</v>
      </c>
      <c r="X298" s="19">
        <f>K298/'Total x Ano'!$K$30</f>
        <v>0</v>
      </c>
      <c r="Y298" s="19">
        <f>L298/'Total x Ano'!$K$30</f>
        <v>1.2646733400812073E-4</v>
      </c>
    </row>
    <row r="299" spans="1:25" x14ac:dyDescent="0.25">
      <c r="A299" s="123" t="s">
        <v>535</v>
      </c>
      <c r="B299" s="174">
        <f>'[1]SCC x Atuacao = Comércio'!B75</f>
        <v>3440.0447266391629</v>
      </c>
      <c r="C299" s="174">
        <f>'[1]SCC x Atuacao = Comércio'!C75</f>
        <v>0</v>
      </c>
      <c r="D299" s="174">
        <f>'[1]SCC x Atuacao = Comércio'!D75</f>
        <v>0</v>
      </c>
      <c r="E299" s="174">
        <f>'[1]SCC x Atuacao = Comércio'!E75</f>
        <v>0</v>
      </c>
      <c r="F299" s="174">
        <f>'[1]SCC x Atuacao = Comércio'!F75</f>
        <v>20868.105260774821</v>
      </c>
      <c r="G299" s="174">
        <f>'[1]SCC x Atuacao = Comércio'!G75</f>
        <v>0</v>
      </c>
      <c r="H299" s="174">
        <f>'[1]SCC x Atuacao = Comércio'!H75</f>
        <v>0</v>
      </c>
      <c r="I299" s="174">
        <f>'[1]SCC x Atuacao = Comércio'!I75</f>
        <v>2163.5605906411702</v>
      </c>
      <c r="J299" s="174">
        <f>'[1]SCC x Atuacao = Comércio'!J75</f>
        <v>0</v>
      </c>
      <c r="K299" s="174">
        <f>'[1]SCC x Atuacao = Comércio'!K75</f>
        <v>0</v>
      </c>
      <c r="L299" s="174">
        <f t="shared" si="17"/>
        <v>26471.710578055154</v>
      </c>
      <c r="N299" s="156" t="s">
        <v>535</v>
      </c>
      <c r="O299" s="19">
        <f>B299/'Total x Ano'!$K$30</f>
        <v>3.0255265960679614E-5</v>
      </c>
      <c r="P299" s="19">
        <f>C299/'Total x Ano'!$K$30</f>
        <v>0</v>
      </c>
      <c r="Q299" s="19">
        <f>D299/'Total x Ano'!$K$30</f>
        <v>0</v>
      </c>
      <c r="R299" s="19">
        <f>E299/'Total x Ano'!$K$30</f>
        <v>0</v>
      </c>
      <c r="S299" s="19">
        <f>F299/'Total x Ano'!$K$30</f>
        <v>1.8353542611552969E-4</v>
      </c>
      <c r="T299" s="19">
        <f>G299/'Total x Ano'!$K$30</f>
        <v>0</v>
      </c>
      <c r="U299" s="19">
        <f>H299/'Total x Ano'!$K$30</f>
        <v>0</v>
      </c>
      <c r="V299" s="19">
        <f>I299/'Total x Ano'!$K$30</f>
        <v>1.9028561048927282E-5</v>
      </c>
      <c r="W299" s="19">
        <f>J299/'Total x Ano'!$K$30</f>
        <v>0</v>
      </c>
      <c r="X299" s="19">
        <f>K299/'Total x Ano'!$K$30</f>
        <v>0</v>
      </c>
      <c r="Y299" s="19">
        <f>L299/'Total x Ano'!$K$30</f>
        <v>2.3281925312513657E-4</v>
      </c>
    </row>
    <row r="300" spans="1:25" x14ac:dyDescent="0.25">
      <c r="A300" s="123" t="s">
        <v>536</v>
      </c>
      <c r="B300" s="174">
        <f>'[1]SCC x Atuacao = Comércio'!B76</f>
        <v>21793.305059489241</v>
      </c>
      <c r="C300" s="174">
        <f>'[1]SCC x Atuacao = Comércio'!C76</f>
        <v>0</v>
      </c>
      <c r="D300" s="174">
        <f>'[1]SCC x Atuacao = Comércio'!D76</f>
        <v>0</v>
      </c>
      <c r="E300" s="174">
        <f>'[1]SCC x Atuacao = Comércio'!E76</f>
        <v>0</v>
      </c>
      <c r="F300" s="174">
        <f>'[1]SCC x Atuacao = Comércio'!F76</f>
        <v>76765.197486437755</v>
      </c>
      <c r="G300" s="174">
        <f>'[1]SCC x Atuacao = Comércio'!G76</f>
        <v>0</v>
      </c>
      <c r="H300" s="174">
        <f>'[1]SCC x Atuacao = Comércio'!H76</f>
        <v>0</v>
      </c>
      <c r="I300" s="174">
        <f>'[1]SCC x Atuacao = Comércio'!I76</f>
        <v>3883.7543846648659</v>
      </c>
      <c r="J300" s="174">
        <f>'[1]SCC x Atuacao = Comércio'!J76</f>
        <v>0</v>
      </c>
      <c r="K300" s="174">
        <f>'[1]SCC x Atuacao = Comércio'!K76</f>
        <v>0</v>
      </c>
      <c r="L300" s="174">
        <f t="shared" si="17"/>
        <v>102442.25693059186</v>
      </c>
      <c r="N300" s="156" t="s">
        <v>536</v>
      </c>
      <c r="O300" s="19">
        <f>B300/'Total x Ano'!$K$30</f>
        <v>1.9167257786826858E-4</v>
      </c>
      <c r="P300" s="19">
        <f>C300/'Total x Ano'!$K$30</f>
        <v>0</v>
      </c>
      <c r="Q300" s="19">
        <f>D300/'Total x Ano'!$K$30</f>
        <v>0</v>
      </c>
      <c r="R300" s="19">
        <f>E300/'Total x Ano'!$K$30</f>
        <v>0</v>
      </c>
      <c r="S300" s="19">
        <f>F300/'Total x Ano'!$K$30</f>
        <v>6.7515153174922313E-4</v>
      </c>
      <c r="T300" s="19">
        <f>G300/'Total x Ano'!$K$30</f>
        <v>0</v>
      </c>
      <c r="U300" s="19">
        <f>H300/'Total x Ano'!$K$30</f>
        <v>0</v>
      </c>
      <c r="V300" s="19">
        <f>I300/'Total x Ano'!$K$30</f>
        <v>3.4157701765927207E-5</v>
      </c>
      <c r="W300" s="19">
        <f>J300/'Total x Ano'!$K$30</f>
        <v>0</v>
      </c>
      <c r="X300" s="19">
        <f>K300/'Total x Ano'!$K$30</f>
        <v>0</v>
      </c>
      <c r="Y300" s="19">
        <f>L300/'Total x Ano'!$K$30</f>
        <v>9.0098181138341892E-4</v>
      </c>
    </row>
    <row r="301" spans="1:25" x14ac:dyDescent="0.25">
      <c r="A301" s="123" t="s">
        <v>537</v>
      </c>
      <c r="B301" s="174">
        <f>'[1]SCC x Atuacao = Comércio'!B77</f>
        <v>15743.227688605053</v>
      </c>
      <c r="C301" s="174">
        <f>'[1]SCC x Atuacao = Comércio'!C77</f>
        <v>0</v>
      </c>
      <c r="D301" s="174">
        <f>'[1]SCC x Atuacao = Comércio'!D77</f>
        <v>0</v>
      </c>
      <c r="E301" s="174">
        <f>'[1]SCC x Atuacao = Comércio'!E77</f>
        <v>0</v>
      </c>
      <c r="F301" s="174">
        <f>'[1]SCC x Atuacao = Comércio'!F77</f>
        <v>66781.384234987083</v>
      </c>
      <c r="G301" s="174">
        <f>'[1]SCC x Atuacao = Comércio'!G77</f>
        <v>0</v>
      </c>
      <c r="H301" s="174">
        <f>'[1]SCC x Atuacao = Comércio'!H77</f>
        <v>0</v>
      </c>
      <c r="I301" s="174">
        <f>'[1]SCC x Atuacao = Comércio'!I77</f>
        <v>6189.0659044541408</v>
      </c>
      <c r="J301" s="174">
        <f>'[1]SCC x Atuacao = Comércio'!J77</f>
        <v>0</v>
      </c>
      <c r="K301" s="174">
        <f>'[1]SCC x Atuacao = Comércio'!K77</f>
        <v>0</v>
      </c>
      <c r="L301" s="174">
        <f t="shared" si="17"/>
        <v>88713.677828046275</v>
      </c>
      <c r="N301" s="156" t="s">
        <v>537</v>
      </c>
      <c r="O301" s="19">
        <f>B301/'Total x Ano'!$K$30</f>
        <v>1.3846201972601371E-4</v>
      </c>
      <c r="P301" s="19">
        <f>C301/'Total x Ano'!$K$30</f>
        <v>0</v>
      </c>
      <c r="Q301" s="19">
        <f>D301/'Total x Ano'!$K$30</f>
        <v>0</v>
      </c>
      <c r="R301" s="19">
        <f>E301/'Total x Ano'!$K$30</f>
        <v>0</v>
      </c>
      <c r="S301" s="19">
        <f>F301/'Total x Ano'!$K$30</f>
        <v>5.8734368352990492E-4</v>
      </c>
      <c r="T301" s="19">
        <f>G301/'Total x Ano'!$K$30</f>
        <v>0</v>
      </c>
      <c r="U301" s="19">
        <f>H301/'Total x Ano'!$K$30</f>
        <v>0</v>
      </c>
      <c r="V301" s="19">
        <f>I301/'Total x Ano'!$K$30</f>
        <v>5.4432965227860418E-5</v>
      </c>
      <c r="W301" s="19">
        <f>J301/'Total x Ano'!$K$30</f>
        <v>0</v>
      </c>
      <c r="X301" s="19">
        <f>K301/'Total x Ano'!$K$30</f>
        <v>0</v>
      </c>
      <c r="Y301" s="19">
        <f>L301/'Total x Ano'!$K$30</f>
        <v>7.8023866848377901E-4</v>
      </c>
    </row>
    <row r="302" spans="1:25" x14ac:dyDescent="0.25">
      <c r="A302" s="123" t="s">
        <v>538</v>
      </c>
      <c r="B302" s="174">
        <f>'[1]SCC x Atuacao = Comércio'!B78</f>
        <v>41070.466812148385</v>
      </c>
      <c r="C302" s="174">
        <f>'[1]SCC x Atuacao = Comércio'!C78</f>
        <v>0</v>
      </c>
      <c r="D302" s="174">
        <f>'[1]SCC x Atuacao = Comércio'!D78</f>
        <v>0</v>
      </c>
      <c r="E302" s="174">
        <f>'[1]SCC x Atuacao = Comércio'!E78</f>
        <v>0</v>
      </c>
      <c r="F302" s="174">
        <f>'[1]SCC x Atuacao = Comércio'!F78</f>
        <v>306373.0288266078</v>
      </c>
      <c r="G302" s="174">
        <f>'[1]SCC x Atuacao = Comércio'!G78</f>
        <v>0</v>
      </c>
      <c r="H302" s="174">
        <f>'[1]SCC x Atuacao = Comércio'!H78</f>
        <v>0</v>
      </c>
      <c r="I302" s="174">
        <f>'[1]SCC x Atuacao = Comércio'!I78</f>
        <v>8662.4188327908596</v>
      </c>
      <c r="J302" s="174">
        <f>'[1]SCC x Atuacao = Comércio'!J78</f>
        <v>0</v>
      </c>
      <c r="K302" s="174">
        <f>'[1]SCC x Atuacao = Comércio'!K78</f>
        <v>0</v>
      </c>
      <c r="L302" s="174">
        <f t="shared" si="17"/>
        <v>356105.91447154706</v>
      </c>
      <c r="N302" s="156" t="s">
        <v>538</v>
      </c>
      <c r="O302" s="19">
        <f>B302/'Total x Ano'!$K$30</f>
        <v>3.6121562225872617E-4</v>
      </c>
      <c r="P302" s="19">
        <f>C302/'Total x Ano'!$K$30</f>
        <v>0</v>
      </c>
      <c r="Q302" s="19">
        <f>D302/'Total x Ano'!$K$30</f>
        <v>0</v>
      </c>
      <c r="R302" s="19">
        <f>E302/'Total x Ano'!$K$30</f>
        <v>0</v>
      </c>
      <c r="S302" s="19">
        <f>F302/'Total x Ano'!$K$30</f>
        <v>2.6945572534412799E-3</v>
      </c>
      <c r="T302" s="19">
        <f>G302/'Total x Ano'!$K$30</f>
        <v>0</v>
      </c>
      <c r="U302" s="19">
        <f>H302/'Total x Ano'!$K$30</f>
        <v>0</v>
      </c>
      <c r="V302" s="19">
        <f>I302/'Total x Ano'!$K$30</f>
        <v>7.6186156423883644E-5</v>
      </c>
      <c r="W302" s="19">
        <f>J302/'Total x Ano'!$K$30</f>
        <v>0</v>
      </c>
      <c r="X302" s="19">
        <f>K302/'Total x Ano'!$K$30</f>
        <v>0</v>
      </c>
      <c r="Y302" s="19">
        <f>L302/'Total x Ano'!$K$30</f>
        <v>3.1319590321238896E-3</v>
      </c>
    </row>
    <row r="303" spans="1:25" x14ac:dyDescent="0.25">
      <c r="A303" s="123" t="s">
        <v>539</v>
      </c>
      <c r="B303" s="174">
        <f>'[1]SCC x Atuacao = Comércio'!B79</f>
        <v>14061.751799016576</v>
      </c>
      <c r="C303" s="174">
        <f>'[1]SCC x Atuacao = Comércio'!C79</f>
        <v>0</v>
      </c>
      <c r="D303" s="174">
        <f>'[1]SCC x Atuacao = Comércio'!D79</f>
        <v>0</v>
      </c>
      <c r="E303" s="174">
        <f>'[1]SCC x Atuacao = Comércio'!E79</f>
        <v>0</v>
      </c>
      <c r="F303" s="174">
        <f>'[1]SCC x Atuacao = Comércio'!F79</f>
        <v>68015.472574439715</v>
      </c>
      <c r="G303" s="174">
        <f>'[1]SCC x Atuacao = Comércio'!G79</f>
        <v>0</v>
      </c>
      <c r="H303" s="174">
        <f>'[1]SCC x Atuacao = Comércio'!H79</f>
        <v>0</v>
      </c>
      <c r="I303" s="174">
        <f>'[1]SCC x Atuacao = Comércio'!I79</f>
        <v>3608.6884344206846</v>
      </c>
      <c r="J303" s="174">
        <f>'[1]SCC x Atuacao = Comércio'!J79</f>
        <v>0</v>
      </c>
      <c r="K303" s="174">
        <f>'[1]SCC x Atuacao = Comércio'!K79</f>
        <v>0</v>
      </c>
      <c r="L303" s="174">
        <f t="shared" si="17"/>
        <v>85685.912807876972</v>
      </c>
      <c r="N303" s="156" t="s">
        <v>539</v>
      </c>
      <c r="O303" s="19">
        <f>B303/'Total x Ano'!$K$30</f>
        <v>1.2367340379552496E-4</v>
      </c>
      <c r="P303" s="19">
        <f>C303/'Total x Ano'!$K$30</f>
        <v>0</v>
      </c>
      <c r="Q303" s="19">
        <f>D303/'Total x Ano'!$K$30</f>
        <v>0</v>
      </c>
      <c r="R303" s="19">
        <f>E303/'Total x Ano'!$K$30</f>
        <v>0</v>
      </c>
      <c r="S303" s="19">
        <f>F303/'Total x Ano'!$K$30</f>
        <v>5.9819751651642855E-4</v>
      </c>
      <c r="T303" s="19">
        <f>G303/'Total x Ano'!$K$30</f>
        <v>0</v>
      </c>
      <c r="U303" s="19">
        <f>H303/'Total x Ano'!$K$30</f>
        <v>0</v>
      </c>
      <c r="V303" s="19">
        <f>I303/'Total x Ano'!$K$30</f>
        <v>3.1738490929242727E-5</v>
      </c>
      <c r="W303" s="19">
        <f>J303/'Total x Ano'!$K$30</f>
        <v>0</v>
      </c>
      <c r="X303" s="19">
        <f>K303/'Total x Ano'!$K$30</f>
        <v>0</v>
      </c>
      <c r="Y303" s="19">
        <f>L303/'Total x Ano'!$K$30</f>
        <v>7.5360941124119629E-4</v>
      </c>
    </row>
    <row r="304" spans="1:25" x14ac:dyDescent="0.25">
      <c r="A304" s="123" t="s">
        <v>540</v>
      </c>
      <c r="B304" s="174">
        <f>'[1]SCC x Atuacao = Comércio'!B80</f>
        <v>19871.579823417353</v>
      </c>
      <c r="C304" s="174">
        <f>'[1]SCC x Atuacao = Comércio'!C80</f>
        <v>0</v>
      </c>
      <c r="D304" s="174">
        <f>'[1]SCC x Atuacao = Comércio'!D80</f>
        <v>0</v>
      </c>
      <c r="E304" s="174">
        <f>'[1]SCC x Atuacao = Comércio'!E80</f>
        <v>0</v>
      </c>
      <c r="F304" s="174">
        <f>'[1]SCC x Atuacao = Comércio'!F80</f>
        <v>66184.129656240199</v>
      </c>
      <c r="G304" s="174">
        <f>'[1]SCC x Atuacao = Comércio'!G80</f>
        <v>0</v>
      </c>
      <c r="H304" s="174">
        <f>'[1]SCC x Atuacao = Comércio'!H80</f>
        <v>0</v>
      </c>
      <c r="I304" s="174">
        <f>'[1]SCC x Atuacao = Comércio'!I80</f>
        <v>5113.1586511188489</v>
      </c>
      <c r="J304" s="174">
        <f>'[1]SCC x Atuacao = Comércio'!J80</f>
        <v>0</v>
      </c>
      <c r="K304" s="174">
        <f>'[1]SCC x Atuacao = Comércio'!K80</f>
        <v>0</v>
      </c>
      <c r="L304" s="174">
        <f t="shared" si="17"/>
        <v>91168.868130776405</v>
      </c>
      <c r="N304" s="156" t="s">
        <v>540</v>
      </c>
      <c r="O304" s="19">
        <f>B304/'Total x Ano'!$K$30</f>
        <v>1.747709638658517E-4</v>
      </c>
      <c r="P304" s="19">
        <f>C304/'Total x Ano'!$K$30</f>
        <v>0</v>
      </c>
      <c r="Q304" s="19">
        <f>D304/'Total x Ano'!$K$30</f>
        <v>0</v>
      </c>
      <c r="R304" s="19">
        <f>E304/'Total x Ano'!$K$30</f>
        <v>0</v>
      </c>
      <c r="S304" s="19">
        <f>F304/'Total x Ano'!$K$30</f>
        <v>5.8209081690689603E-4</v>
      </c>
      <c r="T304" s="19">
        <f>G304/'Total x Ano'!$K$30</f>
        <v>0</v>
      </c>
      <c r="U304" s="19">
        <f>H304/'Total x Ano'!$K$30</f>
        <v>0</v>
      </c>
      <c r="V304" s="19">
        <f>I304/'Total x Ano'!$K$30</f>
        <v>4.4970338231587057E-5</v>
      </c>
      <c r="W304" s="19">
        <f>J304/'Total x Ano'!$K$30</f>
        <v>0</v>
      </c>
      <c r="X304" s="19">
        <f>K304/'Total x Ano'!$K$30</f>
        <v>0</v>
      </c>
      <c r="Y304" s="19">
        <f>L304/'Total x Ano'!$K$30</f>
        <v>8.0183211900433486E-4</v>
      </c>
    </row>
    <row r="305" spans="1:25" x14ac:dyDescent="0.25">
      <c r="A305" s="123" t="s">
        <v>541</v>
      </c>
      <c r="B305" s="174">
        <f>'[1]SCC x Atuacao = Comércio'!B81</f>
        <v>54562.447744378485</v>
      </c>
      <c r="C305" s="174">
        <f>'[1]SCC x Atuacao = Comércio'!C81</f>
        <v>0</v>
      </c>
      <c r="D305" s="174">
        <f>'[1]SCC x Atuacao = Comércio'!D81</f>
        <v>0</v>
      </c>
      <c r="E305" s="174">
        <f>'[1]SCC x Atuacao = Comércio'!E81</f>
        <v>0</v>
      </c>
      <c r="F305" s="174">
        <f>'[1]SCC x Atuacao = Comércio'!F81</f>
        <v>240941.78341594781</v>
      </c>
      <c r="G305" s="174">
        <f>'[1]SCC x Atuacao = Comércio'!G81</f>
        <v>0</v>
      </c>
      <c r="H305" s="174">
        <f>'[1]SCC x Atuacao = Comércio'!H81</f>
        <v>0</v>
      </c>
      <c r="I305" s="174">
        <f>'[1]SCC x Atuacao = Comércio'!I81</f>
        <v>11107.323406579726</v>
      </c>
      <c r="J305" s="174">
        <f>'[1]SCC x Atuacao = Comércio'!J81</f>
        <v>0</v>
      </c>
      <c r="K305" s="174">
        <f>'[1]SCC x Atuacao = Comércio'!K81</f>
        <v>0</v>
      </c>
      <c r="L305" s="174">
        <f t="shared" si="17"/>
        <v>306611.55456690601</v>
      </c>
      <c r="N305" s="156" t="s">
        <v>541</v>
      </c>
      <c r="O305" s="19">
        <f>B305/'Total x Ano'!$K$30</f>
        <v>4.7987787925787986E-4</v>
      </c>
      <c r="P305" s="19">
        <f>C305/'Total x Ano'!$K$30</f>
        <v>0</v>
      </c>
      <c r="Q305" s="19">
        <f>D305/'Total x Ano'!$K$30</f>
        <v>0</v>
      </c>
      <c r="R305" s="19">
        <f>E305/'Total x Ano'!$K$30</f>
        <v>0</v>
      </c>
      <c r="S305" s="19">
        <f>F305/'Total x Ano'!$K$30</f>
        <v>2.1190880693612016E-3</v>
      </c>
      <c r="T305" s="19">
        <f>G305/'Total x Ano'!$K$30</f>
        <v>0</v>
      </c>
      <c r="U305" s="19">
        <f>H305/'Total x Ano'!$K$30</f>
        <v>0</v>
      </c>
      <c r="V305" s="19">
        <f>I305/'Total x Ano'!$K$30</f>
        <v>9.7689143741357337E-5</v>
      </c>
      <c r="W305" s="19">
        <f>J305/'Total x Ano'!$K$30</f>
        <v>0</v>
      </c>
      <c r="X305" s="19">
        <f>K305/'Total x Ano'!$K$30</f>
        <v>0</v>
      </c>
      <c r="Y305" s="19">
        <f>L305/'Total x Ano'!$K$30</f>
        <v>2.6966550923604384E-3</v>
      </c>
    </row>
    <row r="306" spans="1:25" x14ac:dyDescent="0.25">
      <c r="A306" s="123" t="s">
        <v>542</v>
      </c>
      <c r="B306" s="174">
        <f>'[1]SCC x Atuacao = Comércio'!B82</f>
        <v>8932.0835678039566</v>
      </c>
      <c r="C306" s="174">
        <f>'[1]SCC x Atuacao = Comércio'!C82</f>
        <v>0</v>
      </c>
      <c r="D306" s="174">
        <f>'[1]SCC x Atuacao = Comércio'!D82</f>
        <v>0</v>
      </c>
      <c r="E306" s="174">
        <f>'[1]SCC x Atuacao = Comércio'!E82</f>
        <v>0</v>
      </c>
      <c r="F306" s="174">
        <f>'[1]SCC x Atuacao = Comércio'!F82</f>
        <v>44127.215758143044</v>
      </c>
      <c r="G306" s="174">
        <f>'[1]SCC x Atuacao = Comércio'!G82</f>
        <v>0</v>
      </c>
      <c r="H306" s="174">
        <f>'[1]SCC x Atuacao = Comércio'!H82</f>
        <v>0</v>
      </c>
      <c r="I306" s="174">
        <f>'[1]SCC x Atuacao = Comércio'!I82</f>
        <v>2289.7668810000387</v>
      </c>
      <c r="J306" s="174">
        <f>'[1]SCC x Atuacao = Comércio'!J82</f>
        <v>0</v>
      </c>
      <c r="K306" s="174">
        <f>'[1]SCC x Atuacao = Comércio'!K82</f>
        <v>0</v>
      </c>
      <c r="L306" s="174">
        <f t="shared" si="17"/>
        <v>55349.066206947042</v>
      </c>
      <c r="N306" s="156" t="s">
        <v>542</v>
      </c>
      <c r="O306" s="19">
        <f>B306/'Total x Ano'!$K$30</f>
        <v>7.855786345863734E-5</v>
      </c>
      <c r="P306" s="19">
        <f>C306/'Total x Ano'!$K$30</f>
        <v>0</v>
      </c>
      <c r="Q306" s="19">
        <f>D306/'Total x Ano'!$K$30</f>
        <v>0</v>
      </c>
      <c r="R306" s="19">
        <f>E306/'Total x Ano'!$K$30</f>
        <v>0</v>
      </c>
      <c r="S306" s="19">
        <f>F306/'Total x Ano'!$K$30</f>
        <v>3.880997937405455E-4</v>
      </c>
      <c r="T306" s="19">
        <f>G306/'Total x Ano'!$K$30</f>
        <v>0</v>
      </c>
      <c r="U306" s="19">
        <f>H306/'Total x Ano'!$K$30</f>
        <v>0</v>
      </c>
      <c r="V306" s="19">
        <f>I306/'Total x Ano'!$K$30</f>
        <v>2.0138548035767655E-5</v>
      </c>
      <c r="W306" s="19">
        <f>J306/'Total x Ano'!$K$30</f>
        <v>0</v>
      </c>
      <c r="X306" s="19">
        <f>K306/'Total x Ano'!$K$30</f>
        <v>0</v>
      </c>
      <c r="Y306" s="19">
        <f>L306/'Total x Ano'!$K$30</f>
        <v>4.8679620523495051E-4</v>
      </c>
    </row>
    <row r="307" spans="1:25" x14ac:dyDescent="0.25">
      <c r="A307" s="123" t="s">
        <v>543</v>
      </c>
      <c r="B307" s="174">
        <f>'[1]SCC x Atuacao = Comércio'!B83</f>
        <v>14063.030406154105</v>
      </c>
      <c r="C307" s="174">
        <f>'[1]SCC x Atuacao = Comércio'!C83</f>
        <v>0</v>
      </c>
      <c r="D307" s="174">
        <f>'[1]SCC x Atuacao = Comércio'!D83</f>
        <v>0</v>
      </c>
      <c r="E307" s="174">
        <f>'[1]SCC x Atuacao = Comércio'!E83</f>
        <v>0</v>
      </c>
      <c r="F307" s="174">
        <f>'[1]SCC x Atuacao = Comércio'!F83</f>
        <v>37915.929718293788</v>
      </c>
      <c r="G307" s="174">
        <f>'[1]SCC x Atuacao = Comércio'!G83</f>
        <v>0</v>
      </c>
      <c r="H307" s="174">
        <f>'[1]SCC x Atuacao = Comércio'!H83</f>
        <v>0</v>
      </c>
      <c r="I307" s="174">
        <f>'[1]SCC x Atuacao = Comércio'!I83</f>
        <v>1164.0415213043646</v>
      </c>
      <c r="J307" s="174">
        <f>'[1]SCC x Atuacao = Comércio'!J83</f>
        <v>0</v>
      </c>
      <c r="K307" s="174">
        <f>'[1]SCC x Atuacao = Comércio'!K83</f>
        <v>0</v>
      </c>
      <c r="L307" s="174">
        <f t="shared" si="17"/>
        <v>53143.001645752258</v>
      </c>
      <c r="N307" s="156" t="s">
        <v>543</v>
      </c>
      <c r="O307" s="19">
        <f>B307/'Total x Ano'!$K$30</f>
        <v>1.2368464917228E-4</v>
      </c>
      <c r="P307" s="19">
        <f>C307/'Total x Ano'!$K$30</f>
        <v>0</v>
      </c>
      <c r="Q307" s="19">
        <f>D307/'Total x Ano'!$K$30</f>
        <v>0</v>
      </c>
      <c r="R307" s="19">
        <f>E307/'Total x Ano'!$K$30</f>
        <v>0</v>
      </c>
      <c r="S307" s="19">
        <f>F307/'Total x Ano'!$K$30</f>
        <v>3.3347140195300821E-4</v>
      </c>
      <c r="T307" s="19">
        <f>G307/'Total x Ano'!$K$30</f>
        <v>0</v>
      </c>
      <c r="U307" s="19">
        <f>H307/'Total x Ano'!$K$30</f>
        <v>0</v>
      </c>
      <c r="V307" s="19">
        <f>I307/'Total x Ano'!$K$30</f>
        <v>1.0237769742821085E-5</v>
      </c>
      <c r="W307" s="19">
        <f>J307/'Total x Ano'!$K$30</f>
        <v>0</v>
      </c>
      <c r="X307" s="19">
        <f>K307/'Total x Ano'!$K$30</f>
        <v>0</v>
      </c>
      <c r="Y307" s="19">
        <f>L307/'Total x Ano'!$K$30</f>
        <v>4.673938208681093E-4</v>
      </c>
    </row>
    <row r="308" spans="1:25" x14ac:dyDescent="0.25">
      <c r="A308" s="123" t="s">
        <v>544</v>
      </c>
      <c r="B308" s="174">
        <f>'[1]SCC x Atuacao = Comércio'!B84</f>
        <v>48431.748013317214</v>
      </c>
      <c r="C308" s="174">
        <f>'[1]SCC x Atuacao = Comércio'!C84</f>
        <v>0</v>
      </c>
      <c r="D308" s="174">
        <f>'[1]SCC x Atuacao = Comércio'!D84</f>
        <v>0</v>
      </c>
      <c r="E308" s="174">
        <f>'[1]SCC x Atuacao = Comércio'!E84</f>
        <v>0</v>
      </c>
      <c r="F308" s="174">
        <f>'[1]SCC x Atuacao = Comércio'!F84</f>
        <v>291166.6825190637</v>
      </c>
      <c r="G308" s="174">
        <f>'[1]SCC x Atuacao = Comércio'!G84</f>
        <v>0</v>
      </c>
      <c r="H308" s="174">
        <f>'[1]SCC x Atuacao = Comércio'!H84</f>
        <v>0</v>
      </c>
      <c r="I308" s="174">
        <f>'[1]SCC x Atuacao = Comércio'!I84</f>
        <v>22353.848271872368</v>
      </c>
      <c r="J308" s="174">
        <f>'[1]SCC x Atuacao = Comércio'!J84</f>
        <v>0</v>
      </c>
      <c r="K308" s="174">
        <f>'[1]SCC x Atuacao = Comércio'!K84</f>
        <v>0</v>
      </c>
      <c r="L308" s="174">
        <f t="shared" si="17"/>
        <v>361952.27880425332</v>
      </c>
      <c r="N308" s="156" t="s">
        <v>544</v>
      </c>
      <c r="O308" s="19">
        <f>B308/'Total x Ano'!$K$30</f>
        <v>4.2595824575661985E-4</v>
      </c>
      <c r="P308" s="19">
        <f>C308/'Total x Ano'!$K$30</f>
        <v>0</v>
      </c>
      <c r="Q308" s="19">
        <f>D308/'Total x Ano'!$K$30</f>
        <v>0</v>
      </c>
      <c r="R308" s="19">
        <f>E308/'Total x Ano'!$K$30</f>
        <v>0</v>
      </c>
      <c r="S308" s="19">
        <f>F308/'Total x Ano'!$K$30</f>
        <v>2.5608171167906661E-3</v>
      </c>
      <c r="T308" s="19">
        <f>G308/'Total x Ano'!$K$30</f>
        <v>0</v>
      </c>
      <c r="U308" s="19">
        <f>H308/'Total x Ano'!$K$30</f>
        <v>0</v>
      </c>
      <c r="V308" s="19">
        <f>I308/'Total x Ano'!$K$30</f>
        <v>1.9660256724944564E-4</v>
      </c>
      <c r="W308" s="19">
        <f>J308/'Total x Ano'!$K$30</f>
        <v>0</v>
      </c>
      <c r="X308" s="19">
        <f>K308/'Total x Ano'!$K$30</f>
        <v>0</v>
      </c>
      <c r="Y308" s="19">
        <f>L308/'Total x Ano'!$K$30</f>
        <v>3.1833779297967316E-3</v>
      </c>
    </row>
    <row r="309" spans="1:25" x14ac:dyDescent="0.25">
      <c r="A309" s="123" t="s">
        <v>545</v>
      </c>
      <c r="B309" s="174">
        <f>'[1]SCC x Atuacao = Comércio'!B85</f>
        <v>153871.98985640399</v>
      </c>
      <c r="C309" s="174">
        <f>'[1]SCC x Atuacao = Comércio'!C85</f>
        <v>0</v>
      </c>
      <c r="D309" s="174">
        <f>'[1]SCC x Atuacao = Comércio'!D85</f>
        <v>0</v>
      </c>
      <c r="E309" s="174">
        <f>'[1]SCC x Atuacao = Comércio'!E85</f>
        <v>0</v>
      </c>
      <c r="F309" s="174">
        <f>'[1]SCC x Atuacao = Comércio'!F85</f>
        <v>743053.29103201034</v>
      </c>
      <c r="G309" s="174">
        <f>'[1]SCC x Atuacao = Comércio'!G85</f>
        <v>0</v>
      </c>
      <c r="H309" s="174">
        <f>'[1]SCC x Atuacao = Comércio'!H85</f>
        <v>0</v>
      </c>
      <c r="I309" s="174">
        <f>'[1]SCC x Atuacao = Comércio'!I85</f>
        <v>65766.367332317575</v>
      </c>
      <c r="J309" s="174">
        <f>'[1]SCC x Atuacao = Comércio'!J85</f>
        <v>0</v>
      </c>
      <c r="K309" s="174">
        <f>'[1]SCC x Atuacao = Comércio'!K85</f>
        <v>0</v>
      </c>
      <c r="L309" s="174">
        <f t="shared" si="17"/>
        <v>962691.64822073188</v>
      </c>
      <c r="N309" s="156" t="s">
        <v>545</v>
      </c>
      <c r="O309" s="19">
        <f>B309/'Total x Ano'!$K$30</f>
        <v>1.3533073977072222E-3</v>
      </c>
      <c r="P309" s="19">
        <f>C309/'Total x Ano'!$K$30</f>
        <v>0</v>
      </c>
      <c r="Q309" s="19">
        <f>D309/'Total x Ano'!$K$30</f>
        <v>0</v>
      </c>
      <c r="R309" s="19">
        <f>E309/'Total x Ano'!$K$30</f>
        <v>0</v>
      </c>
      <c r="S309" s="19">
        <f>F309/'Total x Ano'!$K$30</f>
        <v>6.5351693741189766E-3</v>
      </c>
      <c r="T309" s="19">
        <f>G309/'Total x Ano'!$K$30</f>
        <v>0</v>
      </c>
      <c r="U309" s="19">
        <f>H309/'Total x Ano'!$K$30</f>
        <v>0</v>
      </c>
      <c r="V309" s="19">
        <f>I309/'Total x Ano'!$K$30</f>
        <v>5.7841658845261107E-4</v>
      </c>
      <c r="W309" s="19">
        <f>J309/'Total x Ano'!$K$30</f>
        <v>0</v>
      </c>
      <c r="X309" s="19">
        <f>K309/'Total x Ano'!$K$30</f>
        <v>0</v>
      </c>
      <c r="Y309" s="19">
        <f>L309/'Total x Ano'!$K$30</f>
        <v>8.4668933602788099E-3</v>
      </c>
    </row>
    <row r="310" spans="1:25" x14ac:dyDescent="0.25">
      <c r="A310" s="123" t="s">
        <v>546</v>
      </c>
      <c r="B310" s="174">
        <f>'[1]SCC x Atuacao = Comércio'!B86</f>
        <v>37448.581507359107</v>
      </c>
      <c r="C310" s="174">
        <f>'[1]SCC x Atuacao = Comércio'!C86</f>
        <v>0</v>
      </c>
      <c r="D310" s="174">
        <f>'[1]SCC x Atuacao = Comércio'!D86</f>
        <v>0</v>
      </c>
      <c r="E310" s="174">
        <f>'[1]SCC x Atuacao = Comércio'!E86</f>
        <v>0</v>
      </c>
      <c r="F310" s="174">
        <f>'[1]SCC x Atuacao = Comércio'!F86</f>
        <v>152306.14757599775</v>
      </c>
      <c r="G310" s="174">
        <f>'[1]SCC x Atuacao = Comércio'!G86</f>
        <v>0</v>
      </c>
      <c r="H310" s="174">
        <f>'[1]SCC x Atuacao = Comércio'!H86</f>
        <v>0</v>
      </c>
      <c r="I310" s="174">
        <f>'[1]SCC x Atuacao = Comércio'!I86</f>
        <v>16191.503470608865</v>
      </c>
      <c r="J310" s="174">
        <f>'[1]SCC x Atuacao = Comércio'!J86</f>
        <v>0</v>
      </c>
      <c r="K310" s="174">
        <f>'[1]SCC x Atuacao = Comércio'!K86</f>
        <v>0</v>
      </c>
      <c r="L310" s="174">
        <f t="shared" si="17"/>
        <v>205946.23255396573</v>
      </c>
      <c r="N310" s="156" t="s">
        <v>546</v>
      </c>
      <c r="O310" s="19">
        <f>B310/'Total x Ano'!$K$30</f>
        <v>3.2936106457611872E-4</v>
      </c>
      <c r="P310" s="19">
        <f>C310/'Total x Ano'!$K$30</f>
        <v>0</v>
      </c>
      <c r="Q310" s="19">
        <f>D310/'Total x Ano'!$K$30</f>
        <v>0</v>
      </c>
      <c r="R310" s="19">
        <f>E310/'Total x Ano'!$K$30</f>
        <v>0</v>
      </c>
      <c r="S310" s="19">
        <f>F310/'Total x Ano'!$K$30</f>
        <v>1.3395357818095266E-3</v>
      </c>
      <c r="T310" s="19">
        <f>G310/'Total x Ano'!$K$30</f>
        <v>0</v>
      </c>
      <c r="U310" s="19">
        <f>H310/'Total x Ano'!$K$30</f>
        <v>0</v>
      </c>
      <c r="V310" s="19">
        <f>I310/'Total x Ano'!$K$30</f>
        <v>1.4240461468800056E-4</v>
      </c>
      <c r="W310" s="19">
        <f>J310/'Total x Ano'!$K$30</f>
        <v>0</v>
      </c>
      <c r="X310" s="19">
        <f>K310/'Total x Ano'!$K$30</f>
        <v>0</v>
      </c>
      <c r="Y310" s="19">
        <f>L310/'Total x Ano'!$K$30</f>
        <v>1.811301461073646E-3</v>
      </c>
    </row>
    <row r="311" spans="1:25" x14ac:dyDescent="0.25">
      <c r="A311" s="123" t="s">
        <v>547</v>
      </c>
      <c r="B311" s="174">
        <f>'[1]SCC x Atuacao = Comércio'!B87</f>
        <v>233251.56103412659</v>
      </c>
      <c r="C311" s="174">
        <f>'[1]SCC x Atuacao = Comércio'!C87</f>
        <v>0</v>
      </c>
      <c r="D311" s="174">
        <f>'[1]SCC x Atuacao = Comércio'!D87</f>
        <v>0</v>
      </c>
      <c r="E311" s="174">
        <f>'[1]SCC x Atuacao = Comércio'!E87</f>
        <v>0</v>
      </c>
      <c r="F311" s="174">
        <f>'[1]SCC x Atuacao = Comércio'!F87</f>
        <v>1116540.7397263374</v>
      </c>
      <c r="G311" s="174">
        <f>'[1]SCC x Atuacao = Comércio'!G87</f>
        <v>0</v>
      </c>
      <c r="H311" s="174">
        <f>'[1]SCC x Atuacao = Comércio'!H87</f>
        <v>0</v>
      </c>
      <c r="I311" s="174">
        <f>'[1]SCC x Atuacao = Comércio'!I87</f>
        <v>41277.838574019785</v>
      </c>
      <c r="J311" s="174">
        <f>'[1]SCC x Atuacao = Comércio'!J87</f>
        <v>0</v>
      </c>
      <c r="K311" s="174">
        <f>'[1]SCC x Atuacao = Comércio'!K87</f>
        <v>0</v>
      </c>
      <c r="L311" s="174">
        <f t="shared" si="17"/>
        <v>1391070.1393344838</v>
      </c>
      <c r="N311" s="156" t="s">
        <v>547</v>
      </c>
      <c r="O311" s="19">
        <f>B311/'Total x Ano'!$K$30</f>
        <v>2.0514524012383382E-3</v>
      </c>
      <c r="P311" s="19">
        <f>C311/'Total x Ano'!$K$30</f>
        <v>0</v>
      </c>
      <c r="Q311" s="19">
        <f>D311/'Total x Ano'!$K$30</f>
        <v>0</v>
      </c>
      <c r="R311" s="19">
        <f>E311/'Total x Ano'!$K$30</f>
        <v>0</v>
      </c>
      <c r="S311" s="19">
        <f>F311/'Total x Ano'!$K$30</f>
        <v>9.819999366507572E-3</v>
      </c>
      <c r="T311" s="19">
        <f>G311/'Total x Ano'!$K$30</f>
        <v>0</v>
      </c>
      <c r="U311" s="19">
        <f>H311/'Total x Ano'!$K$30</f>
        <v>0</v>
      </c>
      <c r="V311" s="19">
        <f>I311/'Total x Ano'!$K$30</f>
        <v>3.6303946128022734E-4</v>
      </c>
      <c r="W311" s="19">
        <f>J311/'Total x Ano'!$K$30</f>
        <v>0</v>
      </c>
      <c r="X311" s="19">
        <f>K311/'Total x Ano'!$K$30</f>
        <v>0</v>
      </c>
      <c r="Y311" s="19">
        <f>L311/'Total x Ano'!$K$30</f>
        <v>1.2234491229026137E-2</v>
      </c>
    </row>
    <row r="312" spans="1:25" x14ac:dyDescent="0.25">
      <c r="A312" s="123" t="s">
        <v>548</v>
      </c>
      <c r="B312" s="174">
        <f>'[1]SCC x Atuacao = Comércio'!B88</f>
        <v>911071.04770120943</v>
      </c>
      <c r="C312" s="174">
        <f>'[1]SCC x Atuacao = Comércio'!C88</f>
        <v>0</v>
      </c>
      <c r="D312" s="174">
        <f>'[1]SCC x Atuacao = Comércio'!D88</f>
        <v>0</v>
      </c>
      <c r="E312" s="174">
        <f>'[1]SCC x Atuacao = Comércio'!E88</f>
        <v>0</v>
      </c>
      <c r="F312" s="174">
        <f>'[1]SCC x Atuacao = Comércio'!F88</f>
        <v>4463607.4734876379</v>
      </c>
      <c r="G312" s="174">
        <f>'[1]SCC x Atuacao = Comércio'!G88</f>
        <v>0</v>
      </c>
      <c r="H312" s="174">
        <f>'[1]SCC x Atuacao = Comércio'!H88</f>
        <v>0</v>
      </c>
      <c r="I312" s="174">
        <f>'[1]SCC x Atuacao = Comércio'!I88</f>
        <v>180087.13565298927</v>
      </c>
      <c r="J312" s="174">
        <f>'[1]SCC x Atuacao = Comércio'!J88</f>
        <v>0</v>
      </c>
      <c r="K312" s="174">
        <f>'[1]SCC x Atuacao = Comércio'!K88</f>
        <v>0</v>
      </c>
      <c r="L312" s="174">
        <f t="shared" si="17"/>
        <v>5554765.6568418369</v>
      </c>
      <c r="N312" s="156" t="s">
        <v>548</v>
      </c>
      <c r="O312" s="19">
        <f>B312/'Total x Ano'!$K$30</f>
        <v>8.0128890894407435E-3</v>
      </c>
      <c r="P312" s="19">
        <f>C312/'Total x Ano'!$K$30</f>
        <v>0</v>
      </c>
      <c r="Q312" s="19">
        <f>D312/'Total x Ano'!$K$30</f>
        <v>0</v>
      </c>
      <c r="R312" s="19">
        <f>E312/'Total x Ano'!$K$30</f>
        <v>0</v>
      </c>
      <c r="S312" s="19">
        <f>F312/'Total x Ano'!$K$30</f>
        <v>3.9257521917857099E-2</v>
      </c>
      <c r="T312" s="19">
        <f>G312/'Total x Ano'!$K$30</f>
        <v>0</v>
      </c>
      <c r="U312" s="19">
        <f>H312/'Total x Ano'!$K$30</f>
        <v>0</v>
      </c>
      <c r="V312" s="19">
        <f>I312/'Total x Ano'!$K$30</f>
        <v>1.5838701581654456E-3</v>
      </c>
      <c r="W312" s="19">
        <f>J312/'Total x Ano'!$K$30</f>
        <v>0</v>
      </c>
      <c r="X312" s="19">
        <f>K312/'Total x Ano'!$K$30</f>
        <v>0</v>
      </c>
      <c r="Y312" s="19">
        <f>L312/'Total x Ano'!$K$30</f>
        <v>4.8854281165463288E-2</v>
      </c>
    </row>
    <row r="313" spans="1:25" x14ac:dyDescent="0.25">
      <c r="A313" s="123" t="s">
        <v>549</v>
      </c>
      <c r="B313" s="174">
        <f>'[1]SCC x Atuacao = Comércio'!B89</f>
        <v>215909.81761059689</v>
      </c>
      <c r="C313" s="174">
        <f>'[1]SCC x Atuacao = Comércio'!C89</f>
        <v>0</v>
      </c>
      <c r="D313" s="174">
        <f>'[1]SCC x Atuacao = Comércio'!D89</f>
        <v>0</v>
      </c>
      <c r="E313" s="174">
        <f>'[1]SCC x Atuacao = Comércio'!E89</f>
        <v>0</v>
      </c>
      <c r="F313" s="174">
        <f>'[1]SCC x Atuacao = Comércio'!F89</f>
        <v>649538.97466784227</v>
      </c>
      <c r="G313" s="174">
        <f>'[1]SCC x Atuacao = Comércio'!G89</f>
        <v>0</v>
      </c>
      <c r="H313" s="174">
        <f>'[1]SCC x Atuacao = Comércio'!H89</f>
        <v>0</v>
      </c>
      <c r="I313" s="174">
        <f>'[1]SCC x Atuacao = Comércio'!I89</f>
        <v>51307.021797811292</v>
      </c>
      <c r="J313" s="174">
        <f>'[1]SCC x Atuacao = Comércio'!J89</f>
        <v>0</v>
      </c>
      <c r="K313" s="174">
        <f>'[1]SCC x Atuacao = Comércio'!K89</f>
        <v>0</v>
      </c>
      <c r="L313" s="174">
        <f t="shared" si="17"/>
        <v>916755.81407625042</v>
      </c>
      <c r="N313" s="156" t="s">
        <v>549</v>
      </c>
      <c r="O313" s="19">
        <f>B313/'Total x Ano'!$K$30</f>
        <v>1.8989314018926825E-3</v>
      </c>
      <c r="P313" s="19">
        <f>C313/'Total x Ano'!$K$30</f>
        <v>0</v>
      </c>
      <c r="Q313" s="19">
        <f>D313/'Total x Ano'!$K$30</f>
        <v>0</v>
      </c>
      <c r="R313" s="19">
        <f>E313/'Total x Ano'!$K$30</f>
        <v>0</v>
      </c>
      <c r="S313" s="19">
        <f>F313/'Total x Ano'!$K$30</f>
        <v>5.7127089884096332E-3</v>
      </c>
      <c r="T313" s="19">
        <f>G313/'Total x Ano'!$K$30</f>
        <v>0</v>
      </c>
      <c r="U313" s="19">
        <f>H313/'Total x Ano'!$K$30</f>
        <v>0</v>
      </c>
      <c r="V313" s="19">
        <f>I313/'Total x Ano'!$K$30</f>
        <v>4.5124633936365484E-4</v>
      </c>
      <c r="W313" s="19">
        <f>J313/'Total x Ano'!$K$30</f>
        <v>0</v>
      </c>
      <c r="X313" s="19">
        <f>K313/'Total x Ano'!$K$30</f>
        <v>0</v>
      </c>
      <c r="Y313" s="19">
        <f>L313/'Total x Ano'!$K$30</f>
        <v>8.06288672966597E-3</v>
      </c>
    </row>
    <row r="314" spans="1:25" x14ac:dyDescent="0.25">
      <c r="A314" s="123" t="s">
        <v>550</v>
      </c>
      <c r="B314" s="174">
        <f>'[1]SCC x Atuacao = Comércio'!B90</f>
        <v>146461.68482174855</v>
      </c>
      <c r="C314" s="174">
        <f>'[1]SCC x Atuacao = Comércio'!C90</f>
        <v>0</v>
      </c>
      <c r="D314" s="174">
        <f>'[1]SCC x Atuacao = Comércio'!D90</f>
        <v>0</v>
      </c>
      <c r="E314" s="174">
        <f>'[1]SCC x Atuacao = Comércio'!E90</f>
        <v>0</v>
      </c>
      <c r="F314" s="174">
        <f>'[1]SCC x Atuacao = Comércio'!F90</f>
        <v>282370.87482594856</v>
      </c>
      <c r="G314" s="174">
        <f>'[1]SCC x Atuacao = Comércio'!G90</f>
        <v>0</v>
      </c>
      <c r="H314" s="174">
        <f>'[1]SCC x Atuacao = Comércio'!H90</f>
        <v>0</v>
      </c>
      <c r="I314" s="174">
        <f>'[1]SCC x Atuacao = Comércio'!I90</f>
        <v>17467.205850027789</v>
      </c>
      <c r="J314" s="174">
        <f>'[1]SCC x Atuacao = Comércio'!J90</f>
        <v>0</v>
      </c>
      <c r="K314" s="174">
        <f>'[1]SCC x Atuacao = Comércio'!K90</f>
        <v>0</v>
      </c>
      <c r="L314" s="174">
        <f t="shared" si="17"/>
        <v>446299.76549772493</v>
      </c>
      <c r="N314" s="156" t="s">
        <v>550</v>
      </c>
      <c r="O314" s="19">
        <f>B314/'Total x Ano'!$K$30</f>
        <v>1.2881336085593404E-3</v>
      </c>
      <c r="P314" s="19">
        <f>C314/'Total x Ano'!$K$30</f>
        <v>0</v>
      </c>
      <c r="Q314" s="19">
        <f>D314/'Total x Ano'!$K$30</f>
        <v>0</v>
      </c>
      <c r="R314" s="19">
        <f>E314/'Total x Ano'!$K$30</f>
        <v>0</v>
      </c>
      <c r="S314" s="19">
        <f>F314/'Total x Ano'!$K$30</f>
        <v>2.4834578025255336E-3</v>
      </c>
      <c r="T314" s="19">
        <f>G314/'Total x Ano'!$K$30</f>
        <v>0</v>
      </c>
      <c r="U314" s="19">
        <f>H314/'Total x Ano'!$K$30</f>
        <v>0</v>
      </c>
      <c r="V314" s="19">
        <f>I314/'Total x Ano'!$K$30</f>
        <v>1.5362444403414378E-4</v>
      </c>
      <c r="W314" s="19">
        <f>J314/'Total x Ano'!$K$30</f>
        <v>0</v>
      </c>
      <c r="X314" s="19">
        <f>K314/'Total x Ano'!$K$30</f>
        <v>0</v>
      </c>
      <c r="Y314" s="19">
        <f>L314/'Total x Ano'!$K$30</f>
        <v>3.9252158551190183E-3</v>
      </c>
    </row>
    <row r="315" spans="1:25" x14ac:dyDescent="0.25">
      <c r="A315" s="123" t="s">
        <v>551</v>
      </c>
      <c r="B315" s="174">
        <f>'[1]SCC x Atuacao = Comércio'!B91</f>
        <v>178709.20513120305</v>
      </c>
      <c r="C315" s="174">
        <f>'[1]SCC x Atuacao = Comércio'!C91</f>
        <v>0</v>
      </c>
      <c r="D315" s="174">
        <f>'[1]SCC x Atuacao = Comércio'!D91</f>
        <v>0</v>
      </c>
      <c r="E315" s="174">
        <f>'[1]SCC x Atuacao = Comércio'!E91</f>
        <v>0</v>
      </c>
      <c r="F315" s="174">
        <f>'[1]SCC x Atuacao = Comércio'!F91</f>
        <v>609390.49720874161</v>
      </c>
      <c r="G315" s="174">
        <f>'[1]SCC x Atuacao = Comércio'!G91</f>
        <v>0</v>
      </c>
      <c r="H315" s="174">
        <f>'[1]SCC x Atuacao = Comércio'!H91</f>
        <v>0</v>
      </c>
      <c r="I315" s="174">
        <f>'[1]SCC x Atuacao = Comércio'!I91</f>
        <v>28343.010755093877</v>
      </c>
      <c r="J315" s="174">
        <f>'[1]SCC x Atuacao = Comércio'!J91</f>
        <v>0</v>
      </c>
      <c r="K315" s="174">
        <f>'[1]SCC x Atuacao = Comércio'!K91</f>
        <v>0</v>
      </c>
      <c r="L315" s="174">
        <f t="shared" si="17"/>
        <v>816442.71309503855</v>
      </c>
      <c r="N315" s="156" t="s">
        <v>551</v>
      </c>
      <c r="O315" s="19">
        <f>B315/'Total x Ano'!$K$30</f>
        <v>1.5717512301500214E-3</v>
      </c>
      <c r="P315" s="19">
        <f>C315/'Total x Ano'!$K$30</f>
        <v>0</v>
      </c>
      <c r="Q315" s="19">
        <f>D315/'Total x Ano'!$K$30</f>
        <v>0</v>
      </c>
      <c r="R315" s="19">
        <f>E315/'Total x Ano'!$K$30</f>
        <v>0</v>
      </c>
      <c r="S315" s="19">
        <f>F315/'Total x Ano'!$K$30</f>
        <v>5.3596022819662626E-3</v>
      </c>
      <c r="T315" s="19">
        <f>G315/'Total x Ano'!$K$30</f>
        <v>0</v>
      </c>
      <c r="U315" s="19">
        <f>H315/'Total x Ano'!$K$30</f>
        <v>0</v>
      </c>
      <c r="V315" s="19">
        <f>I315/'Total x Ano'!$K$30</f>
        <v>2.4927737766931553E-4</v>
      </c>
      <c r="W315" s="19">
        <f>J315/'Total x Ano'!$K$30</f>
        <v>0</v>
      </c>
      <c r="X315" s="19">
        <f>K315/'Total x Ano'!$K$30</f>
        <v>0</v>
      </c>
      <c r="Y315" s="19">
        <f>L315/'Total x Ano'!$K$30</f>
        <v>7.1806308897855997E-3</v>
      </c>
    </row>
    <row r="316" spans="1:25" x14ac:dyDescent="0.25">
      <c r="A316" s="123" t="s">
        <v>552</v>
      </c>
      <c r="B316" s="174">
        <f>'[1]SCC x Atuacao = Comércio'!B92</f>
        <v>21738.585140265321</v>
      </c>
      <c r="C316" s="174">
        <f>'[1]SCC x Atuacao = Comércio'!C92</f>
        <v>0</v>
      </c>
      <c r="D316" s="174">
        <f>'[1]SCC x Atuacao = Comércio'!D92</f>
        <v>0</v>
      </c>
      <c r="E316" s="174">
        <f>'[1]SCC x Atuacao = Comércio'!E92</f>
        <v>0</v>
      </c>
      <c r="F316" s="174">
        <f>'[1]SCC x Atuacao = Comércio'!F92</f>
        <v>55251.996116054506</v>
      </c>
      <c r="G316" s="174">
        <f>'[1]SCC x Atuacao = Comércio'!G92</f>
        <v>0</v>
      </c>
      <c r="H316" s="174">
        <f>'[1]SCC x Atuacao = Comércio'!H92</f>
        <v>0</v>
      </c>
      <c r="I316" s="174">
        <f>'[1]SCC x Atuacao = Comércio'!I92</f>
        <v>5686.9044507165536</v>
      </c>
      <c r="J316" s="174">
        <f>'[1]SCC x Atuacao = Comércio'!J92</f>
        <v>0</v>
      </c>
      <c r="K316" s="174">
        <f>'[1]SCC x Atuacao = Comércio'!K92</f>
        <v>0</v>
      </c>
      <c r="L316" s="174">
        <f t="shared" si="17"/>
        <v>82677.48570703638</v>
      </c>
      <c r="N316" s="156" t="s">
        <v>552</v>
      </c>
      <c r="O316" s="19">
        <f>B316/'Total x Ano'!$K$30</f>
        <v>1.9119131502402524E-4</v>
      </c>
      <c r="P316" s="19">
        <f>C316/'Total x Ano'!$K$30</f>
        <v>0</v>
      </c>
      <c r="Q316" s="19">
        <f>D316/'Total x Ano'!$K$30</f>
        <v>0</v>
      </c>
      <c r="R316" s="19">
        <f>E316/'Total x Ano'!$K$30</f>
        <v>0</v>
      </c>
      <c r="S316" s="19">
        <f>F316/'Total x Ano'!$K$30</f>
        <v>4.8594247173723218E-4</v>
      </c>
      <c r="T316" s="19">
        <f>G316/'Total x Ano'!$K$30</f>
        <v>0</v>
      </c>
      <c r="U316" s="19">
        <f>H316/'Total x Ano'!$K$30</f>
        <v>0</v>
      </c>
      <c r="V316" s="19">
        <f>I316/'Total x Ano'!$K$30</f>
        <v>5.0016444645909898E-5</v>
      </c>
      <c r="W316" s="19">
        <f>J316/'Total x Ano'!$K$30</f>
        <v>0</v>
      </c>
      <c r="X316" s="19">
        <f>K316/'Total x Ano'!$K$30</f>
        <v>0</v>
      </c>
      <c r="Y316" s="19">
        <f>L316/'Total x Ano'!$K$30</f>
        <v>7.2715023140716738E-4</v>
      </c>
    </row>
    <row r="317" spans="1:25" x14ac:dyDescent="0.25">
      <c r="A317" s="123" t="s">
        <v>553</v>
      </c>
      <c r="B317" s="174">
        <f>'[1]SCC x Atuacao = Comércio'!B93</f>
        <v>16942.49574790692</v>
      </c>
      <c r="C317" s="174">
        <f>'[1]SCC x Atuacao = Comércio'!C93</f>
        <v>0</v>
      </c>
      <c r="D317" s="174">
        <f>'[1]SCC x Atuacao = Comércio'!D93</f>
        <v>0</v>
      </c>
      <c r="E317" s="174">
        <f>'[1]SCC x Atuacao = Comércio'!E93</f>
        <v>0</v>
      </c>
      <c r="F317" s="174">
        <f>'[1]SCC x Atuacao = Comércio'!F93</f>
        <v>74181.121331204937</v>
      </c>
      <c r="G317" s="174">
        <f>'[1]SCC x Atuacao = Comércio'!G93</f>
        <v>0</v>
      </c>
      <c r="H317" s="174">
        <f>'[1]SCC x Atuacao = Comércio'!H93</f>
        <v>0</v>
      </c>
      <c r="I317" s="174">
        <f>'[1]SCC x Atuacao = Comércio'!I93</f>
        <v>6309.6695376609305</v>
      </c>
      <c r="J317" s="174">
        <f>'[1]SCC x Atuacao = Comércio'!J93</f>
        <v>0</v>
      </c>
      <c r="K317" s="174">
        <f>'[1]SCC x Atuacao = Comércio'!K93</f>
        <v>0</v>
      </c>
      <c r="L317" s="174">
        <f t="shared" si="17"/>
        <v>97433.286616772792</v>
      </c>
      <c r="N317" s="156" t="s">
        <v>553</v>
      </c>
      <c r="O317" s="19">
        <f>B317/'Total x Ano'!$K$30</f>
        <v>1.4900960761385343E-4</v>
      </c>
      <c r="P317" s="19">
        <f>C317/'Total x Ano'!$K$30</f>
        <v>0</v>
      </c>
      <c r="Q317" s="19">
        <f>D317/'Total x Ano'!$K$30</f>
        <v>0</v>
      </c>
      <c r="R317" s="19">
        <f>E317/'Total x Ano'!$K$30</f>
        <v>0</v>
      </c>
      <c r="S317" s="19">
        <f>F317/'Total x Ano'!$K$30</f>
        <v>6.5242452743622943E-4</v>
      </c>
      <c r="T317" s="19">
        <f>G317/'Total x Ano'!$K$30</f>
        <v>0</v>
      </c>
      <c r="U317" s="19">
        <f>H317/'Total x Ano'!$K$30</f>
        <v>0</v>
      </c>
      <c r="V317" s="19">
        <f>I317/'Total x Ano'!$K$30</f>
        <v>5.549367672682414E-5</v>
      </c>
      <c r="W317" s="19">
        <f>J317/'Total x Ano'!$K$30</f>
        <v>0</v>
      </c>
      <c r="X317" s="19">
        <f>K317/'Total x Ano'!$K$30</f>
        <v>0</v>
      </c>
      <c r="Y317" s="19">
        <f>L317/'Total x Ano'!$K$30</f>
        <v>8.5692781177690704E-4</v>
      </c>
    </row>
    <row r="318" spans="1:25" x14ac:dyDescent="0.25">
      <c r="A318" s="123" t="s">
        <v>554</v>
      </c>
      <c r="B318" s="174">
        <f>'[1]SCC x Atuacao = Comércio'!B94</f>
        <v>65662.001256812597</v>
      </c>
      <c r="C318" s="174">
        <f>'[1]SCC x Atuacao = Comércio'!C94</f>
        <v>0</v>
      </c>
      <c r="D318" s="174">
        <f>'[1]SCC x Atuacao = Comércio'!D94</f>
        <v>0</v>
      </c>
      <c r="E318" s="174">
        <f>'[1]SCC x Atuacao = Comércio'!E94</f>
        <v>0</v>
      </c>
      <c r="F318" s="174">
        <f>'[1]SCC x Atuacao = Comércio'!F94</f>
        <v>209294.53141733061</v>
      </c>
      <c r="G318" s="174">
        <f>'[1]SCC x Atuacao = Comércio'!G94</f>
        <v>0</v>
      </c>
      <c r="H318" s="174">
        <f>'[1]SCC x Atuacao = Comércio'!H94</f>
        <v>0</v>
      </c>
      <c r="I318" s="174">
        <f>'[1]SCC x Atuacao = Comércio'!I94</f>
        <v>24654.16310363403</v>
      </c>
      <c r="J318" s="174">
        <f>'[1]SCC x Atuacao = Comércio'!J94</f>
        <v>0</v>
      </c>
      <c r="K318" s="174">
        <f>'[1]SCC x Atuacao = Comércio'!K94</f>
        <v>0</v>
      </c>
      <c r="L318" s="174">
        <f t="shared" si="17"/>
        <v>299610.69577777723</v>
      </c>
      <c r="N318" s="156" t="s">
        <v>554</v>
      </c>
      <c r="O318" s="19">
        <f>B318/'Total x Ano'!$K$30</f>
        <v>5.7749868661627053E-4</v>
      </c>
      <c r="P318" s="19">
        <f>C318/'Total x Ano'!$K$30</f>
        <v>0</v>
      </c>
      <c r="Q318" s="19">
        <f>D318/'Total x Ano'!$K$30</f>
        <v>0</v>
      </c>
      <c r="R318" s="19">
        <f>E318/'Total x Ano'!$K$30</f>
        <v>0</v>
      </c>
      <c r="S318" s="19">
        <f>F318/'Total x Ano'!$K$30</f>
        <v>1.8407498202308587E-3</v>
      </c>
      <c r="T318" s="19">
        <f>G318/'Total x Ano'!$K$30</f>
        <v>0</v>
      </c>
      <c r="U318" s="19">
        <f>H318/'Total x Ano'!$K$30</f>
        <v>0</v>
      </c>
      <c r="V318" s="19">
        <f>I318/'Total x Ano'!$K$30</f>
        <v>2.1683388473473869E-4</v>
      </c>
      <c r="W318" s="19">
        <f>J318/'Total x Ano'!$K$30</f>
        <v>0</v>
      </c>
      <c r="X318" s="19">
        <f>K318/'Total x Ano'!$K$30</f>
        <v>0</v>
      </c>
      <c r="Y318" s="19">
        <f>L318/'Total x Ano'!$K$30</f>
        <v>2.635082391581868E-3</v>
      </c>
    </row>
    <row r="319" spans="1:25" x14ac:dyDescent="0.25">
      <c r="A319" s="123" t="s">
        <v>555</v>
      </c>
      <c r="B319" s="174">
        <f>'[1]SCC x Atuacao = Comércio'!B95</f>
        <v>60601.811457275653</v>
      </c>
      <c r="C319" s="174">
        <f>'[1]SCC x Atuacao = Comércio'!C95</f>
        <v>0</v>
      </c>
      <c r="D319" s="174">
        <f>'[1]SCC x Atuacao = Comércio'!D95</f>
        <v>0</v>
      </c>
      <c r="E319" s="174">
        <f>'[1]SCC x Atuacao = Comércio'!E95</f>
        <v>0</v>
      </c>
      <c r="F319" s="174">
        <f>'[1]SCC x Atuacao = Comércio'!F95</f>
        <v>209854.16106731538</v>
      </c>
      <c r="G319" s="174">
        <f>'[1]SCC x Atuacao = Comércio'!G95</f>
        <v>0</v>
      </c>
      <c r="H319" s="174">
        <f>'[1]SCC x Atuacao = Comércio'!H95</f>
        <v>0</v>
      </c>
      <c r="I319" s="174">
        <f>'[1]SCC x Atuacao = Comércio'!I95</f>
        <v>14245.822890819958</v>
      </c>
      <c r="J319" s="174">
        <f>'[1]SCC x Atuacao = Comércio'!J95</f>
        <v>0</v>
      </c>
      <c r="K319" s="174">
        <f>'[1]SCC x Atuacao = Comércio'!K95</f>
        <v>0</v>
      </c>
      <c r="L319" s="174">
        <f t="shared" si="17"/>
        <v>284701.795415411</v>
      </c>
      <c r="N319" s="156" t="s">
        <v>555</v>
      </c>
      <c r="O319" s="19">
        <f>B319/'Total x Ano'!$K$30</f>
        <v>5.3299421055206533E-4</v>
      </c>
      <c r="P319" s="19">
        <f>C319/'Total x Ano'!$K$30</f>
        <v>0</v>
      </c>
      <c r="Q319" s="19">
        <f>D319/'Total x Ano'!$K$30</f>
        <v>0</v>
      </c>
      <c r="R319" s="19">
        <f>E319/'Total x Ano'!$K$30</f>
        <v>0</v>
      </c>
      <c r="S319" s="19">
        <f>F319/'Total x Ano'!$K$30</f>
        <v>1.8456717748114647E-3</v>
      </c>
      <c r="T319" s="19">
        <f>G319/'Total x Ano'!$K$30</f>
        <v>0</v>
      </c>
      <c r="U319" s="19">
        <f>H319/'Total x Ano'!$K$30</f>
        <v>0</v>
      </c>
      <c r="V319" s="19">
        <f>I319/'Total x Ano'!$K$30</f>
        <v>1.2529231293210034E-4</v>
      </c>
      <c r="W319" s="19">
        <f>J319/'Total x Ano'!$K$30</f>
        <v>0</v>
      </c>
      <c r="X319" s="19">
        <f>K319/'Total x Ano'!$K$30</f>
        <v>0</v>
      </c>
      <c r="Y319" s="19">
        <f>L319/'Total x Ano'!$K$30</f>
        <v>2.5039582982956305E-3</v>
      </c>
    </row>
    <row r="320" spans="1:25" x14ac:dyDescent="0.25">
      <c r="A320" s="133" t="s">
        <v>95</v>
      </c>
      <c r="B320" s="162">
        <f>'[1]SCC x Atuacao = Comércio'!B96</f>
        <v>2363225.048837855</v>
      </c>
      <c r="C320" s="162">
        <f>'[1]SCC x Atuacao = Comércio'!C96</f>
        <v>0</v>
      </c>
      <c r="D320" s="162">
        <f>'[1]SCC x Atuacao = Comércio'!D96</f>
        <v>0</v>
      </c>
      <c r="E320" s="162">
        <f>'[1]SCC x Atuacao = Comércio'!E96</f>
        <v>0</v>
      </c>
      <c r="F320" s="162">
        <f>'[1]SCC x Atuacao = Comércio'!F96</f>
        <v>10053223.189900886</v>
      </c>
      <c r="G320" s="162">
        <f>'[1]SCC x Atuacao = Comércio'!G96</f>
        <v>0</v>
      </c>
      <c r="H320" s="162">
        <f>'[1]SCC x Atuacao = Comércio'!H96</f>
        <v>0</v>
      </c>
      <c r="I320" s="162">
        <f>'[1]SCC x Atuacao = Comércio'!I96</f>
        <v>542466.08613216574</v>
      </c>
      <c r="J320" s="162">
        <f>'[1]SCC x Atuacao = Comércio'!J96</f>
        <v>0</v>
      </c>
      <c r="K320" s="162">
        <f>'[1]SCC x Atuacao = Comércio'!K96</f>
        <v>0</v>
      </c>
      <c r="L320" s="174">
        <f t="shared" si="17"/>
        <v>12958914.324870907</v>
      </c>
      <c r="N320" s="156" t="s">
        <v>95</v>
      </c>
      <c r="O320" s="19">
        <f>B320/'Total x Ano'!$K$30</f>
        <v>2.0784614171974174E-2</v>
      </c>
      <c r="P320" s="19">
        <f>C320/'Total x Ano'!$K$30</f>
        <v>0</v>
      </c>
      <c r="Q320" s="19">
        <f>D320/'Total x Ano'!$K$30</f>
        <v>0</v>
      </c>
      <c r="R320" s="19">
        <f>E320/'Total x Ano'!$K$30</f>
        <v>0</v>
      </c>
      <c r="S320" s="19">
        <f>F320/'Total x Ano'!$K$30</f>
        <v>8.8418310092637301E-2</v>
      </c>
      <c r="T320" s="19">
        <f>G320/'Total x Ano'!$K$30</f>
        <v>0</v>
      </c>
      <c r="U320" s="19">
        <f>H320/'Total x Ano'!$K$30</f>
        <v>0</v>
      </c>
      <c r="V320" s="19">
        <f>I320/'Total x Ano'!$K$30</f>
        <v>4.7710006743465119E-3</v>
      </c>
      <c r="W320" s="19">
        <f>J320/'Total x Ano'!$K$30</f>
        <v>0</v>
      </c>
      <c r="X320" s="19">
        <f>K320/'Total x Ano'!$K$30</f>
        <v>0</v>
      </c>
      <c r="Y320" s="19">
        <f>L320/'Total x Ano'!$K$30</f>
        <v>0.11397392493895799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288"/>
  <sheetViews>
    <sheetView topLeftCell="A249" workbookViewId="0">
      <selection activeCell="M290" sqref="M290"/>
    </sheetView>
  </sheetViews>
  <sheetFormatPr defaultRowHeight="15" x14ac:dyDescent="0.25"/>
  <cols>
    <col min="1" max="1" width="25.140625" style="133" customWidth="1"/>
    <col min="2" max="12" width="11.85546875" style="133" customWidth="1"/>
    <col min="13" max="16384" width="9.140625" style="133"/>
  </cols>
  <sheetData>
    <row r="1" spans="1:12" s="170" customFormat="1" x14ac:dyDescent="0.25">
      <c r="A1" s="178" t="s">
        <v>940</v>
      </c>
    </row>
    <row r="2" spans="1:12" x14ac:dyDescent="0.25">
      <c r="A2" s="123"/>
      <c r="B2" s="123"/>
      <c r="C2" s="123"/>
      <c r="D2" s="123"/>
      <c r="E2" s="123"/>
      <c r="F2" s="123"/>
      <c r="G2" s="123"/>
      <c r="H2" s="123"/>
      <c r="I2" s="123"/>
      <c r="J2" s="123"/>
      <c r="K2" s="123"/>
    </row>
    <row r="3" spans="1:12" s="123" customFormat="1" x14ac:dyDescent="0.25">
      <c r="B3" s="123">
        <v>2008</v>
      </c>
      <c r="C3" s="123">
        <v>2008</v>
      </c>
      <c r="D3" s="123">
        <v>2008</v>
      </c>
      <c r="E3" s="123">
        <v>2008</v>
      </c>
      <c r="F3" s="123">
        <v>2008</v>
      </c>
      <c r="G3" s="123">
        <v>2008</v>
      </c>
      <c r="H3" s="123">
        <v>2008</v>
      </c>
      <c r="I3" s="123">
        <v>2008</v>
      </c>
      <c r="J3" s="123">
        <v>2008</v>
      </c>
      <c r="K3" s="123">
        <v>2008</v>
      </c>
      <c r="L3" s="123">
        <v>2008</v>
      </c>
    </row>
    <row r="4" spans="1:12" x14ac:dyDescent="0.25">
      <c r="A4" s="123"/>
      <c r="B4" s="123" t="s">
        <v>780</v>
      </c>
      <c r="C4" s="123" t="s">
        <v>782</v>
      </c>
      <c r="D4" s="123" t="s">
        <v>23</v>
      </c>
      <c r="E4" s="123" t="s">
        <v>787</v>
      </c>
      <c r="F4" s="123" t="s">
        <v>788</v>
      </c>
      <c r="G4" s="123" t="s">
        <v>791</v>
      </c>
      <c r="H4" s="123" t="s">
        <v>25</v>
      </c>
      <c r="I4" s="123" t="s">
        <v>24</v>
      </c>
      <c r="J4" s="123" t="s">
        <v>35</v>
      </c>
      <c r="K4" s="123" t="s">
        <v>795</v>
      </c>
      <c r="L4" s="123" t="s">
        <v>935</v>
      </c>
    </row>
    <row r="5" spans="1:12" x14ac:dyDescent="0.25">
      <c r="A5" s="123" t="s">
        <v>529</v>
      </c>
      <c r="B5" s="16">
        <f>+'SCC x Atuacao = Comércio'!B37/'SCC x Atuacao = Comércio'!B5-1</f>
        <v>0.33763037879431113</v>
      </c>
      <c r="C5" s="16" t="e">
        <f>+'SCC x Atuacao = Comércio'!C37/'SCC x Atuacao = Comércio'!C5-1</f>
        <v>#DIV/0!</v>
      </c>
      <c r="D5" s="16" t="e">
        <f>+'SCC x Atuacao = Comércio'!D37/'SCC x Atuacao = Comércio'!D5-1</f>
        <v>#DIV/0!</v>
      </c>
      <c r="E5" s="16" t="e">
        <f>+'SCC x Atuacao = Comércio'!E37/'SCC x Atuacao = Comércio'!E5-1</f>
        <v>#DIV/0!</v>
      </c>
      <c r="F5" s="16">
        <f>+'SCC x Atuacao = Comércio'!F37/'SCC x Atuacao = Comércio'!F5-1</f>
        <v>0.20639250018010902</v>
      </c>
      <c r="G5" s="16" t="e">
        <f>+'SCC x Atuacao = Comércio'!G37/'SCC x Atuacao = Comércio'!G5-1</f>
        <v>#DIV/0!</v>
      </c>
      <c r="H5" s="16" t="e">
        <f>+'SCC x Atuacao = Comércio'!H37/'SCC x Atuacao = Comércio'!H5-1</f>
        <v>#DIV/0!</v>
      </c>
      <c r="I5" s="16">
        <f>+'SCC x Atuacao = Comércio'!I37/'SCC x Atuacao = Comércio'!I5-1</f>
        <v>-1.4112820298280426E-2</v>
      </c>
      <c r="J5" s="16" t="e">
        <f>+'SCC x Atuacao = Comércio'!J37/'SCC x Atuacao = Comércio'!J5-1</f>
        <v>#DIV/0!</v>
      </c>
      <c r="K5" s="16" t="e">
        <f>+'SCC x Atuacao = Comércio'!K37/'SCC x Atuacao = Comércio'!K5-1</f>
        <v>#DIV/0!</v>
      </c>
      <c r="L5" s="16">
        <f>+'SCC x Atuacao = Comércio'!L37/'SCC x Atuacao = Comércio'!L5-1</f>
        <v>0.2020539651200195</v>
      </c>
    </row>
    <row r="6" spans="1:12" x14ac:dyDescent="0.25">
      <c r="A6" s="123" t="s">
        <v>530</v>
      </c>
      <c r="B6" s="16">
        <f>+'SCC x Atuacao = Comércio'!B38/'SCC x Atuacao = Comércio'!B6-1</f>
        <v>0.73876322283224716</v>
      </c>
      <c r="C6" s="16" t="e">
        <f>+'SCC x Atuacao = Comércio'!C38/'SCC x Atuacao = Comércio'!C6-1</f>
        <v>#DIV/0!</v>
      </c>
      <c r="D6" s="16" t="e">
        <f>+'SCC x Atuacao = Comércio'!D38/'SCC x Atuacao = Comércio'!D6-1</f>
        <v>#DIV/0!</v>
      </c>
      <c r="E6" s="16" t="e">
        <f>+'SCC x Atuacao = Comércio'!E38/'SCC x Atuacao = Comércio'!E6-1</f>
        <v>#DIV/0!</v>
      </c>
      <c r="F6" s="16">
        <f>+'SCC x Atuacao = Comércio'!F38/'SCC x Atuacao = Comércio'!F6-1</f>
        <v>-6.9488198155867709E-2</v>
      </c>
      <c r="G6" s="16" t="e">
        <f>+'SCC x Atuacao = Comércio'!G38/'SCC x Atuacao = Comércio'!G6-1</f>
        <v>#DIV/0!</v>
      </c>
      <c r="H6" s="16" t="e">
        <f>+'SCC x Atuacao = Comércio'!H38/'SCC x Atuacao = Comércio'!H6-1</f>
        <v>#DIV/0!</v>
      </c>
      <c r="I6" s="16">
        <f>+'SCC x Atuacao = Comércio'!I38/'SCC x Atuacao = Comércio'!I6-1</f>
        <v>3.0329781712222559E-2</v>
      </c>
      <c r="J6" s="16" t="e">
        <f>+'SCC x Atuacao = Comércio'!J38/'SCC x Atuacao = Comércio'!J6-1</f>
        <v>#DIV/0!</v>
      </c>
      <c r="K6" s="16" t="e">
        <f>+'SCC x Atuacao = Comércio'!K38/'SCC x Atuacao = Comércio'!K6-1</f>
        <v>#DIV/0!</v>
      </c>
      <c r="L6" s="16">
        <f>+'SCC x Atuacao = Comércio'!L38/'SCC x Atuacao = Comércio'!L6-1</f>
        <v>-3.148562691314194E-2</v>
      </c>
    </row>
    <row r="7" spans="1:12" x14ac:dyDescent="0.25">
      <c r="A7" s="123" t="s">
        <v>531</v>
      </c>
      <c r="B7" s="16">
        <f>+'SCC x Atuacao = Comércio'!B39/'SCC x Atuacao = Comércio'!B7-1</f>
        <v>0.28770091357222838</v>
      </c>
      <c r="C7" s="16" t="e">
        <f>+'SCC x Atuacao = Comércio'!C39/'SCC x Atuacao = Comércio'!C7-1</f>
        <v>#DIV/0!</v>
      </c>
      <c r="D7" s="16" t="e">
        <f>+'SCC x Atuacao = Comércio'!D39/'SCC x Atuacao = Comércio'!D7-1</f>
        <v>#DIV/0!</v>
      </c>
      <c r="E7" s="16" t="e">
        <f>+'SCC x Atuacao = Comércio'!E39/'SCC x Atuacao = Comércio'!E7-1</f>
        <v>#DIV/0!</v>
      </c>
      <c r="F7" s="16">
        <f>+'SCC x Atuacao = Comércio'!F39/'SCC x Atuacao = Comércio'!F7-1</f>
        <v>8.8467826478747513E-2</v>
      </c>
      <c r="G7" s="16" t="e">
        <f>+'SCC x Atuacao = Comércio'!G39/'SCC x Atuacao = Comércio'!G7-1</f>
        <v>#DIV/0!</v>
      </c>
      <c r="H7" s="16" t="e">
        <f>+'SCC x Atuacao = Comércio'!H39/'SCC x Atuacao = Comércio'!H7-1</f>
        <v>#DIV/0!</v>
      </c>
      <c r="I7" s="16">
        <f>+'SCC x Atuacao = Comércio'!I39/'SCC x Atuacao = Comércio'!I7-1</f>
        <v>0.15183626008964302</v>
      </c>
      <c r="J7" s="16" t="e">
        <f>+'SCC x Atuacao = Comércio'!J39/'SCC x Atuacao = Comércio'!J7-1</f>
        <v>#DIV/0!</v>
      </c>
      <c r="K7" s="16" t="e">
        <f>+'SCC x Atuacao = Comércio'!K39/'SCC x Atuacao = Comércio'!K7-1</f>
        <v>#DIV/0!</v>
      </c>
      <c r="L7" s="16">
        <f>+'SCC x Atuacao = Comércio'!L39/'SCC x Atuacao = Comércio'!L7-1</f>
        <v>0.12114183187711336</v>
      </c>
    </row>
    <row r="8" spans="1:12" x14ac:dyDescent="0.25">
      <c r="A8" s="123" t="s">
        <v>532</v>
      </c>
      <c r="B8" s="16">
        <f>+'SCC x Atuacao = Comércio'!B40/'SCC x Atuacao = Comércio'!B8-1</f>
        <v>0.58134447525806987</v>
      </c>
      <c r="C8" s="16" t="e">
        <f>+'SCC x Atuacao = Comércio'!C40/'SCC x Atuacao = Comércio'!C8-1</f>
        <v>#DIV/0!</v>
      </c>
      <c r="D8" s="16" t="e">
        <f>+'SCC x Atuacao = Comércio'!D40/'SCC x Atuacao = Comércio'!D8-1</f>
        <v>#DIV/0!</v>
      </c>
      <c r="E8" s="16" t="e">
        <f>+'SCC x Atuacao = Comércio'!E40/'SCC x Atuacao = Comércio'!E8-1</f>
        <v>#DIV/0!</v>
      </c>
      <c r="F8" s="16">
        <f>+'SCC x Atuacao = Comércio'!F40/'SCC x Atuacao = Comércio'!F8-1</f>
        <v>-3.181840821195836E-2</v>
      </c>
      <c r="G8" s="16" t="e">
        <f>+'SCC x Atuacao = Comércio'!G40/'SCC x Atuacao = Comércio'!G8-1</f>
        <v>#DIV/0!</v>
      </c>
      <c r="H8" s="16" t="e">
        <f>+'SCC x Atuacao = Comércio'!H40/'SCC x Atuacao = Comércio'!H8-1</f>
        <v>#DIV/0!</v>
      </c>
      <c r="I8" s="16">
        <f>+'SCC x Atuacao = Comércio'!I40/'SCC x Atuacao = Comércio'!I8-1</f>
        <v>0.70894976623966</v>
      </c>
      <c r="J8" s="16" t="e">
        <f>+'SCC x Atuacao = Comércio'!J40/'SCC x Atuacao = Comércio'!J8-1</f>
        <v>#DIV/0!</v>
      </c>
      <c r="K8" s="16" t="e">
        <f>+'SCC x Atuacao = Comércio'!K40/'SCC x Atuacao = Comércio'!K8-1</f>
        <v>#DIV/0!</v>
      </c>
      <c r="L8" s="16">
        <f>+'SCC x Atuacao = Comércio'!L40/'SCC x Atuacao = Comércio'!L8-1</f>
        <v>6.4568592904110655E-2</v>
      </c>
    </row>
    <row r="9" spans="1:12" x14ac:dyDescent="0.25">
      <c r="A9" s="123" t="s">
        <v>533</v>
      </c>
      <c r="B9" s="16">
        <f>+'SCC x Atuacao = Comércio'!B41/'SCC x Atuacao = Comércio'!B9-1</f>
        <v>-6.9274944481144685E-2</v>
      </c>
      <c r="C9" s="16" t="e">
        <f>+'SCC x Atuacao = Comércio'!C41/'SCC x Atuacao = Comércio'!C9-1</f>
        <v>#DIV/0!</v>
      </c>
      <c r="D9" s="16" t="e">
        <f>+'SCC x Atuacao = Comércio'!D41/'SCC x Atuacao = Comércio'!D9-1</f>
        <v>#DIV/0!</v>
      </c>
      <c r="E9" s="16" t="e">
        <f>+'SCC x Atuacao = Comércio'!E41/'SCC x Atuacao = Comércio'!E9-1</f>
        <v>#DIV/0!</v>
      </c>
      <c r="F9" s="16">
        <f>+'SCC x Atuacao = Comércio'!F41/'SCC x Atuacao = Comércio'!F9-1</f>
        <v>0.18186977319573461</v>
      </c>
      <c r="G9" s="16" t="e">
        <f>+'SCC x Atuacao = Comércio'!G41/'SCC x Atuacao = Comércio'!G9-1</f>
        <v>#DIV/0!</v>
      </c>
      <c r="H9" s="16" t="e">
        <f>+'SCC x Atuacao = Comércio'!H41/'SCC x Atuacao = Comércio'!H9-1</f>
        <v>#DIV/0!</v>
      </c>
      <c r="I9" s="16">
        <f>+'SCC x Atuacao = Comércio'!I41/'SCC x Atuacao = Comércio'!I9-1</f>
        <v>7.328281034199513E-2</v>
      </c>
      <c r="J9" s="16" t="e">
        <f>+'SCC x Atuacao = Comércio'!J41/'SCC x Atuacao = Comércio'!J9-1</f>
        <v>#DIV/0!</v>
      </c>
      <c r="K9" s="16" t="e">
        <f>+'SCC x Atuacao = Comércio'!K41/'SCC x Atuacao = Comércio'!K9-1</f>
        <v>#DIV/0!</v>
      </c>
      <c r="L9" s="16">
        <f>+'SCC x Atuacao = Comércio'!L41/'SCC x Atuacao = Comércio'!L9-1</f>
        <v>0.14279612692052157</v>
      </c>
    </row>
    <row r="10" spans="1:12" x14ac:dyDescent="0.25">
      <c r="A10" s="123" t="s">
        <v>534</v>
      </c>
      <c r="B10" s="16">
        <f>+'SCC x Atuacao = Comércio'!B42/'SCC x Atuacao = Comércio'!B10-1</f>
        <v>2.4161013562625122E-2</v>
      </c>
      <c r="C10" s="16" t="e">
        <f>+'SCC x Atuacao = Comércio'!C42/'SCC x Atuacao = Comércio'!C10-1</f>
        <v>#DIV/0!</v>
      </c>
      <c r="D10" s="16" t="e">
        <f>+'SCC x Atuacao = Comércio'!D42/'SCC x Atuacao = Comércio'!D10-1</f>
        <v>#DIV/0!</v>
      </c>
      <c r="E10" s="16" t="e">
        <f>+'SCC x Atuacao = Comércio'!E42/'SCC x Atuacao = Comércio'!E10-1</f>
        <v>#DIV/0!</v>
      </c>
      <c r="F10" s="16">
        <f>+'SCC x Atuacao = Comércio'!F42/'SCC x Atuacao = Comércio'!F10-1</f>
        <v>-0.18183168972029795</v>
      </c>
      <c r="G10" s="16" t="e">
        <f>+'SCC x Atuacao = Comércio'!G42/'SCC x Atuacao = Comércio'!G10-1</f>
        <v>#DIV/0!</v>
      </c>
      <c r="H10" s="16" t="e">
        <f>+'SCC x Atuacao = Comércio'!H42/'SCC x Atuacao = Comércio'!H10-1</f>
        <v>#DIV/0!</v>
      </c>
      <c r="I10" s="16">
        <f>+'SCC x Atuacao = Comércio'!I42/'SCC x Atuacao = Comércio'!I10-1</f>
        <v>0.5611450433676981</v>
      </c>
      <c r="J10" s="16" t="e">
        <f>+'SCC x Atuacao = Comércio'!J42/'SCC x Atuacao = Comércio'!J10-1</f>
        <v>#DIV/0!</v>
      </c>
      <c r="K10" s="16" t="e">
        <f>+'SCC x Atuacao = Comércio'!K42/'SCC x Atuacao = Comércio'!K10-1</f>
        <v>#DIV/0!</v>
      </c>
      <c r="L10" s="16">
        <f>+'SCC x Atuacao = Comércio'!L42/'SCC x Atuacao = Comércio'!L10-1</f>
        <v>-0.14044807622076716</v>
      </c>
    </row>
    <row r="11" spans="1:12" x14ac:dyDescent="0.25">
      <c r="A11" s="123" t="s">
        <v>535</v>
      </c>
      <c r="B11" s="16">
        <f>+'SCC x Atuacao = Comércio'!B43/'SCC x Atuacao = Comércio'!B11-1</f>
        <v>0.19103559996784125</v>
      </c>
      <c r="C11" s="16" t="e">
        <f>+'SCC x Atuacao = Comércio'!C43/'SCC x Atuacao = Comércio'!C11-1</f>
        <v>#DIV/0!</v>
      </c>
      <c r="D11" s="16" t="e">
        <f>+'SCC x Atuacao = Comércio'!D43/'SCC x Atuacao = Comércio'!D11-1</f>
        <v>#DIV/0!</v>
      </c>
      <c r="E11" s="16" t="e">
        <f>+'SCC x Atuacao = Comércio'!E43/'SCC x Atuacao = Comércio'!E11-1</f>
        <v>#DIV/0!</v>
      </c>
      <c r="F11" s="16">
        <f>+'SCC x Atuacao = Comércio'!F43/'SCC x Atuacao = Comércio'!F11-1</f>
        <v>0.34015287693102958</v>
      </c>
      <c r="G11" s="16" t="e">
        <f>+'SCC x Atuacao = Comércio'!G43/'SCC x Atuacao = Comércio'!G11-1</f>
        <v>#DIV/0!</v>
      </c>
      <c r="H11" s="16" t="e">
        <f>+'SCC x Atuacao = Comércio'!H43/'SCC x Atuacao = Comércio'!H11-1</f>
        <v>#DIV/0!</v>
      </c>
      <c r="I11" s="16">
        <f>+'SCC x Atuacao = Comércio'!I43/'SCC x Atuacao = Comércio'!I11-1</f>
        <v>6.4252598093637037E-2</v>
      </c>
      <c r="J11" s="16" t="e">
        <f>+'SCC x Atuacao = Comércio'!J43/'SCC x Atuacao = Comércio'!J11-1</f>
        <v>#DIV/0!</v>
      </c>
      <c r="K11" s="16" t="e">
        <f>+'SCC x Atuacao = Comércio'!K43/'SCC x Atuacao = Comércio'!K11-1</f>
        <v>#DIV/0!</v>
      </c>
      <c r="L11" s="16">
        <f>+'SCC x Atuacao = Comércio'!L43/'SCC x Atuacao = Comércio'!L11-1</f>
        <v>0.30844096373659924</v>
      </c>
    </row>
    <row r="12" spans="1:12" x14ac:dyDescent="0.25">
      <c r="A12" s="123" t="s">
        <v>536</v>
      </c>
      <c r="B12" s="16">
        <f>+'SCC x Atuacao = Comércio'!B44/'SCC x Atuacao = Comércio'!B12-1</f>
        <v>0.21698944680335175</v>
      </c>
      <c r="C12" s="16" t="e">
        <f>+'SCC x Atuacao = Comércio'!C44/'SCC x Atuacao = Comércio'!C12-1</f>
        <v>#DIV/0!</v>
      </c>
      <c r="D12" s="16" t="e">
        <f>+'SCC x Atuacao = Comércio'!D44/'SCC x Atuacao = Comércio'!D12-1</f>
        <v>#DIV/0!</v>
      </c>
      <c r="E12" s="16" t="e">
        <f>+'SCC x Atuacao = Comércio'!E44/'SCC x Atuacao = Comércio'!E12-1</f>
        <v>#DIV/0!</v>
      </c>
      <c r="F12" s="16">
        <f>+'SCC x Atuacao = Comércio'!F44/'SCC x Atuacao = Comércio'!F12-1</f>
        <v>-4.3820433363928046E-3</v>
      </c>
      <c r="G12" s="16" t="e">
        <f>+'SCC x Atuacao = Comércio'!G44/'SCC x Atuacao = Comércio'!G12-1</f>
        <v>#DIV/0!</v>
      </c>
      <c r="H12" s="16" t="e">
        <f>+'SCC x Atuacao = Comércio'!H44/'SCC x Atuacao = Comércio'!H12-1</f>
        <v>#DIV/0!</v>
      </c>
      <c r="I12" s="16">
        <f>+'SCC x Atuacao = Comércio'!I44/'SCC x Atuacao = Comércio'!I12-1</f>
        <v>0.14076098864199982</v>
      </c>
      <c r="J12" s="16" t="e">
        <f>+'SCC x Atuacao = Comércio'!J44/'SCC x Atuacao = Comércio'!J12-1</f>
        <v>#DIV/0!</v>
      </c>
      <c r="K12" s="16" t="e">
        <f>+'SCC x Atuacao = Comércio'!K44/'SCC x Atuacao = Comércio'!K12-1</f>
        <v>#DIV/0!</v>
      </c>
      <c r="L12" s="16">
        <f>+'SCC x Atuacao = Comércio'!L44/'SCC x Atuacao = Comércio'!L12-1</f>
        <v>4.0559978793010876E-2</v>
      </c>
    </row>
    <row r="13" spans="1:12" x14ac:dyDescent="0.25">
      <c r="A13" s="123" t="s">
        <v>537</v>
      </c>
      <c r="B13" s="16">
        <f>+'SCC x Atuacao = Comércio'!B45/'SCC x Atuacao = Comércio'!B13-1</f>
        <v>0.42251703513984884</v>
      </c>
      <c r="C13" s="16" t="e">
        <f>+'SCC x Atuacao = Comércio'!C45/'SCC x Atuacao = Comércio'!C13-1</f>
        <v>#DIV/0!</v>
      </c>
      <c r="D13" s="16" t="e">
        <f>+'SCC x Atuacao = Comércio'!D45/'SCC x Atuacao = Comércio'!D13-1</f>
        <v>#DIV/0!</v>
      </c>
      <c r="E13" s="16" t="e">
        <f>+'SCC x Atuacao = Comércio'!E45/'SCC x Atuacao = Comércio'!E13-1</f>
        <v>#DIV/0!</v>
      </c>
      <c r="F13" s="16">
        <f>+'SCC x Atuacao = Comércio'!F45/'SCC x Atuacao = Comércio'!F13-1</f>
        <v>0.12227371730851333</v>
      </c>
      <c r="G13" s="16" t="e">
        <f>+'SCC x Atuacao = Comércio'!G45/'SCC x Atuacao = Comércio'!G13-1</f>
        <v>#DIV/0!</v>
      </c>
      <c r="H13" s="16" t="e">
        <f>+'SCC x Atuacao = Comércio'!H45/'SCC x Atuacao = Comércio'!H13-1</f>
        <v>#DIV/0!</v>
      </c>
      <c r="I13" s="16">
        <f>+'SCC x Atuacao = Comércio'!I45/'SCC x Atuacao = Comércio'!I13-1</f>
        <v>2.1813729738346943E-3</v>
      </c>
      <c r="J13" s="16" t="e">
        <f>+'SCC x Atuacao = Comércio'!J45/'SCC x Atuacao = Comércio'!J13-1</f>
        <v>#DIV/0!</v>
      </c>
      <c r="K13" s="16" t="e">
        <f>+'SCC x Atuacao = Comércio'!K45/'SCC x Atuacao = Comércio'!K13-1</f>
        <v>#DIV/0!</v>
      </c>
      <c r="L13" s="16">
        <f>+'SCC x Atuacao = Comércio'!L45/'SCC x Atuacao = Comércio'!L13-1</f>
        <v>0.12570133235769476</v>
      </c>
    </row>
    <row r="14" spans="1:12" x14ac:dyDescent="0.25">
      <c r="A14" s="123" t="s">
        <v>538</v>
      </c>
      <c r="B14" s="16">
        <f>+'SCC x Atuacao = Comércio'!B46/'SCC x Atuacao = Comércio'!B14-1</f>
        <v>0.18247142127486038</v>
      </c>
      <c r="C14" s="16" t="e">
        <f>+'SCC x Atuacao = Comércio'!C46/'SCC x Atuacao = Comércio'!C14-1</f>
        <v>#DIV/0!</v>
      </c>
      <c r="D14" s="16" t="e">
        <f>+'SCC x Atuacao = Comércio'!D46/'SCC x Atuacao = Comércio'!D14-1</f>
        <v>#DIV/0!</v>
      </c>
      <c r="E14" s="16" t="e">
        <f>+'SCC x Atuacao = Comércio'!E46/'SCC x Atuacao = Comércio'!E14-1</f>
        <v>#DIV/0!</v>
      </c>
      <c r="F14" s="16">
        <f>+'SCC x Atuacao = Comércio'!F46/'SCC x Atuacao = Comércio'!F14-1</f>
        <v>0.19700348002314905</v>
      </c>
      <c r="G14" s="16" t="e">
        <f>+'SCC x Atuacao = Comércio'!G46/'SCC x Atuacao = Comércio'!G14-1</f>
        <v>#DIV/0!</v>
      </c>
      <c r="H14" s="16" t="e">
        <f>+'SCC x Atuacao = Comércio'!H46/'SCC x Atuacao = Comércio'!H14-1</f>
        <v>#DIV/0!</v>
      </c>
      <c r="I14" s="16">
        <f>+'SCC x Atuacao = Comércio'!I46/'SCC x Atuacao = Comércio'!I14-1</f>
        <v>-6.8030218311175616E-2</v>
      </c>
      <c r="J14" s="16" t="e">
        <f>+'SCC x Atuacao = Comércio'!J46/'SCC x Atuacao = Comércio'!J14-1</f>
        <v>#DIV/0!</v>
      </c>
      <c r="K14" s="16" t="e">
        <f>+'SCC x Atuacao = Comércio'!K46/'SCC x Atuacao = Comércio'!K14-1</f>
        <v>#DIV/0!</v>
      </c>
      <c r="L14" s="16">
        <f>+'SCC x Atuacao = Comércio'!L46/'SCC x Atuacao = Comércio'!L14-1</f>
        <v>0.17530833016603498</v>
      </c>
    </row>
    <row r="15" spans="1:12" x14ac:dyDescent="0.25">
      <c r="A15" s="123" t="s">
        <v>539</v>
      </c>
      <c r="B15" s="16">
        <f>+'SCC x Atuacao = Comércio'!B47/'SCC x Atuacao = Comércio'!B15-1</f>
        <v>0.10737246524945321</v>
      </c>
      <c r="C15" s="16" t="e">
        <f>+'SCC x Atuacao = Comércio'!C47/'SCC x Atuacao = Comércio'!C15-1</f>
        <v>#DIV/0!</v>
      </c>
      <c r="D15" s="16" t="e">
        <f>+'SCC x Atuacao = Comércio'!D47/'SCC x Atuacao = Comércio'!D15-1</f>
        <v>#DIV/0!</v>
      </c>
      <c r="E15" s="16" t="e">
        <f>+'SCC x Atuacao = Comércio'!E47/'SCC x Atuacao = Comércio'!E15-1</f>
        <v>#DIV/0!</v>
      </c>
      <c r="F15" s="16">
        <f>+'SCC x Atuacao = Comércio'!F47/'SCC x Atuacao = Comércio'!F15-1</f>
        <v>6.0270695546432274E-2</v>
      </c>
      <c r="G15" s="16" t="e">
        <f>+'SCC x Atuacao = Comércio'!G47/'SCC x Atuacao = Comércio'!G15-1</f>
        <v>#DIV/0!</v>
      </c>
      <c r="H15" s="16" t="e">
        <f>+'SCC x Atuacao = Comércio'!H47/'SCC x Atuacao = Comércio'!H15-1</f>
        <v>#DIV/0!</v>
      </c>
      <c r="I15" s="16">
        <f>+'SCC x Atuacao = Comércio'!I47/'SCC x Atuacao = Comércio'!I15-1</f>
        <v>-0.21888890528617733</v>
      </c>
      <c r="J15" s="16" t="e">
        <f>+'SCC x Atuacao = Comércio'!J47/'SCC x Atuacao = Comércio'!J15-1</f>
        <v>#DIV/0!</v>
      </c>
      <c r="K15" s="16" t="e">
        <f>+'SCC x Atuacao = Comércio'!K47/'SCC x Atuacao = Comércio'!K15-1</f>
        <v>#DIV/0!</v>
      </c>
      <c r="L15" s="16">
        <f>+'SCC x Atuacao = Comércio'!L47/'SCC x Atuacao = Comércio'!L15-1</f>
        <v>2.1631968607635832E-2</v>
      </c>
    </row>
    <row r="16" spans="1:12" x14ac:dyDescent="0.25">
      <c r="A16" s="123" t="s">
        <v>540</v>
      </c>
      <c r="B16" s="16">
        <f>+'SCC x Atuacao = Comércio'!B48/'SCC x Atuacao = Comércio'!B16-1</f>
        <v>0.22500158153180783</v>
      </c>
      <c r="C16" s="16" t="e">
        <f>+'SCC x Atuacao = Comércio'!C48/'SCC x Atuacao = Comércio'!C16-1</f>
        <v>#DIV/0!</v>
      </c>
      <c r="D16" s="16" t="e">
        <f>+'SCC x Atuacao = Comércio'!D48/'SCC x Atuacao = Comércio'!D16-1</f>
        <v>#DIV/0!</v>
      </c>
      <c r="E16" s="16" t="e">
        <f>+'SCC x Atuacao = Comércio'!E48/'SCC x Atuacao = Comércio'!E16-1</f>
        <v>#DIV/0!</v>
      </c>
      <c r="F16" s="16">
        <f>+'SCC x Atuacao = Comércio'!F48/'SCC x Atuacao = Comércio'!F16-1</f>
        <v>8.5896653188584526E-2</v>
      </c>
      <c r="G16" s="16" t="e">
        <f>+'SCC x Atuacao = Comércio'!G48/'SCC x Atuacao = Comércio'!G16-1</f>
        <v>#DIV/0!</v>
      </c>
      <c r="H16" s="16" t="e">
        <f>+'SCC x Atuacao = Comércio'!H48/'SCC x Atuacao = Comércio'!H16-1</f>
        <v>#DIV/0!</v>
      </c>
      <c r="I16" s="16">
        <f>+'SCC x Atuacao = Comércio'!I48/'SCC x Atuacao = Comércio'!I16-1</f>
        <v>-0.16147597734573971</v>
      </c>
      <c r="J16" s="16" t="e">
        <f>+'SCC x Atuacao = Comércio'!J48/'SCC x Atuacao = Comércio'!J16-1</f>
        <v>#DIV/0!</v>
      </c>
      <c r="K16" s="16" t="e">
        <f>+'SCC x Atuacao = Comércio'!K48/'SCC x Atuacao = Comércio'!K16-1</f>
        <v>#DIV/0!</v>
      </c>
      <c r="L16" s="16">
        <f>+'SCC x Atuacao = Comércio'!L48/'SCC x Atuacao = Comércio'!L16-1</f>
        <v>8.8244812751412605E-2</v>
      </c>
    </row>
    <row r="17" spans="1:12" x14ac:dyDescent="0.25">
      <c r="A17" s="123" t="s">
        <v>541</v>
      </c>
      <c r="B17" s="16">
        <f>+'SCC x Atuacao = Comércio'!B49/'SCC x Atuacao = Comércio'!B17-1</f>
        <v>0.16226319067926176</v>
      </c>
      <c r="C17" s="16" t="e">
        <f>+'SCC x Atuacao = Comércio'!C49/'SCC x Atuacao = Comércio'!C17-1</f>
        <v>#DIV/0!</v>
      </c>
      <c r="D17" s="16" t="e">
        <f>+'SCC x Atuacao = Comércio'!D49/'SCC x Atuacao = Comércio'!D17-1</f>
        <v>#DIV/0!</v>
      </c>
      <c r="E17" s="16" t="e">
        <f>+'SCC x Atuacao = Comércio'!E49/'SCC x Atuacao = Comércio'!E17-1</f>
        <v>#DIV/0!</v>
      </c>
      <c r="F17" s="16">
        <f>+'SCC x Atuacao = Comércio'!F49/'SCC x Atuacao = Comércio'!F17-1</f>
        <v>4.6927445984203286E-2</v>
      </c>
      <c r="G17" s="16" t="e">
        <f>+'SCC x Atuacao = Comércio'!G49/'SCC x Atuacao = Comércio'!G17-1</f>
        <v>#DIV/0!</v>
      </c>
      <c r="H17" s="16" t="e">
        <f>+'SCC x Atuacao = Comércio'!H49/'SCC x Atuacao = Comércio'!H17-1</f>
        <v>#DIV/0!</v>
      </c>
      <c r="I17" s="16">
        <f>+'SCC x Atuacao = Comércio'!I49/'SCC x Atuacao = Comércio'!I17-1</f>
        <v>0.29154476162809306</v>
      </c>
      <c r="J17" s="16" t="e">
        <f>+'SCC x Atuacao = Comércio'!J49/'SCC x Atuacao = Comércio'!J17-1</f>
        <v>#DIV/0!</v>
      </c>
      <c r="K17" s="16" t="e">
        <f>+'SCC x Atuacao = Comércio'!K49/'SCC x Atuacao = Comércio'!K17-1</f>
        <v>#DIV/0!</v>
      </c>
      <c r="L17" s="16">
        <f>+'SCC x Atuacao = Comércio'!L49/'SCC x Atuacao = Comércio'!L17-1</f>
        <v>6.8971140190477787E-2</v>
      </c>
    </row>
    <row r="18" spans="1:12" x14ac:dyDescent="0.25">
      <c r="A18" s="123" t="s">
        <v>542</v>
      </c>
      <c r="B18" s="16">
        <f>+'SCC x Atuacao = Comércio'!B50/'SCC x Atuacao = Comércio'!B18-1</f>
        <v>9.3201235096105783E-2</v>
      </c>
      <c r="C18" s="16" t="e">
        <f>+'SCC x Atuacao = Comércio'!C50/'SCC x Atuacao = Comércio'!C18-1</f>
        <v>#DIV/0!</v>
      </c>
      <c r="D18" s="16" t="e">
        <f>+'SCC x Atuacao = Comércio'!D50/'SCC x Atuacao = Comércio'!D18-1</f>
        <v>#DIV/0!</v>
      </c>
      <c r="E18" s="16" t="e">
        <f>+'SCC x Atuacao = Comércio'!E50/'SCC x Atuacao = Comércio'!E18-1</f>
        <v>#DIV/0!</v>
      </c>
      <c r="F18" s="16">
        <f>+'SCC x Atuacao = Comércio'!F50/'SCC x Atuacao = Comércio'!F18-1</f>
        <v>-7.4437366617161493E-2</v>
      </c>
      <c r="G18" s="16" t="e">
        <f>+'SCC x Atuacao = Comércio'!G50/'SCC x Atuacao = Comércio'!G18-1</f>
        <v>#DIV/0!</v>
      </c>
      <c r="H18" s="16" t="e">
        <f>+'SCC x Atuacao = Comércio'!H50/'SCC x Atuacao = Comércio'!H18-1</f>
        <v>#DIV/0!</v>
      </c>
      <c r="I18" s="16">
        <f>+'SCC x Atuacao = Comércio'!I50/'SCC x Atuacao = Comércio'!I18-1</f>
        <v>-9.6814848554129918E-2</v>
      </c>
      <c r="J18" s="16" t="e">
        <f>+'SCC x Atuacao = Comércio'!J50/'SCC x Atuacao = Comércio'!J18-1</f>
        <v>#DIV/0!</v>
      </c>
      <c r="K18" s="16" t="e">
        <f>+'SCC x Atuacao = Comércio'!K50/'SCC x Atuacao = Comércio'!K18-1</f>
        <v>#DIV/0!</v>
      </c>
      <c r="L18" s="16">
        <f>+'SCC x Atuacao = Comércio'!L50/'SCC x Atuacao = Comércio'!L18-1</f>
        <v>-6.6497232972438924E-2</v>
      </c>
    </row>
    <row r="19" spans="1:12" x14ac:dyDescent="0.25">
      <c r="A19" s="123" t="s">
        <v>543</v>
      </c>
      <c r="B19" s="16">
        <f>+'SCC x Atuacao = Comércio'!B51/'SCC x Atuacao = Comércio'!B19-1</f>
        <v>0.1788214861236983</v>
      </c>
      <c r="C19" s="16" t="e">
        <f>+'SCC x Atuacao = Comércio'!C51/'SCC x Atuacao = Comércio'!C19-1</f>
        <v>#DIV/0!</v>
      </c>
      <c r="D19" s="16" t="e">
        <f>+'SCC x Atuacao = Comércio'!D51/'SCC x Atuacao = Comércio'!D19-1</f>
        <v>#DIV/0!</v>
      </c>
      <c r="E19" s="16" t="e">
        <f>+'SCC x Atuacao = Comércio'!E51/'SCC x Atuacao = Comércio'!E19-1</f>
        <v>#DIV/0!</v>
      </c>
      <c r="F19" s="16">
        <f>+'SCC x Atuacao = Comércio'!F51/'SCC x Atuacao = Comércio'!F19-1</f>
        <v>-3.3336426397867602E-2</v>
      </c>
      <c r="G19" s="16" t="e">
        <f>+'SCC x Atuacao = Comércio'!G51/'SCC x Atuacao = Comércio'!G19-1</f>
        <v>#DIV/0!</v>
      </c>
      <c r="H19" s="16" t="e">
        <f>+'SCC x Atuacao = Comércio'!H51/'SCC x Atuacao = Comércio'!H19-1</f>
        <v>#DIV/0!</v>
      </c>
      <c r="I19" s="16">
        <f>+'SCC x Atuacao = Comércio'!I51/'SCC x Atuacao = Comércio'!I19-1</f>
        <v>-0.23513111854961932</v>
      </c>
      <c r="J19" s="16" t="e">
        <f>+'SCC x Atuacao = Comércio'!J51/'SCC x Atuacao = Comércio'!J19-1</f>
        <v>#DIV/0!</v>
      </c>
      <c r="K19" s="16" t="e">
        <f>+'SCC x Atuacao = Comércio'!K51/'SCC x Atuacao = Comércio'!K19-1</f>
        <v>#DIV/0!</v>
      </c>
      <c r="L19" s="16">
        <f>+'SCC x Atuacao = Comércio'!L51/'SCC x Atuacao = Comércio'!L19-1</f>
        <v>-2.5536383850341959E-2</v>
      </c>
    </row>
    <row r="20" spans="1:12" x14ac:dyDescent="0.25">
      <c r="A20" s="123" t="s">
        <v>544</v>
      </c>
      <c r="B20" s="16">
        <f>+'SCC x Atuacao = Comércio'!B52/'SCC x Atuacao = Comércio'!B20-1</f>
        <v>5.6650020660357514E-2</v>
      </c>
      <c r="C20" s="16" t="e">
        <f>+'SCC x Atuacao = Comércio'!C52/'SCC x Atuacao = Comércio'!C20-1</f>
        <v>#DIV/0!</v>
      </c>
      <c r="D20" s="16" t="e">
        <f>+'SCC x Atuacao = Comércio'!D52/'SCC x Atuacao = Comércio'!D20-1</f>
        <v>#DIV/0!</v>
      </c>
      <c r="E20" s="16" t="e">
        <f>+'SCC x Atuacao = Comércio'!E52/'SCC x Atuacao = Comércio'!E20-1</f>
        <v>#DIV/0!</v>
      </c>
      <c r="F20" s="16">
        <f>+'SCC x Atuacao = Comércio'!F52/'SCC x Atuacao = Comércio'!F20-1</f>
        <v>0.23985802656348532</v>
      </c>
      <c r="G20" s="16" t="e">
        <f>+'SCC x Atuacao = Comércio'!G52/'SCC x Atuacao = Comércio'!G20-1</f>
        <v>#DIV/0!</v>
      </c>
      <c r="H20" s="16" t="e">
        <f>+'SCC x Atuacao = Comércio'!H52/'SCC x Atuacao = Comércio'!H20-1</f>
        <v>#DIV/0!</v>
      </c>
      <c r="I20" s="16">
        <f>+'SCC x Atuacao = Comércio'!I52/'SCC x Atuacao = Comércio'!I20-1</f>
        <v>-6.5269205924483598E-2</v>
      </c>
      <c r="J20" s="16" t="e">
        <f>+'SCC x Atuacao = Comércio'!J52/'SCC x Atuacao = Comércio'!J20-1</f>
        <v>#DIV/0!</v>
      </c>
      <c r="K20" s="16" t="e">
        <f>+'SCC x Atuacao = Comércio'!K52/'SCC x Atuacao = Comércio'!K20-1</f>
        <v>#DIV/0!</v>
      </c>
      <c r="L20" s="16">
        <f>+'SCC x Atuacao = Comércio'!L52/'SCC x Atuacao = Comércio'!L20-1</f>
        <v>0.18134959702735243</v>
      </c>
    </row>
    <row r="21" spans="1:12" x14ac:dyDescent="0.25">
      <c r="A21" s="123" t="s">
        <v>545</v>
      </c>
      <c r="B21" s="16">
        <f>+'SCC x Atuacao = Comércio'!B53/'SCC x Atuacao = Comércio'!B21-1</f>
        <v>0.14458063853627157</v>
      </c>
      <c r="C21" s="16" t="e">
        <f>+'SCC x Atuacao = Comércio'!C53/'SCC x Atuacao = Comércio'!C21-1</f>
        <v>#DIV/0!</v>
      </c>
      <c r="D21" s="16" t="e">
        <f>+'SCC x Atuacao = Comércio'!D53/'SCC x Atuacao = Comércio'!D21-1</f>
        <v>#DIV/0!</v>
      </c>
      <c r="E21" s="16" t="e">
        <f>+'SCC x Atuacao = Comércio'!E53/'SCC x Atuacao = Comércio'!E21-1</f>
        <v>#DIV/0!</v>
      </c>
      <c r="F21" s="16">
        <f>+'SCC x Atuacao = Comércio'!F53/'SCC x Atuacao = Comércio'!F21-1</f>
        <v>7.7179720397154483E-2</v>
      </c>
      <c r="G21" s="16" t="e">
        <f>+'SCC x Atuacao = Comércio'!G53/'SCC x Atuacao = Comércio'!G21-1</f>
        <v>#DIV/0!</v>
      </c>
      <c r="H21" s="16" t="e">
        <f>+'SCC x Atuacao = Comércio'!H53/'SCC x Atuacao = Comércio'!H21-1</f>
        <v>#DIV/0!</v>
      </c>
      <c r="I21" s="16">
        <f>+'SCC x Atuacao = Comércio'!I53/'SCC x Atuacao = Comércio'!I21-1</f>
        <v>8.874264718346847E-2</v>
      </c>
      <c r="J21" s="16" t="e">
        <f>+'SCC x Atuacao = Comércio'!J53/'SCC x Atuacao = Comércio'!J21-1</f>
        <v>#DIV/0!</v>
      </c>
      <c r="K21" s="16" t="e">
        <f>+'SCC x Atuacao = Comércio'!K53/'SCC x Atuacao = Comércio'!K21-1</f>
        <v>#DIV/0!</v>
      </c>
      <c r="L21" s="16">
        <f>+'SCC x Atuacao = Comércio'!L53/'SCC x Atuacao = Comércio'!L21-1</f>
        <v>8.4181622765276076E-2</v>
      </c>
    </row>
    <row r="22" spans="1:12" x14ac:dyDescent="0.25">
      <c r="A22" s="123" t="s">
        <v>546</v>
      </c>
      <c r="B22" s="16">
        <f>+'SCC x Atuacao = Comércio'!B54/'SCC x Atuacao = Comércio'!B22-1</f>
        <v>0.25272554219168453</v>
      </c>
      <c r="C22" s="16" t="e">
        <f>+'SCC x Atuacao = Comércio'!C54/'SCC x Atuacao = Comércio'!C22-1</f>
        <v>#DIV/0!</v>
      </c>
      <c r="D22" s="16" t="e">
        <f>+'SCC x Atuacao = Comércio'!D54/'SCC x Atuacao = Comércio'!D22-1</f>
        <v>#DIV/0!</v>
      </c>
      <c r="E22" s="16" t="e">
        <f>+'SCC x Atuacao = Comércio'!E54/'SCC x Atuacao = Comércio'!E22-1</f>
        <v>#DIV/0!</v>
      </c>
      <c r="F22" s="16">
        <f>+'SCC x Atuacao = Comércio'!F54/'SCC x Atuacao = Comércio'!F22-1</f>
        <v>0.1188398807955231</v>
      </c>
      <c r="G22" s="16" t="e">
        <f>+'SCC x Atuacao = Comércio'!G54/'SCC x Atuacao = Comércio'!G22-1</f>
        <v>#DIV/0!</v>
      </c>
      <c r="H22" s="16" t="e">
        <f>+'SCC x Atuacao = Comércio'!H54/'SCC x Atuacao = Comércio'!H22-1</f>
        <v>#DIV/0!</v>
      </c>
      <c r="I22" s="16">
        <f>+'SCC x Atuacao = Comércio'!I54/'SCC x Atuacao = Comércio'!I22-1</f>
        <v>-0.1282788423106801</v>
      </c>
      <c r="J22" s="16" t="e">
        <f>+'SCC x Atuacao = Comércio'!J54/'SCC x Atuacao = Comércio'!J22-1</f>
        <v>#DIV/0!</v>
      </c>
      <c r="K22" s="16" t="e">
        <f>+'SCC x Atuacao = Comércio'!K54/'SCC x Atuacao = Comércio'!K22-1</f>
        <v>#DIV/0!</v>
      </c>
      <c r="L22" s="16">
        <f>+'SCC x Atuacao = Comércio'!L54/'SCC x Atuacao = Comércio'!L22-1</f>
        <v>0.10213766958606385</v>
      </c>
    </row>
    <row r="23" spans="1:12" x14ac:dyDescent="0.25">
      <c r="A23" s="123" t="s">
        <v>547</v>
      </c>
      <c r="B23" s="16">
        <f>+'SCC x Atuacao = Comércio'!B55/'SCC x Atuacao = Comércio'!B23-1</f>
        <v>0.26244329004252709</v>
      </c>
      <c r="C23" s="16" t="e">
        <f>+'SCC x Atuacao = Comércio'!C55/'SCC x Atuacao = Comércio'!C23-1</f>
        <v>#DIV/0!</v>
      </c>
      <c r="D23" s="16" t="e">
        <f>+'SCC x Atuacao = Comércio'!D55/'SCC x Atuacao = Comércio'!D23-1</f>
        <v>#DIV/0!</v>
      </c>
      <c r="E23" s="16" t="e">
        <f>+'SCC x Atuacao = Comércio'!E55/'SCC x Atuacao = Comércio'!E23-1</f>
        <v>#DIV/0!</v>
      </c>
      <c r="F23" s="16">
        <f>+'SCC x Atuacao = Comércio'!F55/'SCC x Atuacao = Comércio'!F23-1</f>
        <v>8.1179165004016118E-2</v>
      </c>
      <c r="G23" s="16" t="e">
        <f>+'SCC x Atuacao = Comércio'!G55/'SCC x Atuacao = Comércio'!G23-1</f>
        <v>#DIV/0!</v>
      </c>
      <c r="H23" s="16" t="e">
        <f>+'SCC x Atuacao = Comércio'!H55/'SCC x Atuacao = Comércio'!H23-1</f>
        <v>#DIV/0!</v>
      </c>
      <c r="I23" s="16">
        <f>+'SCC x Atuacao = Comércio'!I55/'SCC x Atuacao = Comércio'!I23-1</f>
        <v>0.17510254298816297</v>
      </c>
      <c r="J23" s="16" t="e">
        <f>+'SCC x Atuacao = Comércio'!J55/'SCC x Atuacao = Comércio'!J23-1</f>
        <v>#DIV/0!</v>
      </c>
      <c r="K23" s="16" t="e">
        <f>+'SCC x Atuacao = Comércio'!K55/'SCC x Atuacao = Comércio'!K23-1</f>
        <v>#DIV/0!</v>
      </c>
      <c r="L23" s="16">
        <f>+'SCC x Atuacao = Comércio'!L55/'SCC x Atuacao = Comércio'!L23-1</f>
        <v>0.1052770959956475</v>
      </c>
    </row>
    <row r="24" spans="1:12" x14ac:dyDescent="0.25">
      <c r="A24" s="123" t="s">
        <v>548</v>
      </c>
      <c r="B24" s="16">
        <f>+'SCC x Atuacao = Comércio'!B56/'SCC x Atuacao = Comércio'!B24-1</f>
        <v>0.15217094195908931</v>
      </c>
      <c r="C24" s="16" t="e">
        <f>+'SCC x Atuacao = Comércio'!C56/'SCC x Atuacao = Comércio'!C24-1</f>
        <v>#DIV/0!</v>
      </c>
      <c r="D24" s="16" t="e">
        <f>+'SCC x Atuacao = Comércio'!D56/'SCC x Atuacao = Comércio'!D24-1</f>
        <v>#DIV/0!</v>
      </c>
      <c r="E24" s="16" t="e">
        <f>+'SCC x Atuacao = Comércio'!E56/'SCC x Atuacao = Comércio'!E24-1</f>
        <v>#DIV/0!</v>
      </c>
      <c r="F24" s="16">
        <f>+'SCC x Atuacao = Comércio'!F56/'SCC x Atuacao = Comércio'!F24-1</f>
        <v>0.1244773595800468</v>
      </c>
      <c r="G24" s="16" t="e">
        <f>+'SCC x Atuacao = Comércio'!G56/'SCC x Atuacao = Comércio'!G24-1</f>
        <v>#DIV/0!</v>
      </c>
      <c r="H24" s="16" t="e">
        <f>+'SCC x Atuacao = Comércio'!H56/'SCC x Atuacao = Comércio'!H24-1</f>
        <v>#DIV/0!</v>
      </c>
      <c r="I24" s="16">
        <f>+'SCC x Atuacao = Comércio'!I56/'SCC x Atuacao = Comércio'!I24-1</f>
        <v>0.10127483515869251</v>
      </c>
      <c r="J24" s="16" t="e">
        <f>+'SCC x Atuacao = Comércio'!J56/'SCC x Atuacao = Comércio'!J24-1</f>
        <v>#DIV/0!</v>
      </c>
      <c r="K24" s="16" t="e">
        <f>+'SCC x Atuacao = Comércio'!K56/'SCC x Atuacao = Comércio'!K24-1</f>
        <v>#DIV/0!</v>
      </c>
      <c r="L24" s="16">
        <f>+'SCC x Atuacao = Comércio'!L56/'SCC x Atuacao = Comércio'!L24-1</f>
        <v>0.12467815483815614</v>
      </c>
    </row>
    <row r="25" spans="1:12" x14ac:dyDescent="0.25">
      <c r="A25" s="123" t="s">
        <v>549</v>
      </c>
      <c r="B25" s="16">
        <f>+'SCC x Atuacao = Comércio'!B57/'SCC x Atuacao = Comércio'!B25-1</f>
        <v>0.18716014845055806</v>
      </c>
      <c r="C25" s="16" t="e">
        <f>+'SCC x Atuacao = Comércio'!C57/'SCC x Atuacao = Comércio'!C25-1</f>
        <v>#DIV/0!</v>
      </c>
      <c r="D25" s="16" t="e">
        <f>+'SCC x Atuacao = Comércio'!D57/'SCC x Atuacao = Comércio'!D25-1</f>
        <v>#DIV/0!</v>
      </c>
      <c r="E25" s="16" t="e">
        <f>+'SCC x Atuacao = Comércio'!E57/'SCC x Atuacao = Comércio'!E25-1</f>
        <v>#DIV/0!</v>
      </c>
      <c r="F25" s="16">
        <f>+'SCC x Atuacao = Comércio'!F57/'SCC x Atuacao = Comércio'!F25-1</f>
        <v>0.20458146508440755</v>
      </c>
      <c r="G25" s="16" t="e">
        <f>+'SCC x Atuacao = Comércio'!G57/'SCC x Atuacao = Comércio'!G25-1</f>
        <v>#DIV/0!</v>
      </c>
      <c r="H25" s="16" t="e">
        <f>+'SCC x Atuacao = Comércio'!H57/'SCC x Atuacao = Comércio'!H25-1</f>
        <v>#DIV/0!</v>
      </c>
      <c r="I25" s="16">
        <f>+'SCC x Atuacao = Comércio'!I57/'SCC x Atuacao = Comércio'!I25-1</f>
        <v>8.7654179482272054E-2</v>
      </c>
      <c r="J25" s="16" t="e">
        <f>+'SCC x Atuacao = Comércio'!J57/'SCC x Atuacao = Comércio'!J25-1</f>
        <v>#DIV/0!</v>
      </c>
      <c r="K25" s="16" t="e">
        <f>+'SCC x Atuacao = Comércio'!K57/'SCC x Atuacao = Comércio'!K25-1</f>
        <v>#DIV/0!</v>
      </c>
      <c r="L25" s="16">
        <f>+'SCC x Atuacao = Comércio'!L57/'SCC x Atuacao = Comércio'!L25-1</f>
        <v>0.19203610668261151</v>
      </c>
    </row>
    <row r="26" spans="1:12" x14ac:dyDescent="0.25">
      <c r="A26" s="123" t="s">
        <v>550</v>
      </c>
      <c r="B26" s="16">
        <f>+'SCC x Atuacao = Comércio'!B58/'SCC x Atuacao = Comércio'!B26-1</f>
        <v>0.22326429001294823</v>
      </c>
      <c r="C26" s="16" t="e">
        <f>+'SCC x Atuacao = Comércio'!C58/'SCC x Atuacao = Comércio'!C26-1</f>
        <v>#DIV/0!</v>
      </c>
      <c r="D26" s="16" t="e">
        <f>+'SCC x Atuacao = Comércio'!D58/'SCC x Atuacao = Comércio'!D26-1</f>
        <v>#DIV/0!</v>
      </c>
      <c r="E26" s="16" t="e">
        <f>+'SCC x Atuacao = Comércio'!E58/'SCC x Atuacao = Comércio'!E26-1</f>
        <v>#DIV/0!</v>
      </c>
      <c r="F26" s="16">
        <f>+'SCC x Atuacao = Comércio'!F58/'SCC x Atuacao = Comércio'!F26-1</f>
        <v>0.1551476241966574</v>
      </c>
      <c r="G26" s="16" t="e">
        <f>+'SCC x Atuacao = Comércio'!G58/'SCC x Atuacao = Comércio'!G26-1</f>
        <v>#DIV/0!</v>
      </c>
      <c r="H26" s="16" t="e">
        <f>+'SCC x Atuacao = Comércio'!H58/'SCC x Atuacao = Comércio'!H26-1</f>
        <v>#DIV/0!</v>
      </c>
      <c r="I26" s="16">
        <f>+'SCC x Atuacao = Comércio'!I58/'SCC x Atuacao = Comércio'!I26-1</f>
        <v>0.1450261309523575</v>
      </c>
      <c r="J26" s="16" t="e">
        <f>+'SCC x Atuacao = Comércio'!J58/'SCC x Atuacao = Comércio'!J26-1</f>
        <v>#DIV/0!</v>
      </c>
      <c r="K26" s="16" t="e">
        <f>+'SCC x Atuacao = Comércio'!K58/'SCC x Atuacao = Comércio'!K26-1</f>
        <v>#DIV/0!</v>
      </c>
      <c r="L26" s="16">
        <f>+'SCC x Atuacao = Comércio'!L58/'SCC x Atuacao = Comércio'!L26-1</f>
        <v>0.16833919386503871</v>
      </c>
    </row>
    <row r="27" spans="1:12" x14ac:dyDescent="0.25">
      <c r="A27" s="123" t="s">
        <v>551</v>
      </c>
      <c r="B27" s="16">
        <f>+'SCC x Atuacao = Comércio'!B59/'SCC x Atuacao = Comércio'!B27-1</f>
        <v>0.13165708064355264</v>
      </c>
      <c r="C27" s="16" t="e">
        <f>+'SCC x Atuacao = Comércio'!C59/'SCC x Atuacao = Comércio'!C27-1</f>
        <v>#DIV/0!</v>
      </c>
      <c r="D27" s="16" t="e">
        <f>+'SCC x Atuacao = Comércio'!D59/'SCC x Atuacao = Comércio'!D27-1</f>
        <v>#DIV/0!</v>
      </c>
      <c r="E27" s="16" t="e">
        <f>+'SCC x Atuacao = Comércio'!E59/'SCC x Atuacao = Comércio'!E27-1</f>
        <v>#DIV/0!</v>
      </c>
      <c r="F27" s="16">
        <f>+'SCC x Atuacao = Comércio'!F59/'SCC x Atuacao = Comércio'!F27-1</f>
        <v>8.651764257200889E-2</v>
      </c>
      <c r="G27" s="16" t="e">
        <f>+'SCC x Atuacao = Comércio'!G59/'SCC x Atuacao = Comércio'!G27-1</f>
        <v>#DIV/0!</v>
      </c>
      <c r="H27" s="16" t="e">
        <f>+'SCC x Atuacao = Comércio'!H59/'SCC x Atuacao = Comércio'!H27-1</f>
        <v>#DIV/0!</v>
      </c>
      <c r="I27" s="16">
        <f>+'SCC x Atuacao = Comércio'!I59/'SCC x Atuacao = Comércio'!I27-1</f>
        <v>0.10433189132135601</v>
      </c>
      <c r="J27" s="16" t="e">
        <f>+'SCC x Atuacao = Comércio'!J59/'SCC x Atuacao = Comércio'!J27-1</f>
        <v>#DIV/0!</v>
      </c>
      <c r="K27" s="16" t="e">
        <f>+'SCC x Atuacao = Comércio'!K59/'SCC x Atuacao = Comércio'!K27-1</f>
        <v>#DIV/0!</v>
      </c>
      <c r="L27" s="16">
        <f>+'SCC x Atuacao = Comércio'!L59/'SCC x Atuacao = Comércio'!L27-1</f>
        <v>9.3294436032793415E-2</v>
      </c>
    </row>
    <row r="28" spans="1:12" x14ac:dyDescent="0.25">
      <c r="A28" s="123" t="s">
        <v>552</v>
      </c>
      <c r="B28" s="16">
        <f>+'SCC x Atuacao = Comércio'!B60/'SCC x Atuacao = Comércio'!B28-1</f>
        <v>0.23641516133724094</v>
      </c>
      <c r="C28" s="16" t="e">
        <f>+'SCC x Atuacao = Comércio'!C60/'SCC x Atuacao = Comércio'!C28-1</f>
        <v>#DIV/0!</v>
      </c>
      <c r="D28" s="16" t="e">
        <f>+'SCC x Atuacao = Comércio'!D60/'SCC x Atuacao = Comércio'!D28-1</f>
        <v>#DIV/0!</v>
      </c>
      <c r="E28" s="16" t="e">
        <f>+'SCC x Atuacao = Comércio'!E60/'SCC x Atuacao = Comércio'!E28-1</f>
        <v>#DIV/0!</v>
      </c>
      <c r="F28" s="16">
        <f>+'SCC x Atuacao = Comércio'!F60/'SCC x Atuacao = Comércio'!F28-1</f>
        <v>8.4312078793093548E-2</v>
      </c>
      <c r="G28" s="16" t="e">
        <f>+'SCC x Atuacao = Comércio'!G60/'SCC x Atuacao = Comércio'!G28-1</f>
        <v>#DIV/0!</v>
      </c>
      <c r="H28" s="16" t="e">
        <f>+'SCC x Atuacao = Comércio'!H60/'SCC x Atuacao = Comércio'!H28-1</f>
        <v>#DIV/0!</v>
      </c>
      <c r="I28" s="16">
        <f>+'SCC x Atuacao = Comércio'!I60/'SCC x Atuacao = Comércio'!I28-1</f>
        <v>-3.7960747964750685E-2</v>
      </c>
      <c r="J28" s="16" t="e">
        <f>+'SCC x Atuacao = Comércio'!J60/'SCC x Atuacao = Comércio'!J28-1</f>
        <v>#DIV/0!</v>
      </c>
      <c r="K28" s="16" t="e">
        <f>+'SCC x Atuacao = Comércio'!K60/'SCC x Atuacao = Comércio'!K28-1</f>
        <v>#DIV/0!</v>
      </c>
      <c r="L28" s="16">
        <f>+'SCC x Atuacao = Comércio'!L60/'SCC x Atuacao = Comércio'!L28-1</f>
        <v>9.0152174719753786E-2</v>
      </c>
    </row>
    <row r="29" spans="1:12" x14ac:dyDescent="0.25">
      <c r="A29" s="123" t="s">
        <v>553</v>
      </c>
      <c r="B29" s="16">
        <f>+'SCC x Atuacao = Comércio'!B61/'SCC x Atuacao = Comércio'!B29-1</f>
        <v>-1.7613844900875586E-3</v>
      </c>
      <c r="C29" s="16" t="e">
        <f>+'SCC x Atuacao = Comércio'!C61/'SCC x Atuacao = Comércio'!C29-1</f>
        <v>#DIV/0!</v>
      </c>
      <c r="D29" s="16" t="e">
        <f>+'SCC x Atuacao = Comércio'!D61/'SCC x Atuacao = Comércio'!D29-1</f>
        <v>#DIV/0!</v>
      </c>
      <c r="E29" s="16" t="e">
        <f>+'SCC x Atuacao = Comércio'!E61/'SCC x Atuacao = Comércio'!E29-1</f>
        <v>#DIV/0!</v>
      </c>
      <c r="F29" s="16">
        <f>+'SCC x Atuacao = Comércio'!F61/'SCC x Atuacao = Comércio'!F29-1</f>
        <v>0.1603609910367958</v>
      </c>
      <c r="G29" s="16" t="e">
        <f>+'SCC x Atuacao = Comércio'!G61/'SCC x Atuacao = Comércio'!G29-1</f>
        <v>#DIV/0!</v>
      </c>
      <c r="H29" s="16" t="e">
        <f>+'SCC x Atuacao = Comércio'!H61/'SCC x Atuacao = Comércio'!H29-1</f>
        <v>#DIV/0!</v>
      </c>
      <c r="I29" s="16">
        <f>+'SCC x Atuacao = Comércio'!I61/'SCC x Atuacao = Comércio'!I29-1</f>
        <v>-8.5046302825566689E-2</v>
      </c>
      <c r="J29" s="16" t="e">
        <f>+'SCC x Atuacao = Comércio'!J61/'SCC x Atuacao = Comércio'!J29-1</f>
        <v>#DIV/0!</v>
      </c>
      <c r="K29" s="16" t="e">
        <f>+'SCC x Atuacao = Comércio'!K61/'SCC x Atuacao = Comércio'!K29-1</f>
        <v>#DIV/0!</v>
      </c>
      <c r="L29" s="16">
        <f>+'SCC x Atuacao = Comércio'!L61/'SCC x Atuacao = Comércio'!L29-1</f>
        <v>0.11268381603850242</v>
      </c>
    </row>
    <row r="30" spans="1:12" x14ac:dyDescent="0.25">
      <c r="A30" s="123" t="s">
        <v>554</v>
      </c>
      <c r="B30" s="16">
        <f>+'SCC x Atuacao = Comércio'!B62/'SCC x Atuacao = Comércio'!B30-1</f>
        <v>0.18227499569328898</v>
      </c>
      <c r="C30" s="16" t="e">
        <f>+'SCC x Atuacao = Comércio'!C62/'SCC x Atuacao = Comércio'!C30-1</f>
        <v>#DIV/0!</v>
      </c>
      <c r="D30" s="16" t="e">
        <f>+'SCC x Atuacao = Comércio'!D62/'SCC x Atuacao = Comércio'!D30-1</f>
        <v>#DIV/0!</v>
      </c>
      <c r="E30" s="16" t="e">
        <f>+'SCC x Atuacao = Comércio'!E62/'SCC x Atuacao = Comércio'!E30-1</f>
        <v>#DIV/0!</v>
      </c>
      <c r="F30" s="16">
        <f>+'SCC x Atuacao = Comércio'!F62/'SCC x Atuacao = Comércio'!F30-1</f>
        <v>0.16438989433729567</v>
      </c>
      <c r="G30" s="16" t="e">
        <f>+'SCC x Atuacao = Comércio'!G62/'SCC x Atuacao = Comércio'!G30-1</f>
        <v>#DIV/0!</v>
      </c>
      <c r="H30" s="16" t="e">
        <f>+'SCC x Atuacao = Comércio'!H62/'SCC x Atuacao = Comércio'!H30-1</f>
        <v>#DIV/0!</v>
      </c>
      <c r="I30" s="16">
        <f>+'SCC x Atuacao = Comércio'!I62/'SCC x Atuacao = Comércio'!I30-1</f>
        <v>6.75808793566961E-2</v>
      </c>
      <c r="J30" s="16" t="e">
        <f>+'SCC x Atuacao = Comércio'!J62/'SCC x Atuacao = Comércio'!J30-1</f>
        <v>#DIV/0!</v>
      </c>
      <c r="K30" s="16" t="e">
        <f>+'SCC x Atuacao = Comércio'!K62/'SCC x Atuacao = Comércio'!K30-1</f>
        <v>#DIV/0!</v>
      </c>
      <c r="L30" s="16">
        <f>+'SCC x Atuacao = Comércio'!L62/'SCC x Atuacao = Comércio'!L30-1</f>
        <v>0.15339119045427951</v>
      </c>
    </row>
    <row r="31" spans="1:12" x14ac:dyDescent="0.25">
      <c r="A31" s="123" t="s">
        <v>555</v>
      </c>
      <c r="B31" s="16">
        <f>+'SCC x Atuacao = Comércio'!B63/'SCC x Atuacao = Comércio'!B31-1</f>
        <v>0.12428093802822837</v>
      </c>
      <c r="C31" s="16" t="e">
        <f>+'SCC x Atuacao = Comércio'!C63/'SCC x Atuacao = Comércio'!C31-1</f>
        <v>#DIV/0!</v>
      </c>
      <c r="D31" s="16" t="e">
        <f>+'SCC x Atuacao = Comércio'!D63/'SCC x Atuacao = Comércio'!D31-1</f>
        <v>#DIV/0!</v>
      </c>
      <c r="E31" s="16" t="e">
        <f>+'SCC x Atuacao = Comércio'!E63/'SCC x Atuacao = Comércio'!E31-1</f>
        <v>#DIV/0!</v>
      </c>
      <c r="F31" s="16">
        <f>+'SCC x Atuacao = Comércio'!F63/'SCC x Atuacao = Comércio'!F31-1</f>
        <v>0.16682156465650011</v>
      </c>
      <c r="G31" s="16" t="e">
        <f>+'SCC x Atuacao = Comércio'!G63/'SCC x Atuacao = Comércio'!G31-1</f>
        <v>#DIV/0!</v>
      </c>
      <c r="H31" s="16" t="e">
        <f>+'SCC x Atuacao = Comércio'!H63/'SCC x Atuacao = Comércio'!H31-1</f>
        <v>#DIV/0!</v>
      </c>
      <c r="I31" s="16">
        <f>+'SCC x Atuacao = Comércio'!I63/'SCC x Atuacao = Comércio'!I31-1</f>
        <v>5.8814753794873775E-2</v>
      </c>
      <c r="J31" s="16" t="e">
        <f>+'SCC x Atuacao = Comércio'!J63/'SCC x Atuacao = Comércio'!J31-1</f>
        <v>#DIV/0!</v>
      </c>
      <c r="K31" s="16" t="e">
        <f>+'SCC x Atuacao = Comércio'!K63/'SCC x Atuacao = Comércio'!K31-1</f>
        <v>#DIV/0!</v>
      </c>
      <c r="L31" s="16">
        <f>+'SCC x Atuacao = Comércio'!L63/'SCC x Atuacao = Comércio'!L31-1</f>
        <v>0.15504464455914579</v>
      </c>
    </row>
    <row r="32" spans="1:12" x14ac:dyDescent="0.25">
      <c r="A32" s="123" t="s">
        <v>95</v>
      </c>
      <c r="B32" s="16">
        <f>+'SCC x Atuacao = Comércio'!B64/'SCC x Atuacao = Comércio'!B32-1</f>
        <v>0.17271027383493354</v>
      </c>
      <c r="C32" s="16" t="e">
        <f>+'SCC x Atuacao = Comércio'!C64/'SCC x Atuacao = Comércio'!C32-1</f>
        <v>#DIV/0!</v>
      </c>
      <c r="D32" s="16" t="e">
        <f>+'SCC x Atuacao = Comércio'!D64/'SCC x Atuacao = Comércio'!D32-1</f>
        <v>#DIV/0!</v>
      </c>
      <c r="E32" s="16" t="e">
        <f>+'SCC x Atuacao = Comércio'!E64/'SCC x Atuacao = Comércio'!E32-1</f>
        <v>#DIV/0!</v>
      </c>
      <c r="F32" s="16">
        <f>+'SCC x Atuacao = Comércio'!F64/'SCC x Atuacao = Comércio'!F32-1</f>
        <v>0.12067569040119697</v>
      </c>
      <c r="G32" s="16" t="e">
        <f>+'SCC x Atuacao = Comércio'!G64/'SCC x Atuacao = Comércio'!G32-1</f>
        <v>#DIV/0!</v>
      </c>
      <c r="H32" s="16" t="e">
        <f>+'SCC x Atuacao = Comércio'!H64/'SCC x Atuacao = Comércio'!H32-1</f>
        <v>#DIV/0!</v>
      </c>
      <c r="I32" s="16">
        <f>+'SCC x Atuacao = Comércio'!I64/'SCC x Atuacao = Comércio'!I32-1</f>
        <v>8.5396478645539897E-2</v>
      </c>
      <c r="J32" s="16" t="e">
        <f>+'SCC x Atuacao = Comércio'!J64/'SCC x Atuacao = Comércio'!J32-1</f>
        <v>#DIV/0!</v>
      </c>
      <c r="K32" s="16" t="e">
        <f>+'SCC x Atuacao = Comércio'!K64/'SCC x Atuacao = Comércio'!K32-1</f>
        <v>#DIV/0!</v>
      </c>
      <c r="L32" s="16">
        <f>+'SCC x Atuacao = Comércio'!L64/'SCC x Atuacao = Comércio'!L32-1</f>
        <v>0.1221594462265021</v>
      </c>
    </row>
    <row r="33" spans="1:12" x14ac:dyDescent="0.25">
      <c r="A33" s="123"/>
      <c r="B33" s="17"/>
      <c r="C33" s="17"/>
      <c r="D33" s="17"/>
      <c r="E33" s="17"/>
      <c r="F33" s="17"/>
      <c r="G33" s="17"/>
      <c r="H33" s="17"/>
      <c r="I33" s="17"/>
      <c r="J33" s="17"/>
      <c r="K33" s="16"/>
      <c r="L33" s="16"/>
    </row>
    <row r="34" spans="1:12" x14ac:dyDescent="0.25">
      <c r="A34" s="123"/>
      <c r="B34" s="123"/>
      <c r="C34" s="123"/>
      <c r="D34" s="123"/>
      <c r="E34" s="123"/>
      <c r="F34" s="123"/>
      <c r="G34" s="123"/>
      <c r="H34" s="123"/>
      <c r="I34" s="123"/>
      <c r="J34" s="123"/>
      <c r="K34" s="123"/>
    </row>
    <row r="35" spans="1:12" s="123" customFormat="1" x14ac:dyDescent="0.25">
      <c r="B35" s="123">
        <v>2009</v>
      </c>
      <c r="C35" s="123">
        <v>2009</v>
      </c>
      <c r="D35" s="123">
        <v>2009</v>
      </c>
      <c r="E35" s="123">
        <v>2009</v>
      </c>
      <c r="F35" s="123">
        <v>2009</v>
      </c>
      <c r="G35" s="123">
        <v>2009</v>
      </c>
      <c r="H35" s="123">
        <v>2009</v>
      </c>
      <c r="I35" s="123">
        <v>2009</v>
      </c>
      <c r="J35" s="123">
        <v>2009</v>
      </c>
      <c r="K35" s="123">
        <v>2009</v>
      </c>
      <c r="L35" s="123">
        <v>2009</v>
      </c>
    </row>
    <row r="36" spans="1:12" x14ac:dyDescent="0.25">
      <c r="A36" s="123"/>
      <c r="B36" s="123" t="s">
        <v>780</v>
      </c>
      <c r="C36" s="123" t="s">
        <v>782</v>
      </c>
      <c r="D36" s="123" t="s">
        <v>23</v>
      </c>
      <c r="E36" s="123" t="s">
        <v>787</v>
      </c>
      <c r="F36" s="123" t="s">
        <v>788</v>
      </c>
      <c r="G36" s="123" t="s">
        <v>791</v>
      </c>
      <c r="H36" s="123" t="s">
        <v>25</v>
      </c>
      <c r="I36" s="123" t="s">
        <v>24</v>
      </c>
      <c r="J36" s="123" t="s">
        <v>35</v>
      </c>
      <c r="K36" s="123" t="s">
        <v>795</v>
      </c>
      <c r="L36" s="123" t="s">
        <v>935</v>
      </c>
    </row>
    <row r="37" spans="1:12" x14ac:dyDescent="0.25">
      <c r="A37" s="123" t="s">
        <v>529</v>
      </c>
      <c r="B37" s="16">
        <f>+'SCC x Atuacao = Comércio'!B69/'SCC x Atuacao = Comércio'!B37-1</f>
        <v>-1.7672117236772089E-2</v>
      </c>
      <c r="C37" s="16" t="e">
        <f>+'SCC x Atuacao = Comércio'!C69/'SCC x Atuacao = Comércio'!C37-1</f>
        <v>#DIV/0!</v>
      </c>
      <c r="D37" s="16" t="e">
        <f>+'SCC x Atuacao = Comércio'!D69/'SCC x Atuacao = Comércio'!D37-1</f>
        <v>#DIV/0!</v>
      </c>
      <c r="E37" s="16" t="e">
        <f>+'SCC x Atuacao = Comércio'!E69/'SCC x Atuacao = Comércio'!E37-1</f>
        <v>#DIV/0!</v>
      </c>
      <c r="F37" s="16">
        <f>+'SCC x Atuacao = Comércio'!F69/'SCC x Atuacao = Comércio'!F37-1</f>
        <v>0.12021246847257339</v>
      </c>
      <c r="G37" s="16" t="e">
        <f>+'SCC x Atuacao = Comércio'!G69/'SCC x Atuacao = Comércio'!G37-1</f>
        <v>#DIV/0!</v>
      </c>
      <c r="H37" s="16" t="e">
        <f>+'SCC x Atuacao = Comércio'!H69/'SCC x Atuacao = Comércio'!H37-1</f>
        <v>#DIV/0!</v>
      </c>
      <c r="I37" s="16">
        <f>+'SCC x Atuacao = Comércio'!I69/'SCC x Atuacao = Comércio'!I37-1</f>
        <v>3.7828198300942084E-2</v>
      </c>
      <c r="J37" s="16" t="e">
        <f>+'SCC x Atuacao = Comércio'!J69/'SCC x Atuacao = Comércio'!J37-1</f>
        <v>#DIV/0!</v>
      </c>
      <c r="K37" s="16" t="e">
        <f>+'SCC x Atuacao = Comércio'!K69/'SCC x Atuacao = Comércio'!K37-1</f>
        <v>#DIV/0!</v>
      </c>
      <c r="L37" s="16">
        <f>+'SCC x Atuacao = Comércio'!L69/'SCC x Atuacao = Comércio'!L37-1</f>
        <v>9.2173657006264786E-2</v>
      </c>
    </row>
    <row r="38" spans="1:12" x14ac:dyDescent="0.25">
      <c r="A38" s="123" t="s">
        <v>530</v>
      </c>
      <c r="B38" s="16">
        <f>+'SCC x Atuacao = Comércio'!B70/'SCC x Atuacao = Comércio'!B38-1</f>
        <v>0.23415745847299929</v>
      </c>
      <c r="C38" s="16" t="e">
        <f>+'SCC x Atuacao = Comércio'!C70/'SCC x Atuacao = Comércio'!C38-1</f>
        <v>#DIV/0!</v>
      </c>
      <c r="D38" s="16" t="e">
        <f>+'SCC x Atuacao = Comércio'!D70/'SCC x Atuacao = Comércio'!D38-1</f>
        <v>#DIV/0!</v>
      </c>
      <c r="E38" s="16" t="e">
        <f>+'SCC x Atuacao = Comércio'!E70/'SCC x Atuacao = Comércio'!E38-1</f>
        <v>#DIV/0!</v>
      </c>
      <c r="F38" s="16">
        <f>+'SCC x Atuacao = Comércio'!F70/'SCC x Atuacao = Comércio'!F38-1</f>
        <v>0.15872869776724952</v>
      </c>
      <c r="G38" s="16" t="e">
        <f>+'SCC x Atuacao = Comércio'!G70/'SCC x Atuacao = Comércio'!G38-1</f>
        <v>#DIV/0!</v>
      </c>
      <c r="H38" s="16" t="e">
        <f>+'SCC x Atuacao = Comércio'!H70/'SCC x Atuacao = Comércio'!H38-1</f>
        <v>#DIV/0!</v>
      </c>
      <c r="I38" s="16">
        <f>+'SCC x Atuacao = Comércio'!I70/'SCC x Atuacao = Comércio'!I38-1</f>
        <v>8.9096626603891282E-2</v>
      </c>
      <c r="J38" s="16" t="e">
        <f>+'SCC x Atuacao = Comércio'!J70/'SCC x Atuacao = Comércio'!J38-1</f>
        <v>#DIV/0!</v>
      </c>
      <c r="K38" s="16" t="e">
        <f>+'SCC x Atuacao = Comércio'!K70/'SCC x Atuacao = Comércio'!K38-1</f>
        <v>#DIV/0!</v>
      </c>
      <c r="L38" s="16">
        <f>+'SCC x Atuacao = Comércio'!L70/'SCC x Atuacao = Comércio'!L38-1</f>
        <v>0.15631250469121682</v>
      </c>
    </row>
    <row r="39" spans="1:12" x14ac:dyDescent="0.25">
      <c r="A39" s="123" t="s">
        <v>531</v>
      </c>
      <c r="B39" s="16">
        <f>+'SCC x Atuacao = Comércio'!B71/'SCC x Atuacao = Comércio'!B39-1</f>
        <v>5.150149215352906E-2</v>
      </c>
      <c r="C39" s="16" t="e">
        <f>+'SCC x Atuacao = Comércio'!C71/'SCC x Atuacao = Comércio'!C39-1</f>
        <v>#DIV/0!</v>
      </c>
      <c r="D39" s="16" t="e">
        <f>+'SCC x Atuacao = Comércio'!D71/'SCC x Atuacao = Comércio'!D39-1</f>
        <v>#DIV/0!</v>
      </c>
      <c r="E39" s="16" t="e">
        <f>+'SCC x Atuacao = Comércio'!E71/'SCC x Atuacao = Comércio'!E39-1</f>
        <v>#DIV/0!</v>
      </c>
      <c r="F39" s="16">
        <f>+'SCC x Atuacao = Comércio'!F71/'SCC x Atuacao = Comércio'!F39-1</f>
        <v>0.22640475422827677</v>
      </c>
      <c r="G39" s="16" t="e">
        <f>+'SCC x Atuacao = Comércio'!G71/'SCC x Atuacao = Comércio'!G39-1</f>
        <v>#DIV/0!</v>
      </c>
      <c r="H39" s="16" t="e">
        <f>+'SCC x Atuacao = Comércio'!H71/'SCC x Atuacao = Comércio'!H39-1</f>
        <v>#DIV/0!</v>
      </c>
      <c r="I39" s="16">
        <f>+'SCC x Atuacao = Comércio'!I71/'SCC x Atuacao = Comércio'!I39-1</f>
        <v>0.16567491135254597</v>
      </c>
      <c r="J39" s="16" t="e">
        <f>+'SCC x Atuacao = Comércio'!J71/'SCC x Atuacao = Comércio'!J39-1</f>
        <v>#DIV/0!</v>
      </c>
      <c r="K39" s="16" t="e">
        <f>+'SCC x Atuacao = Comércio'!K71/'SCC x Atuacao = Comércio'!K39-1</f>
        <v>#DIV/0!</v>
      </c>
      <c r="L39" s="16">
        <f>+'SCC x Atuacao = Comércio'!L71/'SCC x Atuacao = Comércio'!L39-1</f>
        <v>0.19360702043077493</v>
      </c>
    </row>
    <row r="40" spans="1:12" x14ac:dyDescent="0.25">
      <c r="A40" s="123" t="s">
        <v>532</v>
      </c>
      <c r="B40" s="16">
        <f>+'SCC x Atuacao = Comércio'!B72/'SCC x Atuacao = Comércio'!B40-1</f>
        <v>-0.55596472001423147</v>
      </c>
      <c r="C40" s="16" t="e">
        <f>+'SCC x Atuacao = Comércio'!C72/'SCC x Atuacao = Comércio'!C40-1</f>
        <v>#DIV/0!</v>
      </c>
      <c r="D40" s="16" t="e">
        <f>+'SCC x Atuacao = Comércio'!D72/'SCC x Atuacao = Comércio'!D40-1</f>
        <v>#DIV/0!</v>
      </c>
      <c r="E40" s="16" t="e">
        <f>+'SCC x Atuacao = Comércio'!E72/'SCC x Atuacao = Comércio'!E40-1</f>
        <v>#DIV/0!</v>
      </c>
      <c r="F40" s="16">
        <f>+'SCC x Atuacao = Comércio'!F72/'SCC x Atuacao = Comércio'!F40-1</f>
        <v>6.7133331916966466E-2</v>
      </c>
      <c r="G40" s="16" t="e">
        <f>+'SCC x Atuacao = Comércio'!G72/'SCC x Atuacao = Comércio'!G40-1</f>
        <v>#DIV/0!</v>
      </c>
      <c r="H40" s="16" t="e">
        <f>+'SCC x Atuacao = Comércio'!H72/'SCC x Atuacao = Comércio'!H40-1</f>
        <v>#DIV/0!</v>
      </c>
      <c r="I40" s="16">
        <f>+'SCC x Atuacao = Comércio'!I72/'SCC x Atuacao = Comércio'!I40-1</f>
        <v>0.19428515680629244</v>
      </c>
      <c r="J40" s="16" t="e">
        <f>+'SCC x Atuacao = Comércio'!J72/'SCC x Atuacao = Comércio'!J40-1</f>
        <v>#DIV/0!</v>
      </c>
      <c r="K40" s="16" t="e">
        <f>+'SCC x Atuacao = Comércio'!K72/'SCC x Atuacao = Comércio'!K40-1</f>
        <v>#DIV/0!</v>
      </c>
      <c r="L40" s="16">
        <f>+'SCC x Atuacao = Comércio'!L72/'SCC x Atuacao = Comércio'!L40-1</f>
        <v>6.1742282756416467E-2</v>
      </c>
    </row>
    <row r="41" spans="1:12" x14ac:dyDescent="0.25">
      <c r="A41" s="123" t="s">
        <v>533</v>
      </c>
      <c r="B41" s="16">
        <f>+'SCC x Atuacao = Comércio'!B73/'SCC x Atuacao = Comércio'!B41-1</f>
        <v>-5.9730819618992625E-2</v>
      </c>
      <c r="C41" s="16" t="e">
        <f>+'SCC x Atuacao = Comércio'!C73/'SCC x Atuacao = Comércio'!C41-1</f>
        <v>#DIV/0!</v>
      </c>
      <c r="D41" s="16" t="e">
        <f>+'SCC x Atuacao = Comércio'!D73/'SCC x Atuacao = Comércio'!D41-1</f>
        <v>#DIV/0!</v>
      </c>
      <c r="E41" s="16" t="e">
        <f>+'SCC x Atuacao = Comércio'!E73/'SCC x Atuacao = Comércio'!E41-1</f>
        <v>#DIV/0!</v>
      </c>
      <c r="F41" s="16">
        <f>+'SCC x Atuacao = Comércio'!F73/'SCC x Atuacao = Comércio'!F41-1</f>
        <v>0.15085606243180738</v>
      </c>
      <c r="G41" s="16" t="e">
        <f>+'SCC x Atuacao = Comércio'!G73/'SCC x Atuacao = Comércio'!G41-1</f>
        <v>#DIV/0!</v>
      </c>
      <c r="H41" s="16" t="e">
        <f>+'SCC x Atuacao = Comércio'!H73/'SCC x Atuacao = Comércio'!H41-1</f>
        <v>#DIV/0!</v>
      </c>
      <c r="I41" s="16">
        <f>+'SCC x Atuacao = Comércio'!I73/'SCC x Atuacao = Comércio'!I41-1</f>
        <v>0.10759709508522097</v>
      </c>
      <c r="J41" s="16" t="e">
        <f>+'SCC x Atuacao = Comércio'!J73/'SCC x Atuacao = Comércio'!J41-1</f>
        <v>#DIV/0!</v>
      </c>
      <c r="K41" s="16" t="e">
        <f>+'SCC x Atuacao = Comércio'!K73/'SCC x Atuacao = Comércio'!K41-1</f>
        <v>#DIV/0!</v>
      </c>
      <c r="L41" s="16">
        <f>+'SCC x Atuacao = Comércio'!L73/'SCC x Atuacao = Comércio'!L41-1</f>
        <v>0.12825123941146632</v>
      </c>
    </row>
    <row r="42" spans="1:12" x14ac:dyDescent="0.25">
      <c r="A42" s="123" t="s">
        <v>534</v>
      </c>
      <c r="B42" s="16">
        <f>+'SCC x Atuacao = Comércio'!B74/'SCC x Atuacao = Comércio'!B42-1</f>
        <v>0.95406471751828903</v>
      </c>
      <c r="C42" s="16" t="e">
        <f>+'SCC x Atuacao = Comércio'!C74/'SCC x Atuacao = Comércio'!C42-1</f>
        <v>#DIV/0!</v>
      </c>
      <c r="D42" s="16" t="e">
        <f>+'SCC x Atuacao = Comércio'!D74/'SCC x Atuacao = Comércio'!D42-1</f>
        <v>#DIV/0!</v>
      </c>
      <c r="E42" s="16" t="e">
        <f>+'SCC x Atuacao = Comércio'!E74/'SCC x Atuacao = Comércio'!E42-1</f>
        <v>#DIV/0!</v>
      </c>
      <c r="F42" s="16">
        <f>+'SCC x Atuacao = Comércio'!F74/'SCC x Atuacao = Comércio'!F42-1</f>
        <v>-0.20685878258933277</v>
      </c>
      <c r="G42" s="16" t="e">
        <f>+'SCC x Atuacao = Comércio'!G74/'SCC x Atuacao = Comércio'!G42-1</f>
        <v>#DIV/0!</v>
      </c>
      <c r="H42" s="16" t="e">
        <f>+'SCC x Atuacao = Comércio'!H74/'SCC x Atuacao = Comércio'!H42-1</f>
        <v>#DIV/0!</v>
      </c>
      <c r="I42" s="16">
        <f>+'SCC x Atuacao = Comércio'!I74/'SCC x Atuacao = Comércio'!I42-1</f>
        <v>-0.51366367855763806</v>
      </c>
      <c r="J42" s="16" t="e">
        <f>+'SCC x Atuacao = Comércio'!J74/'SCC x Atuacao = Comércio'!J42-1</f>
        <v>#DIV/0!</v>
      </c>
      <c r="K42" s="16" t="e">
        <f>+'SCC x Atuacao = Comércio'!K74/'SCC x Atuacao = Comércio'!K42-1</f>
        <v>#DIV/0!</v>
      </c>
      <c r="L42" s="16">
        <f>+'SCC x Atuacao = Comércio'!L74/'SCC x Atuacao = Comércio'!L42-1</f>
        <v>-0.22471372275657975</v>
      </c>
    </row>
    <row r="43" spans="1:12" x14ac:dyDescent="0.25">
      <c r="A43" s="123" t="s">
        <v>535</v>
      </c>
      <c r="B43" s="16">
        <f>+'SCC x Atuacao = Comércio'!B75/'SCC x Atuacao = Comércio'!B43-1</f>
        <v>7.8732101858787429E-2</v>
      </c>
      <c r="C43" s="16" t="e">
        <f>+'SCC x Atuacao = Comércio'!C75/'SCC x Atuacao = Comércio'!C43-1</f>
        <v>#DIV/0!</v>
      </c>
      <c r="D43" s="16" t="e">
        <f>+'SCC x Atuacao = Comércio'!D75/'SCC x Atuacao = Comércio'!D43-1</f>
        <v>#DIV/0!</v>
      </c>
      <c r="E43" s="16" t="e">
        <f>+'SCC x Atuacao = Comércio'!E75/'SCC x Atuacao = Comércio'!E43-1</f>
        <v>#DIV/0!</v>
      </c>
      <c r="F43" s="16">
        <f>+'SCC x Atuacao = Comércio'!F75/'SCC x Atuacao = Comércio'!F43-1</f>
        <v>-0.2496948314761952</v>
      </c>
      <c r="G43" s="16" t="e">
        <f>+'SCC x Atuacao = Comércio'!G75/'SCC x Atuacao = Comércio'!G43-1</f>
        <v>#DIV/0!</v>
      </c>
      <c r="H43" s="16" t="e">
        <f>+'SCC x Atuacao = Comércio'!H75/'SCC x Atuacao = Comércio'!H43-1</f>
        <v>#DIV/0!</v>
      </c>
      <c r="I43" s="16">
        <f>+'SCC x Atuacao = Comércio'!I75/'SCC x Atuacao = Comércio'!I43-1</f>
        <v>-6.2122119466234582E-2</v>
      </c>
      <c r="J43" s="16" t="e">
        <f>+'SCC x Atuacao = Comércio'!J75/'SCC x Atuacao = Comércio'!J43-1</f>
        <v>#DIV/0!</v>
      </c>
      <c r="K43" s="16" t="e">
        <f>+'SCC x Atuacao = Comércio'!K75/'SCC x Atuacao = Comércio'!K43-1</f>
        <v>#DIV/0!</v>
      </c>
      <c r="L43" s="16">
        <f>+'SCC x Atuacao = Comércio'!L75/'SCC x Atuacao = Comércio'!L43-1</f>
        <v>-0.2265831105137901</v>
      </c>
    </row>
    <row r="44" spans="1:12" x14ac:dyDescent="0.25">
      <c r="A44" s="123" t="s">
        <v>536</v>
      </c>
      <c r="B44" s="16">
        <f>+'SCC x Atuacao = Comércio'!B76/'SCC x Atuacao = Comércio'!B44-1</f>
        <v>4.2725921955872881E-3</v>
      </c>
      <c r="C44" s="16" t="e">
        <f>+'SCC x Atuacao = Comércio'!C76/'SCC x Atuacao = Comércio'!C44-1</f>
        <v>#DIV/0!</v>
      </c>
      <c r="D44" s="16" t="e">
        <f>+'SCC x Atuacao = Comércio'!D76/'SCC x Atuacao = Comércio'!D44-1</f>
        <v>#DIV/0!</v>
      </c>
      <c r="E44" s="16" t="e">
        <f>+'SCC x Atuacao = Comércio'!E76/'SCC x Atuacao = Comércio'!E44-1</f>
        <v>#DIV/0!</v>
      </c>
      <c r="F44" s="16">
        <f>+'SCC x Atuacao = Comércio'!F76/'SCC x Atuacao = Comércio'!F44-1</f>
        <v>0.2497296761893093</v>
      </c>
      <c r="G44" s="16" t="e">
        <f>+'SCC x Atuacao = Comércio'!G76/'SCC x Atuacao = Comércio'!G44-1</f>
        <v>#DIV/0!</v>
      </c>
      <c r="H44" s="16" t="e">
        <f>+'SCC x Atuacao = Comércio'!H76/'SCC x Atuacao = Comércio'!H44-1</f>
        <v>#DIV/0!</v>
      </c>
      <c r="I44" s="16">
        <f>+'SCC x Atuacao = Comércio'!I76/'SCC x Atuacao = Comércio'!I44-1</f>
        <v>-0.15365987846865181</v>
      </c>
      <c r="J44" s="16" t="e">
        <f>+'SCC x Atuacao = Comércio'!J76/'SCC x Atuacao = Comércio'!J44-1</f>
        <v>#DIV/0!</v>
      </c>
      <c r="K44" s="16" t="e">
        <f>+'SCC x Atuacao = Comércio'!K76/'SCC x Atuacao = Comércio'!K44-1</f>
        <v>#DIV/0!</v>
      </c>
      <c r="L44" s="16">
        <f>+'SCC x Atuacao = Comércio'!L76/'SCC x Atuacao = Comércio'!L44-1</f>
        <v>0.15299331334417277</v>
      </c>
    </row>
    <row r="45" spans="1:12" x14ac:dyDescent="0.25">
      <c r="A45" s="123" t="s">
        <v>537</v>
      </c>
      <c r="B45" s="16">
        <f>+'SCC x Atuacao = Comércio'!B77/'SCC x Atuacao = Comércio'!B45-1</f>
        <v>0.15867041479175503</v>
      </c>
      <c r="C45" s="16" t="e">
        <f>+'SCC x Atuacao = Comércio'!C77/'SCC x Atuacao = Comércio'!C45-1</f>
        <v>#DIV/0!</v>
      </c>
      <c r="D45" s="16" t="e">
        <f>+'SCC x Atuacao = Comércio'!D77/'SCC x Atuacao = Comércio'!D45-1</f>
        <v>#DIV/0!</v>
      </c>
      <c r="E45" s="16" t="e">
        <f>+'SCC x Atuacao = Comércio'!E77/'SCC x Atuacao = Comércio'!E45-1</f>
        <v>#DIV/0!</v>
      </c>
      <c r="F45" s="16">
        <f>+'SCC x Atuacao = Comércio'!F77/'SCC x Atuacao = Comércio'!F45-1</f>
        <v>0.1918213814358376</v>
      </c>
      <c r="G45" s="16" t="e">
        <f>+'SCC x Atuacao = Comércio'!G77/'SCC x Atuacao = Comércio'!G45-1</f>
        <v>#DIV/0!</v>
      </c>
      <c r="H45" s="16" t="e">
        <f>+'SCC x Atuacao = Comércio'!H77/'SCC x Atuacao = Comércio'!H45-1</f>
        <v>#DIV/0!</v>
      </c>
      <c r="I45" s="16">
        <f>+'SCC x Atuacao = Comércio'!I77/'SCC x Atuacao = Comércio'!I45-1</f>
        <v>0.20149442216290492</v>
      </c>
      <c r="J45" s="16" t="e">
        <f>+'SCC x Atuacao = Comércio'!J77/'SCC x Atuacao = Comércio'!J45-1</f>
        <v>#DIV/0!</v>
      </c>
      <c r="K45" s="16" t="e">
        <f>+'SCC x Atuacao = Comércio'!K77/'SCC x Atuacao = Comércio'!K45-1</f>
        <v>#DIV/0!</v>
      </c>
      <c r="L45" s="16">
        <f>+'SCC x Atuacao = Comércio'!L77/'SCC x Atuacao = Comércio'!L45-1</f>
        <v>0.19000882056150559</v>
      </c>
    </row>
    <row r="46" spans="1:12" x14ac:dyDescent="0.25">
      <c r="A46" s="123" t="s">
        <v>538</v>
      </c>
      <c r="B46" s="16">
        <f>+'SCC x Atuacao = Comércio'!B78/'SCC x Atuacao = Comércio'!B46-1</f>
        <v>6.2933709216959066E-3</v>
      </c>
      <c r="C46" s="16" t="e">
        <f>+'SCC x Atuacao = Comércio'!C78/'SCC x Atuacao = Comércio'!C46-1</f>
        <v>#DIV/0!</v>
      </c>
      <c r="D46" s="16" t="e">
        <f>+'SCC x Atuacao = Comércio'!D78/'SCC x Atuacao = Comércio'!D46-1</f>
        <v>#DIV/0!</v>
      </c>
      <c r="E46" s="16" t="e">
        <f>+'SCC x Atuacao = Comércio'!E78/'SCC x Atuacao = Comércio'!E46-1</f>
        <v>#DIV/0!</v>
      </c>
      <c r="F46" s="16">
        <f>+'SCC x Atuacao = Comércio'!F78/'SCC x Atuacao = Comércio'!F46-1</f>
        <v>0.24703826340679269</v>
      </c>
      <c r="G46" s="16" t="e">
        <f>+'SCC x Atuacao = Comércio'!G78/'SCC x Atuacao = Comércio'!G46-1</f>
        <v>#DIV/0!</v>
      </c>
      <c r="H46" s="16" t="e">
        <f>+'SCC x Atuacao = Comércio'!H78/'SCC x Atuacao = Comércio'!H46-1</f>
        <v>#DIV/0!</v>
      </c>
      <c r="I46" s="16">
        <f>+'SCC x Atuacao = Comércio'!I78/'SCC x Atuacao = Comércio'!I46-1</f>
        <v>-0.16476216219763062</v>
      </c>
      <c r="J46" s="16" t="e">
        <f>+'SCC x Atuacao = Comércio'!J78/'SCC x Atuacao = Comércio'!J46-1</f>
        <v>#DIV/0!</v>
      </c>
      <c r="K46" s="16" t="e">
        <f>+'SCC x Atuacao = Comércio'!K78/'SCC x Atuacao = Comércio'!K46-1</f>
        <v>#DIV/0!</v>
      </c>
      <c r="L46" s="16">
        <f>+'SCC x Atuacao = Comércio'!L78/'SCC x Atuacao = Comércio'!L46-1</f>
        <v>0.20672898831496056</v>
      </c>
    </row>
    <row r="47" spans="1:12" x14ac:dyDescent="0.25">
      <c r="A47" s="123" t="s">
        <v>539</v>
      </c>
      <c r="B47" s="16">
        <f>+'SCC x Atuacao = Comércio'!B79/'SCC x Atuacao = Comércio'!B47-1</f>
        <v>-0.12808591766554778</v>
      </c>
      <c r="C47" s="16" t="e">
        <f>+'SCC x Atuacao = Comércio'!C79/'SCC x Atuacao = Comércio'!C47-1</f>
        <v>#DIV/0!</v>
      </c>
      <c r="D47" s="16" t="e">
        <f>+'SCC x Atuacao = Comércio'!D79/'SCC x Atuacao = Comércio'!D47-1</f>
        <v>#DIV/0!</v>
      </c>
      <c r="E47" s="16" t="e">
        <f>+'SCC x Atuacao = Comércio'!E79/'SCC x Atuacao = Comércio'!E47-1</f>
        <v>#DIV/0!</v>
      </c>
      <c r="F47" s="16">
        <f>+'SCC x Atuacao = Comércio'!F79/'SCC x Atuacao = Comércio'!F47-1</f>
        <v>0.17665790056289588</v>
      </c>
      <c r="G47" s="16" t="e">
        <f>+'SCC x Atuacao = Comércio'!G79/'SCC x Atuacao = Comércio'!G47-1</f>
        <v>#DIV/0!</v>
      </c>
      <c r="H47" s="16" t="e">
        <f>+'SCC x Atuacao = Comércio'!H79/'SCC x Atuacao = Comércio'!H47-1</f>
        <v>#DIV/0!</v>
      </c>
      <c r="I47" s="16">
        <f>+'SCC x Atuacao = Comércio'!I79/'SCC x Atuacao = Comércio'!I47-1</f>
        <v>-9.7457967269440005E-2</v>
      </c>
      <c r="J47" s="16" t="e">
        <f>+'SCC x Atuacao = Comércio'!J79/'SCC x Atuacao = Comércio'!J47-1</f>
        <v>#DIV/0!</v>
      </c>
      <c r="K47" s="16" t="e">
        <f>+'SCC x Atuacao = Comércio'!K79/'SCC x Atuacao = Comércio'!K47-1</f>
        <v>#DIV/0!</v>
      </c>
      <c r="L47" s="16">
        <f>+'SCC x Atuacao = Comércio'!L79/'SCC x Atuacao = Comércio'!L47-1</f>
        <v>0.11313014463715843</v>
      </c>
    </row>
    <row r="48" spans="1:12" x14ac:dyDescent="0.25">
      <c r="A48" s="123" t="s">
        <v>540</v>
      </c>
      <c r="B48" s="16">
        <f>+'SCC x Atuacao = Comércio'!B80/'SCC x Atuacao = Comércio'!B48-1</f>
        <v>-9.5044533222672478E-2</v>
      </c>
      <c r="C48" s="16" t="e">
        <f>+'SCC x Atuacao = Comércio'!C80/'SCC x Atuacao = Comércio'!C48-1</f>
        <v>#DIV/0!</v>
      </c>
      <c r="D48" s="16" t="e">
        <f>+'SCC x Atuacao = Comércio'!D80/'SCC x Atuacao = Comércio'!D48-1</f>
        <v>#DIV/0!</v>
      </c>
      <c r="E48" s="16" t="e">
        <f>+'SCC x Atuacao = Comércio'!E80/'SCC x Atuacao = Comércio'!E48-1</f>
        <v>#DIV/0!</v>
      </c>
      <c r="F48" s="16">
        <f>+'SCC x Atuacao = Comércio'!F80/'SCC x Atuacao = Comércio'!F48-1</f>
        <v>0.22096966495329506</v>
      </c>
      <c r="G48" s="16" t="e">
        <f>+'SCC x Atuacao = Comércio'!G80/'SCC x Atuacao = Comércio'!G48-1</f>
        <v>#DIV/0!</v>
      </c>
      <c r="H48" s="16" t="e">
        <f>+'SCC x Atuacao = Comércio'!H80/'SCC x Atuacao = Comércio'!H48-1</f>
        <v>#DIV/0!</v>
      </c>
      <c r="I48" s="16">
        <f>+'SCC x Atuacao = Comércio'!I80/'SCC x Atuacao = Comércio'!I48-1</f>
        <v>0.68967503088838722</v>
      </c>
      <c r="J48" s="16" t="e">
        <f>+'SCC x Atuacao = Comércio'!J80/'SCC x Atuacao = Comércio'!J48-1</f>
        <v>#DIV/0!</v>
      </c>
      <c r="K48" s="16" t="e">
        <f>+'SCC x Atuacao = Comércio'!K80/'SCC x Atuacao = Comércio'!K48-1</f>
        <v>#DIV/0!</v>
      </c>
      <c r="L48" s="16">
        <f>+'SCC x Atuacao = Comércio'!L80/'SCC x Atuacao = Comércio'!L48-1</f>
        <v>0.19396522573890929</v>
      </c>
    </row>
    <row r="49" spans="1:12" x14ac:dyDescent="0.25">
      <c r="A49" s="123" t="s">
        <v>541</v>
      </c>
      <c r="B49" s="16">
        <f>+'SCC x Atuacao = Comércio'!B81/'SCC x Atuacao = Comércio'!B49-1</f>
        <v>9.3300326835727532E-2</v>
      </c>
      <c r="C49" s="16" t="e">
        <f>+'SCC x Atuacao = Comércio'!C81/'SCC x Atuacao = Comércio'!C49-1</f>
        <v>#DIV/0!</v>
      </c>
      <c r="D49" s="16" t="e">
        <f>+'SCC x Atuacao = Comércio'!D81/'SCC x Atuacao = Comércio'!D49-1</f>
        <v>#DIV/0!</v>
      </c>
      <c r="E49" s="16" t="e">
        <f>+'SCC x Atuacao = Comércio'!E81/'SCC x Atuacao = Comércio'!E49-1</f>
        <v>#DIV/0!</v>
      </c>
      <c r="F49" s="16">
        <f>+'SCC x Atuacao = Comércio'!F81/'SCC x Atuacao = Comércio'!F49-1</f>
        <v>0.23968544341283038</v>
      </c>
      <c r="G49" s="16" t="e">
        <f>+'SCC x Atuacao = Comércio'!G81/'SCC x Atuacao = Comércio'!G49-1</f>
        <v>#DIV/0!</v>
      </c>
      <c r="H49" s="16" t="e">
        <f>+'SCC x Atuacao = Comércio'!H81/'SCC x Atuacao = Comércio'!H49-1</f>
        <v>#DIV/0!</v>
      </c>
      <c r="I49" s="16">
        <f>+'SCC x Atuacao = Comércio'!I81/'SCC x Atuacao = Comércio'!I49-1</f>
        <v>0.25761747314911987</v>
      </c>
      <c r="J49" s="16" t="e">
        <f>+'SCC x Atuacao = Comércio'!J81/'SCC x Atuacao = Comércio'!J49-1</f>
        <v>#DIV/0!</v>
      </c>
      <c r="K49" s="16" t="e">
        <f>+'SCC x Atuacao = Comércio'!K81/'SCC x Atuacao = Comércio'!K49-1</f>
        <v>#DIV/0!</v>
      </c>
      <c r="L49" s="16">
        <f>+'SCC x Atuacao = Comércio'!L81/'SCC x Atuacao = Comércio'!L49-1</f>
        <v>0.23342566486122562</v>
      </c>
    </row>
    <row r="50" spans="1:12" x14ac:dyDescent="0.25">
      <c r="A50" s="123" t="s">
        <v>542</v>
      </c>
      <c r="B50" s="16">
        <f>+'SCC x Atuacao = Comércio'!B82/'SCC x Atuacao = Comércio'!B50-1</f>
        <v>0.13069303271371568</v>
      </c>
      <c r="C50" s="16" t="e">
        <f>+'SCC x Atuacao = Comércio'!C82/'SCC x Atuacao = Comércio'!C50-1</f>
        <v>#DIV/0!</v>
      </c>
      <c r="D50" s="16" t="e">
        <f>+'SCC x Atuacao = Comércio'!D82/'SCC x Atuacao = Comércio'!D50-1</f>
        <v>#DIV/0!</v>
      </c>
      <c r="E50" s="16" t="e">
        <f>+'SCC x Atuacao = Comércio'!E82/'SCC x Atuacao = Comércio'!E50-1</f>
        <v>#DIV/0!</v>
      </c>
      <c r="F50" s="16">
        <f>+'SCC x Atuacao = Comércio'!F82/'SCC x Atuacao = Comércio'!F50-1</f>
        <v>9.7211411426989525E-2</v>
      </c>
      <c r="G50" s="16" t="e">
        <f>+'SCC x Atuacao = Comércio'!G82/'SCC x Atuacao = Comércio'!G50-1</f>
        <v>#DIV/0!</v>
      </c>
      <c r="H50" s="16" t="e">
        <f>+'SCC x Atuacao = Comércio'!H82/'SCC x Atuacao = Comércio'!H50-1</f>
        <v>#DIV/0!</v>
      </c>
      <c r="I50" s="16">
        <f>+'SCC x Atuacao = Comércio'!I82/'SCC x Atuacao = Comércio'!I50-1</f>
        <v>0.20765863190341816</v>
      </c>
      <c r="J50" s="16" t="e">
        <f>+'SCC x Atuacao = Comércio'!J82/'SCC x Atuacao = Comércio'!J50-1</f>
        <v>#DIV/0!</v>
      </c>
      <c r="K50" s="16" t="e">
        <f>+'SCC x Atuacao = Comércio'!K82/'SCC x Atuacao = Comércio'!K50-1</f>
        <v>#DIV/0!</v>
      </c>
      <c r="L50" s="16">
        <f>+'SCC x Atuacao = Comércio'!L82/'SCC x Atuacao = Comércio'!L50-1</f>
        <v>0.10936677139519002</v>
      </c>
    </row>
    <row r="51" spans="1:12" x14ac:dyDescent="0.25">
      <c r="A51" s="123" t="s">
        <v>543</v>
      </c>
      <c r="B51" s="16">
        <f>+'SCC x Atuacao = Comércio'!B83/'SCC x Atuacao = Comércio'!B51-1</f>
        <v>0.12436917957172211</v>
      </c>
      <c r="C51" s="16" t="e">
        <f>+'SCC x Atuacao = Comércio'!C83/'SCC x Atuacao = Comércio'!C51-1</f>
        <v>#DIV/0!</v>
      </c>
      <c r="D51" s="16" t="e">
        <f>+'SCC x Atuacao = Comércio'!D83/'SCC x Atuacao = Comércio'!D51-1</f>
        <v>#DIV/0!</v>
      </c>
      <c r="E51" s="16" t="e">
        <f>+'SCC x Atuacao = Comércio'!E83/'SCC x Atuacao = Comércio'!E51-1</f>
        <v>#DIV/0!</v>
      </c>
      <c r="F51" s="16">
        <f>+'SCC x Atuacao = Comércio'!F83/'SCC x Atuacao = Comércio'!F51-1</f>
        <v>0.15576142275896721</v>
      </c>
      <c r="G51" s="16" t="e">
        <f>+'SCC x Atuacao = Comércio'!G83/'SCC x Atuacao = Comércio'!G51-1</f>
        <v>#DIV/0!</v>
      </c>
      <c r="H51" s="16" t="e">
        <f>+'SCC x Atuacao = Comércio'!H83/'SCC x Atuacao = Comércio'!H51-1</f>
        <v>#DIV/0!</v>
      </c>
      <c r="I51" s="16">
        <f>+'SCC x Atuacao = Comércio'!I83/'SCC x Atuacao = Comércio'!I51-1</f>
        <v>1.7061163622066999E-2</v>
      </c>
      <c r="J51" s="16" t="e">
        <f>+'SCC x Atuacao = Comércio'!J83/'SCC x Atuacao = Comércio'!J51-1</f>
        <v>#DIV/0!</v>
      </c>
      <c r="K51" s="16" t="e">
        <f>+'SCC x Atuacao = Comércio'!K83/'SCC x Atuacao = Comércio'!K51-1</f>
        <v>#DIV/0!</v>
      </c>
      <c r="L51" s="16">
        <f>+'SCC x Atuacao = Comércio'!L83/'SCC x Atuacao = Comércio'!L51-1</f>
        <v>0.14379602205103326</v>
      </c>
    </row>
    <row r="52" spans="1:12" x14ac:dyDescent="0.25">
      <c r="A52" s="123" t="s">
        <v>544</v>
      </c>
      <c r="B52" s="16">
        <f>+'SCC x Atuacao = Comércio'!B84/'SCC x Atuacao = Comércio'!B52-1</f>
        <v>-8.5156412275275706E-3</v>
      </c>
      <c r="C52" s="16" t="e">
        <f>+'SCC x Atuacao = Comércio'!C84/'SCC x Atuacao = Comércio'!C52-1</f>
        <v>#DIV/0!</v>
      </c>
      <c r="D52" s="16" t="e">
        <f>+'SCC x Atuacao = Comércio'!D84/'SCC x Atuacao = Comércio'!D52-1</f>
        <v>#DIV/0!</v>
      </c>
      <c r="E52" s="16" t="e">
        <f>+'SCC x Atuacao = Comércio'!E84/'SCC x Atuacao = Comércio'!E52-1</f>
        <v>#DIV/0!</v>
      </c>
      <c r="F52" s="16">
        <f>+'SCC x Atuacao = Comércio'!F84/'SCC x Atuacao = Comércio'!F52-1</f>
        <v>0.10232346594732555</v>
      </c>
      <c r="G52" s="16" t="e">
        <f>+'SCC x Atuacao = Comércio'!G84/'SCC x Atuacao = Comércio'!G52-1</f>
        <v>#DIV/0!</v>
      </c>
      <c r="H52" s="16" t="e">
        <f>+'SCC x Atuacao = Comércio'!H84/'SCC x Atuacao = Comércio'!H52-1</f>
        <v>#DIV/0!</v>
      </c>
      <c r="I52" s="16">
        <f>+'SCC x Atuacao = Comércio'!I84/'SCC x Atuacao = Comércio'!I52-1</f>
        <v>3.6158478702074559E-2</v>
      </c>
      <c r="J52" s="16" t="e">
        <f>+'SCC x Atuacao = Comércio'!J84/'SCC x Atuacao = Comércio'!J52-1</f>
        <v>#DIV/0!</v>
      </c>
      <c r="K52" s="16" t="e">
        <f>+'SCC x Atuacao = Comércio'!K84/'SCC x Atuacao = Comércio'!K52-1</f>
        <v>#DIV/0!</v>
      </c>
      <c r="L52" s="16">
        <f>+'SCC x Atuacao = Comércio'!L84/'SCC x Atuacao = Comércio'!L52-1</f>
        <v>8.6908721846221892E-2</v>
      </c>
    </row>
    <row r="53" spans="1:12" x14ac:dyDescent="0.25">
      <c r="A53" s="123" t="s">
        <v>545</v>
      </c>
      <c r="B53" s="16">
        <f>+'SCC x Atuacao = Comércio'!B85/'SCC x Atuacao = Comércio'!B53-1</f>
        <v>1.7658459342327681E-2</v>
      </c>
      <c r="C53" s="16" t="e">
        <f>+'SCC x Atuacao = Comércio'!C85/'SCC x Atuacao = Comércio'!C53-1</f>
        <v>#DIV/0!</v>
      </c>
      <c r="D53" s="16" t="e">
        <f>+'SCC x Atuacao = Comércio'!D85/'SCC x Atuacao = Comércio'!D53-1</f>
        <v>#DIV/0!</v>
      </c>
      <c r="E53" s="16" t="e">
        <f>+'SCC x Atuacao = Comércio'!E85/'SCC x Atuacao = Comércio'!E53-1</f>
        <v>#DIV/0!</v>
      </c>
      <c r="F53" s="16">
        <f>+'SCC x Atuacao = Comércio'!F85/'SCC x Atuacao = Comércio'!F53-1</f>
        <v>0.15014575706779176</v>
      </c>
      <c r="G53" s="16" t="e">
        <f>+'SCC x Atuacao = Comércio'!G85/'SCC x Atuacao = Comércio'!G53-1</f>
        <v>#DIV/0!</v>
      </c>
      <c r="H53" s="16" t="e">
        <f>+'SCC x Atuacao = Comércio'!H85/'SCC x Atuacao = Comércio'!H53-1</f>
        <v>#DIV/0!</v>
      </c>
      <c r="I53" s="16">
        <f>+'SCC x Atuacao = Comércio'!I85/'SCC x Atuacao = Comércio'!I53-1</f>
        <v>-0.13003590914413965</v>
      </c>
      <c r="J53" s="16" t="e">
        <f>+'SCC x Atuacao = Comércio'!J85/'SCC x Atuacao = Comércio'!J53-1</f>
        <v>#DIV/0!</v>
      </c>
      <c r="K53" s="16" t="e">
        <f>+'SCC x Atuacao = Comércio'!K85/'SCC x Atuacao = Comércio'!K53-1</f>
        <v>#DIV/0!</v>
      </c>
      <c r="L53" s="16">
        <f>+'SCC x Atuacao = Comércio'!L85/'SCC x Atuacao = Comércio'!L53-1</f>
        <v>9.9849431263251853E-2</v>
      </c>
    </row>
    <row r="54" spans="1:12" x14ac:dyDescent="0.25">
      <c r="A54" s="123" t="s">
        <v>546</v>
      </c>
      <c r="B54" s="16">
        <f>+'SCC x Atuacao = Comércio'!B86/'SCC x Atuacao = Comércio'!B54-1</f>
        <v>0.18612766930431812</v>
      </c>
      <c r="C54" s="16" t="e">
        <f>+'SCC x Atuacao = Comércio'!C86/'SCC x Atuacao = Comércio'!C54-1</f>
        <v>#DIV/0!</v>
      </c>
      <c r="D54" s="16" t="e">
        <f>+'SCC x Atuacao = Comércio'!D86/'SCC x Atuacao = Comércio'!D54-1</f>
        <v>#DIV/0!</v>
      </c>
      <c r="E54" s="16" t="e">
        <f>+'SCC x Atuacao = Comércio'!E86/'SCC x Atuacao = Comércio'!E54-1</f>
        <v>#DIV/0!</v>
      </c>
      <c r="F54" s="16">
        <f>+'SCC x Atuacao = Comércio'!F86/'SCC x Atuacao = Comércio'!F54-1</f>
        <v>8.6749006071805912E-2</v>
      </c>
      <c r="G54" s="16" t="e">
        <f>+'SCC x Atuacao = Comércio'!G86/'SCC x Atuacao = Comércio'!G54-1</f>
        <v>#DIV/0!</v>
      </c>
      <c r="H54" s="16" t="e">
        <f>+'SCC x Atuacao = Comércio'!H86/'SCC x Atuacao = Comércio'!H54-1</f>
        <v>#DIV/0!</v>
      </c>
      <c r="I54" s="16">
        <f>+'SCC x Atuacao = Comércio'!I86/'SCC x Atuacao = Comércio'!I54-1</f>
        <v>0.15182175072407955</v>
      </c>
      <c r="J54" s="16" t="e">
        <f>+'SCC x Atuacao = Comércio'!J86/'SCC x Atuacao = Comércio'!J54-1</f>
        <v>#DIV/0!</v>
      </c>
      <c r="K54" s="16" t="e">
        <f>+'SCC x Atuacao = Comércio'!K86/'SCC x Atuacao = Comércio'!K54-1</f>
        <v>#DIV/0!</v>
      </c>
      <c r="L54" s="16">
        <f>+'SCC x Atuacao = Comércio'!L86/'SCC x Atuacao = Comércio'!L54-1</f>
        <v>0.10307048745887615</v>
      </c>
    </row>
    <row r="55" spans="1:12" x14ac:dyDescent="0.25">
      <c r="A55" s="123" t="s">
        <v>547</v>
      </c>
      <c r="B55" s="16">
        <f>+'SCC x Atuacao = Comércio'!B87/'SCC x Atuacao = Comércio'!B55-1</f>
        <v>-4.2453076796407641E-2</v>
      </c>
      <c r="C55" s="16" t="e">
        <f>+'SCC x Atuacao = Comércio'!C87/'SCC x Atuacao = Comércio'!C55-1</f>
        <v>#DIV/0!</v>
      </c>
      <c r="D55" s="16" t="e">
        <f>+'SCC x Atuacao = Comércio'!D87/'SCC x Atuacao = Comércio'!D55-1</f>
        <v>#DIV/0!</v>
      </c>
      <c r="E55" s="16" t="e">
        <f>+'SCC x Atuacao = Comércio'!E87/'SCC x Atuacao = Comércio'!E55-1</f>
        <v>#DIV/0!</v>
      </c>
      <c r="F55" s="16">
        <f>+'SCC x Atuacao = Comércio'!F87/'SCC x Atuacao = Comércio'!F55-1</f>
        <v>9.6050396548024164E-2</v>
      </c>
      <c r="G55" s="16" t="e">
        <f>+'SCC x Atuacao = Comércio'!G87/'SCC x Atuacao = Comércio'!G55-1</f>
        <v>#DIV/0!</v>
      </c>
      <c r="H55" s="16" t="e">
        <f>+'SCC x Atuacao = Comércio'!H87/'SCC x Atuacao = Comércio'!H55-1</f>
        <v>#DIV/0!</v>
      </c>
      <c r="I55" s="16">
        <f>+'SCC x Atuacao = Comércio'!I87/'SCC x Atuacao = Comércio'!I55-1</f>
        <v>-2.4157547546131863E-2</v>
      </c>
      <c r="J55" s="16" t="e">
        <f>+'SCC x Atuacao = Comércio'!J87/'SCC x Atuacao = Comércio'!J55-1</f>
        <v>#DIV/0!</v>
      </c>
      <c r="K55" s="16" t="e">
        <f>+'SCC x Atuacao = Comércio'!K87/'SCC x Atuacao = Comércio'!K55-1</f>
        <v>#DIV/0!</v>
      </c>
      <c r="L55" s="16">
        <f>+'SCC x Atuacao = Comércio'!L87/'SCC x Atuacao = Comércio'!L55-1</f>
        <v>7.1879013731712682E-2</v>
      </c>
    </row>
    <row r="56" spans="1:12" x14ac:dyDescent="0.25">
      <c r="A56" s="123" t="s">
        <v>548</v>
      </c>
      <c r="B56" s="16">
        <f>+'SCC x Atuacao = Comércio'!B88/'SCC x Atuacao = Comércio'!B56-1</f>
        <v>-3.818374247679035E-2</v>
      </c>
      <c r="C56" s="16" t="e">
        <f>+'SCC x Atuacao = Comércio'!C88/'SCC x Atuacao = Comércio'!C56-1</f>
        <v>#DIV/0!</v>
      </c>
      <c r="D56" s="16" t="e">
        <f>+'SCC x Atuacao = Comércio'!D88/'SCC x Atuacao = Comércio'!D56-1</f>
        <v>#DIV/0!</v>
      </c>
      <c r="E56" s="16" t="e">
        <f>+'SCC x Atuacao = Comércio'!E88/'SCC x Atuacao = Comércio'!E56-1</f>
        <v>#DIV/0!</v>
      </c>
      <c r="F56" s="16">
        <f>+'SCC x Atuacao = Comércio'!F88/'SCC x Atuacao = Comércio'!F56-1</f>
        <v>8.1849778368369375E-2</v>
      </c>
      <c r="G56" s="16" t="e">
        <f>+'SCC x Atuacao = Comércio'!G88/'SCC x Atuacao = Comércio'!G56-1</f>
        <v>#DIV/0!</v>
      </c>
      <c r="H56" s="16" t="e">
        <f>+'SCC x Atuacao = Comércio'!H88/'SCC x Atuacao = Comércio'!H56-1</f>
        <v>#DIV/0!</v>
      </c>
      <c r="I56" s="16">
        <f>+'SCC x Atuacao = Comércio'!I88/'SCC x Atuacao = Comércio'!I56-1</f>
        <v>-5.7309962881353371E-3</v>
      </c>
      <c r="J56" s="16" t="e">
        <f>+'SCC x Atuacao = Comércio'!J88/'SCC x Atuacao = Comércio'!J56-1</f>
        <v>#DIV/0!</v>
      </c>
      <c r="K56" s="16" t="e">
        <f>+'SCC x Atuacao = Comércio'!K88/'SCC x Atuacao = Comércio'!K56-1</f>
        <v>#DIV/0!</v>
      </c>
      <c r="L56" s="16">
        <f>+'SCC x Atuacao = Comércio'!L88/'SCC x Atuacao = Comércio'!L56-1</f>
        <v>6.5852788388105932E-2</v>
      </c>
    </row>
    <row r="57" spans="1:12" x14ac:dyDescent="0.25">
      <c r="A57" s="123" t="s">
        <v>549</v>
      </c>
      <c r="B57" s="16">
        <f>+'SCC x Atuacao = Comércio'!B89/'SCC x Atuacao = Comércio'!B57-1</f>
        <v>8.6773547931389139E-3</v>
      </c>
      <c r="C57" s="16" t="e">
        <f>+'SCC x Atuacao = Comércio'!C89/'SCC x Atuacao = Comércio'!C57-1</f>
        <v>#DIV/0!</v>
      </c>
      <c r="D57" s="16" t="e">
        <f>+'SCC x Atuacao = Comércio'!D89/'SCC x Atuacao = Comércio'!D57-1</f>
        <v>#DIV/0!</v>
      </c>
      <c r="E57" s="16" t="e">
        <f>+'SCC x Atuacao = Comércio'!E89/'SCC x Atuacao = Comércio'!E57-1</f>
        <v>#DIV/0!</v>
      </c>
      <c r="F57" s="16">
        <f>+'SCC x Atuacao = Comércio'!F89/'SCC x Atuacao = Comércio'!F57-1</f>
        <v>0.2238107748334206</v>
      </c>
      <c r="G57" s="16" t="e">
        <f>+'SCC x Atuacao = Comércio'!G89/'SCC x Atuacao = Comércio'!G57-1</f>
        <v>#DIV/0!</v>
      </c>
      <c r="H57" s="16" t="e">
        <f>+'SCC x Atuacao = Comércio'!H89/'SCC x Atuacao = Comércio'!H57-1</f>
        <v>#DIV/0!</v>
      </c>
      <c r="I57" s="16">
        <f>+'SCC x Atuacao = Comércio'!I89/'SCC x Atuacao = Comércio'!I57-1</f>
        <v>0.20333059423588207</v>
      </c>
      <c r="J57" s="16" t="e">
        <f>+'SCC x Atuacao = Comércio'!J89/'SCC x Atuacao = Comércio'!J57-1</f>
        <v>#DIV/0!</v>
      </c>
      <c r="K57" s="16" t="e">
        <f>+'SCC x Atuacao = Comércio'!K89/'SCC x Atuacao = Comércio'!K57-1</f>
        <v>#DIV/0!</v>
      </c>
      <c r="L57" s="16">
        <f>+'SCC x Atuacao = Comércio'!L89/'SCC x Atuacao = Comércio'!L57-1</f>
        <v>0.18816524877975027</v>
      </c>
    </row>
    <row r="58" spans="1:12" x14ac:dyDescent="0.25">
      <c r="A58" s="123" t="s">
        <v>550</v>
      </c>
      <c r="B58" s="16">
        <f>+'SCC x Atuacao = Comércio'!B90/'SCC x Atuacao = Comércio'!B58-1</f>
        <v>-4.1975255290179536E-2</v>
      </c>
      <c r="C58" s="16" t="e">
        <f>+'SCC x Atuacao = Comércio'!C90/'SCC x Atuacao = Comércio'!C58-1</f>
        <v>#DIV/0!</v>
      </c>
      <c r="D58" s="16" t="e">
        <f>+'SCC x Atuacao = Comércio'!D90/'SCC x Atuacao = Comércio'!D58-1</f>
        <v>#DIV/0!</v>
      </c>
      <c r="E58" s="16" t="e">
        <f>+'SCC x Atuacao = Comércio'!E90/'SCC x Atuacao = Comércio'!E58-1</f>
        <v>#DIV/0!</v>
      </c>
      <c r="F58" s="16">
        <f>+'SCC x Atuacao = Comércio'!F90/'SCC x Atuacao = Comércio'!F58-1</f>
        <v>0.11245332854939893</v>
      </c>
      <c r="G58" s="16" t="e">
        <f>+'SCC x Atuacao = Comércio'!G90/'SCC x Atuacao = Comércio'!G58-1</f>
        <v>#DIV/0!</v>
      </c>
      <c r="H58" s="16" t="e">
        <f>+'SCC x Atuacao = Comércio'!H90/'SCC x Atuacao = Comércio'!H58-1</f>
        <v>#DIV/0!</v>
      </c>
      <c r="I58" s="16">
        <f>+'SCC x Atuacao = Comércio'!I90/'SCC x Atuacao = Comércio'!I58-1</f>
        <v>-4.8374603745816036E-2</v>
      </c>
      <c r="J58" s="16" t="e">
        <f>+'SCC x Atuacao = Comércio'!J90/'SCC x Atuacao = Comércio'!J58-1</f>
        <v>#DIV/0!</v>
      </c>
      <c r="K58" s="16" t="e">
        <f>+'SCC x Atuacao = Comércio'!K90/'SCC x Atuacao = Comércio'!K58-1</f>
        <v>#DIV/0!</v>
      </c>
      <c r="L58" s="16">
        <f>+'SCC x Atuacao = Comércio'!L90/'SCC x Atuacao = Comércio'!L58-1</f>
        <v>6.1510591825697292E-2</v>
      </c>
    </row>
    <row r="59" spans="1:12" x14ac:dyDescent="0.25">
      <c r="A59" s="123" t="s">
        <v>551</v>
      </c>
      <c r="B59" s="16">
        <f>+'SCC x Atuacao = Comércio'!B91/'SCC x Atuacao = Comércio'!B59-1</f>
        <v>-2.9986609642688178E-3</v>
      </c>
      <c r="C59" s="16" t="e">
        <f>+'SCC x Atuacao = Comércio'!C91/'SCC x Atuacao = Comércio'!C59-1</f>
        <v>#DIV/0!</v>
      </c>
      <c r="D59" s="16" t="e">
        <f>+'SCC x Atuacao = Comércio'!D91/'SCC x Atuacao = Comércio'!D59-1</f>
        <v>#DIV/0!</v>
      </c>
      <c r="E59" s="16" t="e">
        <f>+'SCC x Atuacao = Comércio'!E91/'SCC x Atuacao = Comércio'!E59-1</f>
        <v>#DIV/0!</v>
      </c>
      <c r="F59" s="16">
        <f>+'SCC x Atuacao = Comércio'!F91/'SCC x Atuacao = Comércio'!F59-1</f>
        <v>9.2142336408287839E-2</v>
      </c>
      <c r="G59" s="16" t="e">
        <f>+'SCC x Atuacao = Comércio'!G91/'SCC x Atuacao = Comércio'!G59-1</f>
        <v>#DIV/0!</v>
      </c>
      <c r="H59" s="16" t="e">
        <f>+'SCC x Atuacao = Comércio'!H91/'SCC x Atuacao = Comércio'!H59-1</f>
        <v>#DIV/0!</v>
      </c>
      <c r="I59" s="16">
        <f>+'SCC x Atuacao = Comércio'!I91/'SCC x Atuacao = Comércio'!I59-1</f>
        <v>3.8617366457438518E-3</v>
      </c>
      <c r="J59" s="16" t="e">
        <f>+'SCC x Atuacao = Comércio'!J91/'SCC x Atuacao = Comércio'!J59-1</f>
        <v>#DIV/0!</v>
      </c>
      <c r="K59" s="16" t="e">
        <f>+'SCC x Atuacao = Comércio'!K91/'SCC x Atuacao = Comércio'!K59-1</f>
        <v>#DIV/0!</v>
      </c>
      <c r="L59" s="16">
        <f>+'SCC x Atuacao = Comércio'!L91/'SCC x Atuacao = Comércio'!L59-1</f>
        <v>7.213279844467424E-2</v>
      </c>
    </row>
    <row r="60" spans="1:12" x14ac:dyDescent="0.25">
      <c r="A60" s="123" t="s">
        <v>552</v>
      </c>
      <c r="B60" s="16">
        <f>+'SCC x Atuacao = Comércio'!B92/'SCC x Atuacao = Comércio'!B60-1</f>
        <v>0.66121557139331144</v>
      </c>
      <c r="C60" s="16" t="e">
        <f>+'SCC x Atuacao = Comércio'!C92/'SCC x Atuacao = Comércio'!C60-1</f>
        <v>#DIV/0!</v>
      </c>
      <c r="D60" s="16" t="e">
        <f>+'SCC x Atuacao = Comércio'!D92/'SCC x Atuacao = Comércio'!D60-1</f>
        <v>#DIV/0!</v>
      </c>
      <c r="E60" s="16" t="e">
        <f>+'SCC x Atuacao = Comércio'!E92/'SCC x Atuacao = Comércio'!E60-1</f>
        <v>#DIV/0!</v>
      </c>
      <c r="F60" s="16">
        <f>+'SCC x Atuacao = Comércio'!F92/'SCC x Atuacao = Comércio'!F60-1</f>
        <v>0.14501074597400376</v>
      </c>
      <c r="G60" s="16" t="e">
        <f>+'SCC x Atuacao = Comércio'!G92/'SCC x Atuacao = Comércio'!G60-1</f>
        <v>#DIV/0!</v>
      </c>
      <c r="H60" s="16" t="e">
        <f>+'SCC x Atuacao = Comércio'!H92/'SCC x Atuacao = Comércio'!H60-1</f>
        <v>#DIV/0!</v>
      </c>
      <c r="I60" s="16">
        <f>+'SCC x Atuacao = Comércio'!I92/'SCC x Atuacao = Comércio'!I60-1</f>
        <v>0.24690872345469628</v>
      </c>
      <c r="J60" s="16" t="e">
        <f>+'SCC x Atuacao = Comércio'!J92/'SCC x Atuacao = Comércio'!J60-1</f>
        <v>#DIV/0!</v>
      </c>
      <c r="K60" s="16" t="e">
        <f>+'SCC x Atuacao = Comércio'!K92/'SCC x Atuacao = Comércio'!K60-1</f>
        <v>#DIV/0!</v>
      </c>
      <c r="L60" s="16">
        <f>+'SCC x Atuacao = Comércio'!L92/'SCC x Atuacao = Comércio'!L60-1</f>
        <v>0.23160897131696445</v>
      </c>
    </row>
    <row r="61" spans="1:12" x14ac:dyDescent="0.25">
      <c r="A61" s="123" t="s">
        <v>553</v>
      </c>
      <c r="B61" s="16">
        <f>+'SCC x Atuacao = Comércio'!B93/'SCC x Atuacao = Comércio'!B61-1</f>
        <v>7.3100545963202812E-3</v>
      </c>
      <c r="C61" s="16" t="e">
        <f>+'SCC x Atuacao = Comércio'!C93/'SCC x Atuacao = Comércio'!C61-1</f>
        <v>#DIV/0!</v>
      </c>
      <c r="D61" s="16" t="e">
        <f>+'SCC x Atuacao = Comércio'!D93/'SCC x Atuacao = Comércio'!D61-1</f>
        <v>#DIV/0!</v>
      </c>
      <c r="E61" s="16" t="e">
        <f>+'SCC x Atuacao = Comércio'!E93/'SCC x Atuacao = Comércio'!E61-1</f>
        <v>#DIV/0!</v>
      </c>
      <c r="F61" s="16">
        <f>+'SCC x Atuacao = Comércio'!F93/'SCC x Atuacao = Comércio'!F61-1</f>
        <v>0.16715306042903744</v>
      </c>
      <c r="G61" s="16" t="e">
        <f>+'SCC x Atuacao = Comércio'!G93/'SCC x Atuacao = Comércio'!G61-1</f>
        <v>#DIV/0!</v>
      </c>
      <c r="H61" s="16" t="e">
        <f>+'SCC x Atuacao = Comércio'!H93/'SCC x Atuacao = Comércio'!H61-1</f>
        <v>#DIV/0!</v>
      </c>
      <c r="I61" s="16">
        <f>+'SCC x Atuacao = Comércio'!I93/'SCC x Atuacao = Comércio'!I61-1</f>
        <v>0.22060809738777043</v>
      </c>
      <c r="J61" s="16" t="e">
        <f>+'SCC x Atuacao = Comércio'!J93/'SCC x Atuacao = Comércio'!J61-1</f>
        <v>#DIV/0!</v>
      </c>
      <c r="K61" s="16" t="e">
        <f>+'SCC x Atuacao = Comércio'!K93/'SCC x Atuacao = Comércio'!K61-1</f>
        <v>#DIV/0!</v>
      </c>
      <c r="L61" s="16">
        <f>+'SCC x Atuacao = Comércio'!L93/'SCC x Atuacao = Comércio'!L61-1</f>
        <v>0.15077312969295109</v>
      </c>
    </row>
    <row r="62" spans="1:12" x14ac:dyDescent="0.25">
      <c r="A62" s="123" t="s">
        <v>554</v>
      </c>
      <c r="B62" s="16">
        <f>+'SCC x Atuacao = Comércio'!B94/'SCC x Atuacao = Comércio'!B62-1</f>
        <v>0.2354306165297364</v>
      </c>
      <c r="C62" s="16" t="e">
        <f>+'SCC x Atuacao = Comércio'!C94/'SCC x Atuacao = Comércio'!C62-1</f>
        <v>#DIV/0!</v>
      </c>
      <c r="D62" s="16" t="e">
        <f>+'SCC x Atuacao = Comércio'!D94/'SCC x Atuacao = Comércio'!D62-1</f>
        <v>#DIV/0!</v>
      </c>
      <c r="E62" s="16" t="e">
        <f>+'SCC x Atuacao = Comércio'!E94/'SCC x Atuacao = Comércio'!E62-1</f>
        <v>#DIV/0!</v>
      </c>
      <c r="F62" s="16">
        <f>+'SCC x Atuacao = Comércio'!F94/'SCC x Atuacao = Comércio'!F62-1</f>
        <v>0.12093165054270805</v>
      </c>
      <c r="G62" s="16" t="e">
        <f>+'SCC x Atuacao = Comércio'!G94/'SCC x Atuacao = Comércio'!G62-1</f>
        <v>#DIV/0!</v>
      </c>
      <c r="H62" s="16" t="e">
        <f>+'SCC x Atuacao = Comércio'!H94/'SCC x Atuacao = Comércio'!H62-1</f>
        <v>#DIV/0!</v>
      </c>
      <c r="I62" s="16">
        <f>+'SCC x Atuacao = Comércio'!I94/'SCC x Atuacao = Comércio'!I62-1</f>
        <v>-4.119839910237133E-2</v>
      </c>
      <c r="J62" s="16" t="e">
        <f>+'SCC x Atuacao = Comércio'!J94/'SCC x Atuacao = Comércio'!J62-1</f>
        <v>#DIV/0!</v>
      </c>
      <c r="K62" s="16" t="e">
        <f>+'SCC x Atuacao = Comércio'!K94/'SCC x Atuacao = Comércio'!K62-1</f>
        <v>#DIV/0!</v>
      </c>
      <c r="L62" s="16">
        <f>+'SCC x Atuacao = Comércio'!L94/'SCC x Atuacao = Comércio'!L62-1</f>
        <v>0.11128544353369496</v>
      </c>
    </row>
    <row r="63" spans="1:12" x14ac:dyDescent="0.25">
      <c r="A63" s="123" t="s">
        <v>555</v>
      </c>
      <c r="B63" s="16">
        <f>+'SCC x Atuacao = Comércio'!B95/'SCC x Atuacao = Comércio'!B63-1</f>
        <v>0.13275714106332304</v>
      </c>
      <c r="C63" s="16" t="e">
        <f>+'SCC x Atuacao = Comércio'!C95/'SCC x Atuacao = Comércio'!C63-1</f>
        <v>#DIV/0!</v>
      </c>
      <c r="D63" s="16" t="e">
        <f>+'SCC x Atuacao = Comércio'!D95/'SCC x Atuacao = Comércio'!D63-1</f>
        <v>#DIV/0!</v>
      </c>
      <c r="E63" s="16" t="e">
        <f>+'SCC x Atuacao = Comércio'!E95/'SCC x Atuacao = Comércio'!E63-1</f>
        <v>#DIV/0!</v>
      </c>
      <c r="F63" s="16">
        <f>+'SCC x Atuacao = Comércio'!F95/'SCC x Atuacao = Comércio'!F63-1</f>
        <v>0.15733112349758516</v>
      </c>
      <c r="G63" s="16" t="e">
        <f>+'SCC x Atuacao = Comércio'!G95/'SCC x Atuacao = Comércio'!G63-1</f>
        <v>#DIV/0!</v>
      </c>
      <c r="H63" s="16" t="e">
        <f>+'SCC x Atuacao = Comércio'!H95/'SCC x Atuacao = Comércio'!H63-1</f>
        <v>#DIV/0!</v>
      </c>
      <c r="I63" s="16">
        <f>+'SCC x Atuacao = Comércio'!I95/'SCC x Atuacao = Comércio'!I63-1</f>
        <v>-1.6055684105570567E-2</v>
      </c>
      <c r="J63" s="16" t="e">
        <f>+'SCC x Atuacao = Comércio'!J95/'SCC x Atuacao = Comércio'!J63-1</f>
        <v>#DIV/0!</v>
      </c>
      <c r="K63" s="16" t="e">
        <f>+'SCC x Atuacao = Comércio'!K95/'SCC x Atuacao = Comércio'!K63-1</f>
        <v>#DIV/0!</v>
      </c>
      <c r="L63" s="16">
        <f>+'SCC x Atuacao = Comércio'!L95/'SCC x Atuacao = Comércio'!L63-1</f>
        <v>0.14281471793780187</v>
      </c>
    </row>
    <row r="64" spans="1:12" x14ac:dyDescent="0.25">
      <c r="A64" s="123" t="s">
        <v>95</v>
      </c>
      <c r="B64" s="16">
        <f>+'SCC x Atuacao = Comércio'!B96/'SCC x Atuacao = Comércio'!B64-1</f>
        <v>-2.7368531359333037E-3</v>
      </c>
      <c r="C64" s="16" t="e">
        <f>+'SCC x Atuacao = Comércio'!C96/'SCC x Atuacao = Comércio'!C64-1</f>
        <v>#DIV/0!</v>
      </c>
      <c r="D64" s="16" t="e">
        <f>+'SCC x Atuacao = Comércio'!D96/'SCC x Atuacao = Comércio'!D64-1</f>
        <v>#DIV/0!</v>
      </c>
      <c r="E64" s="16" t="e">
        <f>+'SCC x Atuacao = Comércio'!E96/'SCC x Atuacao = Comércio'!E64-1</f>
        <v>#DIV/0!</v>
      </c>
      <c r="F64" s="16">
        <f>+'SCC x Atuacao = Comércio'!F96/'SCC x Atuacao = Comércio'!F64-1</f>
        <v>0.11232185213374946</v>
      </c>
      <c r="G64" s="16" t="e">
        <f>+'SCC x Atuacao = Comércio'!G96/'SCC x Atuacao = Comércio'!G64-1</f>
        <v>#DIV/0!</v>
      </c>
      <c r="H64" s="16" t="e">
        <f>+'SCC x Atuacao = Comércio'!H96/'SCC x Atuacao = Comércio'!H64-1</f>
        <v>#DIV/0!</v>
      </c>
      <c r="I64" s="16">
        <f>+'SCC x Atuacao = Comércio'!I96/'SCC x Atuacao = Comércio'!I64-1</f>
        <v>5.0463604878803192E-3</v>
      </c>
      <c r="J64" s="16" t="e">
        <f>+'SCC x Atuacao = Comércio'!J96/'SCC x Atuacao = Comércio'!J64-1</f>
        <v>#DIV/0!</v>
      </c>
      <c r="K64" s="16" t="e">
        <f>+'SCC x Atuacao = Comércio'!K96/'SCC x Atuacao = Comércio'!K64-1</f>
        <v>#DIV/0!</v>
      </c>
      <c r="L64" s="16">
        <f>+'SCC x Atuacao = Comércio'!L96/'SCC x Atuacao = Comércio'!L64-1</f>
        <v>9.2033849462878292E-2</v>
      </c>
    </row>
    <row r="65" spans="1:12" x14ac:dyDescent="0.25">
      <c r="A65" s="123"/>
      <c r="B65" s="17"/>
      <c r="C65" s="17"/>
      <c r="D65" s="17"/>
      <c r="E65" s="17"/>
      <c r="F65" s="17"/>
      <c r="G65" s="17"/>
      <c r="H65" s="17"/>
      <c r="I65" s="17"/>
      <c r="J65" s="17"/>
      <c r="K65" s="17"/>
    </row>
    <row r="66" spans="1:12" x14ac:dyDescent="0.25">
      <c r="A66" s="123"/>
      <c r="B66" s="123"/>
      <c r="C66" s="123"/>
      <c r="D66" s="123"/>
      <c r="E66" s="123"/>
      <c r="F66" s="123"/>
      <c r="G66" s="123"/>
      <c r="H66" s="123"/>
      <c r="I66" s="123"/>
      <c r="J66" s="123"/>
      <c r="K66" s="123"/>
    </row>
    <row r="67" spans="1:12" s="123" customFormat="1" x14ac:dyDescent="0.25">
      <c r="B67" s="123">
        <v>2010</v>
      </c>
      <c r="C67" s="123">
        <v>2010</v>
      </c>
      <c r="D67" s="123">
        <v>2010</v>
      </c>
      <c r="E67" s="123">
        <v>2010</v>
      </c>
      <c r="F67" s="123">
        <v>2010</v>
      </c>
      <c r="G67" s="123">
        <v>2010</v>
      </c>
      <c r="H67" s="123">
        <v>2010</v>
      </c>
      <c r="I67" s="123">
        <v>2010</v>
      </c>
      <c r="J67" s="123">
        <v>2010</v>
      </c>
      <c r="K67" s="123">
        <v>2010</v>
      </c>
      <c r="L67" s="123">
        <v>2010</v>
      </c>
    </row>
    <row r="68" spans="1:12" x14ac:dyDescent="0.25">
      <c r="A68" s="123"/>
      <c r="B68" s="123" t="s">
        <v>780</v>
      </c>
      <c r="C68" s="123" t="s">
        <v>782</v>
      </c>
      <c r="D68" s="123" t="s">
        <v>23</v>
      </c>
      <c r="E68" s="123" t="s">
        <v>787</v>
      </c>
      <c r="F68" s="123" t="s">
        <v>788</v>
      </c>
      <c r="G68" s="123" t="s">
        <v>791</v>
      </c>
      <c r="H68" s="123" t="s">
        <v>25</v>
      </c>
      <c r="I68" s="123" t="s">
        <v>24</v>
      </c>
      <c r="J68" s="123" t="s">
        <v>35</v>
      </c>
      <c r="K68" s="123" t="s">
        <v>795</v>
      </c>
      <c r="L68" s="123" t="s">
        <v>935</v>
      </c>
    </row>
    <row r="69" spans="1:12" x14ac:dyDescent="0.25">
      <c r="A69" s="123" t="s">
        <v>529</v>
      </c>
      <c r="B69" s="16">
        <f>+'SCC x Atuacao = Comércio'!B101/'SCC x Atuacao = Comércio'!B69-1</f>
        <v>0.22677341451732724</v>
      </c>
      <c r="C69" s="16" t="e">
        <f>+'SCC x Atuacao = Comércio'!C101/'SCC x Atuacao = Comércio'!C69-1</f>
        <v>#DIV/0!</v>
      </c>
      <c r="D69" s="16" t="e">
        <f>+'SCC x Atuacao = Comércio'!D101/'SCC x Atuacao = Comércio'!D69-1</f>
        <v>#DIV/0!</v>
      </c>
      <c r="E69" s="16" t="e">
        <f>+'SCC x Atuacao = Comércio'!E101/'SCC x Atuacao = Comércio'!E69-1</f>
        <v>#DIV/0!</v>
      </c>
      <c r="F69" s="16">
        <f>+'SCC x Atuacao = Comércio'!F101/'SCC x Atuacao = Comércio'!F69-1</f>
        <v>6.2675325698137163E-2</v>
      </c>
      <c r="G69" s="16" t="e">
        <f>+'SCC x Atuacao = Comércio'!G101/'SCC x Atuacao = Comércio'!G69-1</f>
        <v>#DIV/0!</v>
      </c>
      <c r="H69" s="16" t="e">
        <f>+'SCC x Atuacao = Comércio'!H101/'SCC x Atuacao = Comércio'!H69-1</f>
        <v>#DIV/0!</v>
      </c>
      <c r="I69" s="16">
        <f>+'SCC x Atuacao = Comércio'!I101/'SCC x Atuacao = Comércio'!I69-1</f>
        <v>-0.22525479178331764</v>
      </c>
      <c r="J69" s="16" t="e">
        <f>+'SCC x Atuacao = Comércio'!J101/'SCC x Atuacao = Comércio'!J69-1</f>
        <v>#DIV/0!</v>
      </c>
      <c r="K69" s="16" t="e">
        <f>+'SCC x Atuacao = Comércio'!K101/'SCC x Atuacao = Comércio'!K69-1</f>
        <v>#DIV/0!</v>
      </c>
      <c r="L69" s="16">
        <f>+'SCC x Atuacao = Comércio'!L101/'SCC x Atuacao = Comércio'!L69-1</f>
        <v>6.2492286284047571E-2</v>
      </c>
    </row>
    <row r="70" spans="1:12" x14ac:dyDescent="0.25">
      <c r="A70" s="123" t="s">
        <v>530</v>
      </c>
      <c r="B70" s="16">
        <f>+'SCC x Atuacao = Comércio'!B102/'SCC x Atuacao = Comércio'!B70-1</f>
        <v>0.26933208735684855</v>
      </c>
      <c r="C70" s="16" t="e">
        <f>+'SCC x Atuacao = Comércio'!C102/'SCC x Atuacao = Comércio'!C70-1</f>
        <v>#DIV/0!</v>
      </c>
      <c r="D70" s="16" t="e">
        <f>+'SCC x Atuacao = Comércio'!D102/'SCC x Atuacao = Comércio'!D70-1</f>
        <v>#DIV/0!</v>
      </c>
      <c r="E70" s="16" t="e">
        <f>+'SCC x Atuacao = Comércio'!E102/'SCC x Atuacao = Comércio'!E70-1</f>
        <v>#DIV/0!</v>
      </c>
      <c r="F70" s="16">
        <f>+'SCC x Atuacao = Comércio'!F102/'SCC x Atuacao = Comércio'!F70-1</f>
        <v>-0.15668160484041094</v>
      </c>
      <c r="G70" s="16" t="e">
        <f>+'SCC x Atuacao = Comércio'!G102/'SCC x Atuacao = Comércio'!G70-1</f>
        <v>#DIV/0!</v>
      </c>
      <c r="H70" s="16" t="e">
        <f>+'SCC x Atuacao = Comércio'!H102/'SCC x Atuacao = Comércio'!H70-1</f>
        <v>#DIV/0!</v>
      </c>
      <c r="I70" s="16">
        <f>+'SCC x Atuacao = Comércio'!I102/'SCC x Atuacao = Comércio'!I70-1</f>
        <v>0.72120661388633445</v>
      </c>
      <c r="J70" s="16" t="e">
        <f>+'SCC x Atuacao = Comércio'!J102/'SCC x Atuacao = Comércio'!J70-1</f>
        <v>#DIV/0!</v>
      </c>
      <c r="K70" s="16" t="e">
        <f>+'SCC x Atuacao = Comércio'!K102/'SCC x Atuacao = Comércio'!K70-1</f>
        <v>#DIV/0!</v>
      </c>
      <c r="L70" s="16">
        <f>+'SCC x Atuacao = Comércio'!L102/'SCC x Atuacao = Comércio'!L70-1</f>
        <v>-4.2963953378225228E-2</v>
      </c>
    </row>
    <row r="71" spans="1:12" x14ac:dyDescent="0.25">
      <c r="A71" s="123" t="s">
        <v>531</v>
      </c>
      <c r="B71" s="16">
        <f>+'SCC x Atuacao = Comércio'!B103/'SCC x Atuacao = Comércio'!B71-1</f>
        <v>8.3769673194629357E-2</v>
      </c>
      <c r="C71" s="16" t="e">
        <f>+'SCC x Atuacao = Comércio'!C103/'SCC x Atuacao = Comércio'!C71-1</f>
        <v>#DIV/0!</v>
      </c>
      <c r="D71" s="16" t="e">
        <f>+'SCC x Atuacao = Comércio'!D103/'SCC x Atuacao = Comércio'!D71-1</f>
        <v>#DIV/0!</v>
      </c>
      <c r="E71" s="16" t="e">
        <f>+'SCC x Atuacao = Comércio'!E103/'SCC x Atuacao = Comércio'!E71-1</f>
        <v>#DIV/0!</v>
      </c>
      <c r="F71" s="16">
        <f>+'SCC x Atuacao = Comércio'!F103/'SCC x Atuacao = Comércio'!F71-1</f>
        <v>5.9156902952576473E-2</v>
      </c>
      <c r="G71" s="16" t="e">
        <f>+'SCC x Atuacao = Comércio'!G103/'SCC x Atuacao = Comércio'!G71-1</f>
        <v>#DIV/0!</v>
      </c>
      <c r="H71" s="16" t="e">
        <f>+'SCC x Atuacao = Comércio'!H103/'SCC x Atuacao = Comércio'!H71-1</f>
        <v>#DIV/0!</v>
      </c>
      <c r="I71" s="16">
        <f>+'SCC x Atuacao = Comércio'!I103/'SCC x Atuacao = Comércio'!I71-1</f>
        <v>0.39425439310530686</v>
      </c>
      <c r="J71" s="16" t="e">
        <f>+'SCC x Atuacao = Comércio'!J103/'SCC x Atuacao = Comércio'!J71-1</f>
        <v>#DIV/0!</v>
      </c>
      <c r="K71" s="16" t="e">
        <f>+'SCC x Atuacao = Comércio'!K103/'SCC x Atuacao = Comércio'!K71-1</f>
        <v>#DIV/0!</v>
      </c>
      <c r="L71" s="16">
        <f>+'SCC x Atuacao = Comércio'!L103/'SCC x Atuacao = Comércio'!L71-1</f>
        <v>9.5490200584939844E-2</v>
      </c>
    </row>
    <row r="72" spans="1:12" x14ac:dyDescent="0.25">
      <c r="A72" s="123" t="s">
        <v>532</v>
      </c>
      <c r="B72" s="16">
        <f>+'SCC x Atuacao = Comércio'!B104/'SCC x Atuacao = Comércio'!B72-1</f>
        <v>0.8840715667135266</v>
      </c>
      <c r="C72" s="16" t="e">
        <f>+'SCC x Atuacao = Comércio'!C104/'SCC x Atuacao = Comércio'!C72-1</f>
        <v>#DIV/0!</v>
      </c>
      <c r="D72" s="16" t="e">
        <f>+'SCC x Atuacao = Comércio'!D104/'SCC x Atuacao = Comércio'!D72-1</f>
        <v>#DIV/0!</v>
      </c>
      <c r="E72" s="16" t="e">
        <f>+'SCC x Atuacao = Comércio'!E104/'SCC x Atuacao = Comércio'!E72-1</f>
        <v>#DIV/0!</v>
      </c>
      <c r="F72" s="16">
        <f>+'SCC x Atuacao = Comércio'!F104/'SCC x Atuacao = Comércio'!F72-1</f>
        <v>-0.10948107889894831</v>
      </c>
      <c r="G72" s="16" t="e">
        <f>+'SCC x Atuacao = Comércio'!G104/'SCC x Atuacao = Comércio'!G72-1</f>
        <v>#DIV/0!</v>
      </c>
      <c r="H72" s="16" t="e">
        <f>+'SCC x Atuacao = Comércio'!H104/'SCC x Atuacao = Comércio'!H72-1</f>
        <v>#DIV/0!</v>
      </c>
      <c r="I72" s="16">
        <f>+'SCC x Atuacao = Comércio'!I104/'SCC x Atuacao = Comércio'!I72-1</f>
        <v>-0.17440335805628771</v>
      </c>
      <c r="J72" s="16" t="e">
        <f>+'SCC x Atuacao = Comércio'!J104/'SCC x Atuacao = Comércio'!J72-1</f>
        <v>#DIV/0!</v>
      </c>
      <c r="K72" s="16" t="e">
        <f>+'SCC x Atuacao = Comércio'!K104/'SCC x Atuacao = Comércio'!K72-1</f>
        <v>#DIV/0!</v>
      </c>
      <c r="L72" s="16">
        <f>+'SCC x Atuacao = Comércio'!L104/'SCC x Atuacao = Comércio'!L72-1</f>
        <v>-0.103884873520109</v>
      </c>
    </row>
    <row r="73" spans="1:12" x14ac:dyDescent="0.25">
      <c r="A73" s="123" t="s">
        <v>533</v>
      </c>
      <c r="B73" s="16">
        <f>+'SCC x Atuacao = Comércio'!B105/'SCC x Atuacao = Comércio'!B73-1</f>
        <v>5.1875864850623454E-2</v>
      </c>
      <c r="C73" s="16" t="e">
        <f>+'SCC x Atuacao = Comércio'!C105/'SCC x Atuacao = Comércio'!C73-1</f>
        <v>#DIV/0!</v>
      </c>
      <c r="D73" s="16" t="e">
        <f>+'SCC x Atuacao = Comércio'!D105/'SCC x Atuacao = Comércio'!D73-1</f>
        <v>#DIV/0!</v>
      </c>
      <c r="E73" s="16" t="e">
        <f>+'SCC x Atuacao = Comércio'!E105/'SCC x Atuacao = Comércio'!E73-1</f>
        <v>#DIV/0!</v>
      </c>
      <c r="F73" s="16">
        <f>+'SCC x Atuacao = Comércio'!F105/'SCC x Atuacao = Comércio'!F73-1</f>
        <v>4.5101710961118924E-2</v>
      </c>
      <c r="G73" s="16" t="e">
        <f>+'SCC x Atuacao = Comércio'!G105/'SCC x Atuacao = Comércio'!G73-1</f>
        <v>#DIV/0!</v>
      </c>
      <c r="H73" s="16" t="e">
        <f>+'SCC x Atuacao = Comércio'!H105/'SCC x Atuacao = Comércio'!H73-1</f>
        <v>#DIV/0!</v>
      </c>
      <c r="I73" s="16">
        <f>+'SCC x Atuacao = Comércio'!I105/'SCC x Atuacao = Comércio'!I73-1</f>
        <v>0.21253608010961433</v>
      </c>
      <c r="J73" s="16" t="e">
        <f>+'SCC x Atuacao = Comércio'!J105/'SCC x Atuacao = Comércio'!J73-1</f>
        <v>#DIV/0!</v>
      </c>
      <c r="K73" s="16" t="e">
        <f>+'SCC x Atuacao = Comércio'!K105/'SCC x Atuacao = Comércio'!K73-1</f>
        <v>#DIV/0!</v>
      </c>
      <c r="L73" s="16">
        <f>+'SCC x Atuacao = Comércio'!L105/'SCC x Atuacao = Comércio'!L73-1</f>
        <v>6.4355359664349132E-2</v>
      </c>
    </row>
    <row r="74" spans="1:12" x14ac:dyDescent="0.25">
      <c r="A74" s="123" t="s">
        <v>534</v>
      </c>
      <c r="B74" s="16">
        <f>+'SCC x Atuacao = Comércio'!B106/'SCC x Atuacao = Comércio'!B74-1</f>
        <v>1.822065817084531</v>
      </c>
      <c r="C74" s="16" t="e">
        <f>+'SCC x Atuacao = Comércio'!C106/'SCC x Atuacao = Comércio'!C74-1</f>
        <v>#DIV/0!</v>
      </c>
      <c r="D74" s="16" t="e">
        <f>+'SCC x Atuacao = Comércio'!D106/'SCC x Atuacao = Comércio'!D74-1</f>
        <v>#DIV/0!</v>
      </c>
      <c r="E74" s="16" t="e">
        <f>+'SCC x Atuacao = Comércio'!E106/'SCC x Atuacao = Comércio'!E74-1</f>
        <v>#DIV/0!</v>
      </c>
      <c r="F74" s="16">
        <f>+'SCC x Atuacao = Comércio'!F106/'SCC x Atuacao = Comércio'!F74-1</f>
        <v>0.1429046639562408</v>
      </c>
      <c r="G74" s="16" t="e">
        <f>+'SCC x Atuacao = Comércio'!G106/'SCC x Atuacao = Comércio'!G74-1</f>
        <v>#DIV/0!</v>
      </c>
      <c r="H74" s="16" t="e">
        <f>+'SCC x Atuacao = Comércio'!H106/'SCC x Atuacao = Comércio'!H74-1</f>
        <v>#DIV/0!</v>
      </c>
      <c r="I74" s="16">
        <f>+'SCC x Atuacao = Comércio'!I106/'SCC x Atuacao = Comércio'!I74-1</f>
        <v>0.29146188745484913</v>
      </c>
      <c r="J74" s="16" t="e">
        <f>+'SCC x Atuacao = Comércio'!J106/'SCC x Atuacao = Comércio'!J74-1</f>
        <v>#DIV/0!</v>
      </c>
      <c r="K74" s="16" t="e">
        <f>+'SCC x Atuacao = Comércio'!K106/'SCC x Atuacao = Comércio'!K74-1</f>
        <v>#DIV/0!</v>
      </c>
      <c r="L74" s="16">
        <f>+'SCC x Atuacao = Comércio'!L106/'SCC x Atuacao = Comércio'!L74-1</f>
        <v>0.19515945572993587</v>
      </c>
    </row>
    <row r="75" spans="1:12" x14ac:dyDescent="0.25">
      <c r="A75" s="123" t="s">
        <v>535</v>
      </c>
      <c r="B75" s="16">
        <f>+'SCC x Atuacao = Comércio'!B107/'SCC x Atuacao = Comércio'!B75-1</f>
        <v>6.8632818334578349E-2</v>
      </c>
      <c r="C75" s="16" t="e">
        <f>+'SCC x Atuacao = Comércio'!C107/'SCC x Atuacao = Comércio'!C75-1</f>
        <v>#DIV/0!</v>
      </c>
      <c r="D75" s="16" t="e">
        <f>+'SCC x Atuacao = Comércio'!D107/'SCC x Atuacao = Comércio'!D75-1</f>
        <v>#DIV/0!</v>
      </c>
      <c r="E75" s="16" t="e">
        <f>+'SCC x Atuacao = Comércio'!E107/'SCC x Atuacao = Comércio'!E75-1</f>
        <v>#DIV/0!</v>
      </c>
      <c r="F75" s="16">
        <f>+'SCC x Atuacao = Comércio'!F107/'SCC x Atuacao = Comércio'!F75-1</f>
        <v>-0.15579024777221351</v>
      </c>
      <c r="G75" s="16" t="e">
        <f>+'SCC x Atuacao = Comércio'!G107/'SCC x Atuacao = Comércio'!G75-1</f>
        <v>#DIV/0!</v>
      </c>
      <c r="H75" s="16" t="e">
        <f>+'SCC x Atuacao = Comércio'!H107/'SCC x Atuacao = Comércio'!H75-1</f>
        <v>#DIV/0!</v>
      </c>
      <c r="I75" s="16">
        <f>+'SCC x Atuacao = Comércio'!I107/'SCC x Atuacao = Comércio'!I75-1</f>
        <v>-0.17090210280368534</v>
      </c>
      <c r="J75" s="16" t="e">
        <f>+'SCC x Atuacao = Comércio'!J107/'SCC x Atuacao = Comércio'!J75-1</f>
        <v>#DIV/0!</v>
      </c>
      <c r="K75" s="16" t="e">
        <f>+'SCC x Atuacao = Comércio'!K107/'SCC x Atuacao = Comércio'!K75-1</f>
        <v>#DIV/0!</v>
      </c>
      <c r="L75" s="16">
        <f>+'SCC x Atuacao = Comércio'!L107/'SCC x Atuacao = Comércio'!L75-1</f>
        <v>-0.14995788934329668</v>
      </c>
    </row>
    <row r="76" spans="1:12" x14ac:dyDescent="0.25">
      <c r="A76" s="123" t="s">
        <v>536</v>
      </c>
      <c r="B76" s="16">
        <f>+'SCC x Atuacao = Comércio'!B108/'SCC x Atuacao = Comércio'!B76-1</f>
        <v>0.1261603467684016</v>
      </c>
      <c r="C76" s="16" t="e">
        <f>+'SCC x Atuacao = Comércio'!C108/'SCC x Atuacao = Comércio'!C76-1</f>
        <v>#DIV/0!</v>
      </c>
      <c r="D76" s="16" t="e">
        <f>+'SCC x Atuacao = Comércio'!D108/'SCC x Atuacao = Comércio'!D76-1</f>
        <v>#DIV/0!</v>
      </c>
      <c r="E76" s="16" t="e">
        <f>+'SCC x Atuacao = Comércio'!E108/'SCC x Atuacao = Comércio'!E76-1</f>
        <v>#DIV/0!</v>
      </c>
      <c r="F76" s="16">
        <f>+'SCC x Atuacao = Comércio'!F108/'SCC x Atuacao = Comércio'!F76-1</f>
        <v>0.18613706245485395</v>
      </c>
      <c r="G76" s="16" t="e">
        <f>+'SCC x Atuacao = Comércio'!G108/'SCC x Atuacao = Comércio'!G76-1</f>
        <v>#DIV/0!</v>
      </c>
      <c r="H76" s="16" t="e">
        <f>+'SCC x Atuacao = Comércio'!H108/'SCC x Atuacao = Comércio'!H76-1</f>
        <v>#DIV/0!</v>
      </c>
      <c r="I76" s="16">
        <f>+'SCC x Atuacao = Comércio'!I108/'SCC x Atuacao = Comércio'!I76-1</f>
        <v>0.21265124345427067</v>
      </c>
      <c r="J76" s="16" t="e">
        <f>+'SCC x Atuacao = Comércio'!J108/'SCC x Atuacao = Comércio'!J76-1</f>
        <v>#DIV/0!</v>
      </c>
      <c r="K76" s="16" t="e">
        <f>+'SCC x Atuacao = Comércio'!K108/'SCC x Atuacao = Comércio'!K76-1</f>
        <v>#DIV/0!</v>
      </c>
      <c r="L76" s="16">
        <f>+'SCC x Atuacao = Comércio'!L108/'SCC x Atuacao = Comércio'!L76-1</f>
        <v>0.18302799050027918</v>
      </c>
    </row>
    <row r="77" spans="1:12" x14ac:dyDescent="0.25">
      <c r="A77" s="123" t="s">
        <v>537</v>
      </c>
      <c r="B77" s="16">
        <f>+'SCC x Atuacao = Comércio'!B109/'SCC x Atuacao = Comércio'!B77-1</f>
        <v>0.12964758068395277</v>
      </c>
      <c r="C77" s="16" t="e">
        <f>+'SCC x Atuacao = Comércio'!C109/'SCC x Atuacao = Comércio'!C77-1</f>
        <v>#DIV/0!</v>
      </c>
      <c r="D77" s="16" t="e">
        <f>+'SCC x Atuacao = Comércio'!D109/'SCC x Atuacao = Comércio'!D77-1</f>
        <v>#DIV/0!</v>
      </c>
      <c r="E77" s="16" t="e">
        <f>+'SCC x Atuacao = Comércio'!E109/'SCC x Atuacao = Comércio'!E77-1</f>
        <v>#DIV/0!</v>
      </c>
      <c r="F77" s="16">
        <f>+'SCC x Atuacao = Comércio'!F109/'SCC x Atuacao = Comércio'!F77-1</f>
        <v>0.13477271739007191</v>
      </c>
      <c r="G77" s="16" t="e">
        <f>+'SCC x Atuacao = Comércio'!G109/'SCC x Atuacao = Comércio'!G77-1</f>
        <v>#DIV/0!</v>
      </c>
      <c r="H77" s="16" t="e">
        <f>+'SCC x Atuacao = Comércio'!H109/'SCC x Atuacao = Comércio'!H77-1</f>
        <v>#DIV/0!</v>
      </c>
      <c r="I77" s="16">
        <f>+'SCC x Atuacao = Comércio'!I109/'SCC x Atuacao = Comércio'!I77-1</f>
        <v>-3.7074034560829361E-2</v>
      </c>
      <c r="J77" s="16" t="e">
        <f>+'SCC x Atuacao = Comércio'!J109/'SCC x Atuacao = Comércio'!J77-1</f>
        <v>#DIV/0!</v>
      </c>
      <c r="K77" s="16" t="e">
        <f>+'SCC x Atuacao = Comércio'!K109/'SCC x Atuacao = Comércio'!K77-1</f>
        <v>#DIV/0!</v>
      </c>
      <c r="L77" s="16">
        <f>+'SCC x Atuacao = Comércio'!L109/'SCC x Atuacao = Comércio'!L77-1</f>
        <v>0.10898087927563593</v>
      </c>
    </row>
    <row r="78" spans="1:12" x14ac:dyDescent="0.25">
      <c r="A78" s="123" t="s">
        <v>538</v>
      </c>
      <c r="B78" s="16">
        <f>+'SCC x Atuacao = Comércio'!B110/'SCC x Atuacao = Comércio'!B78-1</f>
        <v>0.17805378637016034</v>
      </c>
      <c r="C78" s="16" t="e">
        <f>+'SCC x Atuacao = Comércio'!C110/'SCC x Atuacao = Comércio'!C78-1</f>
        <v>#DIV/0!</v>
      </c>
      <c r="D78" s="16" t="e">
        <f>+'SCC x Atuacao = Comércio'!D110/'SCC x Atuacao = Comércio'!D78-1</f>
        <v>#DIV/0!</v>
      </c>
      <c r="E78" s="16" t="e">
        <f>+'SCC x Atuacao = Comércio'!E110/'SCC x Atuacao = Comércio'!E78-1</f>
        <v>#DIV/0!</v>
      </c>
      <c r="F78" s="16">
        <f>+'SCC x Atuacao = Comércio'!F110/'SCC x Atuacao = Comércio'!F78-1</f>
        <v>0.23741667169850866</v>
      </c>
      <c r="G78" s="16" t="e">
        <f>+'SCC x Atuacao = Comércio'!G110/'SCC x Atuacao = Comércio'!G78-1</f>
        <v>#DIV/0!</v>
      </c>
      <c r="H78" s="16" t="e">
        <f>+'SCC x Atuacao = Comércio'!H110/'SCC x Atuacao = Comércio'!H78-1</f>
        <v>#DIV/0!</v>
      </c>
      <c r="I78" s="16">
        <f>+'SCC x Atuacao = Comércio'!I110/'SCC x Atuacao = Comércio'!I78-1</f>
        <v>0.32864204295025656</v>
      </c>
      <c r="J78" s="16" t="e">
        <f>+'SCC x Atuacao = Comércio'!J110/'SCC x Atuacao = Comércio'!J78-1</f>
        <v>#DIV/0!</v>
      </c>
      <c r="K78" s="16" t="e">
        <f>+'SCC x Atuacao = Comércio'!K110/'SCC x Atuacao = Comércio'!K78-1</f>
        <v>#DIV/0!</v>
      </c>
      <c r="L78" s="16">
        <f>+'SCC x Atuacao = Comércio'!L110/'SCC x Atuacao = Comércio'!L78-1</f>
        <v>0.23833389411451722</v>
      </c>
    </row>
    <row r="79" spans="1:12" x14ac:dyDescent="0.25">
      <c r="A79" s="123" t="s">
        <v>539</v>
      </c>
      <c r="B79" s="16">
        <f>+'SCC x Atuacao = Comércio'!B111/'SCC x Atuacao = Comércio'!B79-1</f>
        <v>-5.9105934164213059E-3</v>
      </c>
      <c r="C79" s="16" t="e">
        <f>+'SCC x Atuacao = Comércio'!C111/'SCC x Atuacao = Comércio'!C79-1</f>
        <v>#DIV/0!</v>
      </c>
      <c r="D79" s="16" t="e">
        <f>+'SCC x Atuacao = Comércio'!D111/'SCC x Atuacao = Comércio'!D79-1</f>
        <v>#DIV/0!</v>
      </c>
      <c r="E79" s="16" t="e">
        <f>+'SCC x Atuacao = Comércio'!E111/'SCC x Atuacao = Comércio'!E79-1</f>
        <v>#DIV/0!</v>
      </c>
      <c r="F79" s="16">
        <f>+'SCC x Atuacao = Comércio'!F111/'SCC x Atuacao = Comércio'!F79-1</f>
        <v>4.7953480032919771E-2</v>
      </c>
      <c r="G79" s="16" t="e">
        <f>+'SCC x Atuacao = Comércio'!G111/'SCC x Atuacao = Comércio'!G79-1</f>
        <v>#DIV/0!</v>
      </c>
      <c r="H79" s="16" t="e">
        <f>+'SCC x Atuacao = Comércio'!H111/'SCC x Atuacao = Comércio'!H79-1</f>
        <v>#DIV/0!</v>
      </c>
      <c r="I79" s="16">
        <f>+'SCC x Atuacao = Comércio'!I111/'SCC x Atuacao = Comércio'!I79-1</f>
        <v>0.51384520441811499</v>
      </c>
      <c r="J79" s="16" t="e">
        <f>+'SCC x Atuacao = Comércio'!J111/'SCC x Atuacao = Comércio'!J79-1</f>
        <v>#DIV/0!</v>
      </c>
      <c r="K79" s="16" t="e">
        <f>+'SCC x Atuacao = Comércio'!K111/'SCC x Atuacao = Comércio'!K79-1</f>
        <v>#DIV/0!</v>
      </c>
      <c r="L79" s="16">
        <f>+'SCC x Atuacao = Comércio'!L111/'SCC x Atuacao = Comércio'!L79-1</f>
        <v>8.821216910424412E-2</v>
      </c>
    </row>
    <row r="80" spans="1:12" x14ac:dyDescent="0.25">
      <c r="A80" s="123" t="s">
        <v>540</v>
      </c>
      <c r="B80" s="16">
        <f>+'SCC x Atuacao = Comércio'!B112/'SCC x Atuacao = Comércio'!B80-1</f>
        <v>4.2053236872845456E-2</v>
      </c>
      <c r="C80" s="16" t="e">
        <f>+'SCC x Atuacao = Comércio'!C112/'SCC x Atuacao = Comércio'!C80-1</f>
        <v>#DIV/0!</v>
      </c>
      <c r="D80" s="16" t="e">
        <f>+'SCC x Atuacao = Comércio'!D112/'SCC x Atuacao = Comércio'!D80-1</f>
        <v>#DIV/0!</v>
      </c>
      <c r="E80" s="16" t="e">
        <f>+'SCC x Atuacao = Comércio'!E112/'SCC x Atuacao = Comércio'!E80-1</f>
        <v>#DIV/0!</v>
      </c>
      <c r="F80" s="16">
        <f>+'SCC x Atuacao = Comércio'!F112/'SCC x Atuacao = Comércio'!F80-1</f>
        <v>0.18812987176112417</v>
      </c>
      <c r="G80" s="16" t="e">
        <f>+'SCC x Atuacao = Comércio'!G112/'SCC x Atuacao = Comércio'!G80-1</f>
        <v>#DIV/0!</v>
      </c>
      <c r="H80" s="16" t="e">
        <f>+'SCC x Atuacao = Comércio'!H112/'SCC x Atuacao = Comércio'!H80-1</f>
        <v>#DIV/0!</v>
      </c>
      <c r="I80" s="16">
        <f>+'SCC x Atuacao = Comércio'!I112/'SCC x Atuacao = Comércio'!I80-1</f>
        <v>9.8973590329465733E-2</v>
      </c>
      <c r="J80" s="16" t="e">
        <f>+'SCC x Atuacao = Comércio'!J112/'SCC x Atuacao = Comércio'!J80-1</f>
        <v>#DIV/0!</v>
      </c>
      <c r="K80" s="16" t="e">
        <f>+'SCC x Atuacao = Comércio'!K112/'SCC x Atuacao = Comércio'!K80-1</f>
        <v>#DIV/0!</v>
      </c>
      <c r="L80" s="16">
        <f>+'SCC x Atuacao = Comércio'!L112/'SCC x Atuacao = Comércio'!L80-1</f>
        <v>0.16135877945581423</v>
      </c>
    </row>
    <row r="81" spans="1:12" x14ac:dyDescent="0.25">
      <c r="A81" s="123" t="s">
        <v>541</v>
      </c>
      <c r="B81" s="16">
        <f>+'SCC x Atuacao = Comércio'!B113/'SCC x Atuacao = Comércio'!B81-1</f>
        <v>1.7789839781728878E-2</v>
      </c>
      <c r="C81" s="16" t="e">
        <f>+'SCC x Atuacao = Comércio'!C113/'SCC x Atuacao = Comércio'!C81-1</f>
        <v>#DIV/0!</v>
      </c>
      <c r="D81" s="16" t="e">
        <f>+'SCC x Atuacao = Comércio'!D113/'SCC x Atuacao = Comércio'!D81-1</f>
        <v>#DIV/0!</v>
      </c>
      <c r="E81" s="16" t="e">
        <f>+'SCC x Atuacao = Comércio'!E113/'SCC x Atuacao = Comércio'!E81-1</f>
        <v>#DIV/0!</v>
      </c>
      <c r="F81" s="16">
        <f>+'SCC x Atuacao = Comércio'!F113/'SCC x Atuacao = Comércio'!F81-1</f>
        <v>0.28066566813955718</v>
      </c>
      <c r="G81" s="16" t="e">
        <f>+'SCC x Atuacao = Comércio'!G113/'SCC x Atuacao = Comércio'!G81-1</f>
        <v>#DIV/0!</v>
      </c>
      <c r="H81" s="16" t="e">
        <f>+'SCC x Atuacao = Comércio'!H113/'SCC x Atuacao = Comércio'!H81-1</f>
        <v>#DIV/0!</v>
      </c>
      <c r="I81" s="16">
        <f>+'SCC x Atuacao = Comércio'!I113/'SCC x Atuacao = Comércio'!I81-1</f>
        <v>0.27371319198040567</v>
      </c>
      <c r="J81" s="16" t="e">
        <f>+'SCC x Atuacao = Comércio'!J113/'SCC x Atuacao = Comércio'!J81-1</f>
        <v>#DIV/0!</v>
      </c>
      <c r="K81" s="16" t="e">
        <f>+'SCC x Atuacao = Comércio'!K113/'SCC x Atuacao = Comércio'!K81-1</f>
        <v>#DIV/0!</v>
      </c>
      <c r="L81" s="16">
        <f>+'SCC x Atuacao = Comércio'!L113/'SCC x Atuacao = Comércio'!L81-1</f>
        <v>0.26780612072378851</v>
      </c>
    </row>
    <row r="82" spans="1:12" x14ac:dyDescent="0.25">
      <c r="A82" s="123" t="s">
        <v>542</v>
      </c>
      <c r="B82" s="16">
        <f>+'SCC x Atuacao = Comércio'!B114/'SCC x Atuacao = Comércio'!B82-1</f>
        <v>1.9531651728819099E-2</v>
      </c>
      <c r="C82" s="16" t="e">
        <f>+'SCC x Atuacao = Comércio'!C114/'SCC x Atuacao = Comércio'!C82-1</f>
        <v>#DIV/0!</v>
      </c>
      <c r="D82" s="16" t="e">
        <f>+'SCC x Atuacao = Comércio'!D114/'SCC x Atuacao = Comércio'!D82-1</f>
        <v>#DIV/0!</v>
      </c>
      <c r="E82" s="16" t="e">
        <f>+'SCC x Atuacao = Comércio'!E114/'SCC x Atuacao = Comércio'!E82-1</f>
        <v>#DIV/0!</v>
      </c>
      <c r="F82" s="16">
        <f>+'SCC x Atuacao = Comércio'!F114/'SCC x Atuacao = Comércio'!F82-1</f>
        <v>8.3156859796698956E-2</v>
      </c>
      <c r="G82" s="16" t="e">
        <f>+'SCC x Atuacao = Comércio'!G114/'SCC x Atuacao = Comércio'!G82-1</f>
        <v>#DIV/0!</v>
      </c>
      <c r="H82" s="16" t="e">
        <f>+'SCC x Atuacao = Comércio'!H114/'SCC x Atuacao = Comércio'!H82-1</f>
        <v>#DIV/0!</v>
      </c>
      <c r="I82" s="16">
        <f>+'SCC x Atuacao = Comércio'!I114/'SCC x Atuacao = Comércio'!I82-1</f>
        <v>0.1104024230077123</v>
      </c>
      <c r="J82" s="16" t="e">
        <f>+'SCC x Atuacao = Comércio'!J114/'SCC x Atuacao = Comércio'!J82-1</f>
        <v>#DIV/0!</v>
      </c>
      <c r="K82" s="16" t="e">
        <f>+'SCC x Atuacao = Comércio'!K114/'SCC x Atuacao = Comércio'!K82-1</f>
        <v>#DIV/0!</v>
      </c>
      <c r="L82" s="16">
        <f>+'SCC x Atuacao = Comércio'!L114/'SCC x Atuacao = Comércio'!L82-1</f>
        <v>8.1264929414843312E-2</v>
      </c>
    </row>
    <row r="83" spans="1:12" x14ac:dyDescent="0.25">
      <c r="A83" s="123" t="s">
        <v>543</v>
      </c>
      <c r="B83" s="16">
        <f>+'SCC x Atuacao = Comércio'!B115/'SCC x Atuacao = Comércio'!B83-1</f>
        <v>0.11875358532551306</v>
      </c>
      <c r="C83" s="16" t="e">
        <f>+'SCC x Atuacao = Comércio'!C115/'SCC x Atuacao = Comércio'!C83-1</f>
        <v>#DIV/0!</v>
      </c>
      <c r="D83" s="16" t="e">
        <f>+'SCC x Atuacao = Comércio'!D115/'SCC x Atuacao = Comércio'!D83-1</f>
        <v>#DIV/0!</v>
      </c>
      <c r="E83" s="16" t="e">
        <f>+'SCC x Atuacao = Comércio'!E115/'SCC x Atuacao = Comércio'!E83-1</f>
        <v>#DIV/0!</v>
      </c>
      <c r="F83" s="16">
        <f>+'SCC x Atuacao = Comércio'!F115/'SCC x Atuacao = Comércio'!F83-1</f>
        <v>3.087347419467612E-2</v>
      </c>
      <c r="G83" s="16" t="e">
        <f>+'SCC x Atuacao = Comércio'!G115/'SCC x Atuacao = Comércio'!G83-1</f>
        <v>#DIV/0!</v>
      </c>
      <c r="H83" s="16" t="e">
        <f>+'SCC x Atuacao = Comércio'!H115/'SCC x Atuacao = Comércio'!H83-1</f>
        <v>#DIV/0!</v>
      </c>
      <c r="I83" s="16">
        <f>+'SCC x Atuacao = Comércio'!I115/'SCC x Atuacao = Comércio'!I83-1</f>
        <v>-0.4881400608490819</v>
      </c>
      <c r="J83" s="16" t="e">
        <f>+'SCC x Atuacao = Comércio'!J115/'SCC x Atuacao = Comércio'!J83-1</f>
        <v>#DIV/0!</v>
      </c>
      <c r="K83" s="16" t="e">
        <f>+'SCC x Atuacao = Comércio'!K115/'SCC x Atuacao = Comércio'!K83-1</f>
        <v>#DIV/0!</v>
      </c>
      <c r="L83" s="16">
        <f>+'SCC x Atuacao = Comércio'!L115/'SCC x Atuacao = Comércio'!L83-1</f>
        <v>1.5555157252596041E-2</v>
      </c>
    </row>
    <row r="84" spans="1:12" x14ac:dyDescent="0.25">
      <c r="A84" s="123" t="s">
        <v>544</v>
      </c>
      <c r="B84" s="16">
        <f>+'SCC x Atuacao = Comércio'!B116/'SCC x Atuacao = Comércio'!B84-1</f>
        <v>4.3902862890385697E-2</v>
      </c>
      <c r="C84" s="16" t="e">
        <f>+'SCC x Atuacao = Comércio'!C116/'SCC x Atuacao = Comércio'!C84-1</f>
        <v>#DIV/0!</v>
      </c>
      <c r="D84" s="16" t="e">
        <f>+'SCC x Atuacao = Comércio'!D116/'SCC x Atuacao = Comércio'!D84-1</f>
        <v>#DIV/0!</v>
      </c>
      <c r="E84" s="16" t="e">
        <f>+'SCC x Atuacao = Comércio'!E116/'SCC x Atuacao = Comércio'!E84-1</f>
        <v>#DIV/0!</v>
      </c>
      <c r="F84" s="16">
        <f>+'SCC x Atuacao = Comércio'!F116/'SCC x Atuacao = Comércio'!F84-1</f>
        <v>2.2316974635168796E-2</v>
      </c>
      <c r="G84" s="16" t="e">
        <f>+'SCC x Atuacao = Comércio'!G116/'SCC x Atuacao = Comércio'!G84-1</f>
        <v>#DIV/0!</v>
      </c>
      <c r="H84" s="16" t="e">
        <f>+'SCC x Atuacao = Comércio'!H116/'SCC x Atuacao = Comércio'!H84-1</f>
        <v>#DIV/0!</v>
      </c>
      <c r="I84" s="16">
        <f>+'SCC x Atuacao = Comércio'!I116/'SCC x Atuacao = Comércio'!I84-1</f>
        <v>-1.1946706505192028E-2</v>
      </c>
      <c r="J84" s="16" t="e">
        <f>+'SCC x Atuacao = Comércio'!J116/'SCC x Atuacao = Comércio'!J84-1</f>
        <v>#DIV/0!</v>
      </c>
      <c r="K84" s="16" t="e">
        <f>+'SCC x Atuacao = Comércio'!K116/'SCC x Atuacao = Comércio'!K84-1</f>
        <v>#DIV/0!</v>
      </c>
      <c r="L84" s="16">
        <f>+'SCC x Atuacao = Comércio'!L116/'SCC x Atuacao = Comércio'!L84-1</f>
        <v>1.9991900737818202E-2</v>
      </c>
    </row>
    <row r="85" spans="1:12" x14ac:dyDescent="0.25">
      <c r="A85" s="123" t="s">
        <v>545</v>
      </c>
      <c r="B85" s="16">
        <f>+'SCC x Atuacao = Comércio'!B117/'SCC x Atuacao = Comércio'!B85-1</f>
        <v>9.5748701618751486E-2</v>
      </c>
      <c r="C85" s="16" t="e">
        <f>+'SCC x Atuacao = Comércio'!C117/'SCC x Atuacao = Comércio'!C85-1</f>
        <v>#DIV/0!</v>
      </c>
      <c r="D85" s="16" t="e">
        <f>+'SCC x Atuacao = Comércio'!D117/'SCC x Atuacao = Comércio'!D85-1</f>
        <v>#DIV/0!</v>
      </c>
      <c r="E85" s="16" t="e">
        <f>+'SCC x Atuacao = Comércio'!E117/'SCC x Atuacao = Comércio'!E85-1</f>
        <v>#DIV/0!</v>
      </c>
      <c r="F85" s="16">
        <f>+'SCC x Atuacao = Comércio'!F117/'SCC x Atuacao = Comércio'!F85-1</f>
        <v>1.298951735755649E-2</v>
      </c>
      <c r="G85" s="16" t="e">
        <f>+'SCC x Atuacao = Comércio'!G117/'SCC x Atuacao = Comércio'!G85-1</f>
        <v>#DIV/0!</v>
      </c>
      <c r="H85" s="16" t="e">
        <f>+'SCC x Atuacao = Comércio'!H117/'SCC x Atuacao = Comércio'!H85-1</f>
        <v>#DIV/0!</v>
      </c>
      <c r="I85" s="16">
        <f>+'SCC x Atuacao = Comércio'!I117/'SCC x Atuacao = Comércio'!I85-1</f>
        <v>7.1808661954831488E-2</v>
      </c>
      <c r="J85" s="16" t="e">
        <f>+'SCC x Atuacao = Comércio'!J117/'SCC x Atuacao = Comércio'!J85-1</f>
        <v>#DIV/0!</v>
      </c>
      <c r="K85" s="16" t="e">
        <f>+'SCC x Atuacao = Comércio'!K117/'SCC x Atuacao = Comércio'!K85-1</f>
        <v>#DIV/0!</v>
      </c>
      <c r="L85" s="16">
        <f>+'SCC x Atuacao = Comércio'!L117/'SCC x Atuacao = Comércio'!L85-1</f>
        <v>2.5953080871611078E-2</v>
      </c>
    </row>
    <row r="86" spans="1:12" x14ac:dyDescent="0.25">
      <c r="A86" s="123" t="s">
        <v>546</v>
      </c>
      <c r="B86" s="16">
        <f>+'SCC x Atuacao = Comércio'!B118/'SCC x Atuacao = Comércio'!B86-1</f>
        <v>-3.5384772194866243E-2</v>
      </c>
      <c r="C86" s="16" t="e">
        <f>+'SCC x Atuacao = Comércio'!C118/'SCC x Atuacao = Comércio'!C86-1</f>
        <v>#DIV/0!</v>
      </c>
      <c r="D86" s="16" t="e">
        <f>+'SCC x Atuacao = Comércio'!D118/'SCC x Atuacao = Comércio'!D86-1</f>
        <v>#DIV/0!</v>
      </c>
      <c r="E86" s="16" t="e">
        <f>+'SCC x Atuacao = Comércio'!E118/'SCC x Atuacao = Comércio'!E86-1</f>
        <v>#DIV/0!</v>
      </c>
      <c r="F86" s="16">
        <f>+'SCC x Atuacao = Comércio'!F118/'SCC x Atuacao = Comércio'!F86-1</f>
        <v>-4.5733219339203268E-2</v>
      </c>
      <c r="G86" s="16" t="e">
        <f>+'SCC x Atuacao = Comércio'!G118/'SCC x Atuacao = Comércio'!G86-1</f>
        <v>#DIV/0!</v>
      </c>
      <c r="H86" s="16" t="e">
        <f>+'SCC x Atuacao = Comércio'!H118/'SCC x Atuacao = Comércio'!H86-1</f>
        <v>#DIV/0!</v>
      </c>
      <c r="I86" s="16">
        <f>+'SCC x Atuacao = Comércio'!I118/'SCC x Atuacao = Comércio'!I86-1</f>
        <v>0.12917039539523256</v>
      </c>
      <c r="J86" s="16" t="e">
        <f>+'SCC x Atuacao = Comércio'!J118/'SCC x Atuacao = Comércio'!J86-1</f>
        <v>#DIV/0!</v>
      </c>
      <c r="K86" s="16" t="e">
        <f>+'SCC x Atuacao = Comércio'!K118/'SCC x Atuacao = Comércio'!K86-1</f>
        <v>#DIV/0!</v>
      </c>
      <c r="L86" s="16">
        <f>+'SCC x Atuacao = Comércio'!L118/'SCC x Atuacao = Comércio'!L86-1</f>
        <v>-2.7680305501333602E-2</v>
      </c>
    </row>
    <row r="87" spans="1:12" x14ac:dyDescent="0.25">
      <c r="A87" s="123" t="s">
        <v>547</v>
      </c>
      <c r="B87" s="16">
        <f>+'SCC x Atuacao = Comércio'!B119/'SCC x Atuacao = Comércio'!B87-1</f>
        <v>1.1279374902200656E-2</v>
      </c>
      <c r="C87" s="16" t="e">
        <f>+'SCC x Atuacao = Comércio'!C119/'SCC x Atuacao = Comércio'!C87-1</f>
        <v>#DIV/0!</v>
      </c>
      <c r="D87" s="16" t="e">
        <f>+'SCC x Atuacao = Comércio'!D119/'SCC x Atuacao = Comércio'!D87-1</f>
        <v>#DIV/0!</v>
      </c>
      <c r="E87" s="16" t="e">
        <f>+'SCC x Atuacao = Comércio'!E119/'SCC x Atuacao = Comércio'!E87-1</f>
        <v>#DIV/0!</v>
      </c>
      <c r="F87" s="16">
        <f>+'SCC x Atuacao = Comércio'!F119/'SCC x Atuacao = Comércio'!F87-1</f>
        <v>-1.5972770456462726E-2</v>
      </c>
      <c r="G87" s="16" t="e">
        <f>+'SCC x Atuacao = Comércio'!G119/'SCC x Atuacao = Comércio'!G87-1</f>
        <v>#DIV/0!</v>
      </c>
      <c r="H87" s="16" t="e">
        <f>+'SCC x Atuacao = Comércio'!H119/'SCC x Atuacao = Comércio'!H87-1</f>
        <v>#DIV/0!</v>
      </c>
      <c r="I87" s="16">
        <f>+'SCC x Atuacao = Comércio'!I119/'SCC x Atuacao = Comércio'!I87-1</f>
        <v>1.2757400235678951E-2</v>
      </c>
      <c r="J87" s="16" t="e">
        <f>+'SCC x Atuacao = Comércio'!J119/'SCC x Atuacao = Comércio'!J87-1</f>
        <v>#DIV/0!</v>
      </c>
      <c r="K87" s="16" t="e">
        <f>+'SCC x Atuacao = Comércio'!K119/'SCC x Atuacao = Comércio'!K87-1</f>
        <v>#DIV/0!</v>
      </c>
      <c r="L87" s="16">
        <f>+'SCC x Atuacao = Comércio'!L119/'SCC x Atuacao = Comércio'!L87-1</f>
        <v>-1.1357932584782016E-2</v>
      </c>
    </row>
    <row r="88" spans="1:12" x14ac:dyDescent="0.25">
      <c r="A88" s="123" t="s">
        <v>548</v>
      </c>
      <c r="B88" s="16">
        <f>+'SCC x Atuacao = Comércio'!B120/'SCC x Atuacao = Comércio'!B88-1</f>
        <v>9.9035429780675477E-2</v>
      </c>
      <c r="C88" s="16" t="e">
        <f>+'SCC x Atuacao = Comércio'!C120/'SCC x Atuacao = Comércio'!C88-1</f>
        <v>#DIV/0!</v>
      </c>
      <c r="D88" s="16" t="e">
        <f>+'SCC x Atuacao = Comércio'!D120/'SCC x Atuacao = Comércio'!D88-1</f>
        <v>#DIV/0!</v>
      </c>
      <c r="E88" s="16" t="e">
        <f>+'SCC x Atuacao = Comércio'!E120/'SCC x Atuacao = Comércio'!E88-1</f>
        <v>#DIV/0!</v>
      </c>
      <c r="F88" s="16">
        <f>+'SCC x Atuacao = Comércio'!F120/'SCC x Atuacao = Comércio'!F88-1</f>
        <v>5.3779190676326527E-2</v>
      </c>
      <c r="G88" s="16" t="e">
        <f>+'SCC x Atuacao = Comércio'!G120/'SCC x Atuacao = Comércio'!G88-1</f>
        <v>#DIV/0!</v>
      </c>
      <c r="H88" s="16" t="e">
        <f>+'SCC x Atuacao = Comércio'!H120/'SCC x Atuacao = Comércio'!H88-1</f>
        <v>#DIV/0!</v>
      </c>
      <c r="I88" s="16">
        <f>+'SCC x Atuacao = Comércio'!I120/'SCC x Atuacao = Comércio'!I88-1</f>
        <v>4.9579560776499054E-2</v>
      </c>
      <c r="J88" s="16" t="e">
        <f>+'SCC x Atuacao = Comércio'!J120/'SCC x Atuacao = Comércio'!J88-1</f>
        <v>#DIV/0!</v>
      </c>
      <c r="K88" s="16" t="e">
        <f>+'SCC x Atuacao = Comércio'!K120/'SCC x Atuacao = Comércio'!K88-1</f>
        <v>#DIV/0!</v>
      </c>
      <c r="L88" s="16">
        <f>+'SCC x Atuacao = Comércio'!L120/'SCC x Atuacao = Comércio'!L88-1</f>
        <v>5.6580282340176646E-2</v>
      </c>
    </row>
    <row r="89" spans="1:12" x14ac:dyDescent="0.25">
      <c r="A89" s="123" t="s">
        <v>549</v>
      </c>
      <c r="B89" s="16">
        <f>+'SCC x Atuacao = Comércio'!B121/'SCC x Atuacao = Comércio'!B89-1</f>
        <v>0.14109885447123216</v>
      </c>
      <c r="C89" s="16" t="e">
        <f>+'SCC x Atuacao = Comércio'!C121/'SCC x Atuacao = Comércio'!C89-1</f>
        <v>#DIV/0!</v>
      </c>
      <c r="D89" s="16" t="e">
        <f>+'SCC x Atuacao = Comércio'!D121/'SCC x Atuacao = Comércio'!D89-1</f>
        <v>#DIV/0!</v>
      </c>
      <c r="E89" s="16" t="e">
        <f>+'SCC x Atuacao = Comércio'!E121/'SCC x Atuacao = Comércio'!E89-1</f>
        <v>#DIV/0!</v>
      </c>
      <c r="F89" s="16">
        <f>+'SCC x Atuacao = Comércio'!F121/'SCC x Atuacao = Comércio'!F89-1</f>
        <v>1.4556368743898984E-2</v>
      </c>
      <c r="G89" s="16" t="e">
        <f>+'SCC x Atuacao = Comércio'!G121/'SCC x Atuacao = Comércio'!G89-1</f>
        <v>#DIV/0!</v>
      </c>
      <c r="H89" s="16" t="e">
        <f>+'SCC x Atuacao = Comércio'!H121/'SCC x Atuacao = Comércio'!H89-1</f>
        <v>#DIV/0!</v>
      </c>
      <c r="I89" s="16">
        <f>+'SCC x Atuacao = Comércio'!I121/'SCC x Atuacao = Comércio'!I89-1</f>
        <v>0.28384563806343421</v>
      </c>
      <c r="J89" s="16" t="e">
        <f>+'SCC x Atuacao = Comércio'!J121/'SCC x Atuacao = Comércio'!J89-1</f>
        <v>#DIV/0!</v>
      </c>
      <c r="K89" s="16" t="e">
        <f>+'SCC x Atuacao = Comércio'!K121/'SCC x Atuacao = Comércio'!K89-1</f>
        <v>#DIV/0!</v>
      </c>
      <c r="L89" s="16">
        <f>+'SCC x Atuacao = Comércio'!L121/'SCC x Atuacao = Comércio'!L89-1</f>
        <v>5.237689336364526E-2</v>
      </c>
    </row>
    <row r="90" spans="1:12" x14ac:dyDescent="0.25">
      <c r="A90" s="123" t="s">
        <v>550</v>
      </c>
      <c r="B90" s="16">
        <f>+'SCC x Atuacao = Comércio'!B122/'SCC x Atuacao = Comércio'!B90-1</f>
        <v>2.8643154096394285E-2</v>
      </c>
      <c r="C90" s="16" t="e">
        <f>+'SCC x Atuacao = Comércio'!C122/'SCC x Atuacao = Comércio'!C90-1</f>
        <v>#DIV/0!</v>
      </c>
      <c r="D90" s="16" t="e">
        <f>+'SCC x Atuacao = Comércio'!D122/'SCC x Atuacao = Comércio'!D90-1</f>
        <v>#DIV/0!</v>
      </c>
      <c r="E90" s="16" t="e">
        <f>+'SCC x Atuacao = Comércio'!E122/'SCC x Atuacao = Comércio'!E90-1</f>
        <v>#DIV/0!</v>
      </c>
      <c r="F90" s="16">
        <f>+'SCC x Atuacao = Comércio'!F122/'SCC x Atuacao = Comércio'!F90-1</f>
        <v>5.3451140964640764E-2</v>
      </c>
      <c r="G90" s="16" t="e">
        <f>+'SCC x Atuacao = Comércio'!G122/'SCC x Atuacao = Comércio'!G90-1</f>
        <v>#DIV/0!</v>
      </c>
      <c r="H90" s="16" t="e">
        <f>+'SCC x Atuacao = Comércio'!H122/'SCC x Atuacao = Comércio'!H90-1</f>
        <v>#DIV/0!</v>
      </c>
      <c r="I90" s="16">
        <f>+'SCC x Atuacao = Comércio'!I122/'SCC x Atuacao = Comércio'!I90-1</f>
        <v>0.17699497855367108</v>
      </c>
      <c r="J90" s="16" t="e">
        <f>+'SCC x Atuacao = Comércio'!J122/'SCC x Atuacao = Comércio'!J90-1</f>
        <v>#DIV/0!</v>
      </c>
      <c r="K90" s="16" t="e">
        <f>+'SCC x Atuacao = Comércio'!K122/'SCC x Atuacao = Comércio'!K90-1</f>
        <v>#DIV/0!</v>
      </c>
      <c r="L90" s="16">
        <f>+'SCC x Atuacao = Comércio'!L122/'SCC x Atuacao = Comércio'!L90-1</f>
        <v>6.0265119641071729E-2</v>
      </c>
    </row>
    <row r="91" spans="1:12" x14ac:dyDescent="0.25">
      <c r="A91" s="123" t="s">
        <v>551</v>
      </c>
      <c r="B91" s="16">
        <f>+'SCC x Atuacao = Comércio'!B123/'SCC x Atuacao = Comércio'!B91-1</f>
        <v>6.4272425128608202E-2</v>
      </c>
      <c r="C91" s="16" t="e">
        <f>+'SCC x Atuacao = Comércio'!C123/'SCC x Atuacao = Comércio'!C91-1</f>
        <v>#DIV/0!</v>
      </c>
      <c r="D91" s="16" t="e">
        <f>+'SCC x Atuacao = Comércio'!D123/'SCC x Atuacao = Comércio'!D91-1</f>
        <v>#DIV/0!</v>
      </c>
      <c r="E91" s="16" t="e">
        <f>+'SCC x Atuacao = Comércio'!E123/'SCC x Atuacao = Comércio'!E91-1</f>
        <v>#DIV/0!</v>
      </c>
      <c r="F91" s="16">
        <f>+'SCC x Atuacao = Comércio'!F123/'SCC x Atuacao = Comércio'!F91-1</f>
        <v>2.6250277576850278E-2</v>
      </c>
      <c r="G91" s="16" t="e">
        <f>+'SCC x Atuacao = Comércio'!G123/'SCC x Atuacao = Comércio'!G91-1</f>
        <v>#DIV/0!</v>
      </c>
      <c r="H91" s="16" t="e">
        <f>+'SCC x Atuacao = Comércio'!H123/'SCC x Atuacao = Comércio'!H91-1</f>
        <v>#DIV/0!</v>
      </c>
      <c r="I91" s="16">
        <f>+'SCC x Atuacao = Comércio'!I123/'SCC x Atuacao = Comércio'!I91-1</f>
        <v>2.3766712213902697E-2</v>
      </c>
      <c r="J91" s="16" t="e">
        <f>+'SCC x Atuacao = Comércio'!J123/'SCC x Atuacao = Comércio'!J91-1</f>
        <v>#DIV/0!</v>
      </c>
      <c r="K91" s="16" t="e">
        <f>+'SCC x Atuacao = Comércio'!K123/'SCC x Atuacao = Comércio'!K91-1</f>
        <v>#DIV/0!</v>
      </c>
      <c r="L91" s="16">
        <f>+'SCC x Atuacao = Comércio'!L123/'SCC x Atuacao = Comércio'!L91-1</f>
        <v>3.0000763699545185E-2</v>
      </c>
    </row>
    <row r="92" spans="1:12" x14ac:dyDescent="0.25">
      <c r="A92" s="123" t="s">
        <v>552</v>
      </c>
      <c r="B92" s="16">
        <f>+'SCC x Atuacao = Comércio'!B124/'SCC x Atuacao = Comércio'!B92-1</f>
        <v>-0.35043902197666943</v>
      </c>
      <c r="C92" s="16" t="e">
        <f>+'SCC x Atuacao = Comércio'!C124/'SCC x Atuacao = Comércio'!C92-1</f>
        <v>#DIV/0!</v>
      </c>
      <c r="D92" s="16" t="e">
        <f>+'SCC x Atuacao = Comércio'!D124/'SCC x Atuacao = Comércio'!D92-1</f>
        <v>#DIV/0!</v>
      </c>
      <c r="E92" s="16" t="e">
        <f>+'SCC x Atuacao = Comércio'!E124/'SCC x Atuacao = Comércio'!E92-1</f>
        <v>#DIV/0!</v>
      </c>
      <c r="F92" s="16">
        <f>+'SCC x Atuacao = Comércio'!F124/'SCC x Atuacao = Comércio'!F92-1</f>
        <v>-1.4012016526477766E-2</v>
      </c>
      <c r="G92" s="16" t="e">
        <f>+'SCC x Atuacao = Comércio'!G124/'SCC x Atuacao = Comércio'!G92-1</f>
        <v>#DIV/0!</v>
      </c>
      <c r="H92" s="16" t="e">
        <f>+'SCC x Atuacao = Comércio'!H124/'SCC x Atuacao = Comércio'!H92-1</f>
        <v>#DIV/0!</v>
      </c>
      <c r="I92" s="16">
        <f>+'SCC x Atuacao = Comércio'!I124/'SCC x Atuacao = Comércio'!I92-1</f>
        <v>0.20854649400758296</v>
      </c>
      <c r="J92" s="16" t="e">
        <f>+'SCC x Atuacao = Comércio'!J124/'SCC x Atuacao = Comércio'!J92-1</f>
        <v>#DIV/0!</v>
      </c>
      <c r="K92" s="16" t="e">
        <f>+'SCC x Atuacao = Comércio'!K124/'SCC x Atuacao = Comércio'!K92-1</f>
        <v>#DIV/0!</v>
      </c>
      <c r="L92" s="16">
        <f>+'SCC x Atuacao = Comércio'!L124/'SCC x Atuacao = Comércio'!L92-1</f>
        <v>-5.8351612124028285E-2</v>
      </c>
    </row>
    <row r="93" spans="1:12" x14ac:dyDescent="0.25">
      <c r="A93" s="123" t="s">
        <v>553</v>
      </c>
      <c r="B93" s="16">
        <f>+'SCC x Atuacao = Comércio'!B125/'SCC x Atuacao = Comércio'!B93-1</f>
        <v>1.4235588924404796E-2</v>
      </c>
      <c r="C93" s="16" t="e">
        <f>+'SCC x Atuacao = Comércio'!C125/'SCC x Atuacao = Comércio'!C93-1</f>
        <v>#DIV/0!</v>
      </c>
      <c r="D93" s="16" t="e">
        <f>+'SCC x Atuacao = Comércio'!D125/'SCC x Atuacao = Comércio'!D93-1</f>
        <v>#DIV/0!</v>
      </c>
      <c r="E93" s="16" t="e">
        <f>+'SCC x Atuacao = Comércio'!E125/'SCC x Atuacao = Comércio'!E93-1</f>
        <v>#DIV/0!</v>
      </c>
      <c r="F93" s="16">
        <f>+'SCC x Atuacao = Comércio'!F125/'SCC x Atuacao = Comércio'!F93-1</f>
        <v>4.9843728795166964E-3</v>
      </c>
      <c r="G93" s="16" t="e">
        <f>+'SCC x Atuacao = Comércio'!G125/'SCC x Atuacao = Comércio'!G93-1</f>
        <v>#DIV/0!</v>
      </c>
      <c r="H93" s="16" t="e">
        <f>+'SCC x Atuacao = Comércio'!H125/'SCC x Atuacao = Comércio'!H93-1</f>
        <v>#DIV/0!</v>
      </c>
      <c r="I93" s="16">
        <f>+'SCC x Atuacao = Comércio'!I125/'SCC x Atuacao = Comércio'!I93-1</f>
        <v>-7.5510213386683511E-2</v>
      </c>
      <c r="J93" s="16" t="e">
        <f>+'SCC x Atuacao = Comércio'!J125/'SCC x Atuacao = Comércio'!J93-1</f>
        <v>#DIV/0!</v>
      </c>
      <c r="K93" s="16" t="e">
        <f>+'SCC x Atuacao = Comércio'!K125/'SCC x Atuacao = Comércio'!K93-1</f>
        <v>#DIV/0!</v>
      </c>
      <c r="L93" s="16">
        <f>+'SCC x Atuacao = Comércio'!L125/'SCC x Atuacao = Comércio'!L93-1</f>
        <v>-9.0291986905133292E-4</v>
      </c>
    </row>
    <row r="94" spans="1:12" x14ac:dyDescent="0.25">
      <c r="A94" s="123" t="s">
        <v>554</v>
      </c>
      <c r="B94" s="16">
        <f>+'SCC x Atuacao = Comércio'!B126/'SCC x Atuacao = Comércio'!B94-1</f>
        <v>-1.5552246124246327E-3</v>
      </c>
      <c r="C94" s="16" t="e">
        <f>+'SCC x Atuacao = Comércio'!C126/'SCC x Atuacao = Comércio'!C94-1</f>
        <v>#DIV/0!</v>
      </c>
      <c r="D94" s="16" t="e">
        <f>+'SCC x Atuacao = Comércio'!D126/'SCC x Atuacao = Comércio'!D94-1</f>
        <v>#DIV/0!</v>
      </c>
      <c r="E94" s="16" t="e">
        <f>+'SCC x Atuacao = Comércio'!E126/'SCC x Atuacao = Comércio'!E94-1</f>
        <v>#DIV/0!</v>
      </c>
      <c r="F94" s="16">
        <f>+'SCC x Atuacao = Comércio'!F126/'SCC x Atuacao = Comércio'!F94-1</f>
        <v>-1.85339793122965E-2</v>
      </c>
      <c r="G94" s="16" t="e">
        <f>+'SCC x Atuacao = Comércio'!G126/'SCC x Atuacao = Comércio'!G94-1</f>
        <v>#DIV/0!</v>
      </c>
      <c r="H94" s="16" t="e">
        <f>+'SCC x Atuacao = Comércio'!H126/'SCC x Atuacao = Comércio'!H94-1</f>
        <v>#DIV/0!</v>
      </c>
      <c r="I94" s="16">
        <f>+'SCC x Atuacao = Comércio'!I126/'SCC x Atuacao = Comércio'!I94-1</f>
        <v>7.3556962983626573E-2</v>
      </c>
      <c r="J94" s="16" t="e">
        <f>+'SCC x Atuacao = Comércio'!J126/'SCC x Atuacao = Comércio'!J94-1</f>
        <v>#DIV/0!</v>
      </c>
      <c r="K94" s="16" t="e">
        <f>+'SCC x Atuacao = Comércio'!K126/'SCC x Atuacao = Comércio'!K94-1</f>
        <v>#DIV/0!</v>
      </c>
      <c r="L94" s="16">
        <f>+'SCC x Atuacao = Comércio'!L126/'SCC x Atuacao = Comércio'!L94-1</f>
        <v>-7.4584782513797965E-3</v>
      </c>
    </row>
    <row r="95" spans="1:12" x14ac:dyDescent="0.25">
      <c r="A95" s="123" t="s">
        <v>555</v>
      </c>
      <c r="B95" s="16">
        <f>+'SCC x Atuacao = Comércio'!B127/'SCC x Atuacao = Comércio'!B95-1</f>
        <v>0.26951017201172123</v>
      </c>
      <c r="C95" s="16" t="e">
        <f>+'SCC x Atuacao = Comércio'!C127/'SCC x Atuacao = Comércio'!C95-1</f>
        <v>#DIV/0!</v>
      </c>
      <c r="D95" s="16" t="e">
        <f>+'SCC x Atuacao = Comércio'!D127/'SCC x Atuacao = Comércio'!D95-1</f>
        <v>#DIV/0!</v>
      </c>
      <c r="E95" s="16" t="e">
        <f>+'SCC x Atuacao = Comércio'!E127/'SCC x Atuacao = Comércio'!E95-1</f>
        <v>#DIV/0!</v>
      </c>
      <c r="F95" s="16">
        <f>+'SCC x Atuacao = Comércio'!F127/'SCC x Atuacao = Comércio'!F95-1</f>
        <v>0.12210141938717367</v>
      </c>
      <c r="G95" s="16" t="e">
        <f>+'SCC x Atuacao = Comércio'!G127/'SCC x Atuacao = Comércio'!G95-1</f>
        <v>#DIV/0!</v>
      </c>
      <c r="H95" s="16" t="e">
        <f>+'SCC x Atuacao = Comércio'!H127/'SCC x Atuacao = Comércio'!H95-1</f>
        <v>#DIV/0!</v>
      </c>
      <c r="I95" s="16">
        <f>+'SCC x Atuacao = Comércio'!I127/'SCC x Atuacao = Comércio'!I95-1</f>
        <v>0.27847938469607225</v>
      </c>
      <c r="J95" s="16" t="e">
        <f>+'SCC x Atuacao = Comércio'!J127/'SCC x Atuacao = Comércio'!J95-1</f>
        <v>#DIV/0!</v>
      </c>
      <c r="K95" s="16" t="e">
        <f>+'SCC x Atuacao = Comércio'!K127/'SCC x Atuacao = Comércio'!K95-1</f>
        <v>#DIV/0!</v>
      </c>
      <c r="L95" s="16">
        <f>+'SCC x Atuacao = Comércio'!L127/'SCC x Atuacao = Comércio'!L95-1</f>
        <v>0.14236958820106738</v>
      </c>
    </row>
    <row r="96" spans="1:12" x14ac:dyDescent="0.25">
      <c r="A96" s="133" t="s">
        <v>95</v>
      </c>
      <c r="B96" s="16">
        <f>+'SCC x Atuacao = Comércio'!B128/'SCC x Atuacao = Comércio'!B96-1</f>
        <v>7.5646356611200449E-2</v>
      </c>
      <c r="C96" s="16" t="e">
        <f>+'SCC x Atuacao = Comércio'!C128/'SCC x Atuacao = Comércio'!C96-1</f>
        <v>#DIV/0!</v>
      </c>
      <c r="D96" s="16" t="e">
        <f>+'SCC x Atuacao = Comércio'!D128/'SCC x Atuacao = Comércio'!D96-1</f>
        <v>#DIV/0!</v>
      </c>
      <c r="E96" s="16" t="e">
        <f>+'SCC x Atuacao = Comércio'!E128/'SCC x Atuacao = Comércio'!E96-1</f>
        <v>#DIV/0!</v>
      </c>
      <c r="F96" s="16">
        <f>+'SCC x Atuacao = Comércio'!F128/'SCC x Atuacao = Comércio'!F96-1</f>
        <v>4.7606976058841122E-2</v>
      </c>
      <c r="G96" s="16" t="e">
        <f>+'SCC x Atuacao = Comércio'!G128/'SCC x Atuacao = Comércio'!G96-1</f>
        <v>#DIV/0!</v>
      </c>
      <c r="H96" s="16" t="e">
        <f>+'SCC x Atuacao = Comércio'!H128/'SCC x Atuacao = Comércio'!H96-1</f>
        <v>#DIV/0!</v>
      </c>
      <c r="I96" s="16">
        <f>+'SCC x Atuacao = Comércio'!I128/'SCC x Atuacao = Comércio'!I96-1</f>
        <v>8.7536278697464276E-2</v>
      </c>
      <c r="J96" s="16" t="e">
        <f>+'SCC x Atuacao = Comércio'!J128/'SCC x Atuacao = Comércio'!J96-1</f>
        <v>#DIV/0!</v>
      </c>
      <c r="K96" s="16" t="e">
        <f>+'SCC x Atuacao = Comércio'!K128/'SCC x Atuacao = Comércio'!K96-1</f>
        <v>#DIV/0!</v>
      </c>
      <c r="L96" s="16">
        <f>+'SCC x Atuacao = Comércio'!L128/'SCC x Atuacao = Comércio'!L96-1</f>
        <v>5.3255137638899219E-2</v>
      </c>
    </row>
    <row r="97" spans="1:12" x14ac:dyDescent="0.25">
      <c r="A97" s="123"/>
      <c r="B97" s="17"/>
      <c r="C97" s="17"/>
      <c r="D97" s="17"/>
      <c r="E97" s="17"/>
      <c r="F97" s="17"/>
      <c r="G97" s="17"/>
      <c r="H97" s="17"/>
      <c r="I97" s="17"/>
      <c r="J97" s="17"/>
      <c r="K97" s="17"/>
    </row>
    <row r="98" spans="1:12" x14ac:dyDescent="0.25">
      <c r="A98" s="123"/>
      <c r="B98" s="123"/>
      <c r="C98" s="123"/>
      <c r="D98" s="123"/>
      <c r="E98" s="123"/>
      <c r="F98" s="123"/>
      <c r="G98" s="123"/>
      <c r="H98" s="123"/>
      <c r="I98" s="123"/>
      <c r="J98" s="123"/>
      <c r="K98" s="123"/>
    </row>
    <row r="99" spans="1:12" s="123" customFormat="1" x14ac:dyDescent="0.25">
      <c r="B99" s="123">
        <v>2011</v>
      </c>
      <c r="C99" s="123">
        <v>2011</v>
      </c>
      <c r="D99" s="123">
        <v>2011</v>
      </c>
      <c r="E99" s="123">
        <v>2011</v>
      </c>
      <c r="F99" s="123">
        <v>2011</v>
      </c>
      <c r="G99" s="123">
        <v>2011</v>
      </c>
      <c r="H99" s="123">
        <v>2011</v>
      </c>
      <c r="I99" s="123">
        <v>2011</v>
      </c>
      <c r="J99" s="123">
        <v>2011</v>
      </c>
      <c r="K99" s="123">
        <v>2011</v>
      </c>
      <c r="L99" s="123">
        <v>2011</v>
      </c>
    </row>
    <row r="100" spans="1:12" x14ac:dyDescent="0.25">
      <c r="A100" s="123"/>
      <c r="B100" s="123" t="s">
        <v>780</v>
      </c>
      <c r="C100" s="123" t="s">
        <v>782</v>
      </c>
      <c r="D100" s="123" t="s">
        <v>23</v>
      </c>
      <c r="E100" s="123" t="s">
        <v>787</v>
      </c>
      <c r="F100" s="123" t="s">
        <v>788</v>
      </c>
      <c r="G100" s="123" t="s">
        <v>791</v>
      </c>
      <c r="H100" s="123" t="s">
        <v>25</v>
      </c>
      <c r="I100" s="123" t="s">
        <v>24</v>
      </c>
      <c r="J100" s="123" t="s">
        <v>35</v>
      </c>
      <c r="K100" s="123" t="s">
        <v>795</v>
      </c>
      <c r="L100" s="123" t="s">
        <v>935</v>
      </c>
    </row>
    <row r="101" spans="1:12" x14ac:dyDescent="0.25">
      <c r="A101" s="123" t="s">
        <v>529</v>
      </c>
      <c r="B101" s="16">
        <f>+'SCC x Atuacao = Comércio'!B133/'SCC x Atuacao = Comércio'!B101-1</f>
        <v>0.43394906527743138</v>
      </c>
      <c r="C101" s="16" t="e">
        <f>+'SCC x Atuacao = Comércio'!C133/'SCC x Atuacao = Comércio'!C101-1</f>
        <v>#DIV/0!</v>
      </c>
      <c r="D101" s="16" t="e">
        <f>+'SCC x Atuacao = Comércio'!D133/'SCC x Atuacao = Comércio'!D101-1</f>
        <v>#DIV/0!</v>
      </c>
      <c r="E101" s="16" t="e">
        <f>+'SCC x Atuacao = Comércio'!E133/'SCC x Atuacao = Comércio'!E101-1</f>
        <v>#DIV/0!</v>
      </c>
      <c r="F101" s="16">
        <f>+'SCC x Atuacao = Comércio'!F133/'SCC x Atuacao = Comércio'!F101-1</f>
        <v>-0.14570105322361515</v>
      </c>
      <c r="G101" s="16" t="e">
        <f>+'SCC x Atuacao = Comércio'!G133/'SCC x Atuacao = Comércio'!G101-1</f>
        <v>#DIV/0!</v>
      </c>
      <c r="H101" s="16" t="e">
        <f>+'SCC x Atuacao = Comércio'!H133/'SCC x Atuacao = Comércio'!H101-1</f>
        <v>#DIV/0!</v>
      </c>
      <c r="I101" s="16">
        <f>+'SCC x Atuacao = Comércio'!I133/'SCC x Atuacao = Comércio'!I101-1</f>
        <v>-7.9859407997587728E-2</v>
      </c>
      <c r="J101" s="16" t="e">
        <f>+'SCC x Atuacao = Comércio'!J133/'SCC x Atuacao = Comércio'!J101-1</f>
        <v>#DIV/0!</v>
      </c>
      <c r="K101" s="16" t="e">
        <f>+'SCC x Atuacao = Comércio'!K133/'SCC x Atuacao = Comércio'!K101-1</f>
        <v>#DIV/0!</v>
      </c>
      <c r="L101" s="16">
        <f>+'SCC x Atuacao = Comércio'!L133/'SCC x Atuacao = Comércio'!L101-1</f>
        <v>-4.9503360795054574E-2</v>
      </c>
    </row>
    <row r="102" spans="1:12" x14ac:dyDescent="0.25">
      <c r="A102" s="123" t="s">
        <v>530</v>
      </c>
      <c r="B102" s="16">
        <f>+'SCC x Atuacao = Comércio'!B134/'SCC x Atuacao = Comércio'!B102-1</f>
        <v>0.387477636112322</v>
      </c>
      <c r="C102" s="16" t="e">
        <f>+'SCC x Atuacao = Comércio'!C134/'SCC x Atuacao = Comércio'!C102-1</f>
        <v>#DIV/0!</v>
      </c>
      <c r="D102" s="16" t="e">
        <f>+'SCC x Atuacao = Comércio'!D134/'SCC x Atuacao = Comércio'!D102-1</f>
        <v>#DIV/0!</v>
      </c>
      <c r="E102" s="16" t="e">
        <f>+'SCC x Atuacao = Comércio'!E134/'SCC x Atuacao = Comércio'!E102-1</f>
        <v>#DIV/0!</v>
      </c>
      <c r="F102" s="16">
        <f>+'SCC x Atuacao = Comércio'!F134/'SCC x Atuacao = Comércio'!F102-1</f>
        <v>-8.4112254894431193E-2</v>
      </c>
      <c r="G102" s="16" t="e">
        <f>+'SCC x Atuacao = Comércio'!G134/'SCC x Atuacao = Comércio'!G102-1</f>
        <v>#DIV/0!</v>
      </c>
      <c r="H102" s="16" t="e">
        <f>+'SCC x Atuacao = Comércio'!H134/'SCC x Atuacao = Comércio'!H102-1</f>
        <v>#DIV/0!</v>
      </c>
      <c r="I102" s="16">
        <f>+'SCC x Atuacao = Comércio'!I134/'SCC x Atuacao = Comércio'!I102-1</f>
        <v>-0.32899857342361527</v>
      </c>
      <c r="J102" s="16" t="e">
        <f>+'SCC x Atuacao = Comércio'!J134/'SCC x Atuacao = Comércio'!J102-1</f>
        <v>#DIV/0!</v>
      </c>
      <c r="K102" s="16" t="e">
        <f>+'SCC x Atuacao = Comércio'!K134/'SCC x Atuacao = Comércio'!K102-1</f>
        <v>#DIV/0!</v>
      </c>
      <c r="L102" s="16">
        <f>+'SCC x Atuacao = Comércio'!L134/'SCC x Atuacao = Comércio'!L102-1</f>
        <v>-8.4765448482718164E-2</v>
      </c>
    </row>
    <row r="103" spans="1:12" x14ac:dyDescent="0.25">
      <c r="A103" s="123" t="s">
        <v>531</v>
      </c>
      <c r="B103" s="16">
        <f>+'SCC x Atuacao = Comércio'!B135/'SCC x Atuacao = Comércio'!B103-1</f>
        <v>0.33540180857573265</v>
      </c>
      <c r="C103" s="16" t="e">
        <f>+'SCC x Atuacao = Comércio'!C135/'SCC x Atuacao = Comércio'!C103-1</f>
        <v>#DIV/0!</v>
      </c>
      <c r="D103" s="16" t="e">
        <f>+'SCC x Atuacao = Comércio'!D135/'SCC x Atuacao = Comércio'!D103-1</f>
        <v>#DIV/0!</v>
      </c>
      <c r="E103" s="16" t="e">
        <f>+'SCC x Atuacao = Comércio'!E135/'SCC x Atuacao = Comércio'!E103-1</f>
        <v>#DIV/0!</v>
      </c>
      <c r="F103" s="16">
        <f>+'SCC x Atuacao = Comércio'!F135/'SCC x Atuacao = Comércio'!F103-1</f>
        <v>6.3563168082870769E-2</v>
      </c>
      <c r="G103" s="16" t="e">
        <f>+'SCC x Atuacao = Comércio'!G135/'SCC x Atuacao = Comércio'!G103-1</f>
        <v>#DIV/0!</v>
      </c>
      <c r="H103" s="16" t="e">
        <f>+'SCC x Atuacao = Comércio'!H135/'SCC x Atuacao = Comércio'!H103-1</f>
        <v>#DIV/0!</v>
      </c>
      <c r="I103" s="16">
        <f>+'SCC x Atuacao = Comércio'!I135/'SCC x Atuacao = Comércio'!I103-1</f>
        <v>-0.26913028389389249</v>
      </c>
      <c r="J103" s="16" t="e">
        <f>+'SCC x Atuacao = Comércio'!J135/'SCC x Atuacao = Comércio'!J103-1</f>
        <v>#DIV/0!</v>
      </c>
      <c r="K103" s="16" t="e">
        <f>+'SCC x Atuacao = Comércio'!K135/'SCC x Atuacao = Comércio'!K103-1</f>
        <v>#DIV/0!</v>
      </c>
      <c r="L103" s="16">
        <f>+'SCC x Atuacao = Comércio'!L135/'SCC x Atuacao = Comércio'!L103-1</f>
        <v>5.7954066641557E-2</v>
      </c>
    </row>
    <row r="104" spans="1:12" x14ac:dyDescent="0.25">
      <c r="A104" s="123" t="s">
        <v>532</v>
      </c>
      <c r="B104" s="16">
        <f>+'SCC x Atuacao = Comércio'!B136/'SCC x Atuacao = Comércio'!B104-1</f>
        <v>0.33583760185840061</v>
      </c>
      <c r="C104" s="16" t="e">
        <f>+'SCC x Atuacao = Comércio'!C136/'SCC x Atuacao = Comércio'!C104-1</f>
        <v>#DIV/0!</v>
      </c>
      <c r="D104" s="16" t="e">
        <f>+'SCC x Atuacao = Comércio'!D136/'SCC x Atuacao = Comércio'!D104-1</f>
        <v>#DIV/0!</v>
      </c>
      <c r="E104" s="16" t="e">
        <f>+'SCC x Atuacao = Comércio'!E136/'SCC x Atuacao = Comércio'!E104-1</f>
        <v>#DIV/0!</v>
      </c>
      <c r="F104" s="16">
        <f>+'SCC x Atuacao = Comércio'!F136/'SCC x Atuacao = Comércio'!F104-1</f>
        <v>3.0512522924331265E-2</v>
      </c>
      <c r="G104" s="16" t="e">
        <f>+'SCC x Atuacao = Comércio'!G136/'SCC x Atuacao = Comércio'!G104-1</f>
        <v>#DIV/0!</v>
      </c>
      <c r="H104" s="16" t="e">
        <f>+'SCC x Atuacao = Comércio'!H136/'SCC x Atuacao = Comércio'!H104-1</f>
        <v>#DIV/0!</v>
      </c>
      <c r="I104" s="16">
        <f>+'SCC x Atuacao = Comércio'!I136/'SCC x Atuacao = Comércio'!I104-1</f>
        <v>-0.11224331554341227</v>
      </c>
      <c r="J104" s="16" t="e">
        <f>+'SCC x Atuacao = Comércio'!J136/'SCC x Atuacao = Comércio'!J104-1</f>
        <v>#DIV/0!</v>
      </c>
      <c r="K104" s="16" t="e">
        <f>+'SCC x Atuacao = Comércio'!K136/'SCC x Atuacao = Comércio'!K104-1</f>
        <v>#DIV/0!</v>
      </c>
      <c r="L104" s="16">
        <f>+'SCC x Atuacao = Comércio'!L136/'SCC x Atuacao = Comércio'!L104-1</f>
        <v>1.6990527741421069E-2</v>
      </c>
    </row>
    <row r="105" spans="1:12" x14ac:dyDescent="0.25">
      <c r="A105" s="123" t="s">
        <v>533</v>
      </c>
      <c r="B105" s="16">
        <f>+'SCC x Atuacao = Comércio'!B137/'SCC x Atuacao = Comércio'!B105-1</f>
        <v>0.23207562350449296</v>
      </c>
      <c r="C105" s="16" t="e">
        <f>+'SCC x Atuacao = Comércio'!C137/'SCC x Atuacao = Comércio'!C105-1</f>
        <v>#DIV/0!</v>
      </c>
      <c r="D105" s="16" t="e">
        <f>+'SCC x Atuacao = Comércio'!D137/'SCC x Atuacao = Comércio'!D105-1</f>
        <v>#DIV/0!</v>
      </c>
      <c r="E105" s="16" t="e">
        <f>+'SCC x Atuacao = Comércio'!E137/'SCC x Atuacao = Comércio'!E105-1</f>
        <v>#DIV/0!</v>
      </c>
      <c r="F105" s="16">
        <f>+'SCC x Atuacao = Comércio'!F137/'SCC x Atuacao = Comércio'!F105-1</f>
        <v>1.5745768095598578E-2</v>
      </c>
      <c r="G105" s="16" t="e">
        <f>+'SCC x Atuacao = Comércio'!G137/'SCC x Atuacao = Comércio'!G105-1</f>
        <v>#DIV/0!</v>
      </c>
      <c r="H105" s="16" t="e">
        <f>+'SCC x Atuacao = Comércio'!H137/'SCC x Atuacao = Comércio'!H105-1</f>
        <v>#DIV/0!</v>
      </c>
      <c r="I105" s="16">
        <f>+'SCC x Atuacao = Comércio'!I137/'SCC x Atuacao = Comércio'!I105-1</f>
        <v>-0.35214249509158102</v>
      </c>
      <c r="J105" s="16" t="e">
        <f>+'SCC x Atuacao = Comércio'!J137/'SCC x Atuacao = Comércio'!J105-1</f>
        <v>#DIV/0!</v>
      </c>
      <c r="K105" s="16" t="e">
        <f>+'SCC x Atuacao = Comércio'!K137/'SCC x Atuacao = Comércio'!K105-1</f>
        <v>#DIV/0!</v>
      </c>
      <c r="L105" s="16">
        <f>+'SCC x Atuacao = Comércio'!L137/'SCC x Atuacao = Comércio'!L105-1</f>
        <v>-1.6319367105130489E-2</v>
      </c>
    </row>
    <row r="106" spans="1:12" x14ac:dyDescent="0.25">
      <c r="A106" s="123" t="s">
        <v>534</v>
      </c>
      <c r="B106" s="16">
        <f>+'SCC x Atuacao = Comércio'!B138/'SCC x Atuacao = Comércio'!B106-1</f>
        <v>-0.33186325192675326</v>
      </c>
      <c r="C106" s="16" t="e">
        <f>+'SCC x Atuacao = Comércio'!C138/'SCC x Atuacao = Comércio'!C106-1</f>
        <v>#DIV/0!</v>
      </c>
      <c r="D106" s="16" t="e">
        <f>+'SCC x Atuacao = Comércio'!D138/'SCC x Atuacao = Comércio'!D106-1</f>
        <v>#DIV/0!</v>
      </c>
      <c r="E106" s="16" t="e">
        <f>+'SCC x Atuacao = Comércio'!E138/'SCC x Atuacao = Comércio'!E106-1</f>
        <v>#DIV/0!</v>
      </c>
      <c r="F106" s="16">
        <f>+'SCC x Atuacao = Comércio'!F138/'SCC x Atuacao = Comércio'!F106-1</f>
        <v>-6.8916301698206173E-2</v>
      </c>
      <c r="G106" s="16" t="e">
        <f>+'SCC x Atuacao = Comércio'!G138/'SCC x Atuacao = Comércio'!G106-1</f>
        <v>#DIV/0!</v>
      </c>
      <c r="H106" s="16" t="e">
        <f>+'SCC x Atuacao = Comércio'!H138/'SCC x Atuacao = Comércio'!H106-1</f>
        <v>#DIV/0!</v>
      </c>
      <c r="I106" s="16">
        <f>+'SCC x Atuacao = Comércio'!I138/'SCC x Atuacao = Comércio'!I106-1</f>
        <v>-0.21712136906082113</v>
      </c>
      <c r="J106" s="16" t="e">
        <f>+'SCC x Atuacao = Comércio'!J138/'SCC x Atuacao = Comércio'!J106-1</f>
        <v>#DIV/0!</v>
      </c>
      <c r="K106" s="16" t="e">
        <f>+'SCC x Atuacao = Comércio'!K138/'SCC x Atuacao = Comércio'!K106-1</f>
        <v>#DIV/0!</v>
      </c>
      <c r="L106" s="16">
        <f>+'SCC x Atuacao = Comércio'!L138/'SCC x Atuacao = Comércio'!L106-1</f>
        <v>-9.4630027957202212E-2</v>
      </c>
    </row>
    <row r="107" spans="1:12" x14ac:dyDescent="0.25">
      <c r="A107" s="123" t="s">
        <v>535</v>
      </c>
      <c r="B107" s="16">
        <f>+'SCC x Atuacao = Comércio'!B139/'SCC x Atuacao = Comércio'!B107-1</f>
        <v>0.41806183693826915</v>
      </c>
      <c r="C107" s="16" t="e">
        <f>+'SCC x Atuacao = Comércio'!C139/'SCC x Atuacao = Comércio'!C107-1</f>
        <v>#DIV/0!</v>
      </c>
      <c r="D107" s="16" t="e">
        <f>+'SCC x Atuacao = Comércio'!D139/'SCC x Atuacao = Comércio'!D107-1</f>
        <v>#DIV/0!</v>
      </c>
      <c r="E107" s="16" t="e">
        <f>+'SCC x Atuacao = Comércio'!E139/'SCC x Atuacao = Comércio'!E107-1</f>
        <v>#DIV/0!</v>
      </c>
      <c r="F107" s="16">
        <f>+'SCC x Atuacao = Comércio'!F139/'SCC x Atuacao = Comércio'!F107-1</f>
        <v>-0.23609821256703978</v>
      </c>
      <c r="G107" s="16" t="e">
        <f>+'SCC x Atuacao = Comércio'!G139/'SCC x Atuacao = Comércio'!G107-1</f>
        <v>#DIV/0!</v>
      </c>
      <c r="H107" s="16" t="e">
        <f>+'SCC x Atuacao = Comércio'!H139/'SCC x Atuacao = Comércio'!H107-1</f>
        <v>#DIV/0!</v>
      </c>
      <c r="I107" s="16">
        <f>+'SCC x Atuacao = Comércio'!I139/'SCC x Atuacao = Comércio'!I107-1</f>
        <v>-0.3248471742319945</v>
      </c>
      <c r="J107" s="16" t="e">
        <f>+'SCC x Atuacao = Comércio'!J139/'SCC x Atuacao = Comércio'!J107-1</f>
        <v>#DIV/0!</v>
      </c>
      <c r="K107" s="16" t="e">
        <f>+'SCC x Atuacao = Comércio'!K139/'SCC x Atuacao = Comércio'!K107-1</f>
        <v>#DIV/0!</v>
      </c>
      <c r="L107" s="16">
        <f>+'SCC x Atuacao = Comércio'!L139/'SCC x Atuacao = Comércio'!L107-1</f>
        <v>-0.21783341213759821</v>
      </c>
    </row>
    <row r="108" spans="1:12" x14ac:dyDescent="0.25">
      <c r="A108" s="123" t="s">
        <v>536</v>
      </c>
      <c r="B108" s="16">
        <f>+'SCC x Atuacao = Comércio'!B140/'SCC x Atuacao = Comércio'!B108-1</f>
        <v>0.16616906826251721</v>
      </c>
      <c r="C108" s="16" t="e">
        <f>+'SCC x Atuacao = Comércio'!C140/'SCC x Atuacao = Comércio'!C108-1</f>
        <v>#DIV/0!</v>
      </c>
      <c r="D108" s="16" t="e">
        <f>+'SCC x Atuacao = Comércio'!D140/'SCC x Atuacao = Comércio'!D108-1</f>
        <v>#DIV/0!</v>
      </c>
      <c r="E108" s="16" t="e">
        <f>+'SCC x Atuacao = Comércio'!E140/'SCC x Atuacao = Comércio'!E108-1</f>
        <v>#DIV/0!</v>
      </c>
      <c r="F108" s="16">
        <f>+'SCC x Atuacao = Comércio'!F140/'SCC x Atuacao = Comércio'!F108-1</f>
        <v>-3.4861453325807035E-2</v>
      </c>
      <c r="G108" s="16" t="e">
        <f>+'SCC x Atuacao = Comércio'!G140/'SCC x Atuacao = Comércio'!G108-1</f>
        <v>#DIV/0!</v>
      </c>
      <c r="H108" s="16" t="e">
        <f>+'SCC x Atuacao = Comércio'!H140/'SCC x Atuacao = Comércio'!H108-1</f>
        <v>#DIV/0!</v>
      </c>
      <c r="I108" s="16">
        <f>+'SCC x Atuacao = Comércio'!I140/'SCC x Atuacao = Comércio'!I108-1</f>
        <v>-0.2805643224663914</v>
      </c>
      <c r="J108" s="16" t="e">
        <f>+'SCC x Atuacao = Comércio'!J140/'SCC x Atuacao = Comércio'!J108-1</f>
        <v>#DIV/0!</v>
      </c>
      <c r="K108" s="16" t="e">
        <f>+'SCC x Atuacao = Comércio'!K140/'SCC x Atuacao = Comércio'!K108-1</f>
        <v>#DIV/0!</v>
      </c>
      <c r="L108" s="16">
        <f>+'SCC x Atuacao = Comércio'!L140/'SCC x Atuacao = Comércio'!L108-1</f>
        <v>-4.531802154553044E-2</v>
      </c>
    </row>
    <row r="109" spans="1:12" x14ac:dyDescent="0.25">
      <c r="A109" s="123" t="s">
        <v>537</v>
      </c>
      <c r="B109" s="16">
        <f>+'SCC x Atuacao = Comércio'!B141/'SCC x Atuacao = Comércio'!B109-1</f>
        <v>0.37133391028013962</v>
      </c>
      <c r="C109" s="16" t="e">
        <f>+'SCC x Atuacao = Comércio'!C141/'SCC x Atuacao = Comércio'!C109-1</f>
        <v>#DIV/0!</v>
      </c>
      <c r="D109" s="16" t="e">
        <f>+'SCC x Atuacao = Comércio'!D141/'SCC x Atuacao = Comércio'!D109-1</f>
        <v>#DIV/0!</v>
      </c>
      <c r="E109" s="16" t="e">
        <f>+'SCC x Atuacao = Comércio'!E141/'SCC x Atuacao = Comércio'!E109-1</f>
        <v>#DIV/0!</v>
      </c>
      <c r="F109" s="16">
        <f>+'SCC x Atuacao = Comércio'!F141/'SCC x Atuacao = Comércio'!F109-1</f>
        <v>3.2479276231225152E-2</v>
      </c>
      <c r="G109" s="16" t="e">
        <f>+'SCC x Atuacao = Comércio'!G141/'SCC x Atuacao = Comércio'!G109-1</f>
        <v>#DIV/0!</v>
      </c>
      <c r="H109" s="16" t="e">
        <f>+'SCC x Atuacao = Comércio'!H141/'SCC x Atuacao = Comércio'!H109-1</f>
        <v>#DIV/0!</v>
      </c>
      <c r="I109" s="16">
        <f>+'SCC x Atuacao = Comércio'!I141/'SCC x Atuacao = Comércio'!I109-1</f>
        <v>-0.31811465856797982</v>
      </c>
      <c r="J109" s="16" t="e">
        <f>+'SCC x Atuacao = Comércio'!J141/'SCC x Atuacao = Comércio'!J109-1</f>
        <v>#DIV/0!</v>
      </c>
      <c r="K109" s="16" t="e">
        <f>+'SCC x Atuacao = Comércio'!K141/'SCC x Atuacao = Comércio'!K109-1</f>
        <v>#DIV/0!</v>
      </c>
      <c r="L109" s="16">
        <f>+'SCC x Atuacao = Comércio'!L141/'SCC x Atuacao = Comércio'!L109-1</f>
        <v>2.0328122593135101E-2</v>
      </c>
    </row>
    <row r="110" spans="1:12" x14ac:dyDescent="0.25">
      <c r="A110" s="123" t="s">
        <v>538</v>
      </c>
      <c r="B110" s="16">
        <f>+'SCC x Atuacao = Comércio'!B142/'SCC x Atuacao = Comércio'!B110-1</f>
        <v>0.32611850156976452</v>
      </c>
      <c r="C110" s="16" t="e">
        <f>+'SCC x Atuacao = Comércio'!C142/'SCC x Atuacao = Comércio'!C110-1</f>
        <v>#DIV/0!</v>
      </c>
      <c r="D110" s="16" t="e">
        <f>+'SCC x Atuacao = Comércio'!D142/'SCC x Atuacao = Comércio'!D110-1</f>
        <v>#DIV/0!</v>
      </c>
      <c r="E110" s="16" t="e">
        <f>+'SCC x Atuacao = Comércio'!E142/'SCC x Atuacao = Comércio'!E110-1</f>
        <v>#DIV/0!</v>
      </c>
      <c r="F110" s="16">
        <f>+'SCC x Atuacao = Comércio'!F142/'SCC x Atuacao = Comércio'!F110-1</f>
        <v>7.9383684941782606E-2</v>
      </c>
      <c r="G110" s="16" t="e">
        <f>+'SCC x Atuacao = Comércio'!G142/'SCC x Atuacao = Comércio'!G110-1</f>
        <v>#DIV/0!</v>
      </c>
      <c r="H110" s="16" t="e">
        <f>+'SCC x Atuacao = Comércio'!H142/'SCC x Atuacao = Comércio'!H110-1</f>
        <v>#DIV/0!</v>
      </c>
      <c r="I110" s="16">
        <f>+'SCC x Atuacao = Comércio'!I142/'SCC x Atuacao = Comércio'!I110-1</f>
        <v>-0.32819836292225635</v>
      </c>
      <c r="J110" s="16" t="e">
        <f>+'SCC x Atuacao = Comércio'!J142/'SCC x Atuacao = Comércio'!J110-1</f>
        <v>#DIV/0!</v>
      </c>
      <c r="K110" s="16" t="e">
        <f>+'SCC x Atuacao = Comércio'!K142/'SCC x Atuacao = Comércio'!K110-1</f>
        <v>#DIV/0!</v>
      </c>
      <c r="L110" s="16">
        <f>+'SCC x Atuacao = Comércio'!L142/'SCC x Atuacao = Comércio'!L110-1</f>
        <v>7.2455233141931918E-2</v>
      </c>
    </row>
    <row r="111" spans="1:12" x14ac:dyDescent="0.25">
      <c r="A111" s="123" t="s">
        <v>539</v>
      </c>
      <c r="B111" s="16">
        <f>+'SCC x Atuacao = Comércio'!B143/'SCC x Atuacao = Comércio'!B111-1</f>
        <v>0.20051326965133742</v>
      </c>
      <c r="C111" s="16" t="e">
        <f>+'SCC x Atuacao = Comércio'!C143/'SCC x Atuacao = Comércio'!C111-1</f>
        <v>#DIV/0!</v>
      </c>
      <c r="D111" s="16" t="e">
        <f>+'SCC x Atuacao = Comércio'!D143/'SCC x Atuacao = Comércio'!D111-1</f>
        <v>#DIV/0!</v>
      </c>
      <c r="E111" s="16" t="e">
        <f>+'SCC x Atuacao = Comércio'!E143/'SCC x Atuacao = Comércio'!E111-1</f>
        <v>#DIV/0!</v>
      </c>
      <c r="F111" s="16">
        <f>+'SCC x Atuacao = Comércio'!F143/'SCC x Atuacao = Comércio'!F111-1</f>
        <v>6.3316811782689886E-2</v>
      </c>
      <c r="G111" s="16" t="e">
        <f>+'SCC x Atuacao = Comércio'!G143/'SCC x Atuacao = Comércio'!G111-1</f>
        <v>#DIV/0!</v>
      </c>
      <c r="H111" s="16" t="e">
        <f>+'SCC x Atuacao = Comércio'!H143/'SCC x Atuacao = Comércio'!H111-1</f>
        <v>#DIV/0!</v>
      </c>
      <c r="I111" s="16">
        <f>+'SCC x Atuacao = Comércio'!I143/'SCC x Atuacao = Comércio'!I111-1</f>
        <v>-0.19609547933894578</v>
      </c>
      <c r="J111" s="16" t="e">
        <f>+'SCC x Atuacao = Comércio'!J143/'SCC x Atuacao = Comércio'!J111-1</f>
        <v>#DIV/0!</v>
      </c>
      <c r="K111" s="16" t="e">
        <f>+'SCC x Atuacao = Comércio'!K143/'SCC x Atuacao = Comércio'!K111-1</f>
        <v>#DIV/0!</v>
      </c>
      <c r="L111" s="16">
        <f>+'SCC x Atuacao = Comércio'!L143/'SCC x Atuacao = Comércio'!L111-1</f>
        <v>3.8833592734094369E-2</v>
      </c>
    </row>
    <row r="112" spans="1:12" x14ac:dyDescent="0.25">
      <c r="A112" s="123" t="s">
        <v>540</v>
      </c>
      <c r="B112" s="16">
        <f>+'SCC x Atuacao = Comércio'!B144/'SCC x Atuacao = Comércio'!B112-1</f>
        <v>0.38377058041968026</v>
      </c>
      <c r="C112" s="16" t="e">
        <f>+'SCC x Atuacao = Comércio'!C144/'SCC x Atuacao = Comércio'!C112-1</f>
        <v>#DIV/0!</v>
      </c>
      <c r="D112" s="16" t="e">
        <f>+'SCC x Atuacao = Comércio'!D144/'SCC x Atuacao = Comércio'!D112-1</f>
        <v>#DIV/0!</v>
      </c>
      <c r="E112" s="16" t="e">
        <f>+'SCC x Atuacao = Comércio'!E144/'SCC x Atuacao = Comércio'!E112-1</f>
        <v>#DIV/0!</v>
      </c>
      <c r="F112" s="16">
        <f>+'SCC x Atuacao = Comércio'!F144/'SCC x Atuacao = Comércio'!F112-1</f>
        <v>0.23308928513490312</v>
      </c>
      <c r="G112" s="16" t="e">
        <f>+'SCC x Atuacao = Comércio'!G144/'SCC x Atuacao = Comércio'!G112-1</f>
        <v>#DIV/0!</v>
      </c>
      <c r="H112" s="16" t="e">
        <f>+'SCC x Atuacao = Comércio'!H144/'SCC x Atuacao = Comércio'!H112-1</f>
        <v>#DIV/0!</v>
      </c>
      <c r="I112" s="16">
        <f>+'SCC x Atuacao = Comércio'!I144/'SCC x Atuacao = Comércio'!I112-1</f>
        <v>-0.11657580306997972</v>
      </c>
      <c r="J112" s="16" t="e">
        <f>+'SCC x Atuacao = Comércio'!J144/'SCC x Atuacao = Comércio'!J112-1</f>
        <v>#DIV/0!</v>
      </c>
      <c r="K112" s="16" t="e">
        <f>+'SCC x Atuacao = Comércio'!K144/'SCC x Atuacao = Comércio'!K112-1</f>
        <v>#DIV/0!</v>
      </c>
      <c r="L112" s="16">
        <f>+'SCC x Atuacao = Comércio'!L144/'SCC x Atuacao = Comércio'!L112-1</f>
        <v>0.22299332921406223</v>
      </c>
    </row>
    <row r="113" spans="1:12" x14ac:dyDescent="0.25">
      <c r="A113" s="123" t="s">
        <v>541</v>
      </c>
      <c r="B113" s="16">
        <f>+'SCC x Atuacao = Comércio'!B145/'SCC x Atuacao = Comércio'!B113-1</f>
        <v>0.25806198339453634</v>
      </c>
      <c r="C113" s="16" t="e">
        <f>+'SCC x Atuacao = Comércio'!C145/'SCC x Atuacao = Comércio'!C113-1</f>
        <v>#DIV/0!</v>
      </c>
      <c r="D113" s="16" t="e">
        <f>+'SCC x Atuacao = Comércio'!D145/'SCC x Atuacao = Comércio'!D113-1</f>
        <v>#DIV/0!</v>
      </c>
      <c r="E113" s="16" t="e">
        <f>+'SCC x Atuacao = Comércio'!E145/'SCC x Atuacao = Comércio'!E113-1</f>
        <v>#DIV/0!</v>
      </c>
      <c r="F113" s="16">
        <f>+'SCC x Atuacao = Comércio'!F145/'SCC x Atuacao = Comércio'!F113-1</f>
        <v>-0.17461109370439365</v>
      </c>
      <c r="G113" s="16" t="e">
        <f>+'SCC x Atuacao = Comércio'!G145/'SCC x Atuacao = Comércio'!G113-1</f>
        <v>#DIV/0!</v>
      </c>
      <c r="H113" s="16" t="e">
        <f>+'SCC x Atuacao = Comércio'!H145/'SCC x Atuacao = Comércio'!H113-1</f>
        <v>#DIV/0!</v>
      </c>
      <c r="I113" s="16">
        <f>+'SCC x Atuacao = Comércio'!I145/'SCC x Atuacao = Comércio'!I113-1</f>
        <v>-0.30515761427077437</v>
      </c>
      <c r="J113" s="16" t="e">
        <f>+'SCC x Atuacao = Comércio'!J145/'SCC x Atuacao = Comércio'!J113-1</f>
        <v>#DIV/0!</v>
      </c>
      <c r="K113" s="16" t="e">
        <f>+'SCC x Atuacao = Comércio'!K145/'SCC x Atuacao = Comércio'!K113-1</f>
        <v>#DIV/0!</v>
      </c>
      <c r="L113" s="16">
        <f>+'SCC x Atuacao = Comércio'!L145/'SCC x Atuacao = Comércio'!L113-1</f>
        <v>-0.16924677486431428</v>
      </c>
    </row>
    <row r="114" spans="1:12" x14ac:dyDescent="0.25">
      <c r="A114" s="123" t="s">
        <v>542</v>
      </c>
      <c r="B114" s="16">
        <f>+'SCC x Atuacao = Comércio'!B146/'SCC x Atuacao = Comércio'!B114-1</f>
        <v>0.34872307652235213</v>
      </c>
      <c r="C114" s="16" t="e">
        <f>+'SCC x Atuacao = Comércio'!C146/'SCC x Atuacao = Comércio'!C114-1</f>
        <v>#DIV/0!</v>
      </c>
      <c r="D114" s="16" t="e">
        <f>+'SCC x Atuacao = Comércio'!D146/'SCC x Atuacao = Comércio'!D114-1</f>
        <v>#DIV/0!</v>
      </c>
      <c r="E114" s="16" t="e">
        <f>+'SCC x Atuacao = Comércio'!E146/'SCC x Atuacao = Comércio'!E114-1</f>
        <v>#DIV/0!</v>
      </c>
      <c r="F114" s="16">
        <f>+'SCC x Atuacao = Comércio'!F146/'SCC x Atuacao = Comércio'!F114-1</f>
        <v>6.9899194143569598E-2</v>
      </c>
      <c r="G114" s="16" t="e">
        <f>+'SCC x Atuacao = Comércio'!G146/'SCC x Atuacao = Comércio'!G114-1</f>
        <v>#DIV/0!</v>
      </c>
      <c r="H114" s="16" t="e">
        <f>+'SCC x Atuacao = Comércio'!H146/'SCC x Atuacao = Comércio'!H114-1</f>
        <v>#DIV/0!</v>
      </c>
      <c r="I114" s="16">
        <f>+'SCC x Atuacao = Comércio'!I146/'SCC x Atuacao = Comércio'!I114-1</f>
        <v>-0.48025917354597403</v>
      </c>
      <c r="J114" s="16" t="e">
        <f>+'SCC x Atuacao = Comércio'!J146/'SCC x Atuacao = Comércio'!J114-1</f>
        <v>#DIV/0!</v>
      </c>
      <c r="K114" s="16" t="e">
        <f>+'SCC x Atuacao = Comércio'!K146/'SCC x Atuacao = Comércio'!K114-1</f>
        <v>#DIV/0!</v>
      </c>
      <c r="L114" s="16">
        <f>+'SCC x Atuacao = Comércio'!L146/'SCC x Atuacao = Comércio'!L114-1</f>
        <v>3.3940944209997825E-2</v>
      </c>
    </row>
    <row r="115" spans="1:12" x14ac:dyDescent="0.25">
      <c r="A115" s="123" t="s">
        <v>543</v>
      </c>
      <c r="B115" s="16">
        <f>+'SCC x Atuacao = Comércio'!B147/'SCC x Atuacao = Comércio'!B115-1</f>
        <v>0.28922259663716909</v>
      </c>
      <c r="C115" s="16" t="e">
        <f>+'SCC x Atuacao = Comércio'!C147/'SCC x Atuacao = Comércio'!C115-1</f>
        <v>#DIV/0!</v>
      </c>
      <c r="D115" s="16" t="e">
        <f>+'SCC x Atuacao = Comércio'!D147/'SCC x Atuacao = Comércio'!D115-1</f>
        <v>#DIV/0!</v>
      </c>
      <c r="E115" s="16" t="e">
        <f>+'SCC x Atuacao = Comércio'!E147/'SCC x Atuacao = Comércio'!E115-1</f>
        <v>#DIV/0!</v>
      </c>
      <c r="F115" s="16">
        <f>+'SCC x Atuacao = Comércio'!F147/'SCC x Atuacao = Comércio'!F115-1</f>
        <v>6.3392976487667285E-2</v>
      </c>
      <c r="G115" s="16" t="e">
        <f>+'SCC x Atuacao = Comércio'!G147/'SCC x Atuacao = Comércio'!G115-1</f>
        <v>#DIV/0!</v>
      </c>
      <c r="H115" s="16" t="e">
        <f>+'SCC x Atuacao = Comércio'!H147/'SCC x Atuacao = Comércio'!H115-1</f>
        <v>#DIV/0!</v>
      </c>
      <c r="I115" s="16">
        <f>+'SCC x Atuacao = Comércio'!I147/'SCC x Atuacao = Comércio'!I115-1</f>
        <v>0.25210898914730318</v>
      </c>
      <c r="J115" s="16" t="e">
        <f>+'SCC x Atuacao = Comércio'!J147/'SCC x Atuacao = Comércio'!J115-1</f>
        <v>#DIV/0!</v>
      </c>
      <c r="K115" s="16" t="e">
        <f>+'SCC x Atuacao = Comércio'!K147/'SCC x Atuacao = Comércio'!K115-1</f>
        <v>#DIV/0!</v>
      </c>
      <c r="L115" s="16">
        <f>+'SCC x Atuacao = Comércio'!L147/'SCC x Atuacao = Comércio'!L115-1</f>
        <v>9.9621237379816874E-2</v>
      </c>
    </row>
    <row r="116" spans="1:12" x14ac:dyDescent="0.25">
      <c r="A116" s="123" t="s">
        <v>544</v>
      </c>
      <c r="B116" s="16">
        <f>+'SCC x Atuacao = Comércio'!B148/'SCC x Atuacao = Comércio'!B116-1</f>
        <v>0.25567488023049023</v>
      </c>
      <c r="C116" s="16" t="e">
        <f>+'SCC x Atuacao = Comércio'!C148/'SCC x Atuacao = Comércio'!C116-1</f>
        <v>#DIV/0!</v>
      </c>
      <c r="D116" s="16" t="e">
        <f>+'SCC x Atuacao = Comércio'!D148/'SCC x Atuacao = Comércio'!D116-1</f>
        <v>#DIV/0!</v>
      </c>
      <c r="E116" s="16" t="e">
        <f>+'SCC x Atuacao = Comércio'!E148/'SCC x Atuacao = Comércio'!E116-1</f>
        <v>#DIV/0!</v>
      </c>
      <c r="F116" s="16">
        <f>+'SCC x Atuacao = Comércio'!F148/'SCC x Atuacao = Comércio'!F116-1</f>
        <v>1.893006016347587E-2</v>
      </c>
      <c r="G116" s="16" t="e">
        <f>+'SCC x Atuacao = Comércio'!G148/'SCC x Atuacao = Comércio'!G116-1</f>
        <v>#DIV/0!</v>
      </c>
      <c r="H116" s="16" t="e">
        <f>+'SCC x Atuacao = Comércio'!H148/'SCC x Atuacao = Comércio'!H116-1</f>
        <v>#DIV/0!</v>
      </c>
      <c r="I116" s="16">
        <f>+'SCC x Atuacao = Comércio'!I148/'SCC x Atuacao = Comércio'!I116-1</f>
        <v>-0.33019834989441221</v>
      </c>
      <c r="J116" s="16" t="e">
        <f>+'SCC x Atuacao = Comércio'!J148/'SCC x Atuacao = Comércio'!J116-1</f>
        <v>#DIV/0!</v>
      </c>
      <c r="K116" s="16" t="e">
        <f>+'SCC x Atuacao = Comércio'!K148/'SCC x Atuacao = Comércio'!K116-1</f>
        <v>#DIV/0!</v>
      </c>
      <c r="L116" s="16">
        <f>+'SCC x Atuacao = Comércio'!L148/'SCC x Atuacao = Comércio'!L116-1</f>
        <v>-2.1253948264213784E-3</v>
      </c>
    </row>
    <row r="117" spans="1:12" x14ac:dyDescent="0.25">
      <c r="A117" s="123" t="s">
        <v>545</v>
      </c>
      <c r="B117" s="16">
        <f>+'SCC x Atuacao = Comércio'!B149/'SCC x Atuacao = Comércio'!B117-1</f>
        <v>0.24682305455126974</v>
      </c>
      <c r="C117" s="16" t="e">
        <f>+'SCC x Atuacao = Comércio'!C149/'SCC x Atuacao = Comércio'!C117-1</f>
        <v>#DIV/0!</v>
      </c>
      <c r="D117" s="16" t="e">
        <f>+'SCC x Atuacao = Comércio'!D149/'SCC x Atuacao = Comércio'!D117-1</f>
        <v>#DIV/0!</v>
      </c>
      <c r="E117" s="16" t="e">
        <f>+'SCC x Atuacao = Comércio'!E149/'SCC x Atuacao = Comércio'!E117-1</f>
        <v>#DIV/0!</v>
      </c>
      <c r="F117" s="16">
        <f>+'SCC x Atuacao = Comércio'!F149/'SCC x Atuacao = Comércio'!F117-1</f>
        <v>1.8090745102613548E-2</v>
      </c>
      <c r="G117" s="16" t="e">
        <f>+'SCC x Atuacao = Comércio'!G149/'SCC x Atuacao = Comércio'!G117-1</f>
        <v>#DIV/0!</v>
      </c>
      <c r="H117" s="16" t="e">
        <f>+'SCC x Atuacao = Comércio'!H149/'SCC x Atuacao = Comércio'!H117-1</f>
        <v>#DIV/0!</v>
      </c>
      <c r="I117" s="16">
        <f>+'SCC x Atuacao = Comércio'!I149/'SCC x Atuacao = Comércio'!I117-1</f>
        <v>-0.2927236841439721</v>
      </c>
      <c r="J117" s="16" t="e">
        <f>+'SCC x Atuacao = Comércio'!J149/'SCC x Atuacao = Comércio'!J117-1</f>
        <v>#DIV/0!</v>
      </c>
      <c r="K117" s="16" t="e">
        <f>+'SCC x Atuacao = Comércio'!K149/'SCC x Atuacao = Comércio'!K117-1</f>
        <v>#DIV/0!</v>
      </c>
      <c r="L117" s="16">
        <f>+'SCC x Atuacao = Comércio'!L149/'SCC x Atuacao = Comércio'!L117-1</f>
        <v>1.3483868121133558E-3</v>
      </c>
    </row>
    <row r="118" spans="1:12" x14ac:dyDescent="0.25">
      <c r="A118" s="123" t="s">
        <v>546</v>
      </c>
      <c r="B118" s="16">
        <f>+'SCC x Atuacao = Comércio'!B150/'SCC x Atuacao = Comércio'!B118-1</f>
        <v>0.27111119209059931</v>
      </c>
      <c r="C118" s="16" t="e">
        <f>+'SCC x Atuacao = Comércio'!C150/'SCC x Atuacao = Comércio'!C118-1</f>
        <v>#DIV/0!</v>
      </c>
      <c r="D118" s="16" t="e">
        <f>+'SCC x Atuacao = Comércio'!D150/'SCC x Atuacao = Comércio'!D118-1</f>
        <v>#DIV/0!</v>
      </c>
      <c r="E118" s="16" t="e">
        <f>+'SCC x Atuacao = Comércio'!E150/'SCC x Atuacao = Comércio'!E118-1</f>
        <v>#DIV/0!</v>
      </c>
      <c r="F118" s="16">
        <f>+'SCC x Atuacao = Comércio'!F150/'SCC x Atuacao = Comércio'!F118-1</f>
        <v>1.1447122749851824E-2</v>
      </c>
      <c r="G118" s="16" t="e">
        <f>+'SCC x Atuacao = Comércio'!G150/'SCC x Atuacao = Comércio'!G118-1</f>
        <v>#DIV/0!</v>
      </c>
      <c r="H118" s="16" t="e">
        <f>+'SCC x Atuacao = Comércio'!H150/'SCC x Atuacao = Comércio'!H118-1</f>
        <v>#DIV/0!</v>
      </c>
      <c r="I118" s="16">
        <f>+'SCC x Atuacao = Comércio'!I150/'SCC x Atuacao = Comércio'!I118-1</f>
        <v>-0.22455989336140658</v>
      </c>
      <c r="J118" s="16" t="e">
        <f>+'SCC x Atuacao = Comércio'!J150/'SCC x Atuacao = Comércio'!J118-1</f>
        <v>#DIV/0!</v>
      </c>
      <c r="K118" s="16" t="e">
        <f>+'SCC x Atuacao = Comércio'!K150/'SCC x Atuacao = Comércio'!K118-1</f>
        <v>#DIV/0!</v>
      </c>
      <c r="L118" s="16">
        <f>+'SCC x Atuacao = Comércio'!L150/'SCC x Atuacao = Comércio'!L118-1</f>
        <v>1.367508918987359E-2</v>
      </c>
    </row>
    <row r="119" spans="1:12" x14ac:dyDescent="0.25">
      <c r="A119" s="123" t="s">
        <v>547</v>
      </c>
      <c r="B119" s="16">
        <f>+'SCC x Atuacao = Comércio'!B151/'SCC x Atuacao = Comércio'!B119-1</f>
        <v>0.15389805963770087</v>
      </c>
      <c r="C119" s="16" t="e">
        <f>+'SCC x Atuacao = Comércio'!C151/'SCC x Atuacao = Comércio'!C119-1</f>
        <v>#DIV/0!</v>
      </c>
      <c r="D119" s="16" t="e">
        <f>+'SCC x Atuacao = Comércio'!D151/'SCC x Atuacao = Comércio'!D119-1</f>
        <v>#DIV/0!</v>
      </c>
      <c r="E119" s="16" t="e">
        <f>+'SCC x Atuacao = Comércio'!E151/'SCC x Atuacao = Comércio'!E119-1</f>
        <v>#DIV/0!</v>
      </c>
      <c r="F119" s="16">
        <f>+'SCC x Atuacao = Comércio'!F151/'SCC x Atuacao = Comércio'!F119-1</f>
        <v>2.6467125080933851E-2</v>
      </c>
      <c r="G119" s="16" t="e">
        <f>+'SCC x Atuacao = Comércio'!G151/'SCC x Atuacao = Comércio'!G119-1</f>
        <v>#DIV/0!</v>
      </c>
      <c r="H119" s="16" t="e">
        <f>+'SCC x Atuacao = Comércio'!H151/'SCC x Atuacao = Comércio'!H119-1</f>
        <v>#DIV/0!</v>
      </c>
      <c r="I119" s="16">
        <f>+'SCC x Atuacao = Comércio'!I151/'SCC x Atuacao = Comércio'!I119-1</f>
        <v>-0.35316942552617892</v>
      </c>
      <c r="J119" s="16" t="e">
        <f>+'SCC x Atuacao = Comércio'!J151/'SCC x Atuacao = Comércio'!J119-1</f>
        <v>#DIV/0!</v>
      </c>
      <c r="K119" s="16" t="e">
        <f>+'SCC x Atuacao = Comércio'!K151/'SCC x Atuacao = Comércio'!K119-1</f>
        <v>#DIV/0!</v>
      </c>
      <c r="L119" s="16">
        <f>+'SCC x Atuacao = Comércio'!L151/'SCC x Atuacao = Comércio'!L119-1</f>
        <v>1.3638217409846831E-2</v>
      </c>
    </row>
    <row r="120" spans="1:12" x14ac:dyDescent="0.25">
      <c r="A120" s="123" t="s">
        <v>548</v>
      </c>
      <c r="B120" s="16">
        <f>+'SCC x Atuacao = Comércio'!B152/'SCC x Atuacao = Comércio'!B120-1</f>
        <v>0.21682701781247715</v>
      </c>
      <c r="C120" s="16" t="e">
        <f>+'SCC x Atuacao = Comércio'!C152/'SCC x Atuacao = Comércio'!C120-1</f>
        <v>#DIV/0!</v>
      </c>
      <c r="D120" s="16" t="e">
        <f>+'SCC x Atuacao = Comércio'!D152/'SCC x Atuacao = Comércio'!D120-1</f>
        <v>#DIV/0!</v>
      </c>
      <c r="E120" s="16" t="e">
        <f>+'SCC x Atuacao = Comércio'!E152/'SCC x Atuacao = Comércio'!E120-1</f>
        <v>#DIV/0!</v>
      </c>
      <c r="F120" s="16">
        <f>+'SCC x Atuacao = Comércio'!F152/'SCC x Atuacao = Comércio'!F120-1</f>
        <v>3.7494645042987162E-2</v>
      </c>
      <c r="G120" s="16" t="e">
        <f>+'SCC x Atuacao = Comércio'!G152/'SCC x Atuacao = Comércio'!G120-1</f>
        <v>#DIV/0!</v>
      </c>
      <c r="H120" s="16" t="e">
        <f>+'SCC x Atuacao = Comércio'!H152/'SCC x Atuacao = Comércio'!H120-1</f>
        <v>#DIV/0!</v>
      </c>
      <c r="I120" s="16">
        <f>+'SCC x Atuacao = Comércio'!I152/'SCC x Atuacao = Comércio'!I120-1</f>
        <v>-0.27748797044165519</v>
      </c>
      <c r="J120" s="16" t="e">
        <f>+'SCC x Atuacao = Comércio'!J152/'SCC x Atuacao = Comércio'!J120-1</f>
        <v>#DIV/0!</v>
      </c>
      <c r="K120" s="16" t="e">
        <f>+'SCC x Atuacao = Comércio'!K152/'SCC x Atuacao = Comércio'!K120-1</f>
        <v>#DIV/0!</v>
      </c>
      <c r="L120" s="16">
        <f>+'SCC x Atuacao = Comércio'!L152/'SCC x Atuacao = Comércio'!L120-1</f>
        <v>2.7436794761875438E-2</v>
      </c>
    </row>
    <row r="121" spans="1:12" x14ac:dyDescent="0.25">
      <c r="A121" s="123" t="s">
        <v>549</v>
      </c>
      <c r="B121" s="16">
        <f>+'SCC x Atuacao = Comércio'!B153/'SCC x Atuacao = Comércio'!B121-1</f>
        <v>0.21882461954359322</v>
      </c>
      <c r="C121" s="16" t="e">
        <f>+'SCC x Atuacao = Comércio'!C153/'SCC x Atuacao = Comércio'!C121-1</f>
        <v>#DIV/0!</v>
      </c>
      <c r="D121" s="16" t="e">
        <f>+'SCC x Atuacao = Comércio'!D153/'SCC x Atuacao = Comércio'!D121-1</f>
        <v>#DIV/0!</v>
      </c>
      <c r="E121" s="16" t="e">
        <f>+'SCC x Atuacao = Comércio'!E153/'SCC x Atuacao = Comércio'!E121-1</f>
        <v>#DIV/0!</v>
      </c>
      <c r="F121" s="16">
        <f>+'SCC x Atuacao = Comércio'!F153/'SCC x Atuacao = Comércio'!F121-1</f>
        <v>4.9692802270112191E-2</v>
      </c>
      <c r="G121" s="16" t="e">
        <f>+'SCC x Atuacao = Comércio'!G153/'SCC x Atuacao = Comércio'!G121-1</f>
        <v>#DIV/0!</v>
      </c>
      <c r="H121" s="16" t="e">
        <f>+'SCC x Atuacao = Comércio'!H153/'SCC x Atuacao = Comércio'!H121-1</f>
        <v>#DIV/0!</v>
      </c>
      <c r="I121" s="16">
        <f>+'SCC x Atuacao = Comércio'!I153/'SCC x Atuacao = Comércio'!I121-1</f>
        <v>-0.29511834920672542</v>
      </c>
      <c r="J121" s="16" t="e">
        <f>+'SCC x Atuacao = Comércio'!J153/'SCC x Atuacao = Comércio'!J121-1</f>
        <v>#DIV/0!</v>
      </c>
      <c r="K121" s="16" t="e">
        <f>+'SCC x Atuacao = Comércio'!K153/'SCC x Atuacao = Comércio'!K121-1</f>
        <v>#DIV/0!</v>
      </c>
      <c r="L121" s="16">
        <f>+'SCC x Atuacao = Comércio'!L153/'SCC x Atuacao = Comércio'!L121-1</f>
        <v>4.186541707140301E-2</v>
      </c>
    </row>
    <row r="122" spans="1:12" x14ac:dyDescent="0.25">
      <c r="A122" s="123" t="s">
        <v>550</v>
      </c>
      <c r="B122" s="16">
        <f>+'SCC x Atuacao = Comércio'!B154/'SCC x Atuacao = Comércio'!B122-1</f>
        <v>0.18208844556179216</v>
      </c>
      <c r="C122" s="16" t="e">
        <f>+'SCC x Atuacao = Comércio'!C154/'SCC x Atuacao = Comércio'!C122-1</f>
        <v>#DIV/0!</v>
      </c>
      <c r="D122" s="16" t="e">
        <f>+'SCC x Atuacao = Comércio'!D154/'SCC x Atuacao = Comércio'!D122-1</f>
        <v>#DIV/0!</v>
      </c>
      <c r="E122" s="16" t="e">
        <f>+'SCC x Atuacao = Comércio'!E154/'SCC x Atuacao = Comércio'!E122-1</f>
        <v>#DIV/0!</v>
      </c>
      <c r="F122" s="16">
        <f>+'SCC x Atuacao = Comércio'!F154/'SCC x Atuacao = Comércio'!F122-1</f>
        <v>5.9177684961745136E-2</v>
      </c>
      <c r="G122" s="16" t="e">
        <f>+'SCC x Atuacao = Comércio'!G154/'SCC x Atuacao = Comércio'!G122-1</f>
        <v>#DIV/0!</v>
      </c>
      <c r="H122" s="16" t="e">
        <f>+'SCC x Atuacao = Comércio'!H154/'SCC x Atuacao = Comércio'!H122-1</f>
        <v>#DIV/0!</v>
      </c>
      <c r="I122" s="16">
        <f>+'SCC x Atuacao = Comércio'!I154/'SCC x Atuacao = Comércio'!I122-1</f>
        <v>-0.27665928558570019</v>
      </c>
      <c r="J122" s="16" t="e">
        <f>+'SCC x Atuacao = Comércio'!J154/'SCC x Atuacao = Comércio'!J122-1</f>
        <v>#DIV/0!</v>
      </c>
      <c r="K122" s="16" t="e">
        <f>+'SCC x Atuacao = Comércio'!K154/'SCC x Atuacao = Comércio'!K122-1</f>
        <v>#DIV/0!</v>
      </c>
      <c r="L122" s="16">
        <f>+'SCC x Atuacao = Comércio'!L154/'SCC x Atuacao = Comércio'!L122-1</f>
        <v>4.7411089193239109E-2</v>
      </c>
    </row>
    <row r="123" spans="1:12" x14ac:dyDescent="0.25">
      <c r="A123" s="123" t="s">
        <v>551</v>
      </c>
      <c r="B123" s="16">
        <f>+'SCC x Atuacao = Comércio'!B155/'SCC x Atuacao = Comércio'!B123-1</f>
        <v>0.30380113445638668</v>
      </c>
      <c r="C123" s="16" t="e">
        <f>+'SCC x Atuacao = Comércio'!C155/'SCC x Atuacao = Comércio'!C123-1</f>
        <v>#DIV/0!</v>
      </c>
      <c r="D123" s="16" t="e">
        <f>+'SCC x Atuacao = Comércio'!D155/'SCC x Atuacao = Comércio'!D123-1</f>
        <v>#DIV/0!</v>
      </c>
      <c r="E123" s="16" t="e">
        <f>+'SCC x Atuacao = Comércio'!E155/'SCC x Atuacao = Comércio'!E123-1</f>
        <v>#DIV/0!</v>
      </c>
      <c r="F123" s="16">
        <f>+'SCC x Atuacao = Comércio'!F155/'SCC x Atuacao = Comércio'!F123-1</f>
        <v>-3.4853151021228435E-2</v>
      </c>
      <c r="G123" s="16" t="e">
        <f>+'SCC x Atuacao = Comércio'!G155/'SCC x Atuacao = Comércio'!G123-1</f>
        <v>#DIV/0!</v>
      </c>
      <c r="H123" s="16" t="e">
        <f>+'SCC x Atuacao = Comércio'!H155/'SCC x Atuacao = Comércio'!H123-1</f>
        <v>#DIV/0!</v>
      </c>
      <c r="I123" s="16">
        <f>+'SCC x Atuacao = Comércio'!I155/'SCC x Atuacao = Comércio'!I123-1</f>
        <v>-0.294165115930898</v>
      </c>
      <c r="J123" s="16" t="e">
        <f>+'SCC x Atuacao = Comércio'!J155/'SCC x Atuacao = Comércio'!J123-1</f>
        <v>#DIV/0!</v>
      </c>
      <c r="K123" s="16" t="e">
        <f>+'SCC x Atuacao = Comércio'!K155/'SCC x Atuacao = Comércio'!K123-1</f>
        <v>#DIV/0!</v>
      </c>
      <c r="L123" s="16">
        <f>+'SCC x Atuacao = Comércio'!L155/'SCC x Atuacao = Comércio'!L123-1</f>
        <v>-2.3409022929737455E-2</v>
      </c>
    </row>
    <row r="124" spans="1:12" x14ac:dyDescent="0.25">
      <c r="A124" s="123" t="s">
        <v>552</v>
      </c>
      <c r="B124" s="16">
        <f>+'SCC x Atuacao = Comércio'!B156/'SCC x Atuacao = Comércio'!B124-1</f>
        <v>0.52997694153041963</v>
      </c>
      <c r="C124" s="16" t="e">
        <f>+'SCC x Atuacao = Comércio'!C156/'SCC x Atuacao = Comércio'!C124-1</f>
        <v>#DIV/0!</v>
      </c>
      <c r="D124" s="16" t="e">
        <f>+'SCC x Atuacao = Comércio'!D156/'SCC x Atuacao = Comércio'!D124-1</f>
        <v>#DIV/0!</v>
      </c>
      <c r="E124" s="16" t="e">
        <f>+'SCC x Atuacao = Comércio'!E156/'SCC x Atuacao = Comércio'!E124-1</f>
        <v>#DIV/0!</v>
      </c>
      <c r="F124" s="16">
        <f>+'SCC x Atuacao = Comércio'!F156/'SCC x Atuacao = Comércio'!F124-1</f>
        <v>8.4524654794571275E-2</v>
      </c>
      <c r="G124" s="16" t="e">
        <f>+'SCC x Atuacao = Comércio'!G156/'SCC x Atuacao = Comércio'!G124-1</f>
        <v>#DIV/0!</v>
      </c>
      <c r="H124" s="16" t="e">
        <f>+'SCC x Atuacao = Comércio'!H156/'SCC x Atuacao = Comércio'!H124-1</f>
        <v>#DIV/0!</v>
      </c>
      <c r="I124" s="16">
        <f>+'SCC x Atuacao = Comércio'!I156/'SCC x Atuacao = Comércio'!I124-1</f>
        <v>-9.7450184052194633E-2</v>
      </c>
      <c r="J124" s="16" t="e">
        <f>+'SCC x Atuacao = Comércio'!J156/'SCC x Atuacao = Comércio'!J124-1</f>
        <v>#DIV/0!</v>
      </c>
      <c r="K124" s="16" t="e">
        <f>+'SCC x Atuacao = Comércio'!K156/'SCC x Atuacao = Comércio'!K124-1</f>
        <v>#DIV/0!</v>
      </c>
      <c r="L124" s="16">
        <f>+'SCC x Atuacao = Comércio'!L156/'SCC x Atuacao = Comércio'!L124-1</f>
        <v>0.12192843191735903</v>
      </c>
    </row>
    <row r="125" spans="1:12" x14ac:dyDescent="0.25">
      <c r="A125" s="123" t="s">
        <v>553</v>
      </c>
      <c r="B125" s="16">
        <f>+'SCC x Atuacao = Comércio'!B157/'SCC x Atuacao = Comércio'!B125-1</f>
        <v>0.29156382763350441</v>
      </c>
      <c r="C125" s="16" t="e">
        <f>+'SCC x Atuacao = Comércio'!C157/'SCC x Atuacao = Comércio'!C125-1</f>
        <v>#DIV/0!</v>
      </c>
      <c r="D125" s="16" t="e">
        <f>+'SCC x Atuacao = Comércio'!D157/'SCC x Atuacao = Comércio'!D125-1</f>
        <v>#DIV/0!</v>
      </c>
      <c r="E125" s="16" t="e">
        <f>+'SCC x Atuacao = Comércio'!E157/'SCC x Atuacao = Comércio'!E125-1</f>
        <v>#DIV/0!</v>
      </c>
      <c r="F125" s="16">
        <f>+'SCC x Atuacao = Comércio'!F157/'SCC x Atuacao = Comércio'!F125-1</f>
        <v>1.8140964332122866E-2</v>
      </c>
      <c r="G125" s="16" t="e">
        <f>+'SCC x Atuacao = Comércio'!G157/'SCC x Atuacao = Comércio'!G125-1</f>
        <v>#DIV/0!</v>
      </c>
      <c r="H125" s="16" t="e">
        <f>+'SCC x Atuacao = Comércio'!H157/'SCC x Atuacao = Comércio'!H125-1</f>
        <v>#DIV/0!</v>
      </c>
      <c r="I125" s="16">
        <f>+'SCC x Atuacao = Comércio'!I157/'SCC x Atuacao = Comércio'!I125-1</f>
        <v>-0.23942108457514322</v>
      </c>
      <c r="J125" s="16" t="e">
        <f>+'SCC x Atuacao = Comércio'!J157/'SCC x Atuacao = Comércio'!J125-1</f>
        <v>#DIV/0!</v>
      </c>
      <c r="K125" s="16" t="e">
        <f>+'SCC x Atuacao = Comércio'!K157/'SCC x Atuacao = Comércio'!K125-1</f>
        <v>#DIV/0!</v>
      </c>
      <c r="L125" s="16">
        <f>+'SCC x Atuacao = Comércio'!L157/'SCC x Atuacao = Comércio'!L125-1</f>
        <v>2.9100819376082221E-2</v>
      </c>
    </row>
    <row r="126" spans="1:12" x14ac:dyDescent="0.25">
      <c r="A126" s="123" t="s">
        <v>554</v>
      </c>
      <c r="B126" s="16">
        <f>+'SCC x Atuacao = Comércio'!B158/'SCC x Atuacao = Comércio'!B126-1</f>
        <v>0.39784154413988682</v>
      </c>
      <c r="C126" s="16" t="e">
        <f>+'SCC x Atuacao = Comércio'!C158/'SCC x Atuacao = Comércio'!C126-1</f>
        <v>#DIV/0!</v>
      </c>
      <c r="D126" s="16" t="e">
        <f>+'SCC x Atuacao = Comércio'!D158/'SCC x Atuacao = Comércio'!D126-1</f>
        <v>#DIV/0!</v>
      </c>
      <c r="E126" s="16" t="e">
        <f>+'SCC x Atuacao = Comércio'!E158/'SCC x Atuacao = Comércio'!E126-1</f>
        <v>#DIV/0!</v>
      </c>
      <c r="F126" s="16">
        <f>+'SCC x Atuacao = Comércio'!F158/'SCC x Atuacao = Comércio'!F126-1</f>
        <v>1.1620586173726855E-2</v>
      </c>
      <c r="G126" s="16" t="e">
        <f>+'SCC x Atuacao = Comércio'!G158/'SCC x Atuacao = Comércio'!G126-1</f>
        <v>#DIV/0!</v>
      </c>
      <c r="H126" s="16" t="e">
        <f>+'SCC x Atuacao = Comércio'!H158/'SCC x Atuacao = Comércio'!H126-1</f>
        <v>#DIV/0!</v>
      </c>
      <c r="I126" s="16">
        <f>+'SCC x Atuacao = Comércio'!I158/'SCC x Atuacao = Comércio'!I126-1</f>
        <v>-0.22194585017149804</v>
      </c>
      <c r="J126" s="16" t="e">
        <f>+'SCC x Atuacao = Comércio'!J158/'SCC x Atuacao = Comércio'!J126-1</f>
        <v>#DIV/0!</v>
      </c>
      <c r="K126" s="16" t="e">
        <f>+'SCC x Atuacao = Comércio'!K158/'SCC x Atuacao = Comércio'!K126-1</f>
        <v>#DIV/0!</v>
      </c>
      <c r="L126" s="16">
        <f>+'SCC x Atuacao = Comércio'!L158/'SCC x Atuacao = Comércio'!L126-1</f>
        <v>2.2185843737827504E-2</v>
      </c>
    </row>
    <row r="127" spans="1:12" x14ac:dyDescent="0.25">
      <c r="A127" s="123" t="s">
        <v>555</v>
      </c>
      <c r="B127" s="16">
        <f>+'SCC x Atuacao = Comércio'!B159/'SCC x Atuacao = Comércio'!B127-1</f>
        <v>0.16990324344674046</v>
      </c>
      <c r="C127" s="16" t="e">
        <f>+'SCC x Atuacao = Comércio'!C159/'SCC x Atuacao = Comércio'!C127-1</f>
        <v>#DIV/0!</v>
      </c>
      <c r="D127" s="16" t="e">
        <f>+'SCC x Atuacao = Comércio'!D159/'SCC x Atuacao = Comércio'!D127-1</f>
        <v>#DIV/0!</v>
      </c>
      <c r="E127" s="16" t="e">
        <f>+'SCC x Atuacao = Comércio'!E159/'SCC x Atuacao = Comércio'!E127-1</f>
        <v>#DIV/0!</v>
      </c>
      <c r="F127" s="16">
        <f>+'SCC x Atuacao = Comércio'!F159/'SCC x Atuacao = Comércio'!F127-1</f>
        <v>-0.15164493618866037</v>
      </c>
      <c r="G127" s="16" t="e">
        <f>+'SCC x Atuacao = Comércio'!G159/'SCC x Atuacao = Comércio'!G127-1</f>
        <v>#DIV/0!</v>
      </c>
      <c r="H127" s="16" t="e">
        <f>+'SCC x Atuacao = Comércio'!H159/'SCC x Atuacao = Comércio'!H127-1</f>
        <v>#DIV/0!</v>
      </c>
      <c r="I127" s="16">
        <f>+'SCC x Atuacao = Comércio'!I159/'SCC x Atuacao = Comércio'!I127-1</f>
        <v>-0.40989216522479588</v>
      </c>
      <c r="J127" s="16" t="e">
        <f>+'SCC x Atuacao = Comércio'!J159/'SCC x Atuacao = Comércio'!J127-1</f>
        <v>#DIV/0!</v>
      </c>
      <c r="K127" s="16" t="e">
        <f>+'SCC x Atuacao = Comércio'!K159/'SCC x Atuacao = Comércio'!K127-1</f>
        <v>#DIV/0!</v>
      </c>
      <c r="L127" s="16">
        <f>+'SCC x Atuacao = Comércio'!L159/'SCC x Atuacao = Comércio'!L127-1</f>
        <v>-0.14489804161068431</v>
      </c>
    </row>
    <row r="128" spans="1:12" x14ac:dyDescent="0.25">
      <c r="A128" s="123" t="s">
        <v>95</v>
      </c>
      <c r="B128" s="16">
        <f>+'SCC x Atuacao = Comércio'!B160/'SCC x Atuacao = Comércio'!B128-1</f>
        <v>0.23127997266700984</v>
      </c>
      <c r="C128" s="16" t="e">
        <f>+'SCC x Atuacao = Comércio'!C160/'SCC x Atuacao = Comércio'!C128-1</f>
        <v>#DIV/0!</v>
      </c>
      <c r="D128" s="16" t="e">
        <f>+'SCC x Atuacao = Comércio'!D160/'SCC x Atuacao = Comércio'!D128-1</f>
        <v>#DIV/0!</v>
      </c>
      <c r="E128" s="16" t="e">
        <f>+'SCC x Atuacao = Comércio'!E160/'SCC x Atuacao = Comércio'!E128-1</f>
        <v>#DIV/0!</v>
      </c>
      <c r="F128" s="16">
        <f>+'SCC x Atuacao = Comércio'!F160/'SCC x Atuacao = Comércio'!F128-1</f>
        <v>1.6820209348208603E-2</v>
      </c>
      <c r="G128" s="16" t="e">
        <f>+'SCC x Atuacao = Comércio'!G160/'SCC x Atuacao = Comércio'!G128-1</f>
        <v>#DIV/0!</v>
      </c>
      <c r="H128" s="16" t="e">
        <f>+'SCC x Atuacao = Comércio'!H160/'SCC x Atuacao = Comércio'!H128-1</f>
        <v>#DIV/0!</v>
      </c>
      <c r="I128" s="16">
        <f>+'SCC x Atuacao = Comércio'!I160/'SCC x Atuacao = Comércio'!I128-1</f>
        <v>-0.28978821497195184</v>
      </c>
      <c r="J128" s="16" t="e">
        <f>+'SCC x Atuacao = Comércio'!J160/'SCC x Atuacao = Comércio'!J128-1</f>
        <v>#DIV/0!</v>
      </c>
      <c r="K128" s="16" t="e">
        <f>+'SCC x Atuacao = Comércio'!K160/'SCC x Atuacao = Comércio'!K128-1</f>
        <v>#DIV/0!</v>
      </c>
      <c r="L128" s="16">
        <f>+'SCC x Atuacao = Comércio'!L160/'SCC x Atuacao = Comércio'!L128-1</f>
        <v>1.0031752096502755E-2</v>
      </c>
    </row>
    <row r="129" spans="1:12" x14ac:dyDescent="0.25">
      <c r="A129" s="123"/>
      <c r="B129" s="123"/>
      <c r="C129" s="123"/>
      <c r="D129" s="123"/>
      <c r="E129" s="123"/>
      <c r="F129" s="123"/>
      <c r="G129" s="123"/>
      <c r="H129" s="123"/>
      <c r="I129" s="123"/>
      <c r="J129" s="123"/>
      <c r="K129" s="123"/>
    </row>
    <row r="130" spans="1:12" x14ac:dyDescent="0.25">
      <c r="A130" s="123"/>
      <c r="B130" s="123"/>
      <c r="C130" s="123"/>
      <c r="D130" s="123"/>
      <c r="E130" s="123"/>
      <c r="F130" s="123"/>
      <c r="G130" s="123"/>
      <c r="H130" s="123"/>
      <c r="I130" s="123"/>
      <c r="J130" s="123"/>
      <c r="K130" s="123"/>
    </row>
    <row r="131" spans="1:12" s="123" customFormat="1" x14ac:dyDescent="0.25">
      <c r="B131" s="123">
        <v>2012</v>
      </c>
      <c r="C131" s="123">
        <v>2012</v>
      </c>
      <c r="D131" s="123">
        <v>2012</v>
      </c>
      <c r="E131" s="123">
        <v>2012</v>
      </c>
      <c r="F131" s="123">
        <v>2012</v>
      </c>
      <c r="G131" s="123">
        <v>2012</v>
      </c>
      <c r="H131" s="123">
        <v>2012</v>
      </c>
      <c r="I131" s="123">
        <v>2012</v>
      </c>
      <c r="J131" s="123">
        <v>2012</v>
      </c>
      <c r="K131" s="123">
        <v>2012</v>
      </c>
      <c r="L131" s="123">
        <v>2012</v>
      </c>
    </row>
    <row r="132" spans="1:12" x14ac:dyDescent="0.25">
      <c r="A132" s="123"/>
      <c r="B132" s="123" t="s">
        <v>780</v>
      </c>
      <c r="C132" s="123" t="s">
        <v>782</v>
      </c>
      <c r="D132" s="123" t="s">
        <v>23</v>
      </c>
      <c r="E132" s="123" t="s">
        <v>787</v>
      </c>
      <c r="F132" s="123" t="s">
        <v>788</v>
      </c>
      <c r="G132" s="123" t="s">
        <v>791</v>
      </c>
      <c r="H132" s="123" t="s">
        <v>25</v>
      </c>
      <c r="I132" s="123" t="s">
        <v>24</v>
      </c>
      <c r="J132" s="123" t="s">
        <v>35</v>
      </c>
      <c r="K132" s="123" t="s">
        <v>795</v>
      </c>
      <c r="L132" s="123" t="s">
        <v>935</v>
      </c>
    </row>
    <row r="133" spans="1:12" x14ac:dyDescent="0.25">
      <c r="A133" s="123" t="s">
        <v>529</v>
      </c>
      <c r="B133" s="16">
        <f>+'SCC x Atuacao = Comércio'!B165/'SCC x Atuacao = Comércio'!B133-1</f>
        <v>-4.697365014543653E-3</v>
      </c>
      <c r="C133" s="16" t="e">
        <f>+'SCC x Atuacao = Comércio'!C165/'SCC x Atuacao = Comércio'!C133-1</f>
        <v>#DIV/0!</v>
      </c>
      <c r="D133" s="16" t="e">
        <f>+'SCC x Atuacao = Comércio'!D165/'SCC x Atuacao = Comércio'!D133-1</f>
        <v>#DIV/0!</v>
      </c>
      <c r="E133" s="16" t="e">
        <f>+'SCC x Atuacao = Comércio'!E165/'SCC x Atuacao = Comércio'!E133-1</f>
        <v>#DIV/0!</v>
      </c>
      <c r="F133" s="16">
        <f>+'SCC x Atuacao = Comércio'!F165/'SCC x Atuacao = Comércio'!F133-1</f>
        <v>0.20908989274634759</v>
      </c>
      <c r="G133" s="16" t="e">
        <f>+'SCC x Atuacao = Comércio'!G165/'SCC x Atuacao = Comércio'!G133-1</f>
        <v>#DIV/0!</v>
      </c>
      <c r="H133" s="16" t="e">
        <f>+'SCC x Atuacao = Comércio'!H165/'SCC x Atuacao = Comércio'!H133-1</f>
        <v>#DIV/0!</v>
      </c>
      <c r="I133" s="16">
        <f>+'SCC x Atuacao = Comércio'!I165/'SCC x Atuacao = Comércio'!I133-1</f>
        <v>0.44069899991832662</v>
      </c>
      <c r="J133" s="16" t="e">
        <f>+'SCC x Atuacao = Comércio'!J165/'SCC x Atuacao = Comércio'!J133-1</f>
        <v>#DIV/0!</v>
      </c>
      <c r="K133" s="16" t="e">
        <f>+'SCC x Atuacao = Comércio'!K165/'SCC x Atuacao = Comércio'!K133-1</f>
        <v>#DIV/0!</v>
      </c>
      <c r="L133" s="16">
        <f>+'SCC x Atuacao = Comércio'!L165/'SCC x Atuacao = Comércio'!L133-1</f>
        <v>0.17064924758729516</v>
      </c>
    </row>
    <row r="134" spans="1:12" x14ac:dyDescent="0.25">
      <c r="A134" s="123" t="s">
        <v>530</v>
      </c>
      <c r="B134" s="16">
        <f>+'SCC x Atuacao = Comércio'!B166/'SCC x Atuacao = Comércio'!B134-1</f>
        <v>0.52180541902605149</v>
      </c>
      <c r="C134" s="16" t="e">
        <f>+'SCC x Atuacao = Comércio'!C166/'SCC x Atuacao = Comércio'!C134-1</f>
        <v>#DIV/0!</v>
      </c>
      <c r="D134" s="16" t="e">
        <f>+'SCC x Atuacao = Comércio'!D166/'SCC x Atuacao = Comércio'!D134-1</f>
        <v>#DIV/0!</v>
      </c>
      <c r="E134" s="16" t="e">
        <f>+'SCC x Atuacao = Comércio'!E166/'SCC x Atuacao = Comércio'!E134-1</f>
        <v>#DIV/0!</v>
      </c>
      <c r="F134" s="16">
        <f>+'SCC x Atuacao = Comércio'!F166/'SCC x Atuacao = Comércio'!F134-1</f>
        <v>0.1528814047808007</v>
      </c>
      <c r="G134" s="16" t="e">
        <f>+'SCC x Atuacao = Comércio'!G166/'SCC x Atuacao = Comércio'!G134-1</f>
        <v>#DIV/0!</v>
      </c>
      <c r="H134" s="16" t="e">
        <f>+'SCC x Atuacao = Comércio'!H166/'SCC x Atuacao = Comércio'!H134-1</f>
        <v>#DIV/0!</v>
      </c>
      <c r="I134" s="16">
        <f>+'SCC x Atuacao = Comércio'!I166/'SCC x Atuacao = Comércio'!I134-1</f>
        <v>0.10154486697443055</v>
      </c>
      <c r="J134" s="16" t="e">
        <f>+'SCC x Atuacao = Comércio'!J166/'SCC x Atuacao = Comércio'!J134-1</f>
        <v>#DIV/0!</v>
      </c>
      <c r="K134" s="16" t="e">
        <f>+'SCC x Atuacao = Comércio'!K166/'SCC x Atuacao = Comércio'!K134-1</f>
        <v>#DIV/0!</v>
      </c>
      <c r="L134" s="16">
        <f>+'SCC x Atuacao = Comércio'!L166/'SCC x Atuacao = Comércio'!L134-1</f>
        <v>0.19617101544549431</v>
      </c>
    </row>
    <row r="135" spans="1:12" x14ac:dyDescent="0.25">
      <c r="A135" s="123" t="s">
        <v>531</v>
      </c>
      <c r="B135" s="16">
        <f>+'SCC x Atuacao = Comércio'!B167/'SCC x Atuacao = Comércio'!B135-1</f>
        <v>0.12242321384030075</v>
      </c>
      <c r="C135" s="16" t="e">
        <f>+'SCC x Atuacao = Comércio'!C167/'SCC x Atuacao = Comércio'!C135-1</f>
        <v>#DIV/0!</v>
      </c>
      <c r="D135" s="16" t="e">
        <f>+'SCC x Atuacao = Comércio'!D167/'SCC x Atuacao = Comércio'!D135-1</f>
        <v>#DIV/0!</v>
      </c>
      <c r="E135" s="16" t="e">
        <f>+'SCC x Atuacao = Comércio'!E167/'SCC x Atuacao = Comércio'!E135-1</f>
        <v>#DIV/0!</v>
      </c>
      <c r="F135" s="16">
        <f>+'SCC x Atuacao = Comércio'!F167/'SCC x Atuacao = Comércio'!F135-1</f>
        <v>0.21024665596794612</v>
      </c>
      <c r="G135" s="16" t="e">
        <f>+'SCC x Atuacao = Comércio'!G167/'SCC x Atuacao = Comércio'!G135-1</f>
        <v>#DIV/0!</v>
      </c>
      <c r="H135" s="16" t="e">
        <f>+'SCC x Atuacao = Comércio'!H167/'SCC x Atuacao = Comércio'!H135-1</f>
        <v>#DIV/0!</v>
      </c>
      <c r="I135" s="16">
        <f>+'SCC x Atuacao = Comércio'!I167/'SCC x Atuacao = Comércio'!I135-1</f>
        <v>6.9219766939698779E-2</v>
      </c>
      <c r="J135" s="16" t="e">
        <f>+'SCC x Atuacao = Comércio'!J167/'SCC x Atuacao = Comércio'!J135-1</f>
        <v>#DIV/0!</v>
      </c>
      <c r="K135" s="16" t="e">
        <f>+'SCC x Atuacao = Comércio'!K167/'SCC x Atuacao = Comércio'!K135-1</f>
        <v>#DIV/0!</v>
      </c>
      <c r="L135" s="16">
        <f>+'SCC x Atuacao = Comércio'!L167/'SCC x Atuacao = Comércio'!L135-1</f>
        <v>0.18329439530419722</v>
      </c>
    </row>
    <row r="136" spans="1:12" x14ac:dyDescent="0.25">
      <c r="A136" s="123" t="s">
        <v>532</v>
      </c>
      <c r="B136" s="16">
        <f>+'SCC x Atuacao = Comércio'!B168/'SCC x Atuacao = Comércio'!B136-1</f>
        <v>0.79076046327974647</v>
      </c>
      <c r="C136" s="16" t="e">
        <f>+'SCC x Atuacao = Comércio'!C168/'SCC x Atuacao = Comércio'!C136-1</f>
        <v>#DIV/0!</v>
      </c>
      <c r="D136" s="16" t="e">
        <f>+'SCC x Atuacao = Comércio'!D168/'SCC x Atuacao = Comércio'!D136-1</f>
        <v>#DIV/0!</v>
      </c>
      <c r="E136" s="16" t="e">
        <f>+'SCC x Atuacao = Comércio'!E168/'SCC x Atuacao = Comércio'!E136-1</f>
        <v>#DIV/0!</v>
      </c>
      <c r="F136" s="16">
        <f>+'SCC x Atuacao = Comércio'!F168/'SCC x Atuacao = Comércio'!F136-1</f>
        <v>0.81564594640785293</v>
      </c>
      <c r="G136" s="16" t="e">
        <f>+'SCC x Atuacao = Comércio'!G168/'SCC x Atuacao = Comércio'!G136-1</f>
        <v>#DIV/0!</v>
      </c>
      <c r="H136" s="16" t="e">
        <f>+'SCC x Atuacao = Comércio'!H168/'SCC x Atuacao = Comércio'!H136-1</f>
        <v>#DIV/0!</v>
      </c>
      <c r="I136" s="16">
        <f>+'SCC x Atuacao = Comércio'!I168/'SCC x Atuacao = Comércio'!I136-1</f>
        <v>0.48765863434668888</v>
      </c>
      <c r="J136" s="16" t="e">
        <f>+'SCC x Atuacao = Comércio'!J168/'SCC x Atuacao = Comércio'!J136-1</f>
        <v>#DIV/0!</v>
      </c>
      <c r="K136" s="16" t="e">
        <f>+'SCC x Atuacao = Comércio'!K168/'SCC x Atuacao = Comércio'!K136-1</f>
        <v>#DIV/0!</v>
      </c>
      <c r="L136" s="16">
        <f>+'SCC x Atuacao = Comércio'!L168/'SCC x Atuacao = Comércio'!L136-1</f>
        <v>0.76393297419025985</v>
      </c>
    </row>
    <row r="137" spans="1:12" x14ac:dyDescent="0.25">
      <c r="A137" s="123" t="s">
        <v>533</v>
      </c>
      <c r="B137" s="16">
        <f>+'SCC x Atuacao = Comércio'!B169/'SCC x Atuacao = Comércio'!B137-1</f>
        <v>4.5172932749727224E-2</v>
      </c>
      <c r="C137" s="16" t="e">
        <f>+'SCC x Atuacao = Comércio'!C169/'SCC x Atuacao = Comércio'!C137-1</f>
        <v>#DIV/0!</v>
      </c>
      <c r="D137" s="16" t="e">
        <f>+'SCC x Atuacao = Comércio'!D169/'SCC x Atuacao = Comércio'!D137-1</f>
        <v>#DIV/0!</v>
      </c>
      <c r="E137" s="16" t="e">
        <f>+'SCC x Atuacao = Comércio'!E169/'SCC x Atuacao = Comércio'!E137-1</f>
        <v>#DIV/0!</v>
      </c>
      <c r="F137" s="16">
        <f>+'SCC x Atuacao = Comércio'!F169/'SCC x Atuacao = Comércio'!F137-1</f>
        <v>0.24205062354265716</v>
      </c>
      <c r="G137" s="16" t="e">
        <f>+'SCC x Atuacao = Comércio'!G169/'SCC x Atuacao = Comércio'!G137-1</f>
        <v>#DIV/0!</v>
      </c>
      <c r="H137" s="16" t="e">
        <f>+'SCC x Atuacao = Comércio'!H169/'SCC x Atuacao = Comércio'!H137-1</f>
        <v>#DIV/0!</v>
      </c>
      <c r="I137" s="16">
        <f>+'SCC x Atuacao = Comércio'!I169/'SCC x Atuacao = Comércio'!I137-1</f>
        <v>0.18108541601811901</v>
      </c>
      <c r="J137" s="16" t="e">
        <f>+'SCC x Atuacao = Comércio'!J169/'SCC x Atuacao = Comércio'!J137-1</f>
        <v>#DIV/0!</v>
      </c>
      <c r="K137" s="16" t="e">
        <f>+'SCC x Atuacao = Comércio'!K169/'SCC x Atuacao = Comércio'!K137-1</f>
        <v>#DIV/0!</v>
      </c>
      <c r="L137" s="16">
        <f>+'SCC x Atuacao = Comércio'!L169/'SCC x Atuacao = Comércio'!L137-1</f>
        <v>0.21988593942702139</v>
      </c>
    </row>
    <row r="138" spans="1:12" x14ac:dyDescent="0.25">
      <c r="A138" s="123" t="s">
        <v>534</v>
      </c>
      <c r="B138" s="16">
        <f>+'SCC x Atuacao = Comércio'!B170/'SCC x Atuacao = Comércio'!B138-1</f>
        <v>0.75661157430345205</v>
      </c>
      <c r="C138" s="16" t="e">
        <f>+'SCC x Atuacao = Comércio'!C170/'SCC x Atuacao = Comércio'!C138-1</f>
        <v>#DIV/0!</v>
      </c>
      <c r="D138" s="16" t="e">
        <f>+'SCC x Atuacao = Comércio'!D170/'SCC x Atuacao = Comércio'!D138-1</f>
        <v>#DIV/0!</v>
      </c>
      <c r="E138" s="16" t="e">
        <f>+'SCC x Atuacao = Comércio'!E170/'SCC x Atuacao = Comércio'!E138-1</f>
        <v>#DIV/0!</v>
      </c>
      <c r="F138" s="16">
        <f>+'SCC x Atuacao = Comércio'!F170/'SCC x Atuacao = Comércio'!F138-1</f>
        <v>0.20438219891811849</v>
      </c>
      <c r="G138" s="16" t="e">
        <f>+'SCC x Atuacao = Comércio'!G170/'SCC x Atuacao = Comércio'!G138-1</f>
        <v>#DIV/0!</v>
      </c>
      <c r="H138" s="16" t="e">
        <f>+'SCC x Atuacao = Comércio'!H170/'SCC x Atuacao = Comércio'!H138-1</f>
        <v>#DIV/0!</v>
      </c>
      <c r="I138" s="16">
        <f>+'SCC x Atuacao = Comércio'!I170/'SCC x Atuacao = Comércio'!I138-1</f>
        <v>-0.49468881448279622</v>
      </c>
      <c r="J138" s="16" t="e">
        <f>+'SCC x Atuacao = Comércio'!J170/'SCC x Atuacao = Comércio'!J138-1</f>
        <v>#DIV/0!</v>
      </c>
      <c r="K138" s="16" t="e">
        <f>+'SCC x Atuacao = Comércio'!K170/'SCC x Atuacao = Comércio'!K138-1</f>
        <v>#DIV/0!</v>
      </c>
      <c r="L138" s="16">
        <f>+'SCC x Atuacao = Comércio'!L170/'SCC x Atuacao = Comércio'!L138-1</f>
        <v>0.18947275292263255</v>
      </c>
    </row>
    <row r="139" spans="1:12" x14ac:dyDescent="0.25">
      <c r="A139" s="123" t="s">
        <v>535</v>
      </c>
      <c r="B139" s="16">
        <f>+'SCC x Atuacao = Comércio'!B171/'SCC x Atuacao = Comércio'!B139-1</f>
        <v>0.42331093362546124</v>
      </c>
      <c r="C139" s="16" t="e">
        <f>+'SCC x Atuacao = Comércio'!C171/'SCC x Atuacao = Comércio'!C139-1</f>
        <v>#DIV/0!</v>
      </c>
      <c r="D139" s="16" t="e">
        <f>+'SCC x Atuacao = Comércio'!D171/'SCC x Atuacao = Comércio'!D139-1</f>
        <v>#DIV/0!</v>
      </c>
      <c r="E139" s="16" t="e">
        <f>+'SCC x Atuacao = Comércio'!E171/'SCC x Atuacao = Comércio'!E139-1</f>
        <v>#DIV/0!</v>
      </c>
      <c r="F139" s="16">
        <f>+'SCC x Atuacao = Comércio'!F171/'SCC x Atuacao = Comércio'!F139-1</f>
        <v>-1.9075866992825374E-2</v>
      </c>
      <c r="G139" s="16" t="e">
        <f>+'SCC x Atuacao = Comércio'!G171/'SCC x Atuacao = Comércio'!G139-1</f>
        <v>#DIV/0!</v>
      </c>
      <c r="H139" s="16" t="e">
        <f>+'SCC x Atuacao = Comércio'!H171/'SCC x Atuacao = Comércio'!H139-1</f>
        <v>#DIV/0!</v>
      </c>
      <c r="I139" s="16">
        <f>+'SCC x Atuacao = Comércio'!I171/'SCC x Atuacao = Comércio'!I139-1</f>
        <v>4.6778915085995409E-2</v>
      </c>
      <c r="J139" s="16" t="e">
        <f>+'SCC x Atuacao = Comércio'!J171/'SCC x Atuacao = Comércio'!J139-1</f>
        <v>#DIV/0!</v>
      </c>
      <c r="K139" s="16" t="e">
        <f>+'SCC x Atuacao = Comércio'!K171/'SCC x Atuacao = Comércio'!K139-1</f>
        <v>#DIV/0!</v>
      </c>
      <c r="L139" s="16">
        <f>+'SCC x Atuacao = Comércio'!L171/'SCC x Atuacao = Comércio'!L139-1</f>
        <v>1.9417288883559758E-2</v>
      </c>
    </row>
    <row r="140" spans="1:12" x14ac:dyDescent="0.25">
      <c r="A140" s="123" t="s">
        <v>536</v>
      </c>
      <c r="B140" s="16">
        <f>+'SCC x Atuacao = Comércio'!B172/'SCC x Atuacao = Comércio'!B140-1</f>
        <v>0.43866824039056307</v>
      </c>
      <c r="C140" s="16" t="e">
        <f>+'SCC x Atuacao = Comércio'!C172/'SCC x Atuacao = Comércio'!C140-1</f>
        <v>#DIV/0!</v>
      </c>
      <c r="D140" s="16" t="e">
        <f>+'SCC x Atuacao = Comércio'!D172/'SCC x Atuacao = Comércio'!D140-1</f>
        <v>#DIV/0!</v>
      </c>
      <c r="E140" s="16" t="e">
        <f>+'SCC x Atuacao = Comércio'!E172/'SCC x Atuacao = Comércio'!E140-1</f>
        <v>#DIV/0!</v>
      </c>
      <c r="F140" s="16">
        <f>+'SCC x Atuacao = Comércio'!F172/'SCC x Atuacao = Comércio'!F140-1</f>
        <v>0.23359811471286052</v>
      </c>
      <c r="G140" s="16" t="e">
        <f>+'SCC x Atuacao = Comércio'!G172/'SCC x Atuacao = Comércio'!G140-1</f>
        <v>#DIV/0!</v>
      </c>
      <c r="H140" s="16" t="e">
        <f>+'SCC x Atuacao = Comércio'!H172/'SCC x Atuacao = Comércio'!H140-1</f>
        <v>#DIV/0!</v>
      </c>
      <c r="I140" s="16">
        <f>+'SCC x Atuacao = Comércio'!I172/'SCC x Atuacao = Comércio'!I140-1</f>
        <v>3.8174319394173706E-2</v>
      </c>
      <c r="J140" s="16" t="e">
        <f>+'SCC x Atuacao = Comércio'!J172/'SCC x Atuacao = Comércio'!J140-1</f>
        <v>#DIV/0!</v>
      </c>
      <c r="K140" s="16" t="e">
        <f>+'SCC x Atuacao = Comércio'!K172/'SCC x Atuacao = Comércio'!K140-1</f>
        <v>#DIV/0!</v>
      </c>
      <c r="L140" s="16">
        <f>+'SCC x Atuacao = Comércio'!L172/'SCC x Atuacao = Comércio'!L140-1</f>
        <v>0.24041111365001888</v>
      </c>
    </row>
    <row r="141" spans="1:12" x14ac:dyDescent="0.25">
      <c r="A141" s="123" t="s">
        <v>537</v>
      </c>
      <c r="B141" s="16">
        <f>+'SCC x Atuacao = Comércio'!B173/'SCC x Atuacao = Comércio'!B141-1</f>
        <v>1.9647312198092681E-2</v>
      </c>
      <c r="C141" s="16" t="e">
        <f>+'SCC x Atuacao = Comércio'!C173/'SCC x Atuacao = Comércio'!C141-1</f>
        <v>#DIV/0!</v>
      </c>
      <c r="D141" s="16" t="e">
        <f>+'SCC x Atuacao = Comércio'!D173/'SCC x Atuacao = Comércio'!D141-1</f>
        <v>#DIV/0!</v>
      </c>
      <c r="E141" s="16" t="e">
        <f>+'SCC x Atuacao = Comércio'!E173/'SCC x Atuacao = Comércio'!E141-1</f>
        <v>#DIV/0!</v>
      </c>
      <c r="F141" s="16">
        <f>+'SCC x Atuacao = Comércio'!F173/'SCC x Atuacao = Comércio'!F141-1</f>
        <v>0.13589819211415444</v>
      </c>
      <c r="G141" s="16" t="e">
        <f>+'SCC x Atuacao = Comércio'!G173/'SCC x Atuacao = Comércio'!G141-1</f>
        <v>#DIV/0!</v>
      </c>
      <c r="H141" s="16" t="e">
        <f>+'SCC x Atuacao = Comércio'!H173/'SCC x Atuacao = Comércio'!H141-1</f>
        <v>#DIV/0!</v>
      </c>
      <c r="I141" s="16">
        <f>+'SCC x Atuacao = Comércio'!I173/'SCC x Atuacao = Comércio'!I141-1</f>
        <v>5.721457219510806E-2</v>
      </c>
      <c r="J141" s="16" t="e">
        <f>+'SCC x Atuacao = Comércio'!J173/'SCC x Atuacao = Comércio'!J141-1</f>
        <v>#DIV/0!</v>
      </c>
      <c r="K141" s="16" t="e">
        <f>+'SCC x Atuacao = Comércio'!K173/'SCC x Atuacao = Comércio'!K141-1</f>
        <v>#DIV/0!</v>
      </c>
      <c r="L141" s="16">
        <f>+'SCC x Atuacao = Comércio'!L173/'SCC x Atuacao = Comércio'!L141-1</f>
        <v>0.1141065713894851</v>
      </c>
    </row>
    <row r="142" spans="1:12" x14ac:dyDescent="0.25">
      <c r="A142" s="123" t="s">
        <v>538</v>
      </c>
      <c r="B142" s="16">
        <f>+'SCC x Atuacao = Comércio'!B174/'SCC x Atuacao = Comércio'!B142-1</f>
        <v>0.21202566996017658</v>
      </c>
      <c r="C142" s="16" t="e">
        <f>+'SCC x Atuacao = Comércio'!C174/'SCC x Atuacao = Comércio'!C142-1</f>
        <v>#DIV/0!</v>
      </c>
      <c r="D142" s="16" t="e">
        <f>+'SCC x Atuacao = Comércio'!D174/'SCC x Atuacao = Comércio'!D142-1</f>
        <v>#DIV/0!</v>
      </c>
      <c r="E142" s="16" t="e">
        <f>+'SCC x Atuacao = Comércio'!E174/'SCC x Atuacao = Comércio'!E142-1</f>
        <v>#DIV/0!</v>
      </c>
      <c r="F142" s="16">
        <f>+'SCC x Atuacao = Comércio'!F174/'SCC x Atuacao = Comércio'!F142-1</f>
        <v>0.13496256914121529</v>
      </c>
      <c r="G142" s="16" t="e">
        <f>+'SCC x Atuacao = Comércio'!G174/'SCC x Atuacao = Comércio'!G142-1</f>
        <v>#DIV/0!</v>
      </c>
      <c r="H142" s="16" t="e">
        <f>+'SCC x Atuacao = Comércio'!H174/'SCC x Atuacao = Comércio'!H142-1</f>
        <v>#DIV/0!</v>
      </c>
      <c r="I142" s="16">
        <f>+'SCC x Atuacao = Comércio'!I174/'SCC x Atuacao = Comércio'!I142-1</f>
        <v>0.14961328928548023</v>
      </c>
      <c r="J142" s="16" t="e">
        <f>+'SCC x Atuacao = Comércio'!J174/'SCC x Atuacao = Comércio'!J142-1</f>
        <v>#DIV/0!</v>
      </c>
      <c r="K142" s="16" t="e">
        <f>+'SCC x Atuacao = Comércio'!K174/'SCC x Atuacao = Comércio'!K142-1</f>
        <v>#DIV/0!</v>
      </c>
      <c r="L142" s="16">
        <f>+'SCC x Atuacao = Comércio'!L174/'SCC x Atuacao = Comércio'!L142-1</f>
        <v>0.13999132642852463</v>
      </c>
    </row>
    <row r="143" spans="1:12" x14ac:dyDescent="0.25">
      <c r="A143" s="123" t="s">
        <v>539</v>
      </c>
      <c r="B143" s="16">
        <f>+'SCC x Atuacao = Comércio'!B175/'SCC x Atuacao = Comércio'!B143-1</f>
        <v>0.22512746775367165</v>
      </c>
      <c r="C143" s="16" t="e">
        <f>+'SCC x Atuacao = Comércio'!C175/'SCC x Atuacao = Comércio'!C143-1</f>
        <v>#DIV/0!</v>
      </c>
      <c r="D143" s="16" t="e">
        <f>+'SCC x Atuacao = Comércio'!D175/'SCC x Atuacao = Comércio'!D143-1</f>
        <v>#DIV/0!</v>
      </c>
      <c r="E143" s="16" t="e">
        <f>+'SCC x Atuacao = Comércio'!E175/'SCC x Atuacao = Comércio'!E143-1</f>
        <v>#DIV/0!</v>
      </c>
      <c r="F143" s="16">
        <f>+'SCC x Atuacao = Comércio'!F175/'SCC x Atuacao = Comércio'!F143-1</f>
        <v>0.16901679555544225</v>
      </c>
      <c r="G143" s="16" t="e">
        <f>+'SCC x Atuacao = Comércio'!G175/'SCC x Atuacao = Comércio'!G143-1</f>
        <v>#DIV/0!</v>
      </c>
      <c r="H143" s="16" t="e">
        <f>+'SCC x Atuacao = Comércio'!H175/'SCC x Atuacao = Comércio'!H143-1</f>
        <v>#DIV/0!</v>
      </c>
      <c r="I143" s="16">
        <f>+'SCC x Atuacao = Comércio'!I175/'SCC x Atuacao = Comércio'!I143-1</f>
        <v>-2.1089219899236289E-2</v>
      </c>
      <c r="J143" s="16" t="e">
        <f>+'SCC x Atuacao = Comércio'!J175/'SCC x Atuacao = Comércio'!J143-1</f>
        <v>#DIV/0!</v>
      </c>
      <c r="K143" s="16" t="e">
        <f>+'SCC x Atuacao = Comércio'!K175/'SCC x Atuacao = Comércio'!K143-1</f>
        <v>#DIV/0!</v>
      </c>
      <c r="L143" s="16">
        <f>+'SCC x Atuacao = Comércio'!L175/'SCC x Atuacao = Comércio'!L143-1</f>
        <v>0.15418326523559966</v>
      </c>
    </row>
    <row r="144" spans="1:12" x14ac:dyDescent="0.25">
      <c r="A144" s="123" t="s">
        <v>540</v>
      </c>
      <c r="B144" s="16">
        <f>+'SCC x Atuacao = Comércio'!B176/'SCC x Atuacao = Comércio'!B144-1</f>
        <v>0.31157315921064166</v>
      </c>
      <c r="C144" s="16" t="e">
        <f>+'SCC x Atuacao = Comércio'!C176/'SCC x Atuacao = Comércio'!C144-1</f>
        <v>#DIV/0!</v>
      </c>
      <c r="D144" s="16" t="e">
        <f>+'SCC x Atuacao = Comércio'!D176/'SCC x Atuacao = Comércio'!D144-1</f>
        <v>#DIV/0!</v>
      </c>
      <c r="E144" s="16" t="e">
        <f>+'SCC x Atuacao = Comércio'!E176/'SCC x Atuacao = Comércio'!E144-1</f>
        <v>#DIV/0!</v>
      </c>
      <c r="F144" s="16">
        <f>+'SCC x Atuacao = Comércio'!F176/'SCC x Atuacao = Comércio'!F144-1</f>
        <v>0.11951175846266526</v>
      </c>
      <c r="G144" s="16" t="e">
        <f>+'SCC x Atuacao = Comércio'!G176/'SCC x Atuacao = Comércio'!G144-1</f>
        <v>#DIV/0!</v>
      </c>
      <c r="H144" s="16" t="e">
        <f>+'SCC x Atuacao = Comércio'!H176/'SCC x Atuacao = Comércio'!H144-1</f>
        <v>#DIV/0!</v>
      </c>
      <c r="I144" s="16">
        <f>+'SCC x Atuacao = Comércio'!I176/'SCC x Atuacao = Comércio'!I144-1</f>
        <v>0.33937554690679939</v>
      </c>
      <c r="J144" s="16" t="e">
        <f>+'SCC x Atuacao = Comércio'!J176/'SCC x Atuacao = Comércio'!J144-1</f>
        <v>#DIV/0!</v>
      </c>
      <c r="K144" s="16" t="e">
        <f>+'SCC x Atuacao = Comércio'!K176/'SCC x Atuacao = Comércio'!K144-1</f>
        <v>#DIV/0!</v>
      </c>
      <c r="L144" s="16">
        <f>+'SCC x Atuacao = Comércio'!L176/'SCC x Atuacao = Comércio'!L144-1</f>
        <v>0.15788500530263594</v>
      </c>
    </row>
    <row r="145" spans="1:12" x14ac:dyDescent="0.25">
      <c r="A145" s="123" t="s">
        <v>541</v>
      </c>
      <c r="B145" s="16">
        <f>+'SCC x Atuacao = Comércio'!B177/'SCC x Atuacao = Comércio'!B145-1</f>
        <v>0.18423897908648024</v>
      </c>
      <c r="C145" s="16" t="e">
        <f>+'SCC x Atuacao = Comércio'!C177/'SCC x Atuacao = Comércio'!C145-1</f>
        <v>#DIV/0!</v>
      </c>
      <c r="D145" s="16" t="e">
        <f>+'SCC x Atuacao = Comércio'!D177/'SCC x Atuacao = Comércio'!D145-1</f>
        <v>#DIV/0!</v>
      </c>
      <c r="E145" s="16" t="e">
        <f>+'SCC x Atuacao = Comércio'!E177/'SCC x Atuacao = Comércio'!E145-1</f>
        <v>#DIV/0!</v>
      </c>
      <c r="F145" s="16">
        <f>+'SCC x Atuacao = Comércio'!F177/'SCC x Atuacao = Comércio'!F145-1</f>
        <v>0.51304504175925425</v>
      </c>
      <c r="G145" s="16" t="e">
        <f>+'SCC x Atuacao = Comércio'!G177/'SCC x Atuacao = Comércio'!G145-1</f>
        <v>#DIV/0!</v>
      </c>
      <c r="H145" s="16" t="e">
        <f>+'SCC x Atuacao = Comércio'!H177/'SCC x Atuacao = Comércio'!H145-1</f>
        <v>#DIV/0!</v>
      </c>
      <c r="I145" s="16">
        <f>+'SCC x Atuacao = Comércio'!I177/'SCC x Atuacao = Comércio'!I145-1</f>
        <v>4.6595550905996097E-2</v>
      </c>
      <c r="J145" s="16" t="e">
        <f>+'SCC x Atuacao = Comércio'!J177/'SCC x Atuacao = Comércio'!J145-1</f>
        <v>#DIV/0!</v>
      </c>
      <c r="K145" s="16" t="e">
        <f>+'SCC x Atuacao = Comércio'!K177/'SCC x Atuacao = Comércio'!K145-1</f>
        <v>#DIV/0!</v>
      </c>
      <c r="L145" s="16">
        <f>+'SCC x Atuacao = Comércio'!L177/'SCC x Atuacao = Comércio'!L145-1</f>
        <v>0.46189208391433145</v>
      </c>
    </row>
    <row r="146" spans="1:12" x14ac:dyDescent="0.25">
      <c r="A146" s="123" t="s">
        <v>542</v>
      </c>
      <c r="B146" s="16">
        <f>+'SCC x Atuacao = Comércio'!B178/'SCC x Atuacao = Comércio'!B146-1</f>
        <v>2.9846217615643322E-2</v>
      </c>
      <c r="C146" s="16" t="e">
        <f>+'SCC x Atuacao = Comércio'!C178/'SCC x Atuacao = Comércio'!C146-1</f>
        <v>#DIV/0!</v>
      </c>
      <c r="D146" s="16" t="e">
        <f>+'SCC x Atuacao = Comércio'!D178/'SCC x Atuacao = Comércio'!D146-1</f>
        <v>#DIV/0!</v>
      </c>
      <c r="E146" s="16" t="e">
        <f>+'SCC x Atuacao = Comércio'!E178/'SCC x Atuacao = Comércio'!E146-1</f>
        <v>#DIV/0!</v>
      </c>
      <c r="F146" s="16">
        <f>+'SCC x Atuacao = Comércio'!F178/'SCC x Atuacao = Comércio'!F146-1</f>
        <v>9.7854169694062021E-2</v>
      </c>
      <c r="G146" s="16" t="e">
        <f>+'SCC x Atuacao = Comércio'!G178/'SCC x Atuacao = Comércio'!G146-1</f>
        <v>#DIV/0!</v>
      </c>
      <c r="H146" s="16" t="e">
        <f>+'SCC x Atuacao = Comércio'!H178/'SCC x Atuacao = Comércio'!H146-1</f>
        <v>#DIV/0!</v>
      </c>
      <c r="I146" s="16">
        <f>+'SCC x Atuacao = Comércio'!I178/'SCC x Atuacao = Comércio'!I146-1</f>
        <v>5.9561989115709757E-2</v>
      </c>
      <c r="J146" s="16" t="e">
        <f>+'SCC x Atuacao = Comércio'!J178/'SCC x Atuacao = Comércio'!J146-1</f>
        <v>#DIV/0!</v>
      </c>
      <c r="K146" s="16" t="e">
        <f>+'SCC x Atuacao = Comércio'!K178/'SCC x Atuacao = Comércio'!K146-1</f>
        <v>#DIV/0!</v>
      </c>
      <c r="L146" s="16">
        <f>+'SCC x Atuacao = Comércio'!L178/'SCC x Atuacao = Comércio'!L146-1</f>
        <v>8.9988075773611342E-2</v>
      </c>
    </row>
    <row r="147" spans="1:12" x14ac:dyDescent="0.25">
      <c r="A147" s="123" t="s">
        <v>543</v>
      </c>
      <c r="B147" s="16">
        <f>+'SCC x Atuacao = Comércio'!B179/'SCC x Atuacao = Comércio'!B147-1</f>
        <v>8.68763603084588E-2</v>
      </c>
      <c r="C147" s="16" t="e">
        <f>+'SCC x Atuacao = Comércio'!C179/'SCC x Atuacao = Comércio'!C147-1</f>
        <v>#DIV/0!</v>
      </c>
      <c r="D147" s="16" t="e">
        <f>+'SCC x Atuacao = Comércio'!D179/'SCC x Atuacao = Comércio'!D147-1</f>
        <v>#DIV/0!</v>
      </c>
      <c r="E147" s="16" t="e">
        <f>+'SCC x Atuacao = Comércio'!E179/'SCC x Atuacao = Comércio'!E147-1</f>
        <v>#DIV/0!</v>
      </c>
      <c r="F147" s="16">
        <f>+'SCC x Atuacao = Comércio'!F179/'SCC x Atuacao = Comércio'!F147-1</f>
        <v>0.17361027270061746</v>
      </c>
      <c r="G147" s="16" t="e">
        <f>+'SCC x Atuacao = Comércio'!G179/'SCC x Atuacao = Comércio'!G147-1</f>
        <v>#DIV/0!</v>
      </c>
      <c r="H147" s="16" t="e">
        <f>+'SCC x Atuacao = Comércio'!H179/'SCC x Atuacao = Comércio'!H147-1</f>
        <v>#DIV/0!</v>
      </c>
      <c r="I147" s="16">
        <f>+'SCC x Atuacao = Comércio'!I179/'SCC x Atuacao = Comércio'!I147-1</f>
        <v>-9.6265051189381445E-3</v>
      </c>
      <c r="J147" s="16" t="e">
        <f>+'SCC x Atuacao = Comércio'!J179/'SCC x Atuacao = Comércio'!J147-1</f>
        <v>#DIV/0!</v>
      </c>
      <c r="K147" s="16" t="e">
        <f>+'SCC x Atuacao = Comércio'!K179/'SCC x Atuacao = Comércio'!K147-1</f>
        <v>#DIV/0!</v>
      </c>
      <c r="L147" s="16">
        <f>+'SCC x Atuacao = Comércio'!L179/'SCC x Atuacao = Comércio'!L147-1</f>
        <v>0.15412570276964765</v>
      </c>
    </row>
    <row r="148" spans="1:12" x14ac:dyDescent="0.25">
      <c r="A148" s="123" t="s">
        <v>544</v>
      </c>
      <c r="B148" s="16">
        <f>+'SCC x Atuacao = Comércio'!B180/'SCC x Atuacao = Comércio'!B148-1</f>
        <v>0.1205255190647565</v>
      </c>
      <c r="C148" s="16" t="e">
        <f>+'SCC x Atuacao = Comércio'!C180/'SCC x Atuacao = Comércio'!C148-1</f>
        <v>#DIV/0!</v>
      </c>
      <c r="D148" s="16" t="e">
        <f>+'SCC x Atuacao = Comércio'!D180/'SCC x Atuacao = Comércio'!D148-1</f>
        <v>#DIV/0!</v>
      </c>
      <c r="E148" s="16" t="e">
        <f>+'SCC x Atuacao = Comércio'!E180/'SCC x Atuacao = Comércio'!E148-1</f>
        <v>#DIV/0!</v>
      </c>
      <c r="F148" s="16">
        <f>+'SCC x Atuacao = Comércio'!F180/'SCC x Atuacao = Comércio'!F148-1</f>
        <v>0.14516617015096234</v>
      </c>
      <c r="G148" s="16" t="e">
        <f>+'SCC x Atuacao = Comércio'!G180/'SCC x Atuacao = Comércio'!G148-1</f>
        <v>#DIV/0!</v>
      </c>
      <c r="H148" s="16" t="e">
        <f>+'SCC x Atuacao = Comércio'!H180/'SCC x Atuacao = Comércio'!H148-1</f>
        <v>#DIV/0!</v>
      </c>
      <c r="I148" s="16">
        <f>+'SCC x Atuacao = Comércio'!I180/'SCC x Atuacao = Comércio'!I148-1</f>
        <v>0.12633561203679244</v>
      </c>
      <c r="J148" s="16" t="e">
        <f>+'SCC x Atuacao = Comércio'!J180/'SCC x Atuacao = Comércio'!J148-1</f>
        <v>#DIV/0!</v>
      </c>
      <c r="K148" s="16" t="e">
        <f>+'SCC x Atuacao = Comércio'!K180/'SCC x Atuacao = Comércio'!K148-1</f>
        <v>#DIV/0!</v>
      </c>
      <c r="L148" s="16">
        <f>+'SCC x Atuacao = Comércio'!L180/'SCC x Atuacao = Comércio'!L148-1</f>
        <v>0.14177964799745424</v>
      </c>
    </row>
    <row r="149" spans="1:12" x14ac:dyDescent="0.25">
      <c r="A149" s="123" t="s">
        <v>545</v>
      </c>
      <c r="B149" s="16">
        <f>+'SCC x Atuacao = Comércio'!B181/'SCC x Atuacao = Comércio'!B149-1</f>
        <v>0.15610969167204636</v>
      </c>
      <c r="C149" s="16" t="e">
        <f>+'SCC x Atuacao = Comércio'!C181/'SCC x Atuacao = Comércio'!C149-1</f>
        <v>#DIV/0!</v>
      </c>
      <c r="D149" s="16" t="e">
        <f>+'SCC x Atuacao = Comércio'!D181/'SCC x Atuacao = Comércio'!D149-1</f>
        <v>#DIV/0!</v>
      </c>
      <c r="E149" s="16" t="e">
        <f>+'SCC x Atuacao = Comércio'!E181/'SCC x Atuacao = Comércio'!E149-1</f>
        <v>#DIV/0!</v>
      </c>
      <c r="F149" s="16">
        <f>+'SCC x Atuacao = Comércio'!F181/'SCC x Atuacao = Comércio'!F149-1</f>
        <v>0.14852321941052282</v>
      </c>
      <c r="G149" s="16" t="e">
        <f>+'SCC x Atuacao = Comércio'!G181/'SCC x Atuacao = Comércio'!G149-1</f>
        <v>#DIV/0!</v>
      </c>
      <c r="H149" s="16" t="e">
        <f>+'SCC x Atuacao = Comércio'!H181/'SCC x Atuacao = Comércio'!H149-1</f>
        <v>#DIV/0!</v>
      </c>
      <c r="I149" s="16">
        <f>+'SCC x Atuacao = Comércio'!I181/'SCC x Atuacao = Comércio'!I149-1</f>
        <v>-6.0139803195138342E-3</v>
      </c>
      <c r="J149" s="16" t="e">
        <f>+'SCC x Atuacao = Comércio'!J181/'SCC x Atuacao = Comércio'!J149-1</f>
        <v>#DIV/0!</v>
      </c>
      <c r="K149" s="16" t="e">
        <f>+'SCC x Atuacao = Comércio'!K181/'SCC x Atuacao = Comércio'!K149-1</f>
        <v>#DIV/0!</v>
      </c>
      <c r="L149" s="16">
        <f>+'SCC x Atuacao = Comércio'!L181/'SCC x Atuacao = Comércio'!L149-1</f>
        <v>0.13672450432227889</v>
      </c>
    </row>
    <row r="150" spans="1:12" x14ac:dyDescent="0.25">
      <c r="A150" s="123" t="s">
        <v>546</v>
      </c>
      <c r="B150" s="16">
        <f>+'SCC x Atuacao = Comércio'!B182/'SCC x Atuacao = Comércio'!B150-1</f>
        <v>0.12686674141610954</v>
      </c>
      <c r="C150" s="16" t="e">
        <f>+'SCC x Atuacao = Comércio'!C182/'SCC x Atuacao = Comércio'!C150-1</f>
        <v>#DIV/0!</v>
      </c>
      <c r="D150" s="16" t="e">
        <f>+'SCC x Atuacao = Comércio'!D182/'SCC x Atuacao = Comércio'!D150-1</f>
        <v>#DIV/0!</v>
      </c>
      <c r="E150" s="16" t="e">
        <f>+'SCC x Atuacao = Comércio'!E182/'SCC x Atuacao = Comércio'!E150-1</f>
        <v>#DIV/0!</v>
      </c>
      <c r="F150" s="16">
        <f>+'SCC x Atuacao = Comércio'!F182/'SCC x Atuacao = Comércio'!F150-1</f>
        <v>0.12200629010944053</v>
      </c>
      <c r="G150" s="16" t="e">
        <f>+'SCC x Atuacao = Comércio'!G182/'SCC x Atuacao = Comércio'!G150-1</f>
        <v>#DIV/0!</v>
      </c>
      <c r="H150" s="16" t="e">
        <f>+'SCC x Atuacao = Comércio'!H182/'SCC x Atuacao = Comércio'!H150-1</f>
        <v>#DIV/0!</v>
      </c>
      <c r="I150" s="16">
        <f>+'SCC x Atuacao = Comércio'!I182/'SCC x Atuacao = Comércio'!I150-1</f>
        <v>0.34411188029255246</v>
      </c>
      <c r="J150" s="16" t="e">
        <f>+'SCC x Atuacao = Comércio'!J182/'SCC x Atuacao = Comércio'!J150-1</f>
        <v>#DIV/0!</v>
      </c>
      <c r="K150" s="16" t="e">
        <f>+'SCC x Atuacao = Comércio'!K182/'SCC x Atuacao = Comércio'!K150-1</f>
        <v>#DIV/0!</v>
      </c>
      <c r="L150" s="16">
        <f>+'SCC x Atuacao = Comércio'!L182/'SCC x Atuacao = Comércio'!L150-1</f>
        <v>0.141745165735776</v>
      </c>
    </row>
    <row r="151" spans="1:12" x14ac:dyDescent="0.25">
      <c r="A151" s="123" t="s">
        <v>547</v>
      </c>
      <c r="B151" s="16">
        <f>+'SCC x Atuacao = Comércio'!B183/'SCC x Atuacao = Comércio'!B151-1</f>
        <v>7.9509340153763874E-2</v>
      </c>
      <c r="C151" s="16" t="e">
        <f>+'SCC x Atuacao = Comércio'!C183/'SCC x Atuacao = Comércio'!C151-1</f>
        <v>#DIV/0!</v>
      </c>
      <c r="D151" s="16" t="e">
        <f>+'SCC x Atuacao = Comércio'!D183/'SCC x Atuacao = Comércio'!D151-1</f>
        <v>#DIV/0!</v>
      </c>
      <c r="E151" s="16" t="e">
        <f>+'SCC x Atuacao = Comércio'!E183/'SCC x Atuacao = Comércio'!E151-1</f>
        <v>#DIV/0!</v>
      </c>
      <c r="F151" s="16">
        <f>+'SCC x Atuacao = Comércio'!F183/'SCC x Atuacao = Comércio'!F151-1</f>
        <v>0.15596525885445311</v>
      </c>
      <c r="G151" s="16" t="e">
        <f>+'SCC x Atuacao = Comércio'!G183/'SCC x Atuacao = Comércio'!G151-1</f>
        <v>#DIV/0!</v>
      </c>
      <c r="H151" s="16" t="e">
        <f>+'SCC x Atuacao = Comércio'!H183/'SCC x Atuacao = Comércio'!H151-1</f>
        <v>#DIV/0!</v>
      </c>
      <c r="I151" s="16">
        <f>+'SCC x Atuacao = Comércio'!I183/'SCC x Atuacao = Comércio'!I151-1</f>
        <v>6.3570847874740322E-2</v>
      </c>
      <c r="J151" s="16" t="e">
        <f>+'SCC x Atuacao = Comércio'!J183/'SCC x Atuacao = Comércio'!J151-1</f>
        <v>#DIV/0!</v>
      </c>
      <c r="K151" s="16" t="e">
        <f>+'SCC x Atuacao = Comércio'!K183/'SCC x Atuacao = Comércio'!K151-1</f>
        <v>#DIV/0!</v>
      </c>
      <c r="L151" s="16">
        <f>+'SCC x Atuacao = Comércio'!L183/'SCC x Atuacao = Comércio'!L151-1</f>
        <v>0.1431081542766135</v>
      </c>
    </row>
    <row r="152" spans="1:12" x14ac:dyDescent="0.25">
      <c r="A152" s="123" t="s">
        <v>548</v>
      </c>
      <c r="B152" s="16">
        <f>+'SCC x Atuacao = Comércio'!B184/'SCC x Atuacao = Comércio'!B152-1</f>
        <v>6.9468543151967488E-2</v>
      </c>
      <c r="C152" s="16" t="e">
        <f>+'SCC x Atuacao = Comércio'!C184/'SCC x Atuacao = Comércio'!C152-1</f>
        <v>#DIV/0!</v>
      </c>
      <c r="D152" s="16" t="e">
        <f>+'SCC x Atuacao = Comércio'!D184/'SCC x Atuacao = Comércio'!D152-1</f>
        <v>#DIV/0!</v>
      </c>
      <c r="E152" s="16" t="e">
        <f>+'SCC x Atuacao = Comércio'!E184/'SCC x Atuacao = Comércio'!E152-1</f>
        <v>#DIV/0!</v>
      </c>
      <c r="F152" s="16">
        <f>+'SCC x Atuacao = Comércio'!F184/'SCC x Atuacao = Comércio'!F152-1</f>
        <v>9.6875938818528518E-2</v>
      </c>
      <c r="G152" s="16" t="e">
        <f>+'SCC x Atuacao = Comércio'!G184/'SCC x Atuacao = Comércio'!G152-1</f>
        <v>#DIV/0!</v>
      </c>
      <c r="H152" s="16" t="e">
        <f>+'SCC x Atuacao = Comércio'!H184/'SCC x Atuacao = Comércio'!H152-1</f>
        <v>#DIV/0!</v>
      </c>
      <c r="I152" s="16">
        <f>+'SCC x Atuacao = Comércio'!I184/'SCC x Atuacao = Comércio'!I152-1</f>
        <v>-0.10911486047411278</v>
      </c>
      <c r="J152" s="16" t="e">
        <f>+'SCC x Atuacao = Comércio'!J184/'SCC x Atuacao = Comércio'!J152-1</f>
        <v>#DIV/0!</v>
      </c>
      <c r="K152" s="16" t="e">
        <f>+'SCC x Atuacao = Comércio'!K184/'SCC x Atuacao = Comércio'!K152-1</f>
        <v>#DIV/0!</v>
      </c>
      <c r="L152" s="16">
        <f>+'SCC x Atuacao = Comércio'!L184/'SCC x Atuacao = Comércio'!L152-1</f>
        <v>8.4040195281033903E-2</v>
      </c>
    </row>
    <row r="153" spans="1:12" x14ac:dyDescent="0.25">
      <c r="A153" s="123" t="s">
        <v>549</v>
      </c>
      <c r="B153" s="16">
        <f>+'SCC x Atuacao = Comércio'!B185/'SCC x Atuacao = Comércio'!B153-1</f>
        <v>1.1685287231119279E-2</v>
      </c>
      <c r="C153" s="16" t="e">
        <f>+'SCC x Atuacao = Comércio'!C185/'SCC x Atuacao = Comércio'!C153-1</f>
        <v>#DIV/0!</v>
      </c>
      <c r="D153" s="16" t="e">
        <f>+'SCC x Atuacao = Comércio'!D185/'SCC x Atuacao = Comércio'!D153-1</f>
        <v>#DIV/0!</v>
      </c>
      <c r="E153" s="16" t="e">
        <f>+'SCC x Atuacao = Comércio'!E185/'SCC x Atuacao = Comércio'!E153-1</f>
        <v>#DIV/0!</v>
      </c>
      <c r="F153" s="16">
        <f>+'SCC x Atuacao = Comércio'!F185/'SCC x Atuacao = Comércio'!F153-1</f>
        <v>8.5928333338123108E-2</v>
      </c>
      <c r="G153" s="16" t="e">
        <f>+'SCC x Atuacao = Comércio'!G185/'SCC x Atuacao = Comércio'!G153-1</f>
        <v>#DIV/0!</v>
      </c>
      <c r="H153" s="16" t="e">
        <f>+'SCC x Atuacao = Comércio'!H185/'SCC x Atuacao = Comércio'!H153-1</f>
        <v>#DIV/0!</v>
      </c>
      <c r="I153" s="16">
        <f>+'SCC x Atuacao = Comércio'!I185/'SCC x Atuacao = Comércio'!I153-1</f>
        <v>-4.4757009827754657E-2</v>
      </c>
      <c r="J153" s="16" t="e">
        <f>+'SCC x Atuacao = Comércio'!J185/'SCC x Atuacao = Comércio'!J153-1</f>
        <v>#DIV/0!</v>
      </c>
      <c r="K153" s="16" t="e">
        <f>+'SCC x Atuacao = Comércio'!K185/'SCC x Atuacao = Comércio'!K153-1</f>
        <v>#DIV/0!</v>
      </c>
      <c r="L153" s="16">
        <f>+'SCC x Atuacao = Comércio'!L185/'SCC x Atuacao = Comércio'!L153-1</f>
        <v>6.4930278829126387E-2</v>
      </c>
    </row>
    <row r="154" spans="1:12" x14ac:dyDescent="0.25">
      <c r="A154" s="123" t="s">
        <v>550</v>
      </c>
      <c r="B154" s="16">
        <f>+'SCC x Atuacao = Comércio'!B186/'SCC x Atuacao = Comércio'!B154-1</f>
        <v>5.0084839097708445E-2</v>
      </c>
      <c r="C154" s="16" t="e">
        <f>+'SCC x Atuacao = Comércio'!C186/'SCC x Atuacao = Comércio'!C154-1</f>
        <v>#DIV/0!</v>
      </c>
      <c r="D154" s="16" t="e">
        <f>+'SCC x Atuacao = Comércio'!D186/'SCC x Atuacao = Comércio'!D154-1</f>
        <v>#DIV/0!</v>
      </c>
      <c r="E154" s="16" t="e">
        <f>+'SCC x Atuacao = Comércio'!E186/'SCC x Atuacao = Comércio'!E154-1</f>
        <v>#DIV/0!</v>
      </c>
      <c r="F154" s="16">
        <f>+'SCC x Atuacao = Comércio'!F186/'SCC x Atuacao = Comércio'!F154-1</f>
        <v>0.19024476506915367</v>
      </c>
      <c r="G154" s="16" t="e">
        <f>+'SCC x Atuacao = Comércio'!G186/'SCC x Atuacao = Comércio'!G154-1</f>
        <v>#DIV/0!</v>
      </c>
      <c r="H154" s="16" t="e">
        <f>+'SCC x Atuacao = Comércio'!H186/'SCC x Atuacao = Comércio'!H154-1</f>
        <v>#DIV/0!</v>
      </c>
      <c r="I154" s="16">
        <f>+'SCC x Atuacao = Comércio'!I186/'SCC x Atuacao = Comércio'!I154-1</f>
        <v>8.8682085180556758E-2</v>
      </c>
      <c r="J154" s="16" t="e">
        <f>+'SCC x Atuacao = Comércio'!J186/'SCC x Atuacao = Comércio'!J154-1</f>
        <v>#DIV/0!</v>
      </c>
      <c r="K154" s="16" t="e">
        <f>+'SCC x Atuacao = Comércio'!K186/'SCC x Atuacao = Comércio'!K154-1</f>
        <v>#DIV/0!</v>
      </c>
      <c r="L154" s="16">
        <f>+'SCC x Atuacao = Comércio'!L186/'SCC x Atuacao = Comércio'!L154-1</f>
        <v>0.1524397412241052</v>
      </c>
    </row>
    <row r="155" spans="1:12" x14ac:dyDescent="0.25">
      <c r="A155" s="123" t="s">
        <v>551</v>
      </c>
      <c r="B155" s="16">
        <f>+'SCC x Atuacao = Comércio'!B187/'SCC x Atuacao = Comércio'!B155-1</f>
        <v>4.8123024628729416E-2</v>
      </c>
      <c r="C155" s="16" t="e">
        <f>+'SCC x Atuacao = Comércio'!C187/'SCC x Atuacao = Comércio'!C155-1</f>
        <v>#DIV/0!</v>
      </c>
      <c r="D155" s="16" t="e">
        <f>+'SCC x Atuacao = Comércio'!D187/'SCC x Atuacao = Comércio'!D155-1</f>
        <v>#DIV/0!</v>
      </c>
      <c r="E155" s="16" t="e">
        <f>+'SCC x Atuacao = Comércio'!E187/'SCC x Atuacao = Comércio'!E155-1</f>
        <v>#DIV/0!</v>
      </c>
      <c r="F155" s="16">
        <f>+'SCC x Atuacao = Comércio'!F187/'SCC x Atuacao = Comércio'!F155-1</f>
        <v>9.9465094512379615E-2</v>
      </c>
      <c r="G155" s="16" t="e">
        <f>+'SCC x Atuacao = Comércio'!G187/'SCC x Atuacao = Comércio'!G155-1</f>
        <v>#DIV/0!</v>
      </c>
      <c r="H155" s="16" t="e">
        <f>+'SCC x Atuacao = Comércio'!H187/'SCC x Atuacao = Comércio'!H155-1</f>
        <v>#DIV/0!</v>
      </c>
      <c r="I155" s="16">
        <f>+'SCC x Atuacao = Comércio'!I187/'SCC x Atuacao = Comércio'!I155-1</f>
        <v>-1.7208429084317189E-2</v>
      </c>
      <c r="J155" s="16" t="e">
        <f>+'SCC x Atuacao = Comércio'!J187/'SCC x Atuacao = Comércio'!J155-1</f>
        <v>#DIV/0!</v>
      </c>
      <c r="K155" s="16" t="e">
        <f>+'SCC x Atuacao = Comércio'!K187/'SCC x Atuacao = Comércio'!K155-1</f>
        <v>#DIV/0!</v>
      </c>
      <c r="L155" s="16">
        <f>+'SCC x Atuacao = Comércio'!L187/'SCC x Atuacao = Comércio'!L155-1</f>
        <v>8.3791572281048721E-2</v>
      </c>
    </row>
    <row r="156" spans="1:12" x14ac:dyDescent="0.25">
      <c r="A156" s="123" t="s">
        <v>552</v>
      </c>
      <c r="B156" s="16">
        <f>+'SCC x Atuacao = Comércio'!B188/'SCC x Atuacao = Comércio'!B156-1</f>
        <v>2.0812460069550287E-2</v>
      </c>
      <c r="C156" s="16" t="e">
        <f>+'SCC x Atuacao = Comércio'!C188/'SCC x Atuacao = Comércio'!C156-1</f>
        <v>#DIV/0!</v>
      </c>
      <c r="D156" s="16" t="e">
        <f>+'SCC x Atuacao = Comércio'!D188/'SCC x Atuacao = Comércio'!D156-1</f>
        <v>#DIV/0!</v>
      </c>
      <c r="E156" s="16" t="e">
        <f>+'SCC x Atuacao = Comércio'!E188/'SCC x Atuacao = Comércio'!E156-1</f>
        <v>#DIV/0!</v>
      </c>
      <c r="F156" s="16">
        <f>+'SCC x Atuacao = Comércio'!F188/'SCC x Atuacao = Comércio'!F156-1</f>
        <v>0.10057459252789158</v>
      </c>
      <c r="G156" s="16" t="e">
        <f>+'SCC x Atuacao = Comércio'!G188/'SCC x Atuacao = Comércio'!G156-1</f>
        <v>#DIV/0!</v>
      </c>
      <c r="H156" s="16" t="e">
        <f>+'SCC x Atuacao = Comércio'!H188/'SCC x Atuacao = Comércio'!H156-1</f>
        <v>#DIV/0!</v>
      </c>
      <c r="I156" s="16">
        <f>+'SCC x Atuacao = Comércio'!I188/'SCC x Atuacao = Comércio'!I156-1</f>
        <v>-0.12880378065267117</v>
      </c>
      <c r="J156" s="16" t="e">
        <f>+'SCC x Atuacao = Comércio'!J188/'SCC x Atuacao = Comércio'!J156-1</f>
        <v>#DIV/0!</v>
      </c>
      <c r="K156" s="16" t="e">
        <f>+'SCC x Atuacao = Comércio'!K188/'SCC x Atuacao = Comércio'!K156-1</f>
        <v>#DIV/0!</v>
      </c>
      <c r="L156" s="16">
        <f>+'SCC x Atuacao = Comércio'!L188/'SCC x Atuacao = Comércio'!L156-1</f>
        <v>6.1410565199444545E-2</v>
      </c>
    </row>
    <row r="157" spans="1:12" x14ac:dyDescent="0.25">
      <c r="A157" s="123" t="s">
        <v>553</v>
      </c>
      <c r="B157" s="16">
        <f>+'SCC x Atuacao = Comércio'!B189/'SCC x Atuacao = Comércio'!B157-1</f>
        <v>-0.17348138396969259</v>
      </c>
      <c r="C157" s="16" t="e">
        <f>+'SCC x Atuacao = Comércio'!C189/'SCC x Atuacao = Comércio'!C157-1</f>
        <v>#DIV/0!</v>
      </c>
      <c r="D157" s="16" t="e">
        <f>+'SCC x Atuacao = Comércio'!D189/'SCC x Atuacao = Comércio'!D157-1</f>
        <v>#DIV/0!</v>
      </c>
      <c r="E157" s="16" t="e">
        <f>+'SCC x Atuacao = Comércio'!E189/'SCC x Atuacao = Comércio'!E157-1</f>
        <v>#DIV/0!</v>
      </c>
      <c r="F157" s="16">
        <f>+'SCC x Atuacao = Comércio'!F189/'SCC x Atuacao = Comércio'!F157-1</f>
        <v>0.16512820371951076</v>
      </c>
      <c r="G157" s="16" t="e">
        <f>+'SCC x Atuacao = Comércio'!G189/'SCC x Atuacao = Comércio'!G157-1</f>
        <v>#DIV/0!</v>
      </c>
      <c r="H157" s="16" t="e">
        <f>+'SCC x Atuacao = Comércio'!H189/'SCC x Atuacao = Comércio'!H157-1</f>
        <v>#DIV/0!</v>
      </c>
      <c r="I157" s="16">
        <f>+'SCC x Atuacao = Comércio'!I189/'SCC x Atuacao = Comércio'!I157-1</f>
        <v>9.6801296303612228E-2</v>
      </c>
      <c r="J157" s="16" t="e">
        <f>+'SCC x Atuacao = Comércio'!J189/'SCC x Atuacao = Comércio'!J157-1</f>
        <v>#DIV/0!</v>
      </c>
      <c r="K157" s="16" t="e">
        <f>+'SCC x Atuacao = Comércio'!K189/'SCC x Atuacao = Comércio'!K157-1</f>
        <v>#DIV/0!</v>
      </c>
      <c r="L157" s="16">
        <f>+'SCC x Atuacao = Comércio'!L189/'SCC x Atuacao = Comércio'!L157-1</f>
        <v>0.11214298408382994</v>
      </c>
    </row>
    <row r="158" spans="1:12" x14ac:dyDescent="0.25">
      <c r="A158" s="123" t="s">
        <v>554</v>
      </c>
      <c r="B158" s="16">
        <f>+'SCC x Atuacao = Comércio'!B190/'SCC x Atuacao = Comércio'!B158-1</f>
        <v>0.13824285792301461</v>
      </c>
      <c r="C158" s="16" t="e">
        <f>+'SCC x Atuacao = Comércio'!C190/'SCC x Atuacao = Comércio'!C158-1</f>
        <v>#DIV/0!</v>
      </c>
      <c r="D158" s="16" t="e">
        <f>+'SCC x Atuacao = Comércio'!D190/'SCC x Atuacao = Comércio'!D158-1</f>
        <v>#DIV/0!</v>
      </c>
      <c r="E158" s="16" t="e">
        <f>+'SCC x Atuacao = Comércio'!E190/'SCC x Atuacao = Comércio'!E158-1</f>
        <v>#DIV/0!</v>
      </c>
      <c r="F158" s="16">
        <f>+'SCC x Atuacao = Comércio'!F190/'SCC x Atuacao = Comércio'!F158-1</f>
        <v>0.13606831851393242</v>
      </c>
      <c r="G158" s="16" t="e">
        <f>+'SCC x Atuacao = Comércio'!G190/'SCC x Atuacao = Comércio'!G158-1</f>
        <v>#DIV/0!</v>
      </c>
      <c r="H158" s="16" t="e">
        <f>+'SCC x Atuacao = Comércio'!H190/'SCC x Atuacao = Comércio'!H158-1</f>
        <v>#DIV/0!</v>
      </c>
      <c r="I158" s="16">
        <f>+'SCC x Atuacao = Comércio'!I190/'SCC x Atuacao = Comércio'!I158-1</f>
        <v>-8.4851459220601111E-2</v>
      </c>
      <c r="J158" s="16" t="e">
        <f>+'SCC x Atuacao = Comércio'!J190/'SCC x Atuacao = Comércio'!J158-1</f>
        <v>#DIV/0!</v>
      </c>
      <c r="K158" s="16" t="e">
        <f>+'SCC x Atuacao = Comércio'!K190/'SCC x Atuacao = Comércio'!K158-1</f>
        <v>#DIV/0!</v>
      </c>
      <c r="L158" s="16">
        <f>+'SCC x Atuacao = Comércio'!L190/'SCC x Atuacao = Comércio'!L158-1</f>
        <v>0.11763135173196471</v>
      </c>
    </row>
    <row r="159" spans="1:12" x14ac:dyDescent="0.25">
      <c r="A159" s="123" t="s">
        <v>555</v>
      </c>
      <c r="B159" s="16">
        <f>+'SCC x Atuacao = Comércio'!B191/'SCC x Atuacao = Comércio'!B159-1</f>
        <v>0.15538978066698395</v>
      </c>
      <c r="C159" s="16" t="e">
        <f>+'SCC x Atuacao = Comércio'!C191/'SCC x Atuacao = Comércio'!C159-1</f>
        <v>#DIV/0!</v>
      </c>
      <c r="D159" s="16" t="e">
        <f>+'SCC x Atuacao = Comércio'!D191/'SCC x Atuacao = Comércio'!D159-1</f>
        <v>#DIV/0!</v>
      </c>
      <c r="E159" s="16" t="e">
        <f>+'SCC x Atuacao = Comércio'!E191/'SCC x Atuacao = Comércio'!E159-1</f>
        <v>#DIV/0!</v>
      </c>
      <c r="F159" s="16">
        <f>+'SCC x Atuacao = Comércio'!F191/'SCC x Atuacao = Comércio'!F159-1</f>
        <v>1.8902286216672559E-2</v>
      </c>
      <c r="G159" s="16" t="e">
        <f>+'SCC x Atuacao = Comércio'!G191/'SCC x Atuacao = Comércio'!G159-1</f>
        <v>#DIV/0!</v>
      </c>
      <c r="H159" s="16" t="e">
        <f>+'SCC x Atuacao = Comércio'!H191/'SCC x Atuacao = Comércio'!H159-1</f>
        <v>#DIV/0!</v>
      </c>
      <c r="I159" s="16">
        <f>+'SCC x Atuacao = Comércio'!I191/'SCC x Atuacao = Comércio'!I159-1</f>
        <v>0.10977863766009399</v>
      </c>
      <c r="J159" s="16" t="e">
        <f>+'SCC x Atuacao = Comércio'!J191/'SCC x Atuacao = Comércio'!J159-1</f>
        <v>#DIV/0!</v>
      </c>
      <c r="K159" s="16" t="e">
        <f>+'SCC x Atuacao = Comércio'!K191/'SCC x Atuacao = Comércio'!K159-1</f>
        <v>#DIV/0!</v>
      </c>
      <c r="L159" s="16">
        <f>+'SCC x Atuacao = Comércio'!L191/'SCC x Atuacao = Comércio'!L159-1</f>
        <v>3.79215143946392E-2</v>
      </c>
    </row>
    <row r="160" spans="1:12" x14ac:dyDescent="0.25">
      <c r="A160" s="123" t="s">
        <v>95</v>
      </c>
      <c r="B160" s="16">
        <f>+'SCC x Atuacao = Comércio'!B192/'SCC x Atuacao = Comércio'!B160-1</f>
        <v>7.9612262142130685E-2</v>
      </c>
      <c r="C160" s="16" t="e">
        <f>+'SCC x Atuacao = Comércio'!C192/'SCC x Atuacao = Comércio'!C160-1</f>
        <v>#DIV/0!</v>
      </c>
      <c r="D160" s="16" t="e">
        <f>+'SCC x Atuacao = Comércio'!D192/'SCC x Atuacao = Comércio'!D160-1</f>
        <v>#DIV/0!</v>
      </c>
      <c r="E160" s="16" t="e">
        <f>+'SCC x Atuacao = Comércio'!E192/'SCC x Atuacao = Comércio'!E160-1</f>
        <v>#DIV/0!</v>
      </c>
      <c r="F160" s="16">
        <f>+'SCC x Atuacao = Comércio'!F192/'SCC x Atuacao = Comércio'!F160-1</f>
        <v>0.12853761304684785</v>
      </c>
      <c r="G160" s="16" t="e">
        <f>+'SCC x Atuacao = Comércio'!G192/'SCC x Atuacao = Comércio'!G160-1</f>
        <v>#DIV/0!</v>
      </c>
      <c r="H160" s="16" t="e">
        <f>+'SCC x Atuacao = Comércio'!H192/'SCC x Atuacao = Comércio'!H160-1</f>
        <v>#DIV/0!</v>
      </c>
      <c r="I160" s="16">
        <f>+'SCC x Atuacao = Comércio'!I192/'SCC x Atuacao = Comércio'!I160-1</f>
        <v>-1.6885937296022169E-2</v>
      </c>
      <c r="J160" s="16" t="e">
        <f>+'SCC x Atuacao = Comércio'!J192/'SCC x Atuacao = Comércio'!J160-1</f>
        <v>#DIV/0!</v>
      </c>
      <c r="K160" s="16" t="e">
        <f>+'SCC x Atuacao = Comércio'!K192/'SCC x Atuacao = Comércio'!K160-1</f>
        <v>#DIV/0!</v>
      </c>
      <c r="L160" s="16">
        <f>+'SCC x Atuacao = Comércio'!L192/'SCC x Atuacao = Comércio'!L160-1</f>
        <v>0.11474158501514431</v>
      </c>
    </row>
    <row r="161" spans="1:12" x14ac:dyDescent="0.25">
      <c r="B161" s="18"/>
      <c r="C161" s="18"/>
      <c r="D161" s="18"/>
      <c r="E161" s="18"/>
      <c r="F161" s="18"/>
      <c r="G161" s="18"/>
      <c r="H161" s="18"/>
      <c r="I161" s="18"/>
      <c r="J161" s="18"/>
      <c r="K161" s="18"/>
    </row>
    <row r="162" spans="1:12" x14ac:dyDescent="0.25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</row>
    <row r="163" spans="1:12" s="123" customFormat="1" x14ac:dyDescent="0.25">
      <c r="B163" s="123">
        <v>2013</v>
      </c>
      <c r="C163" s="123">
        <v>2013</v>
      </c>
      <c r="D163" s="123">
        <v>2013</v>
      </c>
      <c r="E163" s="123">
        <v>2013</v>
      </c>
      <c r="F163" s="123">
        <v>2013</v>
      </c>
      <c r="G163" s="123">
        <v>2013</v>
      </c>
      <c r="H163" s="123">
        <v>2013</v>
      </c>
      <c r="I163" s="123">
        <v>2013</v>
      </c>
      <c r="J163" s="123">
        <v>2013</v>
      </c>
      <c r="K163" s="123">
        <v>2013</v>
      </c>
      <c r="L163" s="123">
        <v>2013</v>
      </c>
    </row>
    <row r="164" spans="1:12" x14ac:dyDescent="0.25">
      <c r="A164" s="123"/>
      <c r="B164" s="123" t="s">
        <v>780</v>
      </c>
      <c r="C164" s="123" t="s">
        <v>782</v>
      </c>
      <c r="D164" s="123" t="s">
        <v>23</v>
      </c>
      <c r="E164" s="123" t="s">
        <v>787</v>
      </c>
      <c r="F164" s="123" t="s">
        <v>788</v>
      </c>
      <c r="G164" s="123" t="s">
        <v>791</v>
      </c>
      <c r="H164" s="123" t="s">
        <v>25</v>
      </c>
      <c r="I164" s="123" t="s">
        <v>24</v>
      </c>
      <c r="J164" s="123" t="s">
        <v>35</v>
      </c>
      <c r="K164" s="123" t="s">
        <v>795</v>
      </c>
      <c r="L164" s="123" t="s">
        <v>935</v>
      </c>
    </row>
    <row r="165" spans="1:12" x14ac:dyDescent="0.25">
      <c r="A165" s="123" t="s">
        <v>529</v>
      </c>
      <c r="B165" s="16">
        <f>+'SCC x Atuacao = Comércio'!B197/'SCC x Atuacao = Comércio'!B165-1</f>
        <v>0.32495431235630101</v>
      </c>
      <c r="C165" s="16" t="e">
        <f>+'SCC x Atuacao = Comércio'!C197/'SCC x Atuacao = Comércio'!C165-1</f>
        <v>#DIV/0!</v>
      </c>
      <c r="D165" s="16" t="e">
        <f>+'SCC x Atuacao = Comércio'!D197/'SCC x Atuacao = Comércio'!D165-1</f>
        <v>#DIV/0!</v>
      </c>
      <c r="E165" s="16" t="e">
        <f>+'SCC x Atuacao = Comércio'!E197/'SCC x Atuacao = Comércio'!E165-1</f>
        <v>#DIV/0!</v>
      </c>
      <c r="F165" s="16">
        <f>+'SCC x Atuacao = Comércio'!F197/'SCC x Atuacao = Comércio'!F165-1</f>
        <v>-8.9093296693123825E-2</v>
      </c>
      <c r="G165" s="16" t="e">
        <f>+'SCC x Atuacao = Comércio'!G197/'SCC x Atuacao = Comércio'!G165-1</f>
        <v>#DIV/0!</v>
      </c>
      <c r="H165" s="16" t="e">
        <f>+'SCC x Atuacao = Comércio'!H197/'SCC x Atuacao = Comércio'!H165-1</f>
        <v>#DIV/0!</v>
      </c>
      <c r="I165" s="16">
        <f>+'SCC x Atuacao = Comércio'!I197/'SCC x Atuacao = Comércio'!I165-1</f>
        <v>-9.4516361061476206E-2</v>
      </c>
      <c r="J165" s="16" t="e">
        <f>+'SCC x Atuacao = Comércio'!J197/'SCC x Atuacao = Comércio'!J165-1</f>
        <v>#DIV/0!</v>
      </c>
      <c r="K165" s="16" t="e">
        <f>+'SCC x Atuacao = Comércio'!K197/'SCC x Atuacao = Comércio'!K165-1</f>
        <v>#DIV/0!</v>
      </c>
      <c r="L165" s="16">
        <f>+'SCC x Atuacao = Comércio'!L197/'SCC x Atuacao = Comércio'!L165-1</f>
        <v>-4.8181690480786354E-3</v>
      </c>
    </row>
    <row r="166" spans="1:12" x14ac:dyDescent="0.25">
      <c r="A166" s="123" t="s">
        <v>530</v>
      </c>
      <c r="B166" s="16">
        <f>+'SCC x Atuacao = Comércio'!B198/'SCC x Atuacao = Comércio'!B166-1</f>
        <v>5.994046369937589E-2</v>
      </c>
      <c r="C166" s="16" t="e">
        <f>+'SCC x Atuacao = Comércio'!C198/'SCC x Atuacao = Comércio'!C166-1</f>
        <v>#DIV/0!</v>
      </c>
      <c r="D166" s="16" t="e">
        <f>+'SCC x Atuacao = Comércio'!D198/'SCC x Atuacao = Comércio'!D166-1</f>
        <v>#DIV/0!</v>
      </c>
      <c r="E166" s="16" t="e">
        <f>+'SCC x Atuacao = Comércio'!E198/'SCC x Atuacao = Comércio'!E166-1</f>
        <v>#DIV/0!</v>
      </c>
      <c r="F166" s="16">
        <f>+'SCC x Atuacao = Comércio'!F198/'SCC x Atuacao = Comércio'!F166-1</f>
        <v>-4.5363030590731768E-2</v>
      </c>
      <c r="G166" s="16" t="e">
        <f>+'SCC x Atuacao = Comércio'!G198/'SCC x Atuacao = Comércio'!G166-1</f>
        <v>#DIV/0!</v>
      </c>
      <c r="H166" s="16" t="e">
        <f>+'SCC x Atuacao = Comércio'!H198/'SCC x Atuacao = Comércio'!H166-1</f>
        <v>#DIV/0!</v>
      </c>
      <c r="I166" s="16">
        <f>+'SCC x Atuacao = Comércio'!I198/'SCC x Atuacao = Comércio'!I166-1</f>
        <v>-0.28881217777160062</v>
      </c>
      <c r="J166" s="16" t="e">
        <f>+'SCC x Atuacao = Comércio'!J198/'SCC x Atuacao = Comércio'!J166-1</f>
        <v>#DIV/0!</v>
      </c>
      <c r="K166" s="16" t="e">
        <f>+'SCC x Atuacao = Comércio'!K198/'SCC x Atuacao = Comércio'!K166-1</f>
        <v>#DIV/0!</v>
      </c>
      <c r="L166" s="16">
        <f>+'SCC x Atuacao = Comércio'!L198/'SCC x Atuacao = Comércio'!L166-1</f>
        <v>-5.5911666285121897E-2</v>
      </c>
    </row>
    <row r="167" spans="1:12" x14ac:dyDescent="0.25">
      <c r="A167" s="123" t="s">
        <v>531</v>
      </c>
      <c r="B167" s="16">
        <f>+'SCC x Atuacao = Comércio'!B199/'SCC x Atuacao = Comércio'!B167-1</f>
        <v>0.17283974071940267</v>
      </c>
      <c r="C167" s="16" t="e">
        <f>+'SCC x Atuacao = Comércio'!C199/'SCC x Atuacao = Comércio'!C167-1</f>
        <v>#DIV/0!</v>
      </c>
      <c r="D167" s="16" t="e">
        <f>+'SCC x Atuacao = Comércio'!D199/'SCC x Atuacao = Comércio'!D167-1</f>
        <v>#DIV/0!</v>
      </c>
      <c r="E167" s="16" t="e">
        <f>+'SCC x Atuacao = Comércio'!E199/'SCC x Atuacao = Comércio'!E167-1</f>
        <v>#DIV/0!</v>
      </c>
      <c r="F167" s="16">
        <f>+'SCC x Atuacao = Comércio'!F199/'SCC x Atuacao = Comércio'!F167-1</f>
        <v>-7.8903153409139337E-2</v>
      </c>
      <c r="G167" s="16" t="e">
        <f>+'SCC x Atuacao = Comércio'!G199/'SCC x Atuacao = Comércio'!G167-1</f>
        <v>#DIV/0!</v>
      </c>
      <c r="H167" s="16" t="e">
        <f>+'SCC x Atuacao = Comércio'!H199/'SCC x Atuacao = Comércio'!H167-1</f>
        <v>#DIV/0!</v>
      </c>
      <c r="I167" s="16">
        <f>+'SCC x Atuacao = Comércio'!I199/'SCC x Atuacao = Comércio'!I167-1</f>
        <v>-9.7469197188521095E-3</v>
      </c>
      <c r="J167" s="16" t="e">
        <f>+'SCC x Atuacao = Comércio'!J199/'SCC x Atuacao = Comércio'!J167-1</f>
        <v>#DIV/0!</v>
      </c>
      <c r="K167" s="16" t="e">
        <f>+'SCC x Atuacao = Comércio'!K199/'SCC x Atuacao = Comércio'!K167-1</f>
        <v>#DIV/0!</v>
      </c>
      <c r="L167" s="16">
        <f>+'SCC x Atuacao = Comércio'!L199/'SCC x Atuacao = Comércio'!L167-1</f>
        <v>-3.3433745585026542E-2</v>
      </c>
    </row>
    <row r="168" spans="1:12" x14ac:dyDescent="0.25">
      <c r="A168" s="123" t="s">
        <v>532</v>
      </c>
      <c r="B168" s="16">
        <f>+'SCC x Atuacao = Comércio'!B200/'SCC x Atuacao = Comércio'!B168-1</f>
        <v>-3.1730630232296719E-2</v>
      </c>
      <c r="C168" s="16" t="e">
        <f>+'SCC x Atuacao = Comércio'!C200/'SCC x Atuacao = Comércio'!C168-1</f>
        <v>#DIV/0!</v>
      </c>
      <c r="D168" s="16" t="e">
        <f>+'SCC x Atuacao = Comércio'!D200/'SCC x Atuacao = Comércio'!D168-1</f>
        <v>#DIV/0!</v>
      </c>
      <c r="E168" s="16" t="e">
        <f>+'SCC x Atuacao = Comércio'!E200/'SCC x Atuacao = Comércio'!E168-1</f>
        <v>#DIV/0!</v>
      </c>
      <c r="F168" s="16">
        <f>+'SCC x Atuacao = Comércio'!F200/'SCC x Atuacao = Comércio'!F168-1</f>
        <v>-0.28486813758104379</v>
      </c>
      <c r="G168" s="16" t="e">
        <f>+'SCC x Atuacao = Comércio'!G200/'SCC x Atuacao = Comércio'!G168-1</f>
        <v>#DIV/0!</v>
      </c>
      <c r="H168" s="16" t="e">
        <f>+'SCC x Atuacao = Comércio'!H200/'SCC x Atuacao = Comércio'!H168-1</f>
        <v>#DIV/0!</v>
      </c>
      <c r="I168" s="16">
        <f>+'SCC x Atuacao = Comércio'!I200/'SCC x Atuacao = Comércio'!I168-1</f>
        <v>-0.25267410494122289</v>
      </c>
      <c r="J168" s="16" t="e">
        <f>+'SCC x Atuacao = Comércio'!J200/'SCC x Atuacao = Comércio'!J168-1</f>
        <v>#DIV/0!</v>
      </c>
      <c r="K168" s="16" t="e">
        <f>+'SCC x Atuacao = Comércio'!K200/'SCC x Atuacao = Comércio'!K168-1</f>
        <v>#DIV/0!</v>
      </c>
      <c r="L168" s="16">
        <f>+'SCC x Atuacao = Comércio'!L200/'SCC x Atuacao = Comércio'!L168-1</f>
        <v>-0.26782028280323644</v>
      </c>
    </row>
    <row r="169" spans="1:12" x14ac:dyDescent="0.25">
      <c r="A169" s="123" t="s">
        <v>533</v>
      </c>
      <c r="B169" s="16">
        <f>+'SCC x Atuacao = Comércio'!B201/'SCC x Atuacao = Comércio'!B169-1</f>
        <v>0.60212510507695316</v>
      </c>
      <c r="C169" s="16" t="e">
        <f>+'SCC x Atuacao = Comércio'!C201/'SCC x Atuacao = Comércio'!C169-1</f>
        <v>#DIV/0!</v>
      </c>
      <c r="D169" s="16" t="e">
        <f>+'SCC x Atuacao = Comércio'!D201/'SCC x Atuacao = Comércio'!D169-1</f>
        <v>#DIV/0!</v>
      </c>
      <c r="E169" s="16" t="e">
        <f>+'SCC x Atuacao = Comércio'!E201/'SCC x Atuacao = Comércio'!E169-1</f>
        <v>#DIV/0!</v>
      </c>
      <c r="F169" s="16">
        <f>+'SCC x Atuacao = Comércio'!F201/'SCC x Atuacao = Comércio'!F169-1</f>
        <v>1.2852018306624968E-2</v>
      </c>
      <c r="G169" s="16" t="e">
        <f>+'SCC x Atuacao = Comércio'!G201/'SCC x Atuacao = Comércio'!G169-1</f>
        <v>#DIV/0!</v>
      </c>
      <c r="H169" s="16" t="e">
        <f>+'SCC x Atuacao = Comércio'!H201/'SCC x Atuacao = Comércio'!H169-1</f>
        <v>#DIV/0!</v>
      </c>
      <c r="I169" s="16">
        <f>+'SCC x Atuacao = Comércio'!I201/'SCC x Atuacao = Comércio'!I169-1</f>
        <v>7.7413700751062686E-2</v>
      </c>
      <c r="J169" s="16" t="e">
        <f>+'SCC x Atuacao = Comércio'!J201/'SCC x Atuacao = Comércio'!J169-1</f>
        <v>#DIV/0!</v>
      </c>
      <c r="K169" s="16" t="e">
        <f>+'SCC x Atuacao = Comércio'!K201/'SCC x Atuacao = Comércio'!K169-1</f>
        <v>#DIV/0!</v>
      </c>
      <c r="L169" s="16">
        <f>+'SCC x Atuacao = Comércio'!L201/'SCC x Atuacao = Comércio'!L169-1</f>
        <v>6.1794969989128035E-2</v>
      </c>
    </row>
    <row r="170" spans="1:12" x14ac:dyDescent="0.25">
      <c r="A170" s="123" t="s">
        <v>534</v>
      </c>
      <c r="B170" s="16">
        <f>+'SCC x Atuacao = Comércio'!B202/'SCC x Atuacao = Comércio'!B170-1</f>
        <v>0.46710723904651297</v>
      </c>
      <c r="C170" s="16" t="e">
        <f>+'SCC x Atuacao = Comércio'!C202/'SCC x Atuacao = Comércio'!C170-1</f>
        <v>#DIV/0!</v>
      </c>
      <c r="D170" s="16" t="e">
        <f>+'SCC x Atuacao = Comércio'!D202/'SCC x Atuacao = Comércio'!D170-1</f>
        <v>#DIV/0!</v>
      </c>
      <c r="E170" s="16" t="e">
        <f>+'SCC x Atuacao = Comércio'!E202/'SCC x Atuacao = Comércio'!E170-1</f>
        <v>#DIV/0!</v>
      </c>
      <c r="F170" s="16">
        <f>+'SCC x Atuacao = Comércio'!F202/'SCC x Atuacao = Comércio'!F170-1</f>
        <v>0.1180738132985284</v>
      </c>
      <c r="G170" s="16" t="e">
        <f>+'SCC x Atuacao = Comércio'!G202/'SCC x Atuacao = Comércio'!G170-1</f>
        <v>#DIV/0!</v>
      </c>
      <c r="H170" s="16" t="e">
        <f>+'SCC x Atuacao = Comércio'!H202/'SCC x Atuacao = Comércio'!H170-1</f>
        <v>#DIV/0!</v>
      </c>
      <c r="I170" s="16">
        <f>+'SCC x Atuacao = Comércio'!I202/'SCC x Atuacao = Comércio'!I170-1</f>
        <v>-0.14580257037534705</v>
      </c>
      <c r="J170" s="16" t="e">
        <f>+'SCC x Atuacao = Comércio'!J202/'SCC x Atuacao = Comércio'!J170-1</f>
        <v>#DIV/0!</v>
      </c>
      <c r="K170" s="16" t="e">
        <f>+'SCC x Atuacao = Comércio'!K202/'SCC x Atuacao = Comércio'!K170-1</f>
        <v>#DIV/0!</v>
      </c>
      <c r="L170" s="16">
        <f>+'SCC x Atuacao = Comércio'!L202/'SCC x Atuacao = Comércio'!L170-1</f>
        <v>0.13483416752508992</v>
      </c>
    </row>
    <row r="171" spans="1:12" x14ac:dyDescent="0.25">
      <c r="A171" s="123" t="s">
        <v>535</v>
      </c>
      <c r="B171" s="16">
        <f>+'SCC x Atuacao = Comércio'!B203/'SCC x Atuacao = Comércio'!B171-1</f>
        <v>0.18630220673616793</v>
      </c>
      <c r="C171" s="16" t="e">
        <f>+'SCC x Atuacao = Comércio'!C203/'SCC x Atuacao = Comércio'!C171-1</f>
        <v>#DIV/0!</v>
      </c>
      <c r="D171" s="16" t="e">
        <f>+'SCC x Atuacao = Comércio'!D203/'SCC x Atuacao = Comércio'!D171-1</f>
        <v>#DIV/0!</v>
      </c>
      <c r="E171" s="16" t="e">
        <f>+'SCC x Atuacao = Comércio'!E203/'SCC x Atuacao = Comércio'!E171-1</f>
        <v>#DIV/0!</v>
      </c>
      <c r="F171" s="16">
        <f>+'SCC x Atuacao = Comércio'!F203/'SCC x Atuacao = Comércio'!F171-1</f>
        <v>0.30159689271697898</v>
      </c>
      <c r="G171" s="16" t="e">
        <f>+'SCC x Atuacao = Comércio'!G203/'SCC x Atuacao = Comércio'!G171-1</f>
        <v>#DIV/0!</v>
      </c>
      <c r="H171" s="16" t="e">
        <f>+'SCC x Atuacao = Comércio'!H203/'SCC x Atuacao = Comércio'!H171-1</f>
        <v>#DIV/0!</v>
      </c>
      <c r="I171" s="16">
        <f>+'SCC x Atuacao = Comércio'!I203/'SCC x Atuacao = Comércio'!I171-1</f>
        <v>0.1189541783910526</v>
      </c>
      <c r="J171" s="16" t="e">
        <f>+'SCC x Atuacao = Comércio'!J203/'SCC x Atuacao = Comércio'!J171-1</f>
        <v>#DIV/0!</v>
      </c>
      <c r="K171" s="16" t="e">
        <f>+'SCC x Atuacao = Comércio'!K203/'SCC x Atuacao = Comércio'!K171-1</f>
        <v>#DIV/0!</v>
      </c>
      <c r="L171" s="16">
        <f>+'SCC x Atuacao = Comércio'!L203/'SCC x Atuacao = Comércio'!L171-1</f>
        <v>0.27386753928337582</v>
      </c>
    </row>
    <row r="172" spans="1:12" x14ac:dyDescent="0.25">
      <c r="A172" s="123" t="s">
        <v>536</v>
      </c>
      <c r="B172" s="16">
        <f>+'SCC x Atuacao = Comércio'!B204/'SCC x Atuacao = Comércio'!B172-1</f>
        <v>0.30388459377449695</v>
      </c>
      <c r="C172" s="16" t="e">
        <f>+'SCC x Atuacao = Comércio'!C204/'SCC x Atuacao = Comércio'!C172-1</f>
        <v>#DIV/0!</v>
      </c>
      <c r="D172" s="16" t="e">
        <f>+'SCC x Atuacao = Comércio'!D204/'SCC x Atuacao = Comércio'!D172-1</f>
        <v>#DIV/0!</v>
      </c>
      <c r="E172" s="16" t="e">
        <f>+'SCC x Atuacao = Comércio'!E204/'SCC x Atuacao = Comércio'!E172-1</f>
        <v>#DIV/0!</v>
      </c>
      <c r="F172" s="16">
        <f>+'SCC x Atuacao = Comércio'!F204/'SCC x Atuacao = Comércio'!F172-1</f>
        <v>-6.5079526897567908E-3</v>
      </c>
      <c r="G172" s="16" t="e">
        <f>+'SCC x Atuacao = Comércio'!G204/'SCC x Atuacao = Comércio'!G172-1</f>
        <v>#DIV/0!</v>
      </c>
      <c r="H172" s="16" t="e">
        <f>+'SCC x Atuacao = Comércio'!H204/'SCC x Atuacao = Comércio'!H172-1</f>
        <v>#DIV/0!</v>
      </c>
      <c r="I172" s="16">
        <f>+'SCC x Atuacao = Comércio'!I204/'SCC x Atuacao = Comércio'!I172-1</f>
        <v>0.24814936986785785</v>
      </c>
      <c r="J172" s="16" t="e">
        <f>+'SCC x Atuacao = Comércio'!J204/'SCC x Atuacao = Comércio'!J172-1</f>
        <v>#DIV/0!</v>
      </c>
      <c r="K172" s="16" t="e">
        <f>+'SCC x Atuacao = Comércio'!K204/'SCC x Atuacao = Comércio'!K172-1</f>
        <v>#DIV/0!</v>
      </c>
      <c r="L172" s="16">
        <f>+'SCC x Atuacao = Comércio'!L204/'SCC x Atuacao = Comércio'!L172-1</f>
        <v>5.7795458485975448E-2</v>
      </c>
    </row>
    <row r="173" spans="1:12" x14ac:dyDescent="0.25">
      <c r="A173" s="123" t="s">
        <v>537</v>
      </c>
      <c r="B173" s="16">
        <f>+'SCC x Atuacao = Comércio'!B205/'SCC x Atuacao = Comércio'!B173-1</f>
        <v>0.27142792200299293</v>
      </c>
      <c r="C173" s="16" t="e">
        <f>+'SCC x Atuacao = Comércio'!C205/'SCC x Atuacao = Comércio'!C173-1</f>
        <v>#DIV/0!</v>
      </c>
      <c r="D173" s="16" t="e">
        <f>+'SCC x Atuacao = Comércio'!D205/'SCC x Atuacao = Comércio'!D173-1</f>
        <v>#DIV/0!</v>
      </c>
      <c r="E173" s="16" t="e">
        <f>+'SCC x Atuacao = Comércio'!E205/'SCC x Atuacao = Comércio'!E173-1</f>
        <v>#DIV/0!</v>
      </c>
      <c r="F173" s="16">
        <f>+'SCC x Atuacao = Comércio'!F205/'SCC x Atuacao = Comércio'!F173-1</f>
        <v>4.8293656336758195E-2</v>
      </c>
      <c r="G173" s="16" t="e">
        <f>+'SCC x Atuacao = Comércio'!G205/'SCC x Atuacao = Comércio'!G173-1</f>
        <v>#DIV/0!</v>
      </c>
      <c r="H173" s="16" t="e">
        <f>+'SCC x Atuacao = Comércio'!H205/'SCC x Atuacao = Comércio'!H173-1</f>
        <v>#DIV/0!</v>
      </c>
      <c r="I173" s="16">
        <f>+'SCC x Atuacao = Comércio'!I205/'SCC x Atuacao = Comércio'!I173-1</f>
        <v>2.3718427964767308E-3</v>
      </c>
      <c r="J173" s="16" t="e">
        <f>+'SCC x Atuacao = Comércio'!J205/'SCC x Atuacao = Comércio'!J173-1</f>
        <v>#DIV/0!</v>
      </c>
      <c r="K173" s="16" t="e">
        <f>+'SCC x Atuacao = Comércio'!K205/'SCC x Atuacao = Comércio'!K173-1</f>
        <v>#DIV/0!</v>
      </c>
      <c r="L173" s="16">
        <f>+'SCC x Atuacao = Comércio'!L205/'SCC x Atuacao = Comércio'!L173-1</f>
        <v>7.1039139369689197E-2</v>
      </c>
    </row>
    <row r="174" spans="1:12" x14ac:dyDescent="0.25">
      <c r="A174" s="123" t="s">
        <v>538</v>
      </c>
      <c r="B174" s="16">
        <f>+'SCC x Atuacao = Comércio'!B206/'SCC x Atuacao = Comércio'!B174-1</f>
        <v>0.46345631460733516</v>
      </c>
      <c r="C174" s="16" t="e">
        <f>+'SCC x Atuacao = Comércio'!C206/'SCC x Atuacao = Comércio'!C174-1</f>
        <v>#DIV/0!</v>
      </c>
      <c r="D174" s="16" t="e">
        <f>+'SCC x Atuacao = Comércio'!D206/'SCC x Atuacao = Comércio'!D174-1</f>
        <v>#DIV/0!</v>
      </c>
      <c r="E174" s="16" t="e">
        <f>+'SCC x Atuacao = Comércio'!E206/'SCC x Atuacao = Comércio'!E174-1</f>
        <v>#DIV/0!</v>
      </c>
      <c r="F174" s="16">
        <f>+'SCC x Atuacao = Comércio'!F206/'SCC x Atuacao = Comércio'!F174-1</f>
        <v>6.1706436467665604E-3</v>
      </c>
      <c r="G174" s="16" t="e">
        <f>+'SCC x Atuacao = Comércio'!G206/'SCC x Atuacao = Comércio'!G174-1</f>
        <v>#DIV/0!</v>
      </c>
      <c r="H174" s="16" t="e">
        <f>+'SCC x Atuacao = Comércio'!H206/'SCC x Atuacao = Comércio'!H174-1</f>
        <v>#DIV/0!</v>
      </c>
      <c r="I174" s="16">
        <f>+'SCC x Atuacao = Comércio'!I206/'SCC x Atuacao = Comércio'!I174-1</f>
        <v>7.0338207977339362E-2</v>
      </c>
      <c r="J174" s="16" t="e">
        <f>+'SCC x Atuacao = Comércio'!J206/'SCC x Atuacao = Comércio'!J174-1</f>
        <v>#DIV/0!</v>
      </c>
      <c r="K174" s="16" t="e">
        <f>+'SCC x Atuacao = Comércio'!K206/'SCC x Atuacao = Comércio'!K174-1</f>
        <v>#DIV/0!</v>
      </c>
      <c r="L174" s="16">
        <f>+'SCC x Atuacao = Comércio'!L206/'SCC x Atuacao = Comércio'!L174-1</f>
        <v>3.7093316165553336E-2</v>
      </c>
    </row>
    <row r="175" spans="1:12" x14ac:dyDescent="0.25">
      <c r="A175" s="123" t="s">
        <v>539</v>
      </c>
      <c r="B175" s="16">
        <f>+'SCC x Atuacao = Comércio'!B207/'SCC x Atuacao = Comércio'!B175-1</f>
        <v>0.30062933797930036</v>
      </c>
      <c r="C175" s="16" t="e">
        <f>+'SCC x Atuacao = Comércio'!C207/'SCC x Atuacao = Comércio'!C175-1</f>
        <v>#DIV/0!</v>
      </c>
      <c r="D175" s="16" t="e">
        <f>+'SCC x Atuacao = Comércio'!D207/'SCC x Atuacao = Comércio'!D175-1</f>
        <v>#DIV/0!</v>
      </c>
      <c r="E175" s="16" t="e">
        <f>+'SCC x Atuacao = Comércio'!E207/'SCC x Atuacao = Comércio'!E175-1</f>
        <v>#DIV/0!</v>
      </c>
      <c r="F175" s="16">
        <f>+'SCC x Atuacao = Comércio'!F207/'SCC x Atuacao = Comércio'!F175-1</f>
        <v>0.12948757326073657</v>
      </c>
      <c r="G175" s="16" t="e">
        <f>+'SCC x Atuacao = Comércio'!G207/'SCC x Atuacao = Comércio'!G175-1</f>
        <v>#DIV/0!</v>
      </c>
      <c r="H175" s="16" t="e">
        <f>+'SCC x Atuacao = Comércio'!H207/'SCC x Atuacao = Comércio'!H175-1</f>
        <v>#DIV/0!</v>
      </c>
      <c r="I175" s="16">
        <f>+'SCC x Atuacao = Comércio'!I207/'SCC x Atuacao = Comércio'!I175-1</f>
        <v>0.18508347692614069</v>
      </c>
      <c r="J175" s="16" t="e">
        <f>+'SCC x Atuacao = Comércio'!J207/'SCC x Atuacao = Comércio'!J175-1</f>
        <v>#DIV/0!</v>
      </c>
      <c r="K175" s="16" t="e">
        <f>+'SCC x Atuacao = Comércio'!K207/'SCC x Atuacao = Comércio'!K175-1</f>
        <v>#DIV/0!</v>
      </c>
      <c r="L175" s="16">
        <f>+'SCC x Atuacao = Comércio'!L207/'SCC x Atuacao = Comércio'!L175-1</f>
        <v>0.1497147031314372</v>
      </c>
    </row>
    <row r="176" spans="1:12" x14ac:dyDescent="0.25">
      <c r="A176" s="123" t="s">
        <v>540</v>
      </c>
      <c r="B176" s="16">
        <f>+'SCC x Atuacao = Comércio'!B208/'SCC x Atuacao = Comércio'!B176-1</f>
        <v>0.31550157192760842</v>
      </c>
      <c r="C176" s="16" t="e">
        <f>+'SCC x Atuacao = Comércio'!C208/'SCC x Atuacao = Comércio'!C176-1</f>
        <v>#DIV/0!</v>
      </c>
      <c r="D176" s="16" t="e">
        <f>+'SCC x Atuacao = Comércio'!D208/'SCC x Atuacao = Comércio'!D176-1</f>
        <v>#DIV/0!</v>
      </c>
      <c r="E176" s="16" t="e">
        <f>+'SCC x Atuacao = Comércio'!E208/'SCC x Atuacao = Comércio'!E176-1</f>
        <v>#DIV/0!</v>
      </c>
      <c r="F176" s="16">
        <f>+'SCC x Atuacao = Comércio'!F208/'SCC x Atuacao = Comércio'!F176-1</f>
        <v>0.14067862517676621</v>
      </c>
      <c r="G176" s="16" t="e">
        <f>+'SCC x Atuacao = Comércio'!G208/'SCC x Atuacao = Comércio'!G176-1</f>
        <v>#DIV/0!</v>
      </c>
      <c r="H176" s="16" t="e">
        <f>+'SCC x Atuacao = Comércio'!H208/'SCC x Atuacao = Comércio'!H176-1</f>
        <v>#DIV/0!</v>
      </c>
      <c r="I176" s="16">
        <f>+'SCC x Atuacao = Comércio'!I208/'SCC x Atuacao = Comércio'!I176-1</f>
        <v>5.8056721069563944E-2</v>
      </c>
      <c r="J176" s="16" t="e">
        <f>+'SCC x Atuacao = Comércio'!J208/'SCC x Atuacao = Comércio'!J176-1</f>
        <v>#DIV/0!</v>
      </c>
      <c r="K176" s="16" t="e">
        <f>+'SCC x Atuacao = Comércio'!K208/'SCC x Atuacao = Comércio'!K176-1</f>
        <v>#DIV/0!</v>
      </c>
      <c r="L176" s="16">
        <f>+'SCC x Atuacao = Comércio'!L208/'SCC x Atuacao = Comércio'!L176-1</f>
        <v>0.16166107012503783</v>
      </c>
    </row>
    <row r="177" spans="1:12" x14ac:dyDescent="0.25">
      <c r="A177" s="123" t="s">
        <v>541</v>
      </c>
      <c r="B177" s="16">
        <f>+'SCC x Atuacao = Comércio'!B209/'SCC x Atuacao = Comércio'!B177-1</f>
        <v>0.53087144148548071</v>
      </c>
      <c r="C177" s="16" t="e">
        <f>+'SCC x Atuacao = Comércio'!C209/'SCC x Atuacao = Comércio'!C177-1</f>
        <v>#DIV/0!</v>
      </c>
      <c r="D177" s="16" t="e">
        <f>+'SCC x Atuacao = Comércio'!D209/'SCC x Atuacao = Comércio'!D177-1</f>
        <v>#DIV/0!</v>
      </c>
      <c r="E177" s="16" t="e">
        <f>+'SCC x Atuacao = Comércio'!E209/'SCC x Atuacao = Comércio'!E177-1</f>
        <v>#DIV/0!</v>
      </c>
      <c r="F177" s="16">
        <f>+'SCC x Atuacao = Comércio'!F209/'SCC x Atuacao = Comércio'!F177-1</f>
        <v>6.0909144691208006E-2</v>
      </c>
      <c r="G177" s="16" t="e">
        <f>+'SCC x Atuacao = Comércio'!G209/'SCC x Atuacao = Comércio'!G177-1</f>
        <v>#DIV/0!</v>
      </c>
      <c r="H177" s="16" t="e">
        <f>+'SCC x Atuacao = Comércio'!H209/'SCC x Atuacao = Comércio'!H177-1</f>
        <v>#DIV/0!</v>
      </c>
      <c r="I177" s="16">
        <f>+'SCC x Atuacao = Comércio'!I209/'SCC x Atuacao = Comércio'!I177-1</f>
        <v>-0.12443202233268302</v>
      </c>
      <c r="J177" s="16" t="e">
        <f>+'SCC x Atuacao = Comércio'!J209/'SCC x Atuacao = Comércio'!J177-1</f>
        <v>#DIV/0!</v>
      </c>
      <c r="K177" s="16" t="e">
        <f>+'SCC x Atuacao = Comércio'!K209/'SCC x Atuacao = Comércio'!K177-1</f>
        <v>#DIV/0!</v>
      </c>
      <c r="L177" s="16">
        <f>+'SCC x Atuacao = Comércio'!L209/'SCC x Atuacao = Comércio'!L177-1</f>
        <v>7.3298239105048291E-2</v>
      </c>
    </row>
    <row r="178" spans="1:12" x14ac:dyDescent="0.25">
      <c r="A178" s="123" t="s">
        <v>542</v>
      </c>
      <c r="B178" s="16">
        <f>+'SCC x Atuacao = Comércio'!B210/'SCC x Atuacao = Comércio'!B178-1</f>
        <v>0.26266465958890506</v>
      </c>
      <c r="C178" s="16" t="e">
        <f>+'SCC x Atuacao = Comércio'!C210/'SCC x Atuacao = Comércio'!C178-1</f>
        <v>#DIV/0!</v>
      </c>
      <c r="D178" s="16" t="e">
        <f>+'SCC x Atuacao = Comércio'!D210/'SCC x Atuacao = Comércio'!D178-1</f>
        <v>#DIV/0!</v>
      </c>
      <c r="E178" s="16" t="e">
        <f>+'SCC x Atuacao = Comércio'!E210/'SCC x Atuacao = Comércio'!E178-1</f>
        <v>#DIV/0!</v>
      </c>
      <c r="F178" s="16">
        <f>+'SCC x Atuacao = Comércio'!F210/'SCC x Atuacao = Comércio'!F178-1</f>
        <v>6.5279087375762268E-2</v>
      </c>
      <c r="G178" s="16" t="e">
        <f>+'SCC x Atuacao = Comércio'!G210/'SCC x Atuacao = Comércio'!G178-1</f>
        <v>#DIV/0!</v>
      </c>
      <c r="H178" s="16" t="e">
        <f>+'SCC x Atuacao = Comércio'!H210/'SCC x Atuacao = Comércio'!H178-1</f>
        <v>#DIV/0!</v>
      </c>
      <c r="I178" s="16">
        <f>+'SCC x Atuacao = Comércio'!I210/'SCC x Atuacao = Comércio'!I178-1</f>
        <v>0.17114368814641012</v>
      </c>
      <c r="J178" s="16" t="e">
        <f>+'SCC x Atuacao = Comércio'!J210/'SCC x Atuacao = Comércio'!J178-1</f>
        <v>#DIV/0!</v>
      </c>
      <c r="K178" s="16" t="e">
        <f>+'SCC x Atuacao = Comércio'!K210/'SCC x Atuacao = Comércio'!K178-1</f>
        <v>#DIV/0!</v>
      </c>
      <c r="L178" s="16">
        <f>+'SCC x Atuacao = Comércio'!L210/'SCC x Atuacao = Comércio'!L178-1</f>
        <v>8.6745095959509744E-2</v>
      </c>
    </row>
    <row r="179" spans="1:12" x14ac:dyDescent="0.25">
      <c r="A179" s="123" t="s">
        <v>543</v>
      </c>
      <c r="B179" s="16">
        <f>+'SCC x Atuacao = Comércio'!B211/'SCC x Atuacao = Comércio'!B179-1</f>
        <v>0.32296055225995968</v>
      </c>
      <c r="C179" s="16" t="e">
        <f>+'SCC x Atuacao = Comércio'!C211/'SCC x Atuacao = Comércio'!C179-1</f>
        <v>#DIV/0!</v>
      </c>
      <c r="D179" s="16" t="e">
        <f>+'SCC x Atuacao = Comércio'!D211/'SCC x Atuacao = Comércio'!D179-1</f>
        <v>#DIV/0!</v>
      </c>
      <c r="E179" s="16" t="e">
        <f>+'SCC x Atuacao = Comércio'!E211/'SCC x Atuacao = Comércio'!E179-1</f>
        <v>#DIV/0!</v>
      </c>
      <c r="F179" s="16">
        <f>+'SCC x Atuacao = Comércio'!F211/'SCC x Atuacao = Comércio'!F179-1</f>
        <v>2.0590316566489131E-2</v>
      </c>
      <c r="G179" s="16" t="e">
        <f>+'SCC x Atuacao = Comércio'!G211/'SCC x Atuacao = Comércio'!G179-1</f>
        <v>#DIV/0!</v>
      </c>
      <c r="H179" s="16" t="e">
        <f>+'SCC x Atuacao = Comércio'!H211/'SCC x Atuacao = Comércio'!H179-1</f>
        <v>#DIV/0!</v>
      </c>
      <c r="I179" s="16">
        <f>+'SCC x Atuacao = Comércio'!I211/'SCC x Atuacao = Comércio'!I179-1</f>
        <v>-0.13573396842497254</v>
      </c>
      <c r="J179" s="16" t="e">
        <f>+'SCC x Atuacao = Comércio'!J211/'SCC x Atuacao = Comércio'!J179-1</f>
        <v>#DIV/0!</v>
      </c>
      <c r="K179" s="16" t="e">
        <f>+'SCC x Atuacao = Comércio'!K211/'SCC x Atuacao = Comércio'!K179-1</f>
        <v>#DIV/0!</v>
      </c>
      <c r="L179" s="16">
        <f>+'SCC x Atuacao = Comércio'!L211/'SCC x Atuacao = Comércio'!L179-1</f>
        <v>6.3076385249351885E-2</v>
      </c>
    </row>
    <row r="180" spans="1:12" x14ac:dyDescent="0.25">
      <c r="A180" s="123" t="s">
        <v>544</v>
      </c>
      <c r="B180" s="16">
        <f>+'SCC x Atuacao = Comércio'!B212/'SCC x Atuacao = Comércio'!B180-1</f>
        <v>0.30658285664745599</v>
      </c>
      <c r="C180" s="16" t="e">
        <f>+'SCC x Atuacao = Comércio'!C212/'SCC x Atuacao = Comércio'!C180-1</f>
        <v>#DIV/0!</v>
      </c>
      <c r="D180" s="16" t="e">
        <f>+'SCC x Atuacao = Comércio'!D212/'SCC x Atuacao = Comércio'!D180-1</f>
        <v>#DIV/0!</v>
      </c>
      <c r="E180" s="16" t="e">
        <f>+'SCC x Atuacao = Comércio'!E212/'SCC x Atuacao = Comércio'!E180-1</f>
        <v>#DIV/0!</v>
      </c>
      <c r="F180" s="16">
        <f>+'SCC x Atuacao = Comércio'!F212/'SCC x Atuacao = Comércio'!F180-1</f>
        <v>-3.457753217274484E-2</v>
      </c>
      <c r="G180" s="16" t="e">
        <f>+'SCC x Atuacao = Comércio'!G212/'SCC x Atuacao = Comércio'!G180-1</f>
        <v>#DIV/0!</v>
      </c>
      <c r="H180" s="16" t="e">
        <f>+'SCC x Atuacao = Comércio'!H212/'SCC x Atuacao = Comércio'!H180-1</f>
        <v>#DIV/0!</v>
      </c>
      <c r="I180" s="16">
        <f>+'SCC x Atuacao = Comércio'!I212/'SCC x Atuacao = Comércio'!I180-1</f>
        <v>-5.2109353055297403E-2</v>
      </c>
      <c r="J180" s="16" t="e">
        <f>+'SCC x Atuacao = Comércio'!J212/'SCC x Atuacao = Comércio'!J180-1</f>
        <v>#DIV/0!</v>
      </c>
      <c r="K180" s="16" t="e">
        <f>+'SCC x Atuacao = Comércio'!K212/'SCC x Atuacao = Comércio'!K180-1</f>
        <v>#DIV/0!</v>
      </c>
      <c r="L180" s="16">
        <f>+'SCC x Atuacao = Comércio'!L212/'SCC x Atuacao = Comércio'!L180-1</f>
        <v>-7.8641597944655306E-3</v>
      </c>
    </row>
    <row r="181" spans="1:12" x14ac:dyDescent="0.25">
      <c r="A181" s="123" t="s">
        <v>545</v>
      </c>
      <c r="B181" s="16">
        <f>+'SCC x Atuacao = Comércio'!B213/'SCC x Atuacao = Comércio'!B181-1</f>
        <v>0.30193111535133843</v>
      </c>
      <c r="C181" s="16" t="e">
        <f>+'SCC x Atuacao = Comércio'!C213/'SCC x Atuacao = Comércio'!C181-1</f>
        <v>#DIV/0!</v>
      </c>
      <c r="D181" s="16" t="e">
        <f>+'SCC x Atuacao = Comércio'!D213/'SCC x Atuacao = Comércio'!D181-1</f>
        <v>#DIV/0!</v>
      </c>
      <c r="E181" s="16" t="e">
        <f>+'SCC x Atuacao = Comércio'!E213/'SCC x Atuacao = Comércio'!E181-1</f>
        <v>#DIV/0!</v>
      </c>
      <c r="F181" s="16">
        <f>+'SCC x Atuacao = Comércio'!F213/'SCC x Atuacao = Comércio'!F181-1</f>
        <v>-4.848785057049998E-4</v>
      </c>
      <c r="G181" s="16" t="e">
        <f>+'SCC x Atuacao = Comércio'!G213/'SCC x Atuacao = Comércio'!G181-1</f>
        <v>#DIV/0!</v>
      </c>
      <c r="H181" s="16" t="e">
        <f>+'SCC x Atuacao = Comércio'!H213/'SCC x Atuacao = Comércio'!H181-1</f>
        <v>#DIV/0!</v>
      </c>
      <c r="I181" s="16">
        <f>+'SCC x Atuacao = Comércio'!I213/'SCC x Atuacao = Comércio'!I181-1</f>
        <v>-3.0658924234267637E-2</v>
      </c>
      <c r="J181" s="16" t="e">
        <f>+'SCC x Atuacao = Comércio'!J213/'SCC x Atuacao = Comércio'!J181-1</f>
        <v>#DIV/0!</v>
      </c>
      <c r="K181" s="16" t="e">
        <f>+'SCC x Atuacao = Comércio'!K213/'SCC x Atuacao = Comércio'!K181-1</f>
        <v>#DIV/0!</v>
      </c>
      <c r="L181" s="16">
        <f>+'SCC x Atuacao = Comércio'!L213/'SCC x Atuacao = Comércio'!L181-1</f>
        <v>2.9346830499973109E-2</v>
      </c>
    </row>
    <row r="182" spans="1:12" x14ac:dyDescent="0.25">
      <c r="A182" s="123" t="s">
        <v>546</v>
      </c>
      <c r="B182" s="16">
        <f>+'SCC x Atuacao = Comércio'!B214/'SCC x Atuacao = Comércio'!B182-1</f>
        <v>0.34605148432714539</v>
      </c>
      <c r="C182" s="16" t="e">
        <f>+'SCC x Atuacao = Comércio'!C214/'SCC x Atuacao = Comércio'!C182-1</f>
        <v>#DIV/0!</v>
      </c>
      <c r="D182" s="16" t="e">
        <f>+'SCC x Atuacao = Comércio'!D214/'SCC x Atuacao = Comércio'!D182-1</f>
        <v>#DIV/0!</v>
      </c>
      <c r="E182" s="16" t="e">
        <f>+'SCC x Atuacao = Comércio'!E214/'SCC x Atuacao = Comércio'!E182-1</f>
        <v>#DIV/0!</v>
      </c>
      <c r="F182" s="16">
        <f>+'SCC x Atuacao = Comércio'!F214/'SCC x Atuacao = Comércio'!F182-1</f>
        <v>7.579865949569986E-2</v>
      </c>
      <c r="G182" s="16" t="e">
        <f>+'SCC x Atuacao = Comércio'!G214/'SCC x Atuacao = Comércio'!G182-1</f>
        <v>#DIV/0!</v>
      </c>
      <c r="H182" s="16" t="e">
        <f>+'SCC x Atuacao = Comércio'!H214/'SCC x Atuacao = Comércio'!H182-1</f>
        <v>#DIV/0!</v>
      </c>
      <c r="I182" s="16">
        <f>+'SCC x Atuacao = Comércio'!I214/'SCC x Atuacao = Comércio'!I182-1</f>
        <v>-4.9609178362505224E-3</v>
      </c>
      <c r="J182" s="16" t="e">
        <f>+'SCC x Atuacao = Comércio'!J214/'SCC x Atuacao = Comércio'!J182-1</f>
        <v>#DIV/0!</v>
      </c>
      <c r="K182" s="16" t="e">
        <f>+'SCC x Atuacao = Comércio'!K214/'SCC x Atuacao = Comércio'!K182-1</f>
        <v>#DIV/0!</v>
      </c>
      <c r="L182" s="16">
        <f>+'SCC x Atuacao = Comércio'!L214/'SCC x Atuacao = Comércio'!L182-1</f>
        <v>0.10461896216055644</v>
      </c>
    </row>
    <row r="183" spans="1:12" x14ac:dyDescent="0.25">
      <c r="A183" s="123" t="s">
        <v>547</v>
      </c>
      <c r="B183" s="16">
        <f>+'SCC x Atuacao = Comércio'!B215/'SCC x Atuacao = Comércio'!B183-1</f>
        <v>0.38338555868199387</v>
      </c>
      <c r="C183" s="16" t="e">
        <f>+'SCC x Atuacao = Comércio'!C215/'SCC x Atuacao = Comércio'!C183-1</f>
        <v>#DIV/0!</v>
      </c>
      <c r="D183" s="16" t="e">
        <f>+'SCC x Atuacao = Comércio'!D215/'SCC x Atuacao = Comércio'!D183-1</f>
        <v>#DIV/0!</v>
      </c>
      <c r="E183" s="16" t="e">
        <f>+'SCC x Atuacao = Comércio'!E215/'SCC x Atuacao = Comércio'!E183-1</f>
        <v>#DIV/0!</v>
      </c>
      <c r="F183" s="16">
        <f>+'SCC x Atuacao = Comércio'!F215/'SCC x Atuacao = Comércio'!F183-1</f>
        <v>6.0518064258490156E-3</v>
      </c>
      <c r="G183" s="16" t="e">
        <f>+'SCC x Atuacao = Comércio'!G215/'SCC x Atuacao = Comércio'!G183-1</f>
        <v>#DIV/0!</v>
      </c>
      <c r="H183" s="16" t="e">
        <f>+'SCC x Atuacao = Comércio'!H215/'SCC x Atuacao = Comércio'!H183-1</f>
        <v>#DIV/0!</v>
      </c>
      <c r="I183" s="16">
        <f>+'SCC x Atuacao = Comércio'!I215/'SCC x Atuacao = Comércio'!I183-1</f>
        <v>-3.328170930710117E-2</v>
      </c>
      <c r="J183" s="16" t="e">
        <f>+'SCC x Atuacao = Comércio'!J215/'SCC x Atuacao = Comércio'!J183-1</f>
        <v>#DIV/0!</v>
      </c>
      <c r="K183" s="16" t="e">
        <f>+'SCC x Atuacao = Comércio'!K215/'SCC x Atuacao = Comércio'!K183-1</f>
        <v>#DIV/0!</v>
      </c>
      <c r="L183" s="16">
        <f>+'SCC x Atuacao = Comércio'!L215/'SCC x Atuacao = Comércio'!L183-1</f>
        <v>4.5721703455508411E-2</v>
      </c>
    </row>
    <row r="184" spans="1:12" x14ac:dyDescent="0.25">
      <c r="A184" s="123" t="s">
        <v>548</v>
      </c>
      <c r="B184" s="16">
        <f>+'SCC x Atuacao = Comércio'!B216/'SCC x Atuacao = Comércio'!B184-1</f>
        <v>0.47869747224914772</v>
      </c>
      <c r="C184" s="16" t="e">
        <f>+'SCC x Atuacao = Comércio'!C216/'SCC x Atuacao = Comércio'!C184-1</f>
        <v>#DIV/0!</v>
      </c>
      <c r="D184" s="16" t="e">
        <f>+'SCC x Atuacao = Comércio'!D216/'SCC x Atuacao = Comércio'!D184-1</f>
        <v>#DIV/0!</v>
      </c>
      <c r="E184" s="16" t="e">
        <f>+'SCC x Atuacao = Comércio'!E216/'SCC x Atuacao = Comércio'!E184-1</f>
        <v>#DIV/0!</v>
      </c>
      <c r="F184" s="16">
        <f>+'SCC x Atuacao = Comércio'!F216/'SCC x Atuacao = Comércio'!F184-1</f>
        <v>2.3887271041858282E-2</v>
      </c>
      <c r="G184" s="16" t="e">
        <f>+'SCC x Atuacao = Comércio'!G216/'SCC x Atuacao = Comércio'!G184-1</f>
        <v>#DIV/0!</v>
      </c>
      <c r="H184" s="16" t="e">
        <f>+'SCC x Atuacao = Comércio'!H216/'SCC x Atuacao = Comércio'!H184-1</f>
        <v>#DIV/0!</v>
      </c>
      <c r="I184" s="16">
        <f>+'SCC x Atuacao = Comércio'!I216/'SCC x Atuacao = Comércio'!I184-1</f>
        <v>0.13016645043802533</v>
      </c>
      <c r="J184" s="16" t="e">
        <f>+'SCC x Atuacao = Comércio'!J216/'SCC x Atuacao = Comércio'!J184-1</f>
        <v>#DIV/0!</v>
      </c>
      <c r="K184" s="16" t="e">
        <f>+'SCC x Atuacao = Comércio'!K216/'SCC x Atuacao = Comércio'!K184-1</f>
        <v>#DIV/0!</v>
      </c>
      <c r="L184" s="16">
        <f>+'SCC x Atuacao = Comércio'!L216/'SCC x Atuacao = Comércio'!L184-1</f>
        <v>6.6308003676004423E-2</v>
      </c>
    </row>
    <row r="185" spans="1:12" x14ac:dyDescent="0.25">
      <c r="A185" s="123" t="s">
        <v>549</v>
      </c>
      <c r="B185" s="16">
        <f>+'SCC x Atuacao = Comércio'!B217/'SCC x Atuacao = Comércio'!B185-1</f>
        <v>0.27928205992745192</v>
      </c>
      <c r="C185" s="16" t="e">
        <f>+'SCC x Atuacao = Comércio'!C217/'SCC x Atuacao = Comércio'!C185-1</f>
        <v>#DIV/0!</v>
      </c>
      <c r="D185" s="16" t="e">
        <f>+'SCC x Atuacao = Comércio'!D217/'SCC x Atuacao = Comércio'!D185-1</f>
        <v>#DIV/0!</v>
      </c>
      <c r="E185" s="16" t="e">
        <f>+'SCC x Atuacao = Comércio'!E217/'SCC x Atuacao = Comércio'!E185-1</f>
        <v>#DIV/0!</v>
      </c>
      <c r="F185" s="16">
        <f>+'SCC x Atuacao = Comércio'!F217/'SCC x Atuacao = Comércio'!F185-1</f>
        <v>-3.8112353121109721E-2</v>
      </c>
      <c r="G185" s="16" t="e">
        <f>+'SCC x Atuacao = Comércio'!G217/'SCC x Atuacao = Comércio'!G185-1</f>
        <v>#DIV/0!</v>
      </c>
      <c r="H185" s="16" t="e">
        <f>+'SCC x Atuacao = Comércio'!H217/'SCC x Atuacao = Comércio'!H185-1</f>
        <v>#DIV/0!</v>
      </c>
      <c r="I185" s="16">
        <f>+'SCC x Atuacao = Comércio'!I217/'SCC x Atuacao = Comércio'!I185-1</f>
        <v>4.5896420336919208E-2</v>
      </c>
      <c r="J185" s="16" t="e">
        <f>+'SCC x Atuacao = Comércio'!J217/'SCC x Atuacao = Comércio'!J185-1</f>
        <v>#DIV/0!</v>
      </c>
      <c r="K185" s="16" t="e">
        <f>+'SCC x Atuacao = Comércio'!K217/'SCC x Atuacao = Comércio'!K185-1</f>
        <v>#DIV/0!</v>
      </c>
      <c r="L185" s="16">
        <f>+'SCC x Atuacao = Comércio'!L217/'SCC x Atuacao = Comércio'!L185-1</f>
        <v>1.8133792729840614E-2</v>
      </c>
    </row>
    <row r="186" spans="1:12" x14ac:dyDescent="0.25">
      <c r="A186" s="123" t="s">
        <v>550</v>
      </c>
      <c r="B186" s="16">
        <f>+'SCC x Atuacao = Comércio'!B218/'SCC x Atuacao = Comércio'!B186-1</f>
        <v>0.33336033898669504</v>
      </c>
      <c r="C186" s="16" t="e">
        <f>+'SCC x Atuacao = Comércio'!C218/'SCC x Atuacao = Comércio'!C186-1</f>
        <v>#DIV/0!</v>
      </c>
      <c r="D186" s="16" t="e">
        <f>+'SCC x Atuacao = Comércio'!D218/'SCC x Atuacao = Comércio'!D186-1</f>
        <v>#DIV/0!</v>
      </c>
      <c r="E186" s="16" t="e">
        <f>+'SCC x Atuacao = Comércio'!E218/'SCC x Atuacao = Comércio'!E186-1</f>
        <v>#DIV/0!</v>
      </c>
      <c r="F186" s="16">
        <f>+'SCC x Atuacao = Comércio'!F218/'SCC x Atuacao = Comércio'!F186-1</f>
        <v>1.9174823464134239E-2</v>
      </c>
      <c r="G186" s="16" t="e">
        <f>+'SCC x Atuacao = Comércio'!G218/'SCC x Atuacao = Comércio'!G186-1</f>
        <v>#DIV/0!</v>
      </c>
      <c r="H186" s="16" t="e">
        <f>+'SCC x Atuacao = Comércio'!H218/'SCC x Atuacao = Comércio'!H186-1</f>
        <v>#DIV/0!</v>
      </c>
      <c r="I186" s="16">
        <f>+'SCC x Atuacao = Comércio'!I218/'SCC x Atuacao = Comércio'!I186-1</f>
        <v>-0.10625253021967085</v>
      </c>
      <c r="J186" s="16" t="e">
        <f>+'SCC x Atuacao = Comércio'!J218/'SCC x Atuacao = Comércio'!J186-1</f>
        <v>#DIV/0!</v>
      </c>
      <c r="K186" s="16" t="e">
        <f>+'SCC x Atuacao = Comércio'!K218/'SCC x Atuacao = Comércio'!K186-1</f>
        <v>#DIV/0!</v>
      </c>
      <c r="L186" s="16">
        <f>+'SCC x Atuacao = Comércio'!L218/'SCC x Atuacao = Comércio'!L186-1</f>
        <v>7.2668088046835999E-2</v>
      </c>
    </row>
    <row r="187" spans="1:12" x14ac:dyDescent="0.25">
      <c r="A187" s="123" t="s">
        <v>551</v>
      </c>
      <c r="B187" s="16">
        <f>+'SCC x Atuacao = Comércio'!B219/'SCC x Atuacao = Comércio'!B187-1</f>
        <v>0.39432559052230465</v>
      </c>
      <c r="C187" s="16" t="e">
        <f>+'SCC x Atuacao = Comércio'!C219/'SCC x Atuacao = Comércio'!C187-1</f>
        <v>#DIV/0!</v>
      </c>
      <c r="D187" s="16" t="e">
        <f>+'SCC x Atuacao = Comércio'!D219/'SCC x Atuacao = Comércio'!D187-1</f>
        <v>#DIV/0!</v>
      </c>
      <c r="E187" s="16" t="e">
        <f>+'SCC x Atuacao = Comércio'!E219/'SCC x Atuacao = Comércio'!E187-1</f>
        <v>#DIV/0!</v>
      </c>
      <c r="F187" s="16">
        <f>+'SCC x Atuacao = Comércio'!F219/'SCC x Atuacao = Comércio'!F187-1</f>
        <v>1.9356907731905793E-2</v>
      </c>
      <c r="G187" s="16" t="e">
        <f>+'SCC x Atuacao = Comércio'!G219/'SCC x Atuacao = Comércio'!G187-1</f>
        <v>#DIV/0!</v>
      </c>
      <c r="H187" s="16" t="e">
        <f>+'SCC x Atuacao = Comércio'!H219/'SCC x Atuacao = Comércio'!H187-1</f>
        <v>#DIV/0!</v>
      </c>
      <c r="I187" s="16">
        <f>+'SCC x Atuacao = Comércio'!I219/'SCC x Atuacao = Comércio'!I187-1</f>
        <v>-2.0988982253572597E-2</v>
      </c>
      <c r="J187" s="16" t="e">
        <f>+'SCC x Atuacao = Comércio'!J219/'SCC x Atuacao = Comércio'!J187-1</f>
        <v>#DIV/0!</v>
      </c>
      <c r="K187" s="16" t="e">
        <f>+'SCC x Atuacao = Comércio'!K219/'SCC x Atuacao = Comércio'!K187-1</f>
        <v>#DIV/0!</v>
      </c>
      <c r="L187" s="16">
        <f>+'SCC x Atuacao = Comércio'!L219/'SCC x Atuacao = Comércio'!L187-1</f>
        <v>6.9327886868679078E-2</v>
      </c>
    </row>
    <row r="188" spans="1:12" x14ac:dyDescent="0.25">
      <c r="A188" s="123" t="s">
        <v>552</v>
      </c>
      <c r="B188" s="16">
        <f>+'SCC x Atuacao = Comércio'!B220/'SCC x Atuacao = Comércio'!B188-1</f>
        <v>0.32979708728836887</v>
      </c>
      <c r="C188" s="16" t="e">
        <f>+'SCC x Atuacao = Comércio'!C220/'SCC x Atuacao = Comércio'!C188-1</f>
        <v>#DIV/0!</v>
      </c>
      <c r="D188" s="16" t="e">
        <f>+'SCC x Atuacao = Comércio'!D220/'SCC x Atuacao = Comércio'!D188-1</f>
        <v>#DIV/0!</v>
      </c>
      <c r="E188" s="16" t="e">
        <f>+'SCC x Atuacao = Comércio'!E220/'SCC x Atuacao = Comércio'!E188-1</f>
        <v>#DIV/0!</v>
      </c>
      <c r="F188" s="16">
        <f>+'SCC x Atuacao = Comércio'!F220/'SCC x Atuacao = Comércio'!F188-1</f>
        <v>2.7982244621789221E-3</v>
      </c>
      <c r="G188" s="16" t="e">
        <f>+'SCC x Atuacao = Comércio'!G220/'SCC x Atuacao = Comércio'!G188-1</f>
        <v>#DIV/0!</v>
      </c>
      <c r="H188" s="16" t="e">
        <f>+'SCC x Atuacao = Comércio'!H220/'SCC x Atuacao = Comércio'!H188-1</f>
        <v>#DIV/0!</v>
      </c>
      <c r="I188" s="16">
        <f>+'SCC x Atuacao = Comércio'!I220/'SCC x Atuacao = Comércio'!I188-1</f>
        <v>-1.4038308242999231E-2</v>
      </c>
      <c r="J188" s="16" t="e">
        <f>+'SCC x Atuacao = Comércio'!J220/'SCC x Atuacao = Comércio'!J188-1</f>
        <v>#DIV/0!</v>
      </c>
      <c r="K188" s="16" t="e">
        <f>+'SCC x Atuacao = Comércio'!K220/'SCC x Atuacao = Comércio'!K188-1</f>
        <v>#DIV/0!</v>
      </c>
      <c r="L188" s="16">
        <f>+'SCC x Atuacao = Comércio'!L220/'SCC x Atuacao = Comércio'!L188-1</f>
        <v>6.0331260669060693E-2</v>
      </c>
    </row>
    <row r="189" spans="1:12" x14ac:dyDescent="0.25">
      <c r="A189" s="123" t="s">
        <v>553</v>
      </c>
      <c r="B189" s="16">
        <f>+'SCC x Atuacao = Comércio'!B221/'SCC x Atuacao = Comércio'!B189-1</f>
        <v>0.28003477324161841</v>
      </c>
      <c r="C189" s="16" t="e">
        <f>+'SCC x Atuacao = Comércio'!C221/'SCC x Atuacao = Comércio'!C189-1</f>
        <v>#DIV/0!</v>
      </c>
      <c r="D189" s="16" t="e">
        <f>+'SCC x Atuacao = Comércio'!D221/'SCC x Atuacao = Comércio'!D189-1</f>
        <v>#DIV/0!</v>
      </c>
      <c r="E189" s="16" t="e">
        <f>+'SCC x Atuacao = Comércio'!E221/'SCC x Atuacao = Comércio'!E189-1</f>
        <v>#DIV/0!</v>
      </c>
      <c r="F189" s="16">
        <f>+'SCC x Atuacao = Comércio'!F221/'SCC x Atuacao = Comércio'!F189-1</f>
        <v>-0.11108792542522916</v>
      </c>
      <c r="G189" s="16" t="e">
        <f>+'SCC x Atuacao = Comércio'!G221/'SCC x Atuacao = Comércio'!G189-1</f>
        <v>#DIV/0!</v>
      </c>
      <c r="H189" s="16" t="e">
        <f>+'SCC x Atuacao = Comércio'!H221/'SCC x Atuacao = Comércio'!H189-1</f>
        <v>#DIV/0!</v>
      </c>
      <c r="I189" s="16">
        <f>+'SCC x Atuacao = Comércio'!I221/'SCC x Atuacao = Comércio'!I189-1</f>
        <v>0.1157136862661865</v>
      </c>
      <c r="J189" s="16" t="e">
        <f>+'SCC x Atuacao = Comércio'!J221/'SCC x Atuacao = Comércio'!J189-1</f>
        <v>#DIV/0!</v>
      </c>
      <c r="K189" s="16" t="e">
        <f>+'SCC x Atuacao = Comércio'!K221/'SCC x Atuacao = Comércio'!K189-1</f>
        <v>#DIV/0!</v>
      </c>
      <c r="L189" s="16">
        <f>+'SCC x Atuacao = Comércio'!L221/'SCC x Atuacao = Comércio'!L189-1</f>
        <v>-5.5877828230546545E-2</v>
      </c>
    </row>
    <row r="190" spans="1:12" x14ac:dyDescent="0.25">
      <c r="A190" s="123" t="s">
        <v>554</v>
      </c>
      <c r="B190" s="16">
        <f>+'SCC x Atuacao = Comércio'!B222/'SCC x Atuacao = Comércio'!B190-1</f>
        <v>0.2622464392433308</v>
      </c>
      <c r="C190" s="16" t="e">
        <f>+'SCC x Atuacao = Comércio'!C222/'SCC x Atuacao = Comércio'!C190-1</f>
        <v>#DIV/0!</v>
      </c>
      <c r="D190" s="16" t="e">
        <f>+'SCC x Atuacao = Comércio'!D222/'SCC x Atuacao = Comércio'!D190-1</f>
        <v>#DIV/0!</v>
      </c>
      <c r="E190" s="16" t="e">
        <f>+'SCC x Atuacao = Comércio'!E222/'SCC x Atuacao = Comércio'!E190-1</f>
        <v>#DIV/0!</v>
      </c>
      <c r="F190" s="16">
        <f>+'SCC x Atuacao = Comércio'!F222/'SCC x Atuacao = Comércio'!F190-1</f>
        <v>7.8529404431293415E-4</v>
      </c>
      <c r="G190" s="16" t="e">
        <f>+'SCC x Atuacao = Comércio'!G222/'SCC x Atuacao = Comércio'!G190-1</f>
        <v>#DIV/0!</v>
      </c>
      <c r="H190" s="16" t="e">
        <f>+'SCC x Atuacao = Comércio'!H222/'SCC x Atuacao = Comércio'!H190-1</f>
        <v>#DIV/0!</v>
      </c>
      <c r="I190" s="16">
        <f>+'SCC x Atuacao = Comércio'!I222/'SCC x Atuacao = Comércio'!I190-1</f>
        <v>0.24973738191423966</v>
      </c>
      <c r="J190" s="16" t="e">
        <f>+'SCC x Atuacao = Comércio'!J222/'SCC x Atuacao = Comércio'!J190-1</f>
        <v>#DIV/0!</v>
      </c>
      <c r="K190" s="16" t="e">
        <f>+'SCC x Atuacao = Comércio'!K222/'SCC x Atuacao = Comércio'!K190-1</f>
        <v>#DIV/0!</v>
      </c>
      <c r="L190" s="16">
        <f>+'SCC x Atuacao = Comércio'!L222/'SCC x Atuacao = Comércio'!L190-1</f>
        <v>5.2532035772737684E-2</v>
      </c>
    </row>
    <row r="191" spans="1:12" x14ac:dyDescent="0.25">
      <c r="A191" s="123" t="s">
        <v>555</v>
      </c>
      <c r="B191" s="16">
        <f>+'SCC x Atuacao = Comércio'!B223/'SCC x Atuacao = Comércio'!B191-1</f>
        <v>0.39567710818774215</v>
      </c>
      <c r="C191" s="16" t="e">
        <f>+'SCC x Atuacao = Comércio'!C223/'SCC x Atuacao = Comércio'!C191-1</f>
        <v>#DIV/0!</v>
      </c>
      <c r="D191" s="16" t="e">
        <f>+'SCC x Atuacao = Comércio'!D223/'SCC x Atuacao = Comércio'!D191-1</f>
        <v>#DIV/0!</v>
      </c>
      <c r="E191" s="16" t="e">
        <f>+'SCC x Atuacao = Comércio'!E223/'SCC x Atuacao = Comércio'!E191-1</f>
        <v>#DIV/0!</v>
      </c>
      <c r="F191" s="16">
        <f>+'SCC x Atuacao = Comércio'!F223/'SCC x Atuacao = Comércio'!F191-1</f>
        <v>4.2671107049820689E-2</v>
      </c>
      <c r="G191" s="16" t="e">
        <f>+'SCC x Atuacao = Comércio'!G223/'SCC x Atuacao = Comércio'!G191-1</f>
        <v>#DIV/0!</v>
      </c>
      <c r="H191" s="16" t="e">
        <f>+'SCC x Atuacao = Comércio'!H223/'SCC x Atuacao = Comércio'!H191-1</f>
        <v>#DIV/0!</v>
      </c>
      <c r="I191" s="16">
        <f>+'SCC x Atuacao = Comércio'!I223/'SCC x Atuacao = Comércio'!I191-1</f>
        <v>0.25635512222664159</v>
      </c>
      <c r="J191" s="16" t="e">
        <f>+'SCC x Atuacao = Comércio'!J223/'SCC x Atuacao = Comércio'!J191-1</f>
        <v>#DIV/0!</v>
      </c>
      <c r="K191" s="16" t="e">
        <f>+'SCC x Atuacao = Comércio'!K223/'SCC x Atuacao = Comércio'!K191-1</f>
        <v>#DIV/0!</v>
      </c>
      <c r="L191" s="16">
        <f>+'SCC x Atuacao = Comércio'!L223/'SCC x Atuacao = Comércio'!L191-1</f>
        <v>9.5804037022553912E-2</v>
      </c>
    </row>
    <row r="192" spans="1:12" x14ac:dyDescent="0.25">
      <c r="A192" s="123" t="s">
        <v>95</v>
      </c>
      <c r="B192" s="16">
        <f>+'SCC x Atuacao = Comércio'!B224/'SCC x Atuacao = Comércio'!B192-1</f>
        <v>0.38825245458830615</v>
      </c>
      <c r="C192" s="16" t="e">
        <f>+'SCC x Atuacao = Comércio'!C224/'SCC x Atuacao = Comércio'!C192-1</f>
        <v>#DIV/0!</v>
      </c>
      <c r="D192" s="16" t="e">
        <f>+'SCC x Atuacao = Comércio'!D224/'SCC x Atuacao = Comércio'!D192-1</f>
        <v>#DIV/0!</v>
      </c>
      <c r="E192" s="16" t="e">
        <f>+'SCC x Atuacao = Comércio'!E224/'SCC x Atuacao = Comércio'!E192-1</f>
        <v>#DIV/0!</v>
      </c>
      <c r="F192" s="16">
        <f>+'SCC x Atuacao = Comércio'!F224/'SCC x Atuacao = Comércio'!F192-1</f>
        <v>1.4555896845297234E-2</v>
      </c>
      <c r="G192" s="16" t="e">
        <f>+'SCC x Atuacao = Comércio'!G224/'SCC x Atuacao = Comércio'!G192-1</f>
        <v>#DIV/0!</v>
      </c>
      <c r="H192" s="16" t="e">
        <f>+'SCC x Atuacao = Comércio'!H224/'SCC x Atuacao = Comércio'!H192-1</f>
        <v>#DIV/0!</v>
      </c>
      <c r="I192" s="16">
        <f>+'SCC x Atuacao = Comércio'!I224/'SCC x Atuacao = Comércio'!I192-1</f>
        <v>5.0899229458847284E-2</v>
      </c>
      <c r="J192" s="16" t="e">
        <f>+'SCC x Atuacao = Comércio'!J224/'SCC x Atuacao = Comércio'!J192-1</f>
        <v>#DIV/0!</v>
      </c>
      <c r="K192" s="16" t="e">
        <f>+'SCC x Atuacao = Comércio'!K224/'SCC x Atuacao = Comércio'!K192-1</f>
        <v>#DIV/0!</v>
      </c>
      <c r="L192" s="16">
        <f>+'SCC x Atuacao = Comércio'!L224/'SCC x Atuacao = Comércio'!L192-1</f>
        <v>5.5230789150037651E-2</v>
      </c>
    </row>
    <row r="193" spans="1:12" x14ac:dyDescent="0.25">
      <c r="B193" s="17"/>
      <c r="C193" s="17"/>
      <c r="D193" s="17"/>
      <c r="E193" s="17"/>
      <c r="F193" s="17"/>
      <c r="G193" s="17"/>
      <c r="H193" s="17"/>
      <c r="I193" s="17"/>
      <c r="J193" s="17"/>
      <c r="K193" s="17"/>
    </row>
    <row r="194" spans="1:12" x14ac:dyDescent="0.25">
      <c r="A194" s="123"/>
    </row>
    <row r="195" spans="1:12" s="123" customFormat="1" x14ac:dyDescent="0.25">
      <c r="B195" s="123">
        <v>2014</v>
      </c>
      <c r="C195" s="123">
        <v>2014</v>
      </c>
      <c r="D195" s="123">
        <v>2014</v>
      </c>
      <c r="E195" s="123">
        <v>2014</v>
      </c>
      <c r="F195" s="123">
        <v>2014</v>
      </c>
      <c r="G195" s="123">
        <v>2014</v>
      </c>
      <c r="H195" s="123">
        <v>2014</v>
      </c>
      <c r="I195" s="123">
        <v>2014</v>
      </c>
      <c r="J195" s="123">
        <v>2014</v>
      </c>
      <c r="K195" s="123">
        <v>2014</v>
      </c>
      <c r="L195" s="123">
        <v>2014</v>
      </c>
    </row>
    <row r="196" spans="1:12" x14ac:dyDescent="0.25">
      <c r="A196" s="123"/>
      <c r="B196" s="123" t="s">
        <v>780</v>
      </c>
      <c r="C196" s="123" t="s">
        <v>782</v>
      </c>
      <c r="D196" s="123" t="s">
        <v>23</v>
      </c>
      <c r="E196" s="123" t="s">
        <v>787</v>
      </c>
      <c r="F196" s="123" t="s">
        <v>788</v>
      </c>
      <c r="G196" s="123" t="s">
        <v>791</v>
      </c>
      <c r="H196" s="123" t="s">
        <v>25</v>
      </c>
      <c r="I196" s="123" t="s">
        <v>24</v>
      </c>
      <c r="J196" s="123" t="s">
        <v>35</v>
      </c>
      <c r="K196" s="123" t="s">
        <v>795</v>
      </c>
      <c r="L196" s="123" t="s">
        <v>935</v>
      </c>
    </row>
    <row r="197" spans="1:12" x14ac:dyDescent="0.25">
      <c r="A197" s="123" t="s">
        <v>529</v>
      </c>
      <c r="B197" s="16">
        <f>+'SCC x Atuacao = Comércio'!B229/'SCC x Atuacao = Comércio'!B197-1</f>
        <v>-0.11245923537400482</v>
      </c>
      <c r="C197" s="16" t="e">
        <f>+'SCC x Atuacao = Comércio'!C229/'SCC x Atuacao = Comércio'!C197-1</f>
        <v>#DIV/0!</v>
      </c>
      <c r="D197" s="16" t="e">
        <f>+'SCC x Atuacao = Comércio'!D229/'SCC x Atuacao = Comércio'!D197-1</f>
        <v>#DIV/0!</v>
      </c>
      <c r="E197" s="16" t="e">
        <f>+'SCC x Atuacao = Comércio'!E229/'SCC x Atuacao = Comércio'!E197-1</f>
        <v>#DIV/0!</v>
      </c>
      <c r="F197" s="16">
        <f>+'SCC x Atuacao = Comércio'!F229/'SCC x Atuacao = Comércio'!F197-1</f>
        <v>3.7829243678443758E-2</v>
      </c>
      <c r="G197" s="16" t="e">
        <f>+'SCC x Atuacao = Comércio'!G229/'SCC x Atuacao = Comércio'!G197-1</f>
        <v>#DIV/0!</v>
      </c>
      <c r="H197" s="16" t="e">
        <f>+'SCC x Atuacao = Comércio'!H229/'SCC x Atuacao = Comércio'!H197-1</f>
        <v>#DIV/0!</v>
      </c>
      <c r="I197" s="16">
        <f>+'SCC x Atuacao = Comércio'!I229/'SCC x Atuacao = Comércio'!I197-1</f>
        <v>-1.0775267260455634E-2</v>
      </c>
      <c r="J197" s="16" t="e">
        <f>+'SCC x Atuacao = Comércio'!J229/'SCC x Atuacao = Comércio'!J197-1</f>
        <v>#DIV/0!</v>
      </c>
      <c r="K197" s="16" t="e">
        <f>+'SCC x Atuacao = Comércio'!K229/'SCC x Atuacao = Comércio'!K197-1</f>
        <v>#DIV/0!</v>
      </c>
      <c r="L197" s="16">
        <f>+'SCC x Atuacao = Comércio'!L229/'SCC x Atuacao = Comércio'!L197-1</f>
        <v>-6.1244462614671313E-3</v>
      </c>
    </row>
    <row r="198" spans="1:12" x14ac:dyDescent="0.25">
      <c r="A198" s="123" t="s">
        <v>530</v>
      </c>
      <c r="B198" s="16">
        <f>+'SCC x Atuacao = Comércio'!B230/'SCC x Atuacao = Comércio'!B198-1</f>
        <v>0.2070262640772198</v>
      </c>
      <c r="C198" s="16" t="e">
        <f>+'SCC x Atuacao = Comércio'!C230/'SCC x Atuacao = Comércio'!C198-1</f>
        <v>#DIV/0!</v>
      </c>
      <c r="D198" s="16" t="e">
        <f>+'SCC x Atuacao = Comércio'!D230/'SCC x Atuacao = Comércio'!D198-1</f>
        <v>#DIV/0!</v>
      </c>
      <c r="E198" s="16" t="e">
        <f>+'SCC x Atuacao = Comércio'!E230/'SCC x Atuacao = Comércio'!E198-1</f>
        <v>#DIV/0!</v>
      </c>
      <c r="F198" s="16">
        <f>+'SCC x Atuacao = Comércio'!F230/'SCC x Atuacao = Comércio'!F198-1</f>
        <v>8.0403965560261081E-2</v>
      </c>
      <c r="G198" s="16" t="e">
        <f>+'SCC x Atuacao = Comércio'!G230/'SCC x Atuacao = Comércio'!G198-1</f>
        <v>#DIV/0!</v>
      </c>
      <c r="H198" s="16" t="e">
        <f>+'SCC x Atuacao = Comércio'!H230/'SCC x Atuacao = Comércio'!H198-1</f>
        <v>#DIV/0!</v>
      </c>
      <c r="I198" s="16">
        <f>+'SCC x Atuacao = Comércio'!I230/'SCC x Atuacao = Comércio'!I198-1</f>
        <v>0.15998714841164419</v>
      </c>
      <c r="J198" s="16" t="e">
        <f>+'SCC x Atuacao = Comércio'!J230/'SCC x Atuacao = Comércio'!J198-1</f>
        <v>#DIV/0!</v>
      </c>
      <c r="K198" s="16" t="e">
        <f>+'SCC x Atuacao = Comércio'!K230/'SCC x Atuacao = Comércio'!K198-1</f>
        <v>#DIV/0!</v>
      </c>
      <c r="L198" s="16">
        <f>+'SCC x Atuacao = Comércio'!L230/'SCC x Atuacao = Comércio'!L198-1</f>
        <v>0.11189804462180963</v>
      </c>
    </row>
    <row r="199" spans="1:12" x14ac:dyDescent="0.25">
      <c r="A199" s="123" t="s">
        <v>531</v>
      </c>
      <c r="B199" s="16">
        <f>+'SCC x Atuacao = Comércio'!B231/'SCC x Atuacao = Comércio'!B199-1</f>
        <v>6.4206222625320608E-2</v>
      </c>
      <c r="C199" s="16" t="e">
        <f>+'SCC x Atuacao = Comércio'!C231/'SCC x Atuacao = Comércio'!C199-1</f>
        <v>#DIV/0!</v>
      </c>
      <c r="D199" s="16" t="e">
        <f>+'SCC x Atuacao = Comércio'!D231/'SCC x Atuacao = Comércio'!D199-1</f>
        <v>#DIV/0!</v>
      </c>
      <c r="E199" s="16" t="e">
        <f>+'SCC x Atuacao = Comércio'!E231/'SCC x Atuacao = Comércio'!E199-1</f>
        <v>#DIV/0!</v>
      </c>
      <c r="F199" s="16">
        <f>+'SCC x Atuacao = Comércio'!F231/'SCC x Atuacao = Comércio'!F199-1</f>
        <v>0.13024627761309571</v>
      </c>
      <c r="G199" s="16" t="e">
        <f>+'SCC x Atuacao = Comércio'!G231/'SCC x Atuacao = Comércio'!G199-1</f>
        <v>#DIV/0!</v>
      </c>
      <c r="H199" s="16" t="e">
        <f>+'SCC x Atuacao = Comércio'!H231/'SCC x Atuacao = Comércio'!H199-1</f>
        <v>#DIV/0!</v>
      </c>
      <c r="I199" s="16">
        <f>+'SCC x Atuacao = Comércio'!I231/'SCC x Atuacao = Comércio'!I199-1</f>
        <v>9.111485121079399E-3</v>
      </c>
      <c r="J199" s="16" t="e">
        <f>+'SCC x Atuacao = Comércio'!J231/'SCC x Atuacao = Comércio'!J199-1</f>
        <v>#DIV/0!</v>
      </c>
      <c r="K199" s="16" t="e">
        <f>+'SCC x Atuacao = Comércio'!K231/'SCC x Atuacao = Comércio'!K199-1</f>
        <v>#DIV/0!</v>
      </c>
      <c r="L199" s="16">
        <f>+'SCC x Atuacao = Comércio'!L231/'SCC x Atuacao = Comércio'!L199-1</f>
        <v>0.10777867676937491</v>
      </c>
    </row>
    <row r="200" spans="1:12" x14ac:dyDescent="0.25">
      <c r="A200" s="123" t="s">
        <v>532</v>
      </c>
      <c r="B200" s="16">
        <f>+'SCC x Atuacao = Comércio'!B232/'SCC x Atuacao = Comércio'!B200-1</f>
        <v>0.46332776081926608</v>
      </c>
      <c r="C200" s="16" t="e">
        <f>+'SCC x Atuacao = Comércio'!C232/'SCC x Atuacao = Comércio'!C200-1</f>
        <v>#DIV/0!</v>
      </c>
      <c r="D200" s="16" t="e">
        <f>+'SCC x Atuacao = Comércio'!D232/'SCC x Atuacao = Comércio'!D200-1</f>
        <v>#DIV/0!</v>
      </c>
      <c r="E200" s="16" t="e">
        <f>+'SCC x Atuacao = Comércio'!E232/'SCC x Atuacao = Comércio'!E200-1</f>
        <v>#DIV/0!</v>
      </c>
      <c r="F200" s="16">
        <f>+'SCC x Atuacao = Comércio'!F232/'SCC x Atuacao = Comércio'!F200-1</f>
        <v>2.3236127225263248E-2</v>
      </c>
      <c r="G200" s="16" t="e">
        <f>+'SCC x Atuacao = Comércio'!G232/'SCC x Atuacao = Comércio'!G200-1</f>
        <v>#DIV/0!</v>
      </c>
      <c r="H200" s="16" t="e">
        <f>+'SCC x Atuacao = Comércio'!H232/'SCC x Atuacao = Comércio'!H200-1</f>
        <v>#DIV/0!</v>
      </c>
      <c r="I200" s="16">
        <f>+'SCC x Atuacao = Comércio'!I232/'SCC x Atuacao = Comércio'!I200-1</f>
        <v>-0.17407198729571871</v>
      </c>
      <c r="J200" s="16" t="e">
        <f>+'SCC x Atuacao = Comércio'!J232/'SCC x Atuacao = Comércio'!J200-1</f>
        <v>#DIV/0!</v>
      </c>
      <c r="K200" s="16" t="e">
        <f>+'SCC x Atuacao = Comércio'!K232/'SCC x Atuacao = Comércio'!K200-1</f>
        <v>#DIV/0!</v>
      </c>
      <c r="L200" s="16">
        <f>+'SCC x Atuacao = Comércio'!L232/'SCC x Atuacao = Comércio'!L200-1</f>
        <v>2.6692212131362192E-2</v>
      </c>
    </row>
    <row r="201" spans="1:12" x14ac:dyDescent="0.25">
      <c r="A201" s="123" t="s">
        <v>533</v>
      </c>
      <c r="B201" s="16">
        <f>+'SCC x Atuacao = Comércio'!B233/'SCC x Atuacao = Comércio'!B201-1</f>
        <v>0.2332943343728453</v>
      </c>
      <c r="C201" s="16" t="e">
        <f>+'SCC x Atuacao = Comércio'!C233/'SCC x Atuacao = Comércio'!C201-1</f>
        <v>#DIV/0!</v>
      </c>
      <c r="D201" s="16" t="e">
        <f>+'SCC x Atuacao = Comércio'!D233/'SCC x Atuacao = Comércio'!D201-1</f>
        <v>#DIV/0!</v>
      </c>
      <c r="E201" s="16" t="e">
        <f>+'SCC x Atuacao = Comércio'!E233/'SCC x Atuacao = Comércio'!E201-1</f>
        <v>#DIV/0!</v>
      </c>
      <c r="F201" s="16">
        <f>+'SCC x Atuacao = Comércio'!F233/'SCC x Atuacao = Comércio'!F201-1</f>
        <v>4.3704909550895232E-2</v>
      </c>
      <c r="G201" s="16" t="e">
        <f>+'SCC x Atuacao = Comércio'!G233/'SCC x Atuacao = Comércio'!G201-1</f>
        <v>#DIV/0!</v>
      </c>
      <c r="H201" s="16" t="e">
        <f>+'SCC x Atuacao = Comércio'!H233/'SCC x Atuacao = Comércio'!H201-1</f>
        <v>#DIV/0!</v>
      </c>
      <c r="I201" s="16">
        <f>+'SCC x Atuacao = Comércio'!I233/'SCC x Atuacao = Comércio'!I201-1</f>
        <v>5.5929491859683322E-2</v>
      </c>
      <c r="J201" s="16" t="e">
        <f>+'SCC x Atuacao = Comércio'!J233/'SCC x Atuacao = Comércio'!J201-1</f>
        <v>#DIV/0!</v>
      </c>
      <c r="K201" s="16" t="e">
        <f>+'SCC x Atuacao = Comércio'!K233/'SCC x Atuacao = Comércio'!K201-1</f>
        <v>#DIV/0!</v>
      </c>
      <c r="L201" s="16">
        <f>+'SCC x Atuacao = Comércio'!L233/'SCC x Atuacao = Comércio'!L201-1</f>
        <v>6.5921704643117529E-2</v>
      </c>
    </row>
    <row r="202" spans="1:12" x14ac:dyDescent="0.25">
      <c r="A202" s="123" t="s">
        <v>534</v>
      </c>
      <c r="B202" s="16">
        <f>+'SCC x Atuacao = Comércio'!B234/'SCC x Atuacao = Comércio'!B202-1</f>
        <v>0.37915939983314417</v>
      </c>
      <c r="C202" s="16" t="e">
        <f>+'SCC x Atuacao = Comércio'!C234/'SCC x Atuacao = Comércio'!C202-1</f>
        <v>#DIV/0!</v>
      </c>
      <c r="D202" s="16" t="e">
        <f>+'SCC x Atuacao = Comércio'!D234/'SCC x Atuacao = Comércio'!D202-1</f>
        <v>#DIV/0!</v>
      </c>
      <c r="E202" s="16" t="e">
        <f>+'SCC x Atuacao = Comércio'!E234/'SCC x Atuacao = Comércio'!E202-1</f>
        <v>#DIV/0!</v>
      </c>
      <c r="F202" s="16">
        <f>+'SCC x Atuacao = Comércio'!F234/'SCC x Atuacao = Comércio'!F202-1</f>
        <v>-3.6773588334779395E-2</v>
      </c>
      <c r="G202" s="16" t="e">
        <f>+'SCC x Atuacao = Comércio'!G234/'SCC x Atuacao = Comércio'!G202-1</f>
        <v>#DIV/0!</v>
      </c>
      <c r="H202" s="16" t="e">
        <f>+'SCC x Atuacao = Comércio'!H234/'SCC x Atuacao = Comércio'!H202-1</f>
        <v>#DIV/0!</v>
      </c>
      <c r="I202" s="16">
        <f>+'SCC x Atuacao = Comércio'!I234/'SCC x Atuacao = Comércio'!I202-1</f>
        <v>-0.35378497847160195</v>
      </c>
      <c r="J202" s="16" t="e">
        <f>+'SCC x Atuacao = Comércio'!J234/'SCC x Atuacao = Comércio'!J202-1</f>
        <v>#DIV/0!</v>
      </c>
      <c r="K202" s="16" t="e">
        <f>+'SCC x Atuacao = Comércio'!K234/'SCC x Atuacao = Comércio'!K202-1</f>
        <v>#DIV/0!</v>
      </c>
      <c r="L202" s="16">
        <f>+'SCC x Atuacao = Comércio'!L234/'SCC x Atuacao = Comércio'!L202-1</f>
        <v>-6.9037305840147223E-3</v>
      </c>
    </row>
    <row r="203" spans="1:12" x14ac:dyDescent="0.25">
      <c r="A203" s="123" t="s">
        <v>535</v>
      </c>
      <c r="B203" s="16">
        <f>+'SCC x Atuacao = Comércio'!B235/'SCC x Atuacao = Comércio'!B203-1</f>
        <v>1.579519694854703E-2</v>
      </c>
      <c r="C203" s="16" t="e">
        <f>+'SCC x Atuacao = Comércio'!C235/'SCC x Atuacao = Comércio'!C203-1</f>
        <v>#DIV/0!</v>
      </c>
      <c r="D203" s="16" t="e">
        <f>+'SCC x Atuacao = Comércio'!D235/'SCC x Atuacao = Comércio'!D203-1</f>
        <v>#DIV/0!</v>
      </c>
      <c r="E203" s="16" t="e">
        <f>+'SCC x Atuacao = Comércio'!E235/'SCC x Atuacao = Comércio'!E203-1</f>
        <v>#DIV/0!</v>
      </c>
      <c r="F203" s="16">
        <f>+'SCC x Atuacao = Comércio'!F235/'SCC x Atuacao = Comércio'!F203-1</f>
        <v>-0.11282545074800432</v>
      </c>
      <c r="G203" s="16" t="e">
        <f>+'SCC x Atuacao = Comércio'!G235/'SCC x Atuacao = Comércio'!G203-1</f>
        <v>#DIV/0!</v>
      </c>
      <c r="H203" s="16" t="e">
        <f>+'SCC x Atuacao = Comércio'!H235/'SCC x Atuacao = Comércio'!H203-1</f>
        <v>#DIV/0!</v>
      </c>
      <c r="I203" s="16">
        <f>+'SCC x Atuacao = Comércio'!I235/'SCC x Atuacao = Comércio'!I203-1</f>
        <v>4.5088420153382991E-3</v>
      </c>
      <c r="J203" s="16" t="e">
        <f>+'SCC x Atuacao = Comércio'!J235/'SCC x Atuacao = Comércio'!J203-1</f>
        <v>#DIV/0!</v>
      </c>
      <c r="K203" s="16" t="e">
        <f>+'SCC x Atuacao = Comércio'!K235/'SCC x Atuacao = Comércio'!K203-1</f>
        <v>#DIV/0!</v>
      </c>
      <c r="L203" s="16">
        <f>+'SCC x Atuacao = Comércio'!L235/'SCC x Atuacao = Comércio'!L203-1</f>
        <v>-9.1484229449010357E-2</v>
      </c>
    </row>
    <row r="204" spans="1:12" x14ac:dyDescent="0.25">
      <c r="A204" s="123" t="s">
        <v>536</v>
      </c>
      <c r="B204" s="16">
        <f>+'SCC x Atuacao = Comércio'!B236/'SCC x Atuacao = Comércio'!B204-1</f>
        <v>6.0628244707099155E-2</v>
      </c>
      <c r="C204" s="16" t="e">
        <f>+'SCC x Atuacao = Comércio'!C236/'SCC x Atuacao = Comércio'!C204-1</f>
        <v>#DIV/0!</v>
      </c>
      <c r="D204" s="16" t="e">
        <f>+'SCC x Atuacao = Comércio'!D236/'SCC x Atuacao = Comércio'!D204-1</f>
        <v>#DIV/0!</v>
      </c>
      <c r="E204" s="16" t="e">
        <f>+'SCC x Atuacao = Comércio'!E236/'SCC x Atuacao = Comércio'!E204-1</f>
        <v>#DIV/0!</v>
      </c>
      <c r="F204" s="16">
        <f>+'SCC x Atuacao = Comércio'!F236/'SCC x Atuacao = Comércio'!F204-1</f>
        <v>9.9631488515694588E-3</v>
      </c>
      <c r="G204" s="16" t="e">
        <f>+'SCC x Atuacao = Comércio'!G236/'SCC x Atuacao = Comércio'!G204-1</f>
        <v>#DIV/0!</v>
      </c>
      <c r="H204" s="16" t="e">
        <f>+'SCC x Atuacao = Comércio'!H236/'SCC x Atuacao = Comércio'!H204-1</f>
        <v>#DIV/0!</v>
      </c>
      <c r="I204" s="16">
        <f>+'SCC x Atuacao = Comércio'!I236/'SCC x Atuacao = Comércio'!I204-1</f>
        <v>-0.36867454186721427</v>
      </c>
      <c r="J204" s="16" t="e">
        <f>+'SCC x Atuacao = Comércio'!J236/'SCC x Atuacao = Comércio'!J204-1</f>
        <v>#DIV/0!</v>
      </c>
      <c r="K204" s="16" t="e">
        <f>+'SCC x Atuacao = Comércio'!K236/'SCC x Atuacao = Comércio'!K204-1</f>
        <v>#DIV/0!</v>
      </c>
      <c r="L204" s="16">
        <f>+'SCC x Atuacao = Comércio'!L236/'SCC x Atuacao = Comércio'!L204-1</f>
        <v>-1.6324272078118929E-2</v>
      </c>
    </row>
    <row r="205" spans="1:12" x14ac:dyDescent="0.25">
      <c r="A205" s="123" t="s">
        <v>537</v>
      </c>
      <c r="B205" s="16">
        <f>+'SCC x Atuacao = Comércio'!B237/'SCC x Atuacao = Comércio'!B205-1</f>
        <v>0.24184236424000161</v>
      </c>
      <c r="C205" s="16" t="e">
        <f>+'SCC x Atuacao = Comércio'!C237/'SCC x Atuacao = Comércio'!C205-1</f>
        <v>#DIV/0!</v>
      </c>
      <c r="D205" s="16" t="e">
        <f>+'SCC x Atuacao = Comércio'!D237/'SCC x Atuacao = Comércio'!D205-1</f>
        <v>#DIV/0!</v>
      </c>
      <c r="E205" s="16" t="e">
        <f>+'SCC x Atuacao = Comércio'!E237/'SCC x Atuacao = Comércio'!E205-1</f>
        <v>#DIV/0!</v>
      </c>
      <c r="F205" s="16">
        <f>+'SCC x Atuacao = Comércio'!F237/'SCC x Atuacao = Comércio'!F205-1</f>
        <v>-2.1318818035893528E-2</v>
      </c>
      <c r="G205" s="16" t="e">
        <f>+'SCC x Atuacao = Comércio'!G237/'SCC x Atuacao = Comércio'!G205-1</f>
        <v>#DIV/0!</v>
      </c>
      <c r="H205" s="16" t="e">
        <f>+'SCC x Atuacao = Comércio'!H237/'SCC x Atuacao = Comércio'!H205-1</f>
        <v>#DIV/0!</v>
      </c>
      <c r="I205" s="16">
        <f>+'SCC x Atuacao = Comércio'!I237/'SCC x Atuacao = Comércio'!I205-1</f>
        <v>2.7477821762683208E-2</v>
      </c>
      <c r="J205" s="16" t="e">
        <f>+'SCC x Atuacao = Comércio'!J237/'SCC x Atuacao = Comércio'!J205-1</f>
        <v>#DIV/0!</v>
      </c>
      <c r="K205" s="16" t="e">
        <f>+'SCC x Atuacao = Comércio'!K237/'SCC x Atuacao = Comércio'!K205-1</f>
        <v>#DIV/0!</v>
      </c>
      <c r="L205" s="16">
        <f>+'SCC x Atuacao = Comércio'!L237/'SCC x Atuacao = Comércio'!L205-1</f>
        <v>1.9442643578489571E-2</v>
      </c>
    </row>
    <row r="206" spans="1:12" x14ac:dyDescent="0.25">
      <c r="A206" s="123" t="s">
        <v>538</v>
      </c>
      <c r="B206" s="16">
        <f>+'SCC x Atuacao = Comércio'!B238/'SCC x Atuacao = Comércio'!B206-1</f>
        <v>5.7835172007565827E-2</v>
      </c>
      <c r="C206" s="16" t="e">
        <f>+'SCC x Atuacao = Comércio'!C238/'SCC x Atuacao = Comércio'!C206-1</f>
        <v>#DIV/0!</v>
      </c>
      <c r="D206" s="16" t="e">
        <f>+'SCC x Atuacao = Comércio'!D238/'SCC x Atuacao = Comércio'!D206-1</f>
        <v>#DIV/0!</v>
      </c>
      <c r="E206" s="16" t="e">
        <f>+'SCC x Atuacao = Comércio'!E238/'SCC x Atuacao = Comércio'!E206-1</f>
        <v>#DIV/0!</v>
      </c>
      <c r="F206" s="16">
        <f>+'SCC x Atuacao = Comércio'!F238/'SCC x Atuacao = Comércio'!F206-1</f>
        <v>6.8188636428192506E-2</v>
      </c>
      <c r="G206" s="16" t="e">
        <f>+'SCC x Atuacao = Comércio'!G238/'SCC x Atuacao = Comércio'!G206-1</f>
        <v>#DIV/0!</v>
      </c>
      <c r="H206" s="16" t="e">
        <f>+'SCC x Atuacao = Comércio'!H238/'SCC x Atuacao = Comércio'!H206-1</f>
        <v>#DIV/0!</v>
      </c>
      <c r="I206" s="16">
        <f>+'SCC x Atuacao = Comércio'!I238/'SCC x Atuacao = Comércio'!I206-1</f>
        <v>0.10969793026008201</v>
      </c>
      <c r="J206" s="16" t="e">
        <f>+'SCC x Atuacao = Comércio'!J238/'SCC x Atuacao = Comércio'!J206-1</f>
        <v>#DIV/0!</v>
      </c>
      <c r="K206" s="16" t="e">
        <f>+'SCC x Atuacao = Comércio'!K238/'SCC x Atuacao = Comércio'!K206-1</f>
        <v>#DIV/0!</v>
      </c>
      <c r="L206" s="16">
        <f>+'SCC x Atuacao = Comércio'!L238/'SCC x Atuacao = Comércio'!L206-1</f>
        <v>6.8512175012344523E-2</v>
      </c>
    </row>
    <row r="207" spans="1:12" x14ac:dyDescent="0.25">
      <c r="A207" s="123" t="s">
        <v>539</v>
      </c>
      <c r="B207" s="16">
        <f>+'SCC x Atuacao = Comércio'!B239/'SCC x Atuacao = Comércio'!B207-1</f>
        <v>0.10299473168072248</v>
      </c>
      <c r="C207" s="16" t="e">
        <f>+'SCC x Atuacao = Comércio'!C239/'SCC x Atuacao = Comércio'!C207-1</f>
        <v>#DIV/0!</v>
      </c>
      <c r="D207" s="16" t="e">
        <f>+'SCC x Atuacao = Comércio'!D239/'SCC x Atuacao = Comércio'!D207-1</f>
        <v>#DIV/0!</v>
      </c>
      <c r="E207" s="16" t="e">
        <f>+'SCC x Atuacao = Comércio'!E239/'SCC x Atuacao = Comércio'!E207-1</f>
        <v>#DIV/0!</v>
      </c>
      <c r="F207" s="16">
        <f>+'SCC x Atuacao = Comércio'!F239/'SCC x Atuacao = Comércio'!F207-1</f>
        <v>1.191176231347324E-2</v>
      </c>
      <c r="G207" s="16" t="e">
        <f>+'SCC x Atuacao = Comércio'!G239/'SCC x Atuacao = Comércio'!G207-1</f>
        <v>#DIV/0!</v>
      </c>
      <c r="H207" s="16" t="e">
        <f>+'SCC x Atuacao = Comércio'!H239/'SCC x Atuacao = Comércio'!H207-1</f>
        <v>#DIV/0!</v>
      </c>
      <c r="I207" s="16">
        <f>+'SCC x Atuacao = Comércio'!I239/'SCC x Atuacao = Comércio'!I207-1</f>
        <v>-9.0350872569576746E-2</v>
      </c>
      <c r="J207" s="16" t="e">
        <f>+'SCC x Atuacao = Comércio'!J239/'SCC x Atuacao = Comércio'!J207-1</f>
        <v>#DIV/0!</v>
      </c>
      <c r="K207" s="16" t="e">
        <f>+'SCC x Atuacao = Comércio'!K239/'SCC x Atuacao = Comércio'!K207-1</f>
        <v>#DIV/0!</v>
      </c>
      <c r="L207" s="16">
        <f>+'SCC x Atuacao = Comércio'!L239/'SCC x Atuacao = Comércio'!L207-1</f>
        <v>1.1957323295145317E-2</v>
      </c>
    </row>
    <row r="208" spans="1:12" x14ac:dyDescent="0.25">
      <c r="A208" s="123" t="s">
        <v>540</v>
      </c>
      <c r="B208" s="16">
        <f>+'SCC x Atuacao = Comércio'!B240/'SCC x Atuacao = Comércio'!B208-1</f>
        <v>0.10175746626337756</v>
      </c>
      <c r="C208" s="16" t="e">
        <f>+'SCC x Atuacao = Comércio'!C240/'SCC x Atuacao = Comércio'!C208-1</f>
        <v>#DIV/0!</v>
      </c>
      <c r="D208" s="16" t="e">
        <f>+'SCC x Atuacao = Comércio'!D240/'SCC x Atuacao = Comércio'!D208-1</f>
        <v>#DIV/0!</v>
      </c>
      <c r="E208" s="16" t="e">
        <f>+'SCC x Atuacao = Comércio'!E240/'SCC x Atuacao = Comércio'!E208-1</f>
        <v>#DIV/0!</v>
      </c>
      <c r="F208" s="16">
        <f>+'SCC x Atuacao = Comércio'!F240/'SCC x Atuacao = Comércio'!F208-1</f>
        <v>0.17207656157413309</v>
      </c>
      <c r="G208" s="16" t="e">
        <f>+'SCC x Atuacao = Comércio'!G240/'SCC x Atuacao = Comércio'!G208-1</f>
        <v>#DIV/0!</v>
      </c>
      <c r="H208" s="16" t="e">
        <f>+'SCC x Atuacao = Comércio'!H240/'SCC x Atuacao = Comércio'!H208-1</f>
        <v>#DIV/0!</v>
      </c>
      <c r="I208" s="16">
        <f>+'SCC x Atuacao = Comércio'!I240/'SCC x Atuacao = Comércio'!I208-1</f>
        <v>-6.3381588686310164E-2</v>
      </c>
      <c r="J208" s="16" t="e">
        <f>+'SCC x Atuacao = Comércio'!J240/'SCC x Atuacao = Comércio'!J208-1</f>
        <v>#DIV/0!</v>
      </c>
      <c r="K208" s="16" t="e">
        <f>+'SCC x Atuacao = Comércio'!K240/'SCC x Atuacao = Comércio'!K208-1</f>
        <v>#DIV/0!</v>
      </c>
      <c r="L208" s="16">
        <f>+'SCC x Atuacao = Comércio'!L240/'SCC x Atuacao = Comércio'!L208-1</f>
        <v>0.14570419684943814</v>
      </c>
    </row>
    <row r="209" spans="1:12" x14ac:dyDescent="0.25">
      <c r="A209" s="123" t="s">
        <v>541</v>
      </c>
      <c r="B209" s="16">
        <f>+'SCC x Atuacao = Comércio'!B241/'SCC x Atuacao = Comércio'!B209-1</f>
        <v>1.5447827596691388E-2</v>
      </c>
      <c r="C209" s="16" t="e">
        <f>+'SCC x Atuacao = Comércio'!C241/'SCC x Atuacao = Comércio'!C209-1</f>
        <v>#DIV/0!</v>
      </c>
      <c r="D209" s="16" t="e">
        <f>+'SCC x Atuacao = Comércio'!D241/'SCC x Atuacao = Comércio'!D209-1</f>
        <v>#DIV/0!</v>
      </c>
      <c r="E209" s="16" t="e">
        <f>+'SCC x Atuacao = Comércio'!E241/'SCC x Atuacao = Comércio'!E209-1</f>
        <v>#DIV/0!</v>
      </c>
      <c r="F209" s="16">
        <f>+'SCC x Atuacao = Comércio'!F241/'SCC x Atuacao = Comércio'!F209-1</f>
        <v>-7.1671791584091538E-2</v>
      </c>
      <c r="G209" s="16" t="e">
        <f>+'SCC x Atuacao = Comércio'!G241/'SCC x Atuacao = Comércio'!G209-1</f>
        <v>#DIV/0!</v>
      </c>
      <c r="H209" s="16" t="e">
        <f>+'SCC x Atuacao = Comércio'!H241/'SCC x Atuacao = Comércio'!H209-1</f>
        <v>#DIV/0!</v>
      </c>
      <c r="I209" s="16">
        <f>+'SCC x Atuacao = Comércio'!I241/'SCC x Atuacao = Comércio'!I209-1</f>
        <v>-5.3462908171809875E-2</v>
      </c>
      <c r="J209" s="16" t="e">
        <f>+'SCC x Atuacao = Comércio'!J241/'SCC x Atuacao = Comércio'!J209-1</f>
        <v>#DIV/0!</v>
      </c>
      <c r="K209" s="16" t="e">
        <f>+'SCC x Atuacao = Comércio'!K241/'SCC x Atuacao = Comércio'!K209-1</f>
        <v>#DIV/0!</v>
      </c>
      <c r="L209" s="16">
        <f>+'SCC x Atuacao = Comércio'!L241/'SCC x Atuacao = Comércio'!L209-1</f>
        <v>-6.5213132550213437E-2</v>
      </c>
    </row>
    <row r="210" spans="1:12" x14ac:dyDescent="0.25">
      <c r="A210" s="123" t="s">
        <v>542</v>
      </c>
      <c r="B210" s="16">
        <f>+'SCC x Atuacao = Comércio'!B242/'SCC x Atuacao = Comércio'!B210-1</f>
        <v>0.21549415866825572</v>
      </c>
      <c r="C210" s="16" t="e">
        <f>+'SCC x Atuacao = Comércio'!C242/'SCC x Atuacao = Comércio'!C210-1</f>
        <v>#DIV/0!</v>
      </c>
      <c r="D210" s="16" t="e">
        <f>+'SCC x Atuacao = Comércio'!D242/'SCC x Atuacao = Comércio'!D210-1</f>
        <v>#DIV/0!</v>
      </c>
      <c r="E210" s="16" t="e">
        <f>+'SCC x Atuacao = Comércio'!E242/'SCC x Atuacao = Comércio'!E210-1</f>
        <v>#DIV/0!</v>
      </c>
      <c r="F210" s="16">
        <f>+'SCC x Atuacao = Comércio'!F242/'SCC x Atuacao = Comércio'!F210-1</f>
        <v>-6.4798761725401333E-2</v>
      </c>
      <c r="G210" s="16" t="e">
        <f>+'SCC x Atuacao = Comércio'!G242/'SCC x Atuacao = Comércio'!G210-1</f>
        <v>#DIV/0!</v>
      </c>
      <c r="H210" s="16" t="e">
        <f>+'SCC x Atuacao = Comércio'!H242/'SCC x Atuacao = Comércio'!H210-1</f>
        <v>#DIV/0!</v>
      </c>
      <c r="I210" s="16">
        <f>+'SCC x Atuacao = Comércio'!I242/'SCC x Atuacao = Comércio'!I210-1</f>
        <v>-1.1915488740954383E-2</v>
      </c>
      <c r="J210" s="16" t="e">
        <f>+'SCC x Atuacao = Comércio'!J242/'SCC x Atuacao = Comércio'!J210-1</f>
        <v>#DIV/0!</v>
      </c>
      <c r="K210" s="16" t="e">
        <f>+'SCC x Atuacao = Comércio'!K242/'SCC x Atuacao = Comércio'!K210-1</f>
        <v>#DIV/0!</v>
      </c>
      <c r="L210" s="16">
        <f>+'SCC x Atuacao = Comércio'!L242/'SCC x Atuacao = Comércio'!L210-1</f>
        <v>-3.5096030710538684E-2</v>
      </c>
    </row>
    <row r="211" spans="1:12" x14ac:dyDescent="0.25">
      <c r="A211" s="123" t="s">
        <v>543</v>
      </c>
      <c r="B211" s="16">
        <f>+'SCC x Atuacao = Comércio'!B243/'SCC x Atuacao = Comércio'!B211-1</f>
        <v>0.12803042991640545</v>
      </c>
      <c r="C211" s="16" t="e">
        <f>+'SCC x Atuacao = Comércio'!C243/'SCC x Atuacao = Comércio'!C211-1</f>
        <v>#DIV/0!</v>
      </c>
      <c r="D211" s="16" t="e">
        <f>+'SCC x Atuacao = Comércio'!D243/'SCC x Atuacao = Comércio'!D211-1</f>
        <v>#DIV/0!</v>
      </c>
      <c r="E211" s="16" t="e">
        <f>+'SCC x Atuacao = Comércio'!E243/'SCC x Atuacao = Comércio'!E211-1</f>
        <v>#DIV/0!</v>
      </c>
      <c r="F211" s="16">
        <f>+'SCC x Atuacao = Comércio'!F243/'SCC x Atuacao = Comércio'!F211-1</f>
        <v>-3.0032716289083439E-2</v>
      </c>
      <c r="G211" s="16" t="e">
        <f>+'SCC x Atuacao = Comércio'!G243/'SCC x Atuacao = Comércio'!G211-1</f>
        <v>#DIV/0!</v>
      </c>
      <c r="H211" s="16" t="e">
        <f>+'SCC x Atuacao = Comércio'!H243/'SCC x Atuacao = Comércio'!H211-1</f>
        <v>#DIV/0!</v>
      </c>
      <c r="I211" s="16">
        <f>+'SCC x Atuacao = Comércio'!I243/'SCC x Atuacao = Comércio'!I211-1</f>
        <v>0.15682912247388781</v>
      </c>
      <c r="J211" s="16" t="e">
        <f>+'SCC x Atuacao = Comércio'!J243/'SCC x Atuacao = Comércio'!J211-1</f>
        <v>#DIV/0!</v>
      </c>
      <c r="K211" s="16" t="e">
        <f>+'SCC x Atuacao = Comércio'!K243/'SCC x Atuacao = Comércio'!K211-1</f>
        <v>#DIV/0!</v>
      </c>
      <c r="L211" s="16">
        <f>+'SCC x Atuacao = Comércio'!L243/'SCC x Atuacao = Comércio'!L211-1</f>
        <v>3.9608110696678356E-3</v>
      </c>
    </row>
    <row r="212" spans="1:12" x14ac:dyDescent="0.25">
      <c r="A212" s="123" t="s">
        <v>544</v>
      </c>
      <c r="B212" s="16">
        <f>+'SCC x Atuacao = Comércio'!B244/'SCC x Atuacao = Comércio'!B212-1</f>
        <v>1.3659585568601029E-2</v>
      </c>
      <c r="C212" s="16" t="e">
        <f>+'SCC x Atuacao = Comércio'!C244/'SCC x Atuacao = Comércio'!C212-1</f>
        <v>#DIV/0!</v>
      </c>
      <c r="D212" s="16" t="e">
        <f>+'SCC x Atuacao = Comércio'!D244/'SCC x Atuacao = Comércio'!D212-1</f>
        <v>#DIV/0!</v>
      </c>
      <c r="E212" s="16" t="e">
        <f>+'SCC x Atuacao = Comércio'!E244/'SCC x Atuacao = Comércio'!E212-1</f>
        <v>#DIV/0!</v>
      </c>
      <c r="F212" s="16">
        <f>+'SCC x Atuacao = Comércio'!F244/'SCC x Atuacao = Comércio'!F212-1</f>
        <v>4.4573921063592259E-2</v>
      </c>
      <c r="G212" s="16" t="e">
        <f>+'SCC x Atuacao = Comércio'!G244/'SCC x Atuacao = Comércio'!G212-1</f>
        <v>#DIV/0!</v>
      </c>
      <c r="H212" s="16" t="e">
        <f>+'SCC x Atuacao = Comércio'!H244/'SCC x Atuacao = Comércio'!H212-1</f>
        <v>#DIV/0!</v>
      </c>
      <c r="I212" s="16">
        <f>+'SCC x Atuacao = Comércio'!I244/'SCC x Atuacao = Comércio'!I212-1</f>
        <v>-3.1742067567042787E-2</v>
      </c>
      <c r="J212" s="16" t="e">
        <f>+'SCC x Atuacao = Comércio'!J244/'SCC x Atuacao = Comércio'!J212-1</f>
        <v>#DIV/0!</v>
      </c>
      <c r="K212" s="16" t="e">
        <f>+'SCC x Atuacao = Comércio'!K244/'SCC x Atuacao = Comércio'!K212-1</f>
        <v>#DIV/0!</v>
      </c>
      <c r="L212" s="16">
        <f>+'SCC x Atuacao = Comércio'!L244/'SCC x Atuacao = Comércio'!L212-1</f>
        <v>3.6157860697706434E-2</v>
      </c>
    </row>
    <row r="213" spans="1:12" x14ac:dyDescent="0.25">
      <c r="A213" s="123" t="s">
        <v>545</v>
      </c>
      <c r="B213" s="16">
        <f>+'SCC x Atuacao = Comércio'!B245/'SCC x Atuacao = Comércio'!B213-1</f>
        <v>2.6551084980407813E-2</v>
      </c>
      <c r="C213" s="16" t="e">
        <f>+'SCC x Atuacao = Comércio'!C245/'SCC x Atuacao = Comércio'!C213-1</f>
        <v>#DIV/0!</v>
      </c>
      <c r="D213" s="16" t="e">
        <f>+'SCC x Atuacao = Comércio'!D245/'SCC x Atuacao = Comércio'!D213-1</f>
        <v>#DIV/0!</v>
      </c>
      <c r="E213" s="16" t="e">
        <f>+'SCC x Atuacao = Comércio'!E245/'SCC x Atuacao = Comércio'!E213-1</f>
        <v>#DIV/0!</v>
      </c>
      <c r="F213" s="16">
        <f>+'SCC x Atuacao = Comércio'!F245/'SCC x Atuacao = Comércio'!F213-1</f>
        <v>-3.6747311385444403E-3</v>
      </c>
      <c r="G213" s="16" t="e">
        <f>+'SCC x Atuacao = Comércio'!G245/'SCC x Atuacao = Comércio'!G213-1</f>
        <v>#DIV/0!</v>
      </c>
      <c r="H213" s="16" t="e">
        <f>+'SCC x Atuacao = Comércio'!H245/'SCC x Atuacao = Comércio'!H213-1</f>
        <v>#DIV/0!</v>
      </c>
      <c r="I213" s="16">
        <f>+'SCC x Atuacao = Comércio'!I245/'SCC x Atuacao = Comércio'!I213-1</f>
        <v>1.9894409849615213E-2</v>
      </c>
      <c r="J213" s="16" t="e">
        <f>+'SCC x Atuacao = Comércio'!J245/'SCC x Atuacao = Comércio'!J213-1</f>
        <v>#DIV/0!</v>
      </c>
      <c r="K213" s="16" t="e">
        <f>+'SCC x Atuacao = Comércio'!K245/'SCC x Atuacao = Comércio'!K213-1</f>
        <v>#DIV/0!</v>
      </c>
      <c r="L213" s="16">
        <f>+'SCC x Atuacao = Comércio'!L245/'SCC x Atuacao = Comércio'!L213-1</f>
        <v>1.9489910892671602E-3</v>
      </c>
    </row>
    <row r="214" spans="1:12" x14ac:dyDescent="0.25">
      <c r="A214" s="123" t="s">
        <v>546</v>
      </c>
      <c r="B214" s="16">
        <f>+'SCC x Atuacao = Comércio'!B246/'SCC x Atuacao = Comércio'!B214-1</f>
        <v>-2.0861581910369131E-2</v>
      </c>
      <c r="C214" s="16" t="e">
        <f>+'SCC x Atuacao = Comércio'!C246/'SCC x Atuacao = Comércio'!C214-1</f>
        <v>#DIV/0!</v>
      </c>
      <c r="D214" s="16" t="e">
        <f>+'SCC x Atuacao = Comércio'!D246/'SCC x Atuacao = Comércio'!D214-1</f>
        <v>#DIV/0!</v>
      </c>
      <c r="E214" s="16" t="e">
        <f>+'SCC x Atuacao = Comércio'!E246/'SCC x Atuacao = Comércio'!E214-1</f>
        <v>#DIV/0!</v>
      </c>
      <c r="F214" s="16">
        <f>+'SCC x Atuacao = Comércio'!F246/'SCC x Atuacao = Comércio'!F214-1</f>
        <v>8.070422049081416E-2</v>
      </c>
      <c r="G214" s="16" t="e">
        <f>+'SCC x Atuacao = Comércio'!G246/'SCC x Atuacao = Comércio'!G214-1</f>
        <v>#DIV/0!</v>
      </c>
      <c r="H214" s="16" t="e">
        <f>+'SCC x Atuacao = Comércio'!H246/'SCC x Atuacao = Comércio'!H214-1</f>
        <v>#DIV/0!</v>
      </c>
      <c r="I214" s="16">
        <f>+'SCC x Atuacao = Comércio'!I246/'SCC x Atuacao = Comércio'!I214-1</f>
        <v>0.12398872270284889</v>
      </c>
      <c r="J214" s="16" t="e">
        <f>+'SCC x Atuacao = Comércio'!J246/'SCC x Atuacao = Comércio'!J214-1</f>
        <v>#DIV/0!</v>
      </c>
      <c r="K214" s="16" t="e">
        <f>+'SCC x Atuacao = Comércio'!K246/'SCC x Atuacao = Comércio'!K214-1</f>
        <v>#DIV/0!</v>
      </c>
      <c r="L214" s="16">
        <f>+'SCC x Atuacao = Comércio'!L246/'SCC x Atuacao = Comércio'!L214-1</f>
        <v>6.7708423225863124E-2</v>
      </c>
    </row>
    <row r="215" spans="1:12" x14ac:dyDescent="0.25">
      <c r="A215" s="123" t="s">
        <v>547</v>
      </c>
      <c r="B215" s="16">
        <f>+'SCC x Atuacao = Comércio'!B247/'SCC x Atuacao = Comércio'!B215-1</f>
        <v>3.1884511999864973E-2</v>
      </c>
      <c r="C215" s="16" t="e">
        <f>+'SCC x Atuacao = Comércio'!C247/'SCC x Atuacao = Comércio'!C215-1</f>
        <v>#DIV/0!</v>
      </c>
      <c r="D215" s="16" t="e">
        <f>+'SCC x Atuacao = Comércio'!D247/'SCC x Atuacao = Comércio'!D215-1</f>
        <v>#DIV/0!</v>
      </c>
      <c r="E215" s="16" t="e">
        <f>+'SCC x Atuacao = Comércio'!E247/'SCC x Atuacao = Comércio'!E215-1</f>
        <v>#DIV/0!</v>
      </c>
      <c r="F215" s="16">
        <f>+'SCC x Atuacao = Comércio'!F247/'SCC x Atuacao = Comércio'!F215-1</f>
        <v>3.368852370170039E-2</v>
      </c>
      <c r="G215" s="16" t="e">
        <f>+'SCC x Atuacao = Comércio'!G247/'SCC x Atuacao = Comércio'!G215-1</f>
        <v>#DIV/0!</v>
      </c>
      <c r="H215" s="16" t="e">
        <f>+'SCC x Atuacao = Comércio'!H247/'SCC x Atuacao = Comércio'!H215-1</f>
        <v>#DIV/0!</v>
      </c>
      <c r="I215" s="16">
        <f>+'SCC x Atuacao = Comércio'!I247/'SCC x Atuacao = Comércio'!I215-1</f>
        <v>-8.9505910178427572E-2</v>
      </c>
      <c r="J215" s="16" t="e">
        <f>+'SCC x Atuacao = Comércio'!J247/'SCC x Atuacao = Comércio'!J215-1</f>
        <v>#DIV/0!</v>
      </c>
      <c r="K215" s="16" t="e">
        <f>+'SCC x Atuacao = Comércio'!K247/'SCC x Atuacao = Comércio'!K215-1</f>
        <v>#DIV/0!</v>
      </c>
      <c r="L215" s="16">
        <f>+'SCC x Atuacao = Comércio'!L247/'SCC x Atuacao = Comércio'!L215-1</f>
        <v>2.883421202484393E-2</v>
      </c>
    </row>
    <row r="216" spans="1:12" x14ac:dyDescent="0.25">
      <c r="A216" s="123" t="s">
        <v>548</v>
      </c>
      <c r="B216" s="16">
        <f>+'SCC x Atuacao = Comércio'!B248/'SCC x Atuacao = Comércio'!B216-1</f>
        <v>-2.6238330030159407E-3</v>
      </c>
      <c r="C216" s="16" t="e">
        <f>+'SCC x Atuacao = Comércio'!C248/'SCC x Atuacao = Comércio'!C216-1</f>
        <v>#DIV/0!</v>
      </c>
      <c r="D216" s="16" t="e">
        <f>+'SCC x Atuacao = Comércio'!D248/'SCC x Atuacao = Comércio'!D216-1</f>
        <v>#DIV/0!</v>
      </c>
      <c r="E216" s="16" t="e">
        <f>+'SCC x Atuacao = Comércio'!E248/'SCC x Atuacao = Comércio'!E216-1</f>
        <v>#DIV/0!</v>
      </c>
      <c r="F216" s="16">
        <f>+'SCC x Atuacao = Comércio'!F248/'SCC x Atuacao = Comércio'!F216-1</f>
        <v>-2.0133967961634913E-2</v>
      </c>
      <c r="G216" s="16" t="e">
        <f>+'SCC x Atuacao = Comércio'!G248/'SCC x Atuacao = Comércio'!G216-1</f>
        <v>#DIV/0!</v>
      </c>
      <c r="H216" s="16" t="e">
        <f>+'SCC x Atuacao = Comércio'!H248/'SCC x Atuacao = Comércio'!H216-1</f>
        <v>#DIV/0!</v>
      </c>
      <c r="I216" s="16">
        <f>+'SCC x Atuacao = Comércio'!I248/'SCC x Atuacao = Comércio'!I216-1</f>
        <v>-8.973614551457787E-2</v>
      </c>
      <c r="J216" s="16" t="e">
        <f>+'SCC x Atuacao = Comércio'!J248/'SCC x Atuacao = Comércio'!J216-1</f>
        <v>#DIV/0!</v>
      </c>
      <c r="K216" s="16" t="e">
        <f>+'SCC x Atuacao = Comércio'!K248/'SCC x Atuacao = Comércio'!K216-1</f>
        <v>#DIV/0!</v>
      </c>
      <c r="L216" s="16">
        <f>+'SCC x Atuacao = Comércio'!L248/'SCC x Atuacao = Comércio'!L216-1</f>
        <v>-2.1202520044451001E-2</v>
      </c>
    </row>
    <row r="217" spans="1:12" x14ac:dyDescent="0.25">
      <c r="A217" s="123" t="s">
        <v>549</v>
      </c>
      <c r="B217" s="16">
        <f>+'SCC x Atuacao = Comércio'!B249/'SCC x Atuacao = Comércio'!B217-1</f>
        <v>-3.3649214748115552E-2</v>
      </c>
      <c r="C217" s="16" t="e">
        <f>+'SCC x Atuacao = Comércio'!C249/'SCC x Atuacao = Comércio'!C217-1</f>
        <v>#DIV/0!</v>
      </c>
      <c r="D217" s="16" t="e">
        <f>+'SCC x Atuacao = Comércio'!D249/'SCC x Atuacao = Comércio'!D217-1</f>
        <v>#DIV/0!</v>
      </c>
      <c r="E217" s="16" t="e">
        <f>+'SCC x Atuacao = Comércio'!E249/'SCC x Atuacao = Comércio'!E217-1</f>
        <v>#DIV/0!</v>
      </c>
      <c r="F217" s="16">
        <f>+'SCC x Atuacao = Comércio'!F249/'SCC x Atuacao = Comércio'!F217-1</f>
        <v>7.8430046422692801E-2</v>
      </c>
      <c r="G217" s="16" t="e">
        <f>+'SCC x Atuacao = Comércio'!G249/'SCC x Atuacao = Comércio'!G217-1</f>
        <v>#DIV/0!</v>
      </c>
      <c r="H217" s="16" t="e">
        <f>+'SCC x Atuacao = Comércio'!H249/'SCC x Atuacao = Comércio'!H217-1</f>
        <v>#DIV/0!</v>
      </c>
      <c r="I217" s="16">
        <f>+'SCC x Atuacao = Comércio'!I249/'SCC x Atuacao = Comércio'!I217-1</f>
        <v>-9.275221743136508E-2</v>
      </c>
      <c r="J217" s="16" t="e">
        <f>+'SCC x Atuacao = Comércio'!J249/'SCC x Atuacao = Comércio'!J217-1</f>
        <v>#DIV/0!</v>
      </c>
      <c r="K217" s="16" t="e">
        <f>+'SCC x Atuacao = Comércio'!K249/'SCC x Atuacao = Comércio'!K217-1</f>
        <v>#DIV/0!</v>
      </c>
      <c r="L217" s="16">
        <f>+'SCC x Atuacao = Comércio'!L249/'SCC x Atuacao = Comércio'!L217-1</f>
        <v>4.5548912572072497E-2</v>
      </c>
    </row>
    <row r="218" spans="1:12" x14ac:dyDescent="0.25">
      <c r="A218" s="123" t="s">
        <v>550</v>
      </c>
      <c r="B218" s="16">
        <f>+'SCC x Atuacao = Comércio'!B250/'SCC x Atuacao = Comércio'!B218-1</f>
        <v>2.8638375112540082E-2</v>
      </c>
      <c r="C218" s="16" t="e">
        <f>+'SCC x Atuacao = Comércio'!C250/'SCC x Atuacao = Comércio'!C218-1</f>
        <v>#DIV/0!</v>
      </c>
      <c r="D218" s="16" t="e">
        <f>+'SCC x Atuacao = Comércio'!D250/'SCC x Atuacao = Comércio'!D218-1</f>
        <v>#DIV/0!</v>
      </c>
      <c r="E218" s="16" t="e">
        <f>+'SCC x Atuacao = Comércio'!E250/'SCC x Atuacao = Comércio'!E218-1</f>
        <v>#DIV/0!</v>
      </c>
      <c r="F218" s="16">
        <f>+'SCC x Atuacao = Comércio'!F250/'SCC x Atuacao = Comércio'!F218-1</f>
        <v>-1.0242341856789183E-2</v>
      </c>
      <c r="G218" s="16" t="e">
        <f>+'SCC x Atuacao = Comércio'!G250/'SCC x Atuacao = Comércio'!G218-1</f>
        <v>#DIV/0!</v>
      </c>
      <c r="H218" s="16" t="e">
        <f>+'SCC x Atuacao = Comércio'!H250/'SCC x Atuacao = Comércio'!H218-1</f>
        <v>#DIV/0!</v>
      </c>
      <c r="I218" s="16">
        <f>+'SCC x Atuacao = Comércio'!I250/'SCC x Atuacao = Comércio'!I218-1</f>
        <v>-8.269771508328605E-2</v>
      </c>
      <c r="J218" s="16" t="e">
        <f>+'SCC x Atuacao = Comércio'!J250/'SCC x Atuacao = Comércio'!J218-1</f>
        <v>#DIV/0!</v>
      </c>
      <c r="K218" s="16" t="e">
        <f>+'SCC x Atuacao = Comércio'!K250/'SCC x Atuacao = Comércio'!K218-1</f>
        <v>#DIV/0!</v>
      </c>
      <c r="L218" s="16">
        <f>+'SCC x Atuacao = Comércio'!L250/'SCC x Atuacao = Comércio'!L218-1</f>
        <v>-4.8381690935510591E-3</v>
      </c>
    </row>
    <row r="219" spans="1:12" x14ac:dyDescent="0.25">
      <c r="A219" s="123" t="s">
        <v>551</v>
      </c>
      <c r="B219" s="16">
        <f>+'SCC x Atuacao = Comércio'!B251/'SCC x Atuacao = Comércio'!B219-1</f>
        <v>2.2625583542601024E-2</v>
      </c>
      <c r="C219" s="16" t="e">
        <f>+'SCC x Atuacao = Comércio'!C251/'SCC x Atuacao = Comércio'!C219-1</f>
        <v>#DIV/0!</v>
      </c>
      <c r="D219" s="16" t="e">
        <f>+'SCC x Atuacao = Comércio'!D251/'SCC x Atuacao = Comércio'!D219-1</f>
        <v>#DIV/0!</v>
      </c>
      <c r="E219" s="16" t="e">
        <f>+'SCC x Atuacao = Comércio'!E251/'SCC x Atuacao = Comércio'!E219-1</f>
        <v>#DIV/0!</v>
      </c>
      <c r="F219" s="16">
        <f>+'SCC x Atuacao = Comércio'!F251/'SCC x Atuacao = Comércio'!F219-1</f>
        <v>3.3259045011573285E-3</v>
      </c>
      <c r="G219" s="16" t="e">
        <f>+'SCC x Atuacao = Comércio'!G251/'SCC x Atuacao = Comércio'!G219-1</f>
        <v>#DIV/0!</v>
      </c>
      <c r="H219" s="16" t="e">
        <f>+'SCC x Atuacao = Comércio'!H251/'SCC x Atuacao = Comércio'!H219-1</f>
        <v>#DIV/0!</v>
      </c>
      <c r="I219" s="16">
        <f>+'SCC x Atuacao = Comércio'!I251/'SCC x Atuacao = Comércio'!I219-1</f>
        <v>-8.859124994555323E-3</v>
      </c>
      <c r="J219" s="16" t="e">
        <f>+'SCC x Atuacao = Comércio'!J251/'SCC x Atuacao = Comércio'!J219-1</f>
        <v>#DIV/0!</v>
      </c>
      <c r="K219" s="16" t="e">
        <f>+'SCC x Atuacao = Comércio'!K251/'SCC x Atuacao = Comércio'!K219-1</f>
        <v>#DIV/0!</v>
      </c>
      <c r="L219" s="16">
        <f>+'SCC x Atuacao = Comércio'!L251/'SCC x Atuacao = Comércio'!L219-1</f>
        <v>6.1390415984734492E-3</v>
      </c>
    </row>
    <row r="220" spans="1:12" x14ac:dyDescent="0.25">
      <c r="A220" s="123" t="s">
        <v>552</v>
      </c>
      <c r="B220" s="16">
        <f>+'SCC x Atuacao = Comércio'!B252/'SCC x Atuacao = Comércio'!B220-1</f>
        <v>5.3226216162435058E-2</v>
      </c>
      <c r="C220" s="16" t="e">
        <f>+'SCC x Atuacao = Comércio'!C252/'SCC x Atuacao = Comércio'!C220-1</f>
        <v>#DIV/0!</v>
      </c>
      <c r="D220" s="16" t="e">
        <f>+'SCC x Atuacao = Comércio'!D252/'SCC x Atuacao = Comércio'!D220-1</f>
        <v>#DIV/0!</v>
      </c>
      <c r="E220" s="16" t="e">
        <f>+'SCC x Atuacao = Comércio'!E252/'SCC x Atuacao = Comércio'!E220-1</f>
        <v>#DIV/0!</v>
      </c>
      <c r="F220" s="16">
        <f>+'SCC x Atuacao = Comércio'!F252/'SCC x Atuacao = Comércio'!F220-1</f>
        <v>0.30131162029529457</v>
      </c>
      <c r="G220" s="16" t="e">
        <f>+'SCC x Atuacao = Comércio'!G252/'SCC x Atuacao = Comércio'!G220-1</f>
        <v>#DIV/0!</v>
      </c>
      <c r="H220" s="16" t="e">
        <f>+'SCC x Atuacao = Comércio'!H252/'SCC x Atuacao = Comércio'!H220-1</f>
        <v>#DIV/0!</v>
      </c>
      <c r="I220" s="16">
        <f>+'SCC x Atuacao = Comércio'!I252/'SCC x Atuacao = Comércio'!I220-1</f>
        <v>9.2088678088598774E-2</v>
      </c>
      <c r="J220" s="16" t="e">
        <f>+'SCC x Atuacao = Comércio'!J252/'SCC x Atuacao = Comércio'!J220-1</f>
        <v>#DIV/0!</v>
      </c>
      <c r="K220" s="16" t="e">
        <f>+'SCC x Atuacao = Comércio'!K252/'SCC x Atuacao = Comércio'!K220-1</f>
        <v>#DIV/0!</v>
      </c>
      <c r="L220" s="16">
        <f>+'SCC x Atuacao = Comércio'!L252/'SCC x Atuacao = Comércio'!L220-1</f>
        <v>0.22833403557430398</v>
      </c>
    </row>
    <row r="221" spans="1:12" x14ac:dyDescent="0.25">
      <c r="A221" s="123" t="s">
        <v>553</v>
      </c>
      <c r="B221" s="16">
        <f>+'SCC x Atuacao = Comércio'!B253/'SCC x Atuacao = Comércio'!B221-1</f>
        <v>2.9472089987943484E-2</v>
      </c>
      <c r="C221" s="16" t="e">
        <f>+'SCC x Atuacao = Comércio'!C253/'SCC x Atuacao = Comércio'!C221-1</f>
        <v>#DIV/0!</v>
      </c>
      <c r="D221" s="16" t="e">
        <f>+'SCC x Atuacao = Comércio'!D253/'SCC x Atuacao = Comércio'!D221-1</f>
        <v>#DIV/0!</v>
      </c>
      <c r="E221" s="16" t="e">
        <f>+'SCC x Atuacao = Comércio'!E253/'SCC x Atuacao = Comércio'!E221-1</f>
        <v>#DIV/0!</v>
      </c>
      <c r="F221" s="16">
        <f>+'SCC x Atuacao = Comércio'!F253/'SCC x Atuacao = Comércio'!F221-1</f>
        <v>-6.1150471713302679E-3</v>
      </c>
      <c r="G221" s="16" t="e">
        <f>+'SCC x Atuacao = Comércio'!G253/'SCC x Atuacao = Comércio'!G221-1</f>
        <v>#DIV/0!</v>
      </c>
      <c r="H221" s="16" t="e">
        <f>+'SCC x Atuacao = Comércio'!H253/'SCC x Atuacao = Comércio'!H221-1</f>
        <v>#DIV/0!</v>
      </c>
      <c r="I221" s="16">
        <f>+'SCC x Atuacao = Comércio'!I253/'SCC x Atuacao = Comércio'!I221-1</f>
        <v>-0.12189547364513109</v>
      </c>
      <c r="J221" s="16" t="e">
        <f>+'SCC x Atuacao = Comércio'!J253/'SCC x Atuacao = Comércio'!J221-1</f>
        <v>#DIV/0!</v>
      </c>
      <c r="K221" s="16" t="e">
        <f>+'SCC x Atuacao = Comércio'!K253/'SCC x Atuacao = Comércio'!K221-1</f>
        <v>#DIV/0!</v>
      </c>
      <c r="L221" s="16">
        <f>+'SCC x Atuacao = Comércio'!L253/'SCC x Atuacao = Comércio'!L221-1</f>
        <v>-8.8834301941361771E-3</v>
      </c>
    </row>
    <row r="222" spans="1:12" x14ac:dyDescent="0.25">
      <c r="A222" s="123" t="s">
        <v>554</v>
      </c>
      <c r="B222" s="16">
        <f>+'SCC x Atuacao = Comércio'!B254/'SCC x Atuacao = Comércio'!B222-1</f>
        <v>4.3804524799464728E-2</v>
      </c>
      <c r="C222" s="16" t="e">
        <f>+'SCC x Atuacao = Comércio'!C254/'SCC x Atuacao = Comércio'!C222-1</f>
        <v>#DIV/0!</v>
      </c>
      <c r="D222" s="16" t="e">
        <f>+'SCC x Atuacao = Comércio'!D254/'SCC x Atuacao = Comércio'!D222-1</f>
        <v>#DIV/0!</v>
      </c>
      <c r="E222" s="16" t="e">
        <f>+'SCC x Atuacao = Comércio'!E254/'SCC x Atuacao = Comércio'!E222-1</f>
        <v>#DIV/0!</v>
      </c>
      <c r="F222" s="16">
        <f>+'SCC x Atuacao = Comércio'!F254/'SCC x Atuacao = Comércio'!F222-1</f>
        <v>6.734684879255437E-2</v>
      </c>
      <c r="G222" s="16" t="e">
        <f>+'SCC x Atuacao = Comércio'!G254/'SCC x Atuacao = Comércio'!G222-1</f>
        <v>#DIV/0!</v>
      </c>
      <c r="H222" s="16" t="e">
        <f>+'SCC x Atuacao = Comércio'!H254/'SCC x Atuacao = Comércio'!H222-1</f>
        <v>#DIV/0!</v>
      </c>
      <c r="I222" s="16">
        <f>+'SCC x Atuacao = Comércio'!I254/'SCC x Atuacao = Comércio'!I222-1</f>
        <v>0.13049563931264307</v>
      </c>
      <c r="J222" s="16" t="e">
        <f>+'SCC x Atuacao = Comércio'!J254/'SCC x Atuacao = Comércio'!J222-1</f>
        <v>#DIV/0!</v>
      </c>
      <c r="K222" s="16" t="e">
        <f>+'SCC x Atuacao = Comércio'!K254/'SCC x Atuacao = Comércio'!K222-1</f>
        <v>#DIV/0!</v>
      </c>
      <c r="L222" s="16">
        <f>+'SCC x Atuacao = Comércio'!L254/'SCC x Atuacao = Comércio'!L222-1</f>
        <v>6.8826300923668704E-2</v>
      </c>
    </row>
    <row r="223" spans="1:12" x14ac:dyDescent="0.25">
      <c r="A223" s="123" t="s">
        <v>555</v>
      </c>
      <c r="B223" s="16">
        <f>+'SCC x Atuacao = Comércio'!B255/'SCC x Atuacao = Comércio'!B223-1</f>
        <v>-4.6081888138284954E-2</v>
      </c>
      <c r="C223" s="16" t="e">
        <f>+'SCC x Atuacao = Comércio'!C255/'SCC x Atuacao = Comércio'!C223-1</f>
        <v>#DIV/0!</v>
      </c>
      <c r="D223" s="16" t="e">
        <f>+'SCC x Atuacao = Comércio'!D255/'SCC x Atuacao = Comércio'!D223-1</f>
        <v>#DIV/0!</v>
      </c>
      <c r="E223" s="16" t="e">
        <f>+'SCC x Atuacao = Comércio'!E255/'SCC x Atuacao = Comércio'!E223-1</f>
        <v>#DIV/0!</v>
      </c>
      <c r="F223" s="16">
        <f>+'SCC x Atuacao = Comércio'!F255/'SCC x Atuacao = Comércio'!F223-1</f>
        <v>1.2553619340289535E-2</v>
      </c>
      <c r="G223" s="16" t="e">
        <f>+'SCC x Atuacao = Comércio'!G255/'SCC x Atuacao = Comércio'!G223-1</f>
        <v>#DIV/0!</v>
      </c>
      <c r="H223" s="16" t="e">
        <f>+'SCC x Atuacao = Comércio'!H255/'SCC x Atuacao = Comércio'!H223-1</f>
        <v>#DIV/0!</v>
      </c>
      <c r="I223" s="16">
        <f>+'SCC x Atuacao = Comércio'!I255/'SCC x Atuacao = Comércio'!I223-1</f>
        <v>-0.21286876525758214</v>
      </c>
      <c r="J223" s="16" t="e">
        <f>+'SCC x Atuacao = Comércio'!J255/'SCC x Atuacao = Comércio'!J223-1</f>
        <v>#DIV/0!</v>
      </c>
      <c r="K223" s="16" t="e">
        <f>+'SCC x Atuacao = Comércio'!K255/'SCC x Atuacao = Comércio'!K223-1</f>
        <v>#DIV/0!</v>
      </c>
      <c r="L223" s="16">
        <f>+'SCC x Atuacao = Comércio'!L255/'SCC x Atuacao = Comércio'!L223-1</f>
        <v>-9.8589908180132246E-3</v>
      </c>
    </row>
    <row r="224" spans="1:12" x14ac:dyDescent="0.25">
      <c r="A224" s="133" t="s">
        <v>95</v>
      </c>
      <c r="B224" s="16">
        <f>+'SCC x Atuacao = Comércio'!B256/'SCC x Atuacao = Comércio'!B224-1</f>
        <v>1.289413499643044E-2</v>
      </c>
      <c r="C224" s="16" t="e">
        <f>+'SCC x Atuacao = Comércio'!C256/'SCC x Atuacao = Comércio'!C224-1</f>
        <v>#DIV/0!</v>
      </c>
      <c r="D224" s="16" t="e">
        <f>+'SCC x Atuacao = Comércio'!D256/'SCC x Atuacao = Comércio'!D224-1</f>
        <v>#DIV/0!</v>
      </c>
      <c r="E224" s="16" t="e">
        <f>+'SCC x Atuacao = Comércio'!E256/'SCC x Atuacao = Comércio'!E224-1</f>
        <v>#DIV/0!</v>
      </c>
      <c r="F224" s="16">
        <f>+'SCC x Atuacao = Comércio'!F256/'SCC x Atuacao = Comércio'!F224-1</f>
        <v>4.5553082442653103E-3</v>
      </c>
      <c r="G224" s="16" t="e">
        <f>+'SCC x Atuacao = Comércio'!G256/'SCC x Atuacao = Comércio'!G224-1</f>
        <v>#DIV/0!</v>
      </c>
      <c r="H224" s="16" t="e">
        <f>+'SCC x Atuacao = Comércio'!H256/'SCC x Atuacao = Comércio'!H224-1</f>
        <v>#DIV/0!</v>
      </c>
      <c r="I224" s="16">
        <f>+'SCC x Atuacao = Comércio'!I256/'SCC x Atuacao = Comércio'!I224-1</f>
        <v>-5.5719813741703317E-2</v>
      </c>
      <c r="J224" s="16" t="e">
        <f>+'SCC x Atuacao = Comércio'!J256/'SCC x Atuacao = Comércio'!J224-1</f>
        <v>#DIV/0!</v>
      </c>
      <c r="K224" s="16" t="e">
        <f>+'SCC x Atuacao = Comércio'!K256/'SCC x Atuacao = Comércio'!K224-1</f>
        <v>#DIV/0!</v>
      </c>
      <c r="L224" s="16">
        <f>+'SCC x Atuacao = Comércio'!L256/'SCC x Atuacao = Comércio'!L224-1</f>
        <v>2.5806900642832975E-3</v>
      </c>
    </row>
    <row r="225" spans="1:12" x14ac:dyDescent="0.25">
      <c r="B225" s="16"/>
      <c r="C225" s="16"/>
      <c r="D225" s="16"/>
      <c r="E225" s="16"/>
      <c r="F225" s="16"/>
      <c r="G225" s="16"/>
      <c r="H225" s="16"/>
      <c r="I225" s="16"/>
      <c r="J225" s="16"/>
      <c r="K225" s="16"/>
    </row>
    <row r="227" spans="1:12" s="123" customFormat="1" x14ac:dyDescent="0.25">
      <c r="B227" s="123">
        <v>2015</v>
      </c>
      <c r="C227" s="123">
        <v>2015</v>
      </c>
      <c r="D227" s="123">
        <v>2015</v>
      </c>
      <c r="E227" s="123">
        <v>2015</v>
      </c>
      <c r="F227" s="123">
        <v>2015</v>
      </c>
      <c r="G227" s="123">
        <v>2015</v>
      </c>
      <c r="H227" s="123">
        <v>2015</v>
      </c>
      <c r="I227" s="123">
        <v>2015</v>
      </c>
      <c r="J227" s="123">
        <v>2015</v>
      </c>
      <c r="K227" s="123">
        <v>2015</v>
      </c>
      <c r="L227" s="123">
        <v>2015</v>
      </c>
    </row>
    <row r="228" spans="1:12" x14ac:dyDescent="0.25">
      <c r="A228" s="123"/>
      <c r="B228" s="123" t="s">
        <v>780</v>
      </c>
      <c r="C228" s="123" t="s">
        <v>782</v>
      </c>
      <c r="D228" s="123" t="s">
        <v>23</v>
      </c>
      <c r="E228" s="123" t="s">
        <v>787</v>
      </c>
      <c r="F228" s="123" t="s">
        <v>788</v>
      </c>
      <c r="G228" s="123" t="s">
        <v>791</v>
      </c>
      <c r="H228" s="123" t="s">
        <v>25</v>
      </c>
      <c r="I228" s="123" t="s">
        <v>24</v>
      </c>
      <c r="J228" s="123" t="s">
        <v>35</v>
      </c>
      <c r="K228" s="123" t="s">
        <v>795</v>
      </c>
      <c r="L228" s="123" t="s">
        <v>935</v>
      </c>
    </row>
    <row r="229" spans="1:12" x14ac:dyDescent="0.25">
      <c r="A229" s="123" t="s">
        <v>529</v>
      </c>
      <c r="B229" s="16">
        <f>+'SCC x Atuacao = Comércio'!B261/'SCC x Atuacao = Comércio'!B229-1</f>
        <v>6.5804741164688707E-2</v>
      </c>
      <c r="C229" s="16" t="e">
        <f>+'SCC x Atuacao = Comércio'!C261/'SCC x Atuacao = Comércio'!C229-1</f>
        <v>#DIV/0!</v>
      </c>
      <c r="D229" s="16" t="e">
        <f>+'SCC x Atuacao = Comércio'!D261/'SCC x Atuacao = Comércio'!D229-1</f>
        <v>#DIV/0!</v>
      </c>
      <c r="E229" s="16" t="e">
        <f>+'SCC x Atuacao = Comércio'!E261/'SCC x Atuacao = Comércio'!E229-1</f>
        <v>#DIV/0!</v>
      </c>
      <c r="F229" s="16">
        <f>+'SCC x Atuacao = Comércio'!F261/'SCC x Atuacao = Comércio'!F229-1</f>
        <v>-0.19117069658175978</v>
      </c>
      <c r="G229" s="16" t="e">
        <f>+'SCC x Atuacao = Comércio'!G261/'SCC x Atuacao = Comércio'!G229-1</f>
        <v>#DIV/0!</v>
      </c>
      <c r="H229" s="16" t="e">
        <f>+'SCC x Atuacao = Comércio'!H261/'SCC x Atuacao = Comércio'!H229-1</f>
        <v>#DIV/0!</v>
      </c>
      <c r="I229" s="16">
        <f>+'SCC x Atuacao = Comércio'!I261/'SCC x Atuacao = Comércio'!I229-1</f>
        <v>-4.1047419290600851E-2</v>
      </c>
      <c r="J229" s="16" t="e">
        <f>+'SCC x Atuacao = Comércio'!J261/'SCC x Atuacao = Comércio'!J229-1</f>
        <v>#DIV/0!</v>
      </c>
      <c r="K229" s="16" t="e">
        <f>+'SCC x Atuacao = Comércio'!K261/'SCC x Atuacao = Comércio'!K229-1</f>
        <v>#DIV/0!</v>
      </c>
      <c r="L229" s="16">
        <f>+'SCC x Atuacao = Comércio'!L261/'SCC x Atuacao = Comércio'!L229-1</f>
        <v>-0.11934149135552552</v>
      </c>
    </row>
    <row r="230" spans="1:12" x14ac:dyDescent="0.25">
      <c r="A230" s="123" t="s">
        <v>530</v>
      </c>
      <c r="B230" s="16">
        <f>+'SCC x Atuacao = Comércio'!B262/'SCC x Atuacao = Comércio'!B230-1</f>
        <v>-0.12429923469125392</v>
      </c>
      <c r="C230" s="16" t="e">
        <f>+'SCC x Atuacao = Comércio'!C262/'SCC x Atuacao = Comércio'!C230-1</f>
        <v>#DIV/0!</v>
      </c>
      <c r="D230" s="16" t="e">
        <f>+'SCC x Atuacao = Comércio'!D262/'SCC x Atuacao = Comércio'!D230-1</f>
        <v>#DIV/0!</v>
      </c>
      <c r="E230" s="16" t="e">
        <f>+'SCC x Atuacao = Comércio'!E262/'SCC x Atuacao = Comércio'!E230-1</f>
        <v>#DIV/0!</v>
      </c>
      <c r="F230" s="16">
        <f>+'SCC x Atuacao = Comércio'!F262/'SCC x Atuacao = Comércio'!F230-1</f>
        <v>-0.26190185686045808</v>
      </c>
      <c r="G230" s="16" t="e">
        <f>+'SCC x Atuacao = Comércio'!G262/'SCC x Atuacao = Comércio'!G230-1</f>
        <v>#DIV/0!</v>
      </c>
      <c r="H230" s="16" t="e">
        <f>+'SCC x Atuacao = Comércio'!H262/'SCC x Atuacao = Comércio'!H230-1</f>
        <v>#DIV/0!</v>
      </c>
      <c r="I230" s="16">
        <f>+'SCC x Atuacao = Comércio'!I262/'SCC x Atuacao = Comércio'!I230-1</f>
        <v>-0.26878753442850012</v>
      </c>
      <c r="J230" s="16" t="e">
        <f>+'SCC x Atuacao = Comércio'!J262/'SCC x Atuacao = Comércio'!J230-1</f>
        <v>#DIV/0!</v>
      </c>
      <c r="K230" s="16" t="e">
        <f>+'SCC x Atuacao = Comércio'!K262/'SCC x Atuacao = Comércio'!K230-1</f>
        <v>#DIV/0!</v>
      </c>
      <c r="L230" s="16">
        <f>+'SCC x Atuacao = Comércio'!L262/'SCC x Atuacao = Comércio'!L230-1</f>
        <v>-0.23370873218101884</v>
      </c>
    </row>
    <row r="231" spans="1:12" x14ac:dyDescent="0.25">
      <c r="A231" s="123" t="s">
        <v>531</v>
      </c>
      <c r="B231" s="16">
        <f>+'SCC x Atuacao = Comércio'!B263/'SCC x Atuacao = Comércio'!B231-1</f>
        <v>1.5020268604773568E-2</v>
      </c>
      <c r="C231" s="16" t="e">
        <f>+'SCC x Atuacao = Comércio'!C263/'SCC x Atuacao = Comércio'!C231-1</f>
        <v>#DIV/0!</v>
      </c>
      <c r="D231" s="16" t="e">
        <f>+'SCC x Atuacao = Comércio'!D263/'SCC x Atuacao = Comércio'!D231-1</f>
        <v>#DIV/0!</v>
      </c>
      <c r="E231" s="16" t="e">
        <f>+'SCC x Atuacao = Comércio'!E263/'SCC x Atuacao = Comércio'!E231-1</f>
        <v>#DIV/0!</v>
      </c>
      <c r="F231" s="16">
        <f>+'SCC x Atuacao = Comércio'!F263/'SCC x Atuacao = Comércio'!F231-1</f>
        <v>0.20218070807861044</v>
      </c>
      <c r="G231" s="16" t="e">
        <f>+'SCC x Atuacao = Comércio'!G263/'SCC x Atuacao = Comércio'!G231-1</f>
        <v>#DIV/0!</v>
      </c>
      <c r="H231" s="16" t="e">
        <f>+'SCC x Atuacao = Comércio'!H263/'SCC x Atuacao = Comércio'!H231-1</f>
        <v>#DIV/0!</v>
      </c>
      <c r="I231" s="16">
        <f>+'SCC x Atuacao = Comércio'!I263/'SCC x Atuacao = Comércio'!I231-1</f>
        <v>-0.18665175523035193</v>
      </c>
      <c r="J231" s="16" t="e">
        <f>+'SCC x Atuacao = Comércio'!J263/'SCC x Atuacao = Comércio'!J231-1</f>
        <v>#DIV/0!</v>
      </c>
      <c r="K231" s="16" t="e">
        <f>+'SCC x Atuacao = Comércio'!K263/'SCC x Atuacao = Comércio'!K231-1</f>
        <v>#DIV/0!</v>
      </c>
      <c r="L231" s="16">
        <f>+'SCC x Atuacao = Comércio'!L263/'SCC x Atuacao = Comércio'!L231-1</f>
        <v>0.13905346245218797</v>
      </c>
    </row>
    <row r="232" spans="1:12" x14ac:dyDescent="0.25">
      <c r="A232" s="123" t="s">
        <v>532</v>
      </c>
      <c r="B232" s="16">
        <f>+'SCC x Atuacao = Comércio'!B264/'SCC x Atuacao = Comércio'!B232-1</f>
        <v>0.23647025473729588</v>
      </c>
      <c r="C232" s="16" t="e">
        <f>+'SCC x Atuacao = Comércio'!C264/'SCC x Atuacao = Comércio'!C232-1</f>
        <v>#DIV/0!</v>
      </c>
      <c r="D232" s="16" t="e">
        <f>+'SCC x Atuacao = Comércio'!D264/'SCC x Atuacao = Comércio'!D232-1</f>
        <v>#DIV/0!</v>
      </c>
      <c r="E232" s="16" t="e">
        <f>+'SCC x Atuacao = Comércio'!E264/'SCC x Atuacao = Comércio'!E232-1</f>
        <v>#DIV/0!</v>
      </c>
      <c r="F232" s="16">
        <f>+'SCC x Atuacao = Comércio'!F264/'SCC x Atuacao = Comércio'!F232-1</f>
        <v>-0.18365602987883156</v>
      </c>
      <c r="G232" s="16" t="e">
        <f>+'SCC x Atuacao = Comércio'!G264/'SCC x Atuacao = Comércio'!G232-1</f>
        <v>#DIV/0!</v>
      </c>
      <c r="H232" s="16" t="e">
        <f>+'SCC x Atuacao = Comércio'!H264/'SCC x Atuacao = Comércio'!H232-1</f>
        <v>#DIV/0!</v>
      </c>
      <c r="I232" s="16">
        <f>+'SCC x Atuacao = Comércio'!I264/'SCC x Atuacao = Comércio'!I232-1</f>
        <v>4.6155425210982592E-2</v>
      </c>
      <c r="J232" s="16" t="e">
        <f>+'SCC x Atuacao = Comércio'!J264/'SCC x Atuacao = Comércio'!J232-1</f>
        <v>#DIV/0!</v>
      </c>
      <c r="K232" s="16" t="e">
        <f>+'SCC x Atuacao = Comércio'!K264/'SCC x Atuacao = Comércio'!K232-1</f>
        <v>#DIV/0!</v>
      </c>
      <c r="L232" s="16">
        <f>+'SCC x Atuacao = Comércio'!L264/'SCC x Atuacao = Comércio'!L232-1</f>
        <v>-0.11890805714926933</v>
      </c>
    </row>
    <row r="233" spans="1:12" x14ac:dyDescent="0.25">
      <c r="A233" s="123" t="s">
        <v>533</v>
      </c>
      <c r="B233" s="16">
        <f>+'SCC x Atuacao = Comércio'!B265/'SCC x Atuacao = Comércio'!B233-1</f>
        <v>5.8107255628037313E-2</v>
      </c>
      <c r="C233" s="16" t="e">
        <f>+'SCC x Atuacao = Comércio'!C265/'SCC x Atuacao = Comércio'!C233-1</f>
        <v>#DIV/0!</v>
      </c>
      <c r="D233" s="16" t="e">
        <f>+'SCC x Atuacao = Comércio'!D265/'SCC x Atuacao = Comércio'!D233-1</f>
        <v>#DIV/0!</v>
      </c>
      <c r="E233" s="16" t="e">
        <f>+'SCC x Atuacao = Comércio'!E265/'SCC x Atuacao = Comércio'!E233-1</f>
        <v>#DIV/0!</v>
      </c>
      <c r="F233" s="16">
        <f>+'SCC x Atuacao = Comércio'!F265/'SCC x Atuacao = Comércio'!F233-1</f>
        <v>-0.1824892817989836</v>
      </c>
      <c r="G233" s="16" t="e">
        <f>+'SCC x Atuacao = Comércio'!G265/'SCC x Atuacao = Comércio'!G233-1</f>
        <v>#DIV/0!</v>
      </c>
      <c r="H233" s="16" t="e">
        <f>+'SCC x Atuacao = Comércio'!H265/'SCC x Atuacao = Comércio'!H233-1</f>
        <v>#DIV/0!</v>
      </c>
      <c r="I233" s="16">
        <f>+'SCC x Atuacao = Comércio'!I265/'SCC x Atuacao = Comércio'!I233-1</f>
        <v>-0.22118271977039539</v>
      </c>
      <c r="J233" s="16" t="e">
        <f>+'SCC x Atuacao = Comércio'!J265/'SCC x Atuacao = Comércio'!J233-1</f>
        <v>#DIV/0!</v>
      </c>
      <c r="K233" s="16" t="e">
        <f>+'SCC x Atuacao = Comércio'!K265/'SCC x Atuacao = Comércio'!K233-1</f>
        <v>#DIV/0!</v>
      </c>
      <c r="L233" s="16">
        <f>+'SCC x Atuacao = Comércio'!L265/'SCC x Atuacao = Comércio'!L233-1</f>
        <v>-0.15452136928102944</v>
      </c>
    </row>
    <row r="234" spans="1:12" x14ac:dyDescent="0.25">
      <c r="A234" s="123" t="s">
        <v>534</v>
      </c>
      <c r="B234" s="16">
        <f>+'SCC x Atuacao = Comércio'!B266/'SCC x Atuacao = Comércio'!B234-1</f>
        <v>-0.26084634841357024</v>
      </c>
      <c r="C234" s="16" t="e">
        <f>+'SCC x Atuacao = Comércio'!C266/'SCC x Atuacao = Comércio'!C234-1</f>
        <v>#DIV/0!</v>
      </c>
      <c r="D234" s="16" t="e">
        <f>+'SCC x Atuacao = Comércio'!D266/'SCC x Atuacao = Comércio'!D234-1</f>
        <v>#DIV/0!</v>
      </c>
      <c r="E234" s="16" t="e">
        <f>+'SCC x Atuacao = Comércio'!E266/'SCC x Atuacao = Comércio'!E234-1</f>
        <v>#DIV/0!</v>
      </c>
      <c r="F234" s="16">
        <f>+'SCC x Atuacao = Comércio'!F266/'SCC x Atuacao = Comércio'!F234-1</f>
        <v>-6.0664466365673464E-2</v>
      </c>
      <c r="G234" s="16" t="e">
        <f>+'SCC x Atuacao = Comércio'!G266/'SCC x Atuacao = Comércio'!G234-1</f>
        <v>#DIV/0!</v>
      </c>
      <c r="H234" s="16" t="e">
        <f>+'SCC x Atuacao = Comércio'!H266/'SCC x Atuacao = Comércio'!H234-1</f>
        <v>#DIV/0!</v>
      </c>
      <c r="I234" s="16">
        <f>+'SCC x Atuacao = Comércio'!I266/'SCC x Atuacao = Comércio'!I234-1</f>
        <v>-0.39620787640564181</v>
      </c>
      <c r="J234" s="16" t="e">
        <f>+'SCC x Atuacao = Comércio'!J266/'SCC x Atuacao = Comércio'!J234-1</f>
        <v>#DIV/0!</v>
      </c>
      <c r="K234" s="16" t="e">
        <f>+'SCC x Atuacao = Comércio'!K266/'SCC x Atuacao = Comércio'!K234-1</f>
        <v>#DIV/0!</v>
      </c>
      <c r="L234" s="16">
        <f>+'SCC x Atuacao = Comércio'!L266/'SCC x Atuacao = Comércio'!L234-1</f>
        <v>-8.8438193218783767E-2</v>
      </c>
    </row>
    <row r="235" spans="1:12" x14ac:dyDescent="0.25">
      <c r="A235" s="123" t="s">
        <v>535</v>
      </c>
      <c r="B235" s="16">
        <f>+'SCC x Atuacao = Comércio'!B267/'SCC x Atuacao = Comércio'!B235-1</f>
        <v>-0.14794278469337674</v>
      </c>
      <c r="C235" s="16" t="e">
        <f>+'SCC x Atuacao = Comércio'!C267/'SCC x Atuacao = Comércio'!C235-1</f>
        <v>#DIV/0!</v>
      </c>
      <c r="D235" s="16" t="e">
        <f>+'SCC x Atuacao = Comércio'!D267/'SCC x Atuacao = Comércio'!D235-1</f>
        <v>#DIV/0!</v>
      </c>
      <c r="E235" s="16" t="e">
        <f>+'SCC x Atuacao = Comércio'!E267/'SCC x Atuacao = Comércio'!E235-1</f>
        <v>#DIV/0!</v>
      </c>
      <c r="F235" s="16">
        <f>+'SCC x Atuacao = Comércio'!F267/'SCC x Atuacao = Comércio'!F235-1</f>
        <v>-0.14384942896213826</v>
      </c>
      <c r="G235" s="16" t="e">
        <f>+'SCC x Atuacao = Comércio'!G267/'SCC x Atuacao = Comércio'!G235-1</f>
        <v>#DIV/0!</v>
      </c>
      <c r="H235" s="16" t="e">
        <f>+'SCC x Atuacao = Comércio'!H267/'SCC x Atuacao = Comércio'!H235-1</f>
        <v>#DIV/0!</v>
      </c>
      <c r="I235" s="16">
        <f>+'SCC x Atuacao = Comércio'!I267/'SCC x Atuacao = Comércio'!I235-1</f>
        <v>9.8571613897788346E-2</v>
      </c>
      <c r="J235" s="16" t="e">
        <f>+'SCC x Atuacao = Comércio'!J267/'SCC x Atuacao = Comércio'!J235-1</f>
        <v>#DIV/0!</v>
      </c>
      <c r="K235" s="16" t="e">
        <f>+'SCC x Atuacao = Comércio'!K267/'SCC x Atuacao = Comércio'!K235-1</f>
        <v>#DIV/0!</v>
      </c>
      <c r="L235" s="16">
        <f>+'SCC x Atuacao = Comércio'!L267/'SCC x Atuacao = Comércio'!L235-1</f>
        <v>-0.1240122101747746</v>
      </c>
    </row>
    <row r="236" spans="1:12" x14ac:dyDescent="0.25">
      <c r="A236" s="123" t="s">
        <v>536</v>
      </c>
      <c r="B236" s="16">
        <f>+'SCC x Atuacao = Comércio'!B268/'SCC x Atuacao = Comércio'!B236-1</f>
        <v>-8.4281646814371558E-2</v>
      </c>
      <c r="C236" s="16" t="e">
        <f>+'SCC x Atuacao = Comércio'!C268/'SCC x Atuacao = Comércio'!C236-1</f>
        <v>#DIV/0!</v>
      </c>
      <c r="D236" s="16" t="e">
        <f>+'SCC x Atuacao = Comércio'!D268/'SCC x Atuacao = Comércio'!D236-1</f>
        <v>#DIV/0!</v>
      </c>
      <c r="E236" s="16" t="e">
        <f>+'SCC x Atuacao = Comércio'!E268/'SCC x Atuacao = Comércio'!E236-1</f>
        <v>#DIV/0!</v>
      </c>
      <c r="F236" s="16">
        <f>+'SCC x Atuacao = Comércio'!F268/'SCC x Atuacao = Comércio'!F236-1</f>
        <v>-9.6275811507273823E-2</v>
      </c>
      <c r="G236" s="16" t="e">
        <f>+'SCC x Atuacao = Comércio'!G268/'SCC x Atuacao = Comércio'!G236-1</f>
        <v>#DIV/0!</v>
      </c>
      <c r="H236" s="16" t="e">
        <f>+'SCC x Atuacao = Comércio'!H268/'SCC x Atuacao = Comércio'!H236-1</f>
        <v>#DIV/0!</v>
      </c>
      <c r="I236" s="16">
        <f>+'SCC x Atuacao = Comércio'!I268/'SCC x Atuacao = Comércio'!I236-1</f>
        <v>-0.23085415069950033</v>
      </c>
      <c r="J236" s="16" t="e">
        <f>+'SCC x Atuacao = Comércio'!J268/'SCC x Atuacao = Comércio'!J236-1</f>
        <v>#DIV/0!</v>
      </c>
      <c r="K236" s="16" t="e">
        <f>+'SCC x Atuacao = Comércio'!K268/'SCC x Atuacao = Comércio'!K236-1</f>
        <v>#DIV/0!</v>
      </c>
      <c r="L236" s="16">
        <f>+'SCC x Atuacao = Comércio'!L268/'SCC x Atuacao = Comércio'!L236-1</f>
        <v>-0.1020307447544746</v>
      </c>
    </row>
    <row r="237" spans="1:12" x14ac:dyDescent="0.25">
      <c r="A237" s="123" t="s">
        <v>537</v>
      </c>
      <c r="B237" s="16">
        <f>+'SCC x Atuacao = Comércio'!B269/'SCC x Atuacao = Comércio'!B237-1</f>
        <v>0.15843737828450588</v>
      </c>
      <c r="C237" s="16" t="e">
        <f>+'SCC x Atuacao = Comércio'!C269/'SCC x Atuacao = Comércio'!C237-1</f>
        <v>#DIV/0!</v>
      </c>
      <c r="D237" s="16" t="e">
        <f>+'SCC x Atuacao = Comércio'!D269/'SCC x Atuacao = Comércio'!D237-1</f>
        <v>#DIV/0!</v>
      </c>
      <c r="E237" s="16" t="e">
        <f>+'SCC x Atuacao = Comércio'!E269/'SCC x Atuacao = Comércio'!E237-1</f>
        <v>#DIV/0!</v>
      </c>
      <c r="F237" s="16">
        <f>+'SCC x Atuacao = Comércio'!F269/'SCC x Atuacao = Comércio'!F237-1</f>
        <v>0.12109523840322289</v>
      </c>
      <c r="G237" s="16" t="e">
        <f>+'SCC x Atuacao = Comércio'!G269/'SCC x Atuacao = Comércio'!G237-1</f>
        <v>#DIV/0!</v>
      </c>
      <c r="H237" s="16" t="e">
        <f>+'SCC x Atuacao = Comércio'!H269/'SCC x Atuacao = Comércio'!H237-1</f>
        <v>#DIV/0!</v>
      </c>
      <c r="I237" s="16">
        <f>+'SCC x Atuacao = Comércio'!I269/'SCC x Atuacao = Comércio'!I237-1</f>
        <v>0.10888759094648015</v>
      </c>
      <c r="J237" s="16" t="e">
        <f>+'SCC x Atuacao = Comércio'!J269/'SCC x Atuacao = Comércio'!J237-1</f>
        <v>#DIV/0!</v>
      </c>
      <c r="K237" s="16" t="e">
        <f>+'SCC x Atuacao = Comércio'!K269/'SCC x Atuacao = Comércio'!K237-1</f>
        <v>#DIV/0!</v>
      </c>
      <c r="L237" s="16">
        <f>+'SCC x Atuacao = Comércio'!L269/'SCC x Atuacao = Comércio'!L237-1</f>
        <v>0.12656716350292929</v>
      </c>
    </row>
    <row r="238" spans="1:12" x14ac:dyDescent="0.25">
      <c r="A238" s="123" t="s">
        <v>538</v>
      </c>
      <c r="B238" s="16">
        <f>+'SCC x Atuacao = Comércio'!B270/'SCC x Atuacao = Comércio'!B238-1</f>
        <v>0.10154096772189525</v>
      </c>
      <c r="C238" s="16" t="e">
        <f>+'SCC x Atuacao = Comércio'!C270/'SCC x Atuacao = Comércio'!C238-1</f>
        <v>#DIV/0!</v>
      </c>
      <c r="D238" s="16" t="e">
        <f>+'SCC x Atuacao = Comércio'!D270/'SCC x Atuacao = Comércio'!D238-1</f>
        <v>#DIV/0!</v>
      </c>
      <c r="E238" s="16" t="e">
        <f>+'SCC x Atuacao = Comércio'!E270/'SCC x Atuacao = Comércio'!E238-1</f>
        <v>#DIV/0!</v>
      </c>
      <c r="F238" s="16">
        <f>+'SCC x Atuacao = Comércio'!F270/'SCC x Atuacao = Comércio'!F238-1</f>
        <v>-6.089239310621275E-2</v>
      </c>
      <c r="G238" s="16" t="e">
        <f>+'SCC x Atuacao = Comércio'!G270/'SCC x Atuacao = Comércio'!G238-1</f>
        <v>#DIV/0!</v>
      </c>
      <c r="H238" s="16" t="e">
        <f>+'SCC x Atuacao = Comércio'!H270/'SCC x Atuacao = Comércio'!H238-1</f>
        <v>#DIV/0!</v>
      </c>
      <c r="I238" s="16">
        <f>+'SCC x Atuacao = Comércio'!I270/'SCC x Atuacao = Comércio'!I238-1</f>
        <v>-0.18503949197869507</v>
      </c>
      <c r="J238" s="16" t="e">
        <f>+'SCC x Atuacao = Comércio'!J270/'SCC x Atuacao = Comércio'!J238-1</f>
        <v>#DIV/0!</v>
      </c>
      <c r="K238" s="16" t="e">
        <f>+'SCC x Atuacao = Comércio'!K270/'SCC x Atuacao = Comércio'!K238-1</f>
        <v>#DIV/0!</v>
      </c>
      <c r="L238" s="16">
        <f>+'SCC x Atuacao = Comércio'!L270/'SCC x Atuacao = Comércio'!L238-1</f>
        <v>-5.0365348331229409E-2</v>
      </c>
    </row>
    <row r="239" spans="1:12" x14ac:dyDescent="0.25">
      <c r="A239" s="123" t="s">
        <v>539</v>
      </c>
      <c r="B239" s="16">
        <f>+'SCC x Atuacao = Comércio'!B271/'SCC x Atuacao = Comércio'!B239-1</f>
        <v>0.3038217765466249</v>
      </c>
      <c r="C239" s="16" t="e">
        <f>+'SCC x Atuacao = Comércio'!C271/'SCC x Atuacao = Comércio'!C239-1</f>
        <v>#DIV/0!</v>
      </c>
      <c r="D239" s="16" t="e">
        <f>+'SCC x Atuacao = Comércio'!D271/'SCC x Atuacao = Comércio'!D239-1</f>
        <v>#DIV/0!</v>
      </c>
      <c r="E239" s="16" t="e">
        <f>+'SCC x Atuacao = Comércio'!E271/'SCC x Atuacao = Comércio'!E239-1</f>
        <v>#DIV/0!</v>
      </c>
      <c r="F239" s="16">
        <f>+'SCC x Atuacao = Comércio'!F271/'SCC x Atuacao = Comércio'!F239-1</f>
        <v>-9.5006846333380524E-2</v>
      </c>
      <c r="G239" s="16" t="e">
        <f>+'SCC x Atuacao = Comércio'!G271/'SCC x Atuacao = Comércio'!G239-1</f>
        <v>#DIV/0!</v>
      </c>
      <c r="H239" s="16" t="e">
        <f>+'SCC x Atuacao = Comércio'!H271/'SCC x Atuacao = Comércio'!H239-1</f>
        <v>#DIV/0!</v>
      </c>
      <c r="I239" s="16">
        <f>+'SCC x Atuacao = Comércio'!I271/'SCC x Atuacao = Comércio'!I239-1</f>
        <v>-0.42169282464462987</v>
      </c>
      <c r="J239" s="16" t="e">
        <f>+'SCC x Atuacao = Comércio'!J271/'SCC x Atuacao = Comércio'!J239-1</f>
        <v>#DIV/0!</v>
      </c>
      <c r="K239" s="16" t="e">
        <f>+'SCC x Atuacao = Comércio'!K271/'SCC x Atuacao = Comércio'!K239-1</f>
        <v>#DIV/0!</v>
      </c>
      <c r="L239" s="16">
        <f>+'SCC x Atuacao = Comércio'!L271/'SCC x Atuacao = Comércio'!L239-1</f>
        <v>-7.7283772305720255E-2</v>
      </c>
    </row>
    <row r="240" spans="1:12" x14ac:dyDescent="0.25">
      <c r="A240" s="123" t="s">
        <v>540</v>
      </c>
      <c r="B240" s="16">
        <f>+'SCC x Atuacao = Comércio'!B272/'SCC x Atuacao = Comércio'!B240-1</f>
        <v>4.1379912011839437E-2</v>
      </c>
      <c r="C240" s="16" t="e">
        <f>+'SCC x Atuacao = Comércio'!C272/'SCC x Atuacao = Comércio'!C240-1</f>
        <v>#DIV/0!</v>
      </c>
      <c r="D240" s="16" t="e">
        <f>+'SCC x Atuacao = Comércio'!D272/'SCC x Atuacao = Comércio'!D240-1</f>
        <v>#DIV/0!</v>
      </c>
      <c r="E240" s="16" t="e">
        <f>+'SCC x Atuacao = Comércio'!E272/'SCC x Atuacao = Comércio'!E240-1</f>
        <v>#DIV/0!</v>
      </c>
      <c r="F240" s="16">
        <f>+'SCC x Atuacao = Comércio'!F272/'SCC x Atuacao = Comércio'!F240-1</f>
        <v>-0.17389823129909499</v>
      </c>
      <c r="G240" s="16" t="e">
        <f>+'SCC x Atuacao = Comércio'!G272/'SCC x Atuacao = Comércio'!G240-1</f>
        <v>#DIV/0!</v>
      </c>
      <c r="H240" s="16" t="e">
        <f>+'SCC x Atuacao = Comércio'!H272/'SCC x Atuacao = Comércio'!H240-1</f>
        <v>#DIV/0!</v>
      </c>
      <c r="I240" s="16">
        <f>+'SCC x Atuacao = Comércio'!I272/'SCC x Atuacao = Comércio'!I240-1</f>
        <v>-0.15561066602491069</v>
      </c>
      <c r="J240" s="16" t="e">
        <f>+'SCC x Atuacao = Comércio'!J272/'SCC x Atuacao = Comércio'!J240-1</f>
        <v>#DIV/0!</v>
      </c>
      <c r="K240" s="16" t="e">
        <f>+'SCC x Atuacao = Comércio'!K272/'SCC x Atuacao = Comércio'!K240-1</f>
        <v>#DIV/0!</v>
      </c>
      <c r="L240" s="16">
        <f>+'SCC x Atuacao = Comércio'!L272/'SCC x Atuacao = Comércio'!L240-1</f>
        <v>-0.1374624330885047</v>
      </c>
    </row>
    <row r="241" spans="1:12" x14ac:dyDescent="0.25">
      <c r="A241" s="123" t="s">
        <v>541</v>
      </c>
      <c r="B241" s="16">
        <f>+'SCC x Atuacao = Comércio'!B273/'SCC x Atuacao = Comércio'!B241-1</f>
        <v>0.15736497267093408</v>
      </c>
      <c r="C241" s="16" t="e">
        <f>+'SCC x Atuacao = Comércio'!C273/'SCC x Atuacao = Comércio'!C241-1</f>
        <v>#DIV/0!</v>
      </c>
      <c r="D241" s="16" t="e">
        <f>+'SCC x Atuacao = Comércio'!D273/'SCC x Atuacao = Comércio'!D241-1</f>
        <v>#DIV/0!</v>
      </c>
      <c r="E241" s="16" t="e">
        <f>+'SCC x Atuacao = Comércio'!E273/'SCC x Atuacao = Comércio'!E241-1</f>
        <v>#DIV/0!</v>
      </c>
      <c r="F241" s="16">
        <f>+'SCC x Atuacao = Comércio'!F273/'SCC x Atuacao = Comércio'!F241-1</f>
        <v>-0.17535113955391968</v>
      </c>
      <c r="G241" s="16" t="e">
        <f>+'SCC x Atuacao = Comércio'!G273/'SCC x Atuacao = Comércio'!G241-1</f>
        <v>#DIV/0!</v>
      </c>
      <c r="H241" s="16" t="e">
        <f>+'SCC x Atuacao = Comércio'!H273/'SCC x Atuacao = Comércio'!H241-1</f>
        <v>#DIV/0!</v>
      </c>
      <c r="I241" s="16">
        <f>+'SCC x Atuacao = Comércio'!I273/'SCC x Atuacao = Comércio'!I241-1</f>
        <v>-0.45582587534166663</v>
      </c>
      <c r="J241" s="16" t="e">
        <f>+'SCC x Atuacao = Comércio'!J273/'SCC x Atuacao = Comércio'!J241-1</f>
        <v>#DIV/0!</v>
      </c>
      <c r="K241" s="16" t="e">
        <f>+'SCC x Atuacao = Comércio'!K273/'SCC x Atuacao = Comércio'!K241-1</f>
        <v>#DIV/0!</v>
      </c>
      <c r="L241" s="16">
        <f>+'SCC x Atuacao = Comércio'!L273/'SCC x Atuacao = Comércio'!L241-1</f>
        <v>-0.16317563332930429</v>
      </c>
    </row>
    <row r="242" spans="1:12" x14ac:dyDescent="0.25">
      <c r="A242" s="123" t="s">
        <v>542</v>
      </c>
      <c r="B242" s="16">
        <f>+'SCC x Atuacao = Comércio'!B274/'SCC x Atuacao = Comércio'!B242-1</f>
        <v>0.10686011280348429</v>
      </c>
      <c r="C242" s="16" t="e">
        <f>+'SCC x Atuacao = Comércio'!C274/'SCC x Atuacao = Comércio'!C242-1</f>
        <v>#DIV/0!</v>
      </c>
      <c r="D242" s="16" t="e">
        <f>+'SCC x Atuacao = Comércio'!D274/'SCC x Atuacao = Comércio'!D242-1</f>
        <v>#DIV/0!</v>
      </c>
      <c r="E242" s="16" t="e">
        <f>+'SCC x Atuacao = Comércio'!E274/'SCC x Atuacao = Comércio'!E242-1</f>
        <v>#DIV/0!</v>
      </c>
      <c r="F242" s="16">
        <f>+'SCC x Atuacao = Comércio'!F274/'SCC x Atuacao = Comércio'!F242-1</f>
        <v>-0.13435377315075236</v>
      </c>
      <c r="G242" s="16" t="e">
        <f>+'SCC x Atuacao = Comércio'!G274/'SCC x Atuacao = Comércio'!G242-1</f>
        <v>#DIV/0!</v>
      </c>
      <c r="H242" s="16" t="e">
        <f>+'SCC x Atuacao = Comércio'!H274/'SCC x Atuacao = Comércio'!H242-1</f>
        <v>#DIV/0!</v>
      </c>
      <c r="I242" s="16">
        <f>+'SCC x Atuacao = Comércio'!I274/'SCC x Atuacao = Comércio'!I242-1</f>
        <v>-5.8218312126833371E-2</v>
      </c>
      <c r="J242" s="16" t="e">
        <f>+'SCC x Atuacao = Comércio'!J274/'SCC x Atuacao = Comércio'!J242-1</f>
        <v>#DIV/0!</v>
      </c>
      <c r="K242" s="16" t="e">
        <f>+'SCC x Atuacao = Comércio'!K274/'SCC x Atuacao = Comércio'!K242-1</f>
        <v>#DIV/0!</v>
      </c>
      <c r="L242" s="16">
        <f>+'SCC x Atuacao = Comércio'!L274/'SCC x Atuacao = Comércio'!L242-1</f>
        <v>-0.10107401276442718</v>
      </c>
    </row>
    <row r="243" spans="1:12" x14ac:dyDescent="0.25">
      <c r="A243" s="123" t="s">
        <v>543</v>
      </c>
      <c r="B243" s="16">
        <f>+'SCC x Atuacao = Comércio'!B275/'SCC x Atuacao = Comércio'!B243-1</f>
        <v>-0.1621017053995546</v>
      </c>
      <c r="C243" s="16" t="e">
        <f>+'SCC x Atuacao = Comércio'!C275/'SCC x Atuacao = Comércio'!C243-1</f>
        <v>#DIV/0!</v>
      </c>
      <c r="D243" s="16" t="e">
        <f>+'SCC x Atuacao = Comércio'!D275/'SCC x Atuacao = Comércio'!D243-1</f>
        <v>#DIV/0!</v>
      </c>
      <c r="E243" s="16" t="e">
        <f>+'SCC x Atuacao = Comércio'!E275/'SCC x Atuacao = Comércio'!E243-1</f>
        <v>#DIV/0!</v>
      </c>
      <c r="F243" s="16">
        <f>+'SCC x Atuacao = Comércio'!F275/'SCC x Atuacao = Comércio'!F243-1</f>
        <v>-0.14349284010956898</v>
      </c>
      <c r="G243" s="16" t="e">
        <f>+'SCC x Atuacao = Comércio'!G275/'SCC x Atuacao = Comércio'!G243-1</f>
        <v>#DIV/0!</v>
      </c>
      <c r="H243" s="16" t="e">
        <f>+'SCC x Atuacao = Comércio'!H275/'SCC x Atuacao = Comércio'!H243-1</f>
        <v>#DIV/0!</v>
      </c>
      <c r="I243" s="16">
        <f>+'SCC x Atuacao = Comércio'!I275/'SCC x Atuacao = Comércio'!I243-1</f>
        <v>-0.4090462395443486</v>
      </c>
      <c r="J243" s="16" t="e">
        <f>+'SCC x Atuacao = Comércio'!J275/'SCC x Atuacao = Comércio'!J243-1</f>
        <v>#DIV/0!</v>
      </c>
      <c r="K243" s="16" t="e">
        <f>+'SCC x Atuacao = Comércio'!K275/'SCC x Atuacao = Comércio'!K243-1</f>
        <v>#DIV/0!</v>
      </c>
      <c r="L243" s="16">
        <f>+'SCC x Atuacao = Comércio'!L275/'SCC x Atuacao = Comércio'!L243-1</f>
        <v>-0.15371915341681386</v>
      </c>
    </row>
    <row r="244" spans="1:12" x14ac:dyDescent="0.25">
      <c r="A244" s="123" t="s">
        <v>544</v>
      </c>
      <c r="B244" s="16">
        <f>+'SCC x Atuacao = Comércio'!B276/'SCC x Atuacao = Comércio'!B244-1</f>
        <v>-7.4269934711287844E-2</v>
      </c>
      <c r="C244" s="16" t="e">
        <f>+'SCC x Atuacao = Comércio'!C276/'SCC x Atuacao = Comércio'!C244-1</f>
        <v>#DIV/0!</v>
      </c>
      <c r="D244" s="16" t="e">
        <f>+'SCC x Atuacao = Comércio'!D276/'SCC x Atuacao = Comércio'!D244-1</f>
        <v>#DIV/0!</v>
      </c>
      <c r="E244" s="16" t="e">
        <f>+'SCC x Atuacao = Comércio'!E276/'SCC x Atuacao = Comércio'!E244-1</f>
        <v>#DIV/0!</v>
      </c>
      <c r="F244" s="16">
        <f>+'SCC x Atuacao = Comércio'!F276/'SCC x Atuacao = Comércio'!F244-1</f>
        <v>-0.11137876365905963</v>
      </c>
      <c r="G244" s="16" t="e">
        <f>+'SCC x Atuacao = Comércio'!G276/'SCC x Atuacao = Comércio'!G244-1</f>
        <v>#DIV/0!</v>
      </c>
      <c r="H244" s="16" t="e">
        <f>+'SCC x Atuacao = Comércio'!H276/'SCC x Atuacao = Comércio'!H244-1</f>
        <v>#DIV/0!</v>
      </c>
      <c r="I244" s="16">
        <f>+'SCC x Atuacao = Comércio'!I276/'SCC x Atuacao = Comércio'!I244-1</f>
        <v>-6.3554897922968201E-2</v>
      </c>
      <c r="J244" s="16" t="e">
        <f>+'SCC x Atuacao = Comércio'!J276/'SCC x Atuacao = Comércio'!J244-1</f>
        <v>#DIV/0!</v>
      </c>
      <c r="K244" s="16" t="e">
        <f>+'SCC x Atuacao = Comércio'!K276/'SCC x Atuacao = Comércio'!K244-1</f>
        <v>#DIV/0!</v>
      </c>
      <c r="L244" s="16">
        <f>+'SCC x Atuacao = Comércio'!L276/'SCC x Atuacao = Comércio'!L244-1</f>
        <v>-0.10448779368252081</v>
      </c>
    </row>
    <row r="245" spans="1:12" x14ac:dyDescent="0.25">
      <c r="A245" s="123" t="s">
        <v>545</v>
      </c>
      <c r="B245" s="16">
        <f>+'SCC x Atuacao = Comércio'!B277/'SCC x Atuacao = Comércio'!B245-1</f>
        <v>-4.4261955412854381E-2</v>
      </c>
      <c r="C245" s="16" t="e">
        <f>+'SCC x Atuacao = Comércio'!C277/'SCC x Atuacao = Comércio'!C245-1</f>
        <v>#DIV/0!</v>
      </c>
      <c r="D245" s="16" t="e">
        <f>+'SCC x Atuacao = Comércio'!D277/'SCC x Atuacao = Comércio'!D245-1</f>
        <v>#DIV/0!</v>
      </c>
      <c r="E245" s="16" t="e">
        <f>+'SCC x Atuacao = Comércio'!E277/'SCC x Atuacao = Comércio'!E245-1</f>
        <v>#DIV/0!</v>
      </c>
      <c r="F245" s="16">
        <f>+'SCC x Atuacao = Comércio'!F277/'SCC x Atuacao = Comércio'!F245-1</f>
        <v>-7.4272909488569905E-2</v>
      </c>
      <c r="G245" s="16" t="e">
        <f>+'SCC x Atuacao = Comércio'!G277/'SCC x Atuacao = Comércio'!G245-1</f>
        <v>#DIV/0!</v>
      </c>
      <c r="H245" s="16" t="e">
        <f>+'SCC x Atuacao = Comércio'!H277/'SCC x Atuacao = Comércio'!H245-1</f>
        <v>#DIV/0!</v>
      </c>
      <c r="I245" s="16">
        <f>+'SCC x Atuacao = Comércio'!I277/'SCC x Atuacao = Comércio'!I245-1</f>
        <v>-3.1962149487637204E-2</v>
      </c>
      <c r="J245" s="16" t="e">
        <f>+'SCC x Atuacao = Comércio'!J277/'SCC x Atuacao = Comércio'!J245-1</f>
        <v>#DIV/0!</v>
      </c>
      <c r="K245" s="16" t="e">
        <f>+'SCC x Atuacao = Comércio'!K277/'SCC x Atuacao = Comércio'!K245-1</f>
        <v>#DIV/0!</v>
      </c>
      <c r="L245" s="16">
        <f>+'SCC x Atuacao = Comércio'!L277/'SCC x Atuacao = Comércio'!L245-1</f>
        <v>-6.7271477067062047E-2</v>
      </c>
    </row>
    <row r="246" spans="1:12" x14ac:dyDescent="0.25">
      <c r="A246" s="123" t="s">
        <v>546</v>
      </c>
      <c r="B246" s="16">
        <f>+'SCC x Atuacao = Comércio'!B278/'SCC x Atuacao = Comércio'!B246-1</f>
        <v>-9.0808241412017043E-2</v>
      </c>
      <c r="C246" s="16" t="e">
        <f>+'SCC x Atuacao = Comércio'!C278/'SCC x Atuacao = Comércio'!C246-1</f>
        <v>#DIV/0!</v>
      </c>
      <c r="D246" s="16" t="e">
        <f>+'SCC x Atuacao = Comércio'!D278/'SCC x Atuacao = Comércio'!D246-1</f>
        <v>#DIV/0!</v>
      </c>
      <c r="E246" s="16" t="e">
        <f>+'SCC x Atuacao = Comércio'!E278/'SCC x Atuacao = Comércio'!E246-1</f>
        <v>#DIV/0!</v>
      </c>
      <c r="F246" s="16">
        <f>+'SCC x Atuacao = Comércio'!F278/'SCC x Atuacao = Comércio'!F246-1</f>
        <v>-0.16058293630641784</v>
      </c>
      <c r="G246" s="16" t="e">
        <f>+'SCC x Atuacao = Comércio'!G278/'SCC x Atuacao = Comércio'!G246-1</f>
        <v>#DIV/0!</v>
      </c>
      <c r="H246" s="16" t="e">
        <f>+'SCC x Atuacao = Comércio'!H278/'SCC x Atuacao = Comércio'!H246-1</f>
        <v>#DIV/0!</v>
      </c>
      <c r="I246" s="16">
        <f>+'SCC x Atuacao = Comércio'!I278/'SCC x Atuacao = Comércio'!I246-1</f>
        <v>-0.32800149381278665</v>
      </c>
      <c r="J246" s="16" t="e">
        <f>+'SCC x Atuacao = Comércio'!J278/'SCC x Atuacao = Comércio'!J246-1</f>
        <v>#DIV/0!</v>
      </c>
      <c r="K246" s="16" t="e">
        <f>+'SCC x Atuacao = Comércio'!K278/'SCC x Atuacao = Comércio'!K246-1</f>
        <v>#DIV/0!</v>
      </c>
      <c r="L246" s="16">
        <f>+'SCC x Atuacao = Comércio'!L278/'SCC x Atuacao = Comércio'!L246-1</f>
        <v>-0.16595624942898757</v>
      </c>
    </row>
    <row r="247" spans="1:12" x14ac:dyDescent="0.25">
      <c r="A247" s="123" t="s">
        <v>547</v>
      </c>
      <c r="B247" s="16">
        <f>+'SCC x Atuacao = Comércio'!B279/'SCC x Atuacao = Comércio'!B247-1</f>
        <v>-7.4479905295884774E-2</v>
      </c>
      <c r="C247" s="16" t="e">
        <f>+'SCC x Atuacao = Comércio'!C279/'SCC x Atuacao = Comércio'!C247-1</f>
        <v>#DIV/0!</v>
      </c>
      <c r="D247" s="16" t="e">
        <f>+'SCC x Atuacao = Comércio'!D279/'SCC x Atuacao = Comércio'!D247-1</f>
        <v>#DIV/0!</v>
      </c>
      <c r="E247" s="16" t="e">
        <f>+'SCC x Atuacao = Comércio'!E279/'SCC x Atuacao = Comércio'!E247-1</f>
        <v>#DIV/0!</v>
      </c>
      <c r="F247" s="16">
        <f>+'SCC x Atuacao = Comércio'!F279/'SCC x Atuacao = Comércio'!F247-1</f>
        <v>-0.14353456233068129</v>
      </c>
      <c r="G247" s="16" t="e">
        <f>+'SCC x Atuacao = Comércio'!G279/'SCC x Atuacao = Comércio'!G247-1</f>
        <v>#DIV/0!</v>
      </c>
      <c r="H247" s="16" t="e">
        <f>+'SCC x Atuacao = Comércio'!H279/'SCC x Atuacao = Comércio'!H247-1</f>
        <v>#DIV/0!</v>
      </c>
      <c r="I247" s="16">
        <f>+'SCC x Atuacao = Comércio'!I279/'SCC x Atuacao = Comércio'!I247-1</f>
        <v>-0.18185615190483939</v>
      </c>
      <c r="J247" s="16" t="e">
        <f>+'SCC x Atuacao = Comércio'!J279/'SCC x Atuacao = Comércio'!J247-1</f>
        <v>#DIV/0!</v>
      </c>
      <c r="K247" s="16" t="e">
        <f>+'SCC x Atuacao = Comércio'!K279/'SCC x Atuacao = Comércio'!K247-1</f>
        <v>#DIV/0!</v>
      </c>
      <c r="L247" s="16">
        <f>+'SCC x Atuacao = Comércio'!L279/'SCC x Atuacao = Comércio'!L247-1</f>
        <v>-0.13478129413056006</v>
      </c>
    </row>
    <row r="248" spans="1:12" x14ac:dyDescent="0.25">
      <c r="A248" s="123" t="s">
        <v>548</v>
      </c>
      <c r="B248" s="16">
        <f>+'SCC x Atuacao = Comércio'!B280/'SCC x Atuacao = Comércio'!B248-1</f>
        <v>5.4487326911943024E-2</v>
      </c>
      <c r="C248" s="16" t="e">
        <f>+'SCC x Atuacao = Comércio'!C280/'SCC x Atuacao = Comércio'!C248-1</f>
        <v>#DIV/0!</v>
      </c>
      <c r="D248" s="16" t="e">
        <f>+'SCC x Atuacao = Comércio'!D280/'SCC x Atuacao = Comércio'!D248-1</f>
        <v>#DIV/0!</v>
      </c>
      <c r="E248" s="16" t="e">
        <f>+'SCC x Atuacao = Comércio'!E280/'SCC x Atuacao = Comércio'!E248-1</f>
        <v>#DIV/0!</v>
      </c>
      <c r="F248" s="16">
        <f>+'SCC x Atuacao = Comércio'!F280/'SCC x Atuacao = Comércio'!F248-1</f>
        <v>-0.1827663036239171</v>
      </c>
      <c r="G248" s="16" t="e">
        <f>+'SCC x Atuacao = Comércio'!G280/'SCC x Atuacao = Comércio'!G248-1</f>
        <v>#DIV/0!</v>
      </c>
      <c r="H248" s="16" t="e">
        <f>+'SCC x Atuacao = Comércio'!H280/'SCC x Atuacao = Comércio'!H248-1</f>
        <v>#DIV/0!</v>
      </c>
      <c r="I248" s="16">
        <f>+'SCC x Atuacao = Comércio'!I280/'SCC x Atuacao = Comércio'!I248-1</f>
        <v>-0.25905278522220176</v>
      </c>
      <c r="J248" s="16" t="e">
        <f>+'SCC x Atuacao = Comércio'!J280/'SCC x Atuacao = Comércio'!J248-1</f>
        <v>#DIV/0!</v>
      </c>
      <c r="K248" s="16" t="e">
        <f>+'SCC x Atuacao = Comércio'!K280/'SCC x Atuacao = Comércio'!K248-1</f>
        <v>#DIV/0!</v>
      </c>
      <c r="L248" s="16">
        <f>+'SCC x Atuacao = Comércio'!L280/'SCC x Atuacao = Comércio'!L248-1</f>
        <v>-0.15793872247621343</v>
      </c>
    </row>
    <row r="249" spans="1:12" x14ac:dyDescent="0.25">
      <c r="A249" s="123" t="s">
        <v>549</v>
      </c>
      <c r="B249" s="16">
        <f>+'SCC x Atuacao = Comércio'!B281/'SCC x Atuacao = Comércio'!B249-1</f>
        <v>-8.9516672091960459E-4</v>
      </c>
      <c r="C249" s="16" t="e">
        <f>+'SCC x Atuacao = Comércio'!C281/'SCC x Atuacao = Comércio'!C249-1</f>
        <v>#DIV/0!</v>
      </c>
      <c r="D249" s="16" t="e">
        <f>+'SCC x Atuacao = Comércio'!D281/'SCC x Atuacao = Comércio'!D249-1</f>
        <v>#DIV/0!</v>
      </c>
      <c r="E249" s="16" t="e">
        <f>+'SCC x Atuacao = Comércio'!E281/'SCC x Atuacao = Comércio'!E249-1</f>
        <v>#DIV/0!</v>
      </c>
      <c r="F249" s="16">
        <f>+'SCC x Atuacao = Comércio'!F281/'SCC x Atuacao = Comércio'!F249-1</f>
        <v>-0.14663739055917302</v>
      </c>
      <c r="G249" s="16" t="e">
        <f>+'SCC x Atuacao = Comércio'!G281/'SCC x Atuacao = Comércio'!G249-1</f>
        <v>#DIV/0!</v>
      </c>
      <c r="H249" s="16" t="e">
        <f>+'SCC x Atuacao = Comércio'!H281/'SCC x Atuacao = Comércio'!H249-1</f>
        <v>#DIV/0!</v>
      </c>
      <c r="I249" s="16">
        <f>+'SCC x Atuacao = Comércio'!I281/'SCC x Atuacao = Comércio'!I249-1</f>
        <v>-7.4116897054596453E-2</v>
      </c>
      <c r="J249" s="16" t="e">
        <f>+'SCC x Atuacao = Comércio'!J281/'SCC x Atuacao = Comércio'!J249-1</f>
        <v>#DIV/0!</v>
      </c>
      <c r="K249" s="16" t="e">
        <f>+'SCC x Atuacao = Comércio'!K281/'SCC x Atuacao = Comércio'!K249-1</f>
        <v>#DIV/0!</v>
      </c>
      <c r="L249" s="16">
        <f>+'SCC x Atuacao = Comércio'!L281/'SCC x Atuacao = Comércio'!L249-1</f>
        <v>-0.11550873131441119</v>
      </c>
    </row>
    <row r="250" spans="1:12" x14ac:dyDescent="0.25">
      <c r="A250" s="123" t="s">
        <v>550</v>
      </c>
      <c r="B250" s="16">
        <f>+'SCC x Atuacao = Comércio'!B282/'SCC x Atuacao = Comércio'!B250-1</f>
        <v>7.6624187428887103E-2</v>
      </c>
      <c r="C250" s="16" t="e">
        <f>+'SCC x Atuacao = Comércio'!C282/'SCC x Atuacao = Comércio'!C250-1</f>
        <v>#DIV/0!</v>
      </c>
      <c r="D250" s="16" t="e">
        <f>+'SCC x Atuacao = Comércio'!D282/'SCC x Atuacao = Comércio'!D250-1</f>
        <v>#DIV/0!</v>
      </c>
      <c r="E250" s="16" t="e">
        <f>+'SCC x Atuacao = Comércio'!E282/'SCC x Atuacao = Comércio'!E250-1</f>
        <v>#DIV/0!</v>
      </c>
      <c r="F250" s="16">
        <f>+'SCC x Atuacao = Comércio'!F282/'SCC x Atuacao = Comércio'!F250-1</f>
        <v>-0.10747446174776953</v>
      </c>
      <c r="G250" s="16" t="e">
        <f>+'SCC x Atuacao = Comércio'!G282/'SCC x Atuacao = Comércio'!G250-1</f>
        <v>#DIV/0!</v>
      </c>
      <c r="H250" s="16" t="e">
        <f>+'SCC x Atuacao = Comércio'!H282/'SCC x Atuacao = Comércio'!H250-1</f>
        <v>#DIV/0!</v>
      </c>
      <c r="I250" s="16">
        <f>+'SCC x Atuacao = Comércio'!I282/'SCC x Atuacao = Comércio'!I250-1</f>
        <v>-0.29632016942670647</v>
      </c>
      <c r="J250" s="16" t="e">
        <f>+'SCC x Atuacao = Comércio'!J282/'SCC x Atuacao = Comércio'!J250-1</f>
        <v>#DIV/0!</v>
      </c>
      <c r="K250" s="16" t="e">
        <f>+'SCC x Atuacao = Comércio'!K282/'SCC x Atuacao = Comércio'!K250-1</f>
        <v>#DIV/0!</v>
      </c>
      <c r="L250" s="16">
        <f>+'SCC x Atuacao = Comércio'!L282/'SCC x Atuacao = Comércio'!L250-1</f>
        <v>-7.0681226998815294E-2</v>
      </c>
    </row>
    <row r="251" spans="1:12" x14ac:dyDescent="0.25">
      <c r="A251" s="123" t="s">
        <v>551</v>
      </c>
      <c r="B251" s="16">
        <f>+'SCC x Atuacao = Comércio'!B283/'SCC x Atuacao = Comércio'!B251-1</f>
        <v>5.5806699788716774E-2</v>
      </c>
      <c r="C251" s="16" t="e">
        <f>+'SCC x Atuacao = Comércio'!C283/'SCC x Atuacao = Comércio'!C251-1</f>
        <v>#DIV/0!</v>
      </c>
      <c r="D251" s="16" t="e">
        <f>+'SCC x Atuacao = Comércio'!D283/'SCC x Atuacao = Comércio'!D251-1</f>
        <v>#DIV/0!</v>
      </c>
      <c r="E251" s="16" t="e">
        <f>+'SCC x Atuacao = Comércio'!E283/'SCC x Atuacao = Comércio'!E251-1</f>
        <v>#DIV/0!</v>
      </c>
      <c r="F251" s="16">
        <f>+'SCC x Atuacao = Comércio'!F283/'SCC x Atuacao = Comércio'!F251-1</f>
        <v>-7.9571133790708792E-2</v>
      </c>
      <c r="G251" s="16" t="e">
        <f>+'SCC x Atuacao = Comércio'!G283/'SCC x Atuacao = Comércio'!G251-1</f>
        <v>#DIV/0!</v>
      </c>
      <c r="H251" s="16" t="e">
        <f>+'SCC x Atuacao = Comércio'!H283/'SCC x Atuacao = Comércio'!H251-1</f>
        <v>#DIV/0!</v>
      </c>
      <c r="I251" s="16">
        <f>+'SCC x Atuacao = Comércio'!I283/'SCC x Atuacao = Comércio'!I251-1</f>
        <v>-0.25775220939281596</v>
      </c>
      <c r="J251" s="16" t="e">
        <f>+'SCC x Atuacao = Comércio'!J283/'SCC x Atuacao = Comércio'!J251-1</f>
        <v>#DIV/0!</v>
      </c>
      <c r="K251" s="16" t="e">
        <f>+'SCC x Atuacao = Comércio'!K283/'SCC x Atuacao = Comércio'!K251-1</f>
        <v>#DIV/0!</v>
      </c>
      <c r="L251" s="16">
        <f>+'SCC x Atuacao = Comércio'!L283/'SCC x Atuacao = Comércio'!L251-1</f>
        <v>-6.4708579614032202E-2</v>
      </c>
    </row>
    <row r="252" spans="1:12" x14ac:dyDescent="0.25">
      <c r="A252" s="123" t="s">
        <v>552</v>
      </c>
      <c r="B252" s="16">
        <f>+'SCC x Atuacao = Comércio'!B284/'SCC x Atuacao = Comércio'!B252-1</f>
        <v>2.4160687517682522E-3</v>
      </c>
      <c r="C252" s="16" t="e">
        <f>+'SCC x Atuacao = Comércio'!C284/'SCC x Atuacao = Comércio'!C252-1</f>
        <v>#DIV/0!</v>
      </c>
      <c r="D252" s="16" t="e">
        <f>+'SCC x Atuacao = Comércio'!D284/'SCC x Atuacao = Comércio'!D252-1</f>
        <v>#DIV/0!</v>
      </c>
      <c r="E252" s="16" t="e">
        <f>+'SCC x Atuacao = Comércio'!E284/'SCC x Atuacao = Comércio'!E252-1</f>
        <v>#DIV/0!</v>
      </c>
      <c r="F252" s="16">
        <f>+'SCC x Atuacao = Comércio'!F284/'SCC x Atuacao = Comércio'!F252-1</f>
        <v>-0.14465026695904182</v>
      </c>
      <c r="G252" s="16" t="e">
        <f>+'SCC x Atuacao = Comércio'!G284/'SCC x Atuacao = Comércio'!G252-1</f>
        <v>#DIV/0!</v>
      </c>
      <c r="H252" s="16" t="e">
        <f>+'SCC x Atuacao = Comércio'!H284/'SCC x Atuacao = Comércio'!H252-1</f>
        <v>#DIV/0!</v>
      </c>
      <c r="I252" s="16">
        <f>+'SCC x Atuacao = Comércio'!I284/'SCC x Atuacao = Comércio'!I252-1</f>
        <v>-0.20415916318898653</v>
      </c>
      <c r="J252" s="16" t="e">
        <f>+'SCC x Atuacao = Comércio'!J284/'SCC x Atuacao = Comércio'!J252-1</f>
        <v>#DIV/0!</v>
      </c>
      <c r="K252" s="16" t="e">
        <f>+'SCC x Atuacao = Comércio'!K284/'SCC x Atuacao = Comércio'!K252-1</f>
        <v>#DIV/0!</v>
      </c>
      <c r="L252" s="16">
        <f>+'SCC x Atuacao = Comércio'!L284/'SCC x Atuacao = Comércio'!L252-1</f>
        <v>-0.12038090848378236</v>
      </c>
    </row>
    <row r="253" spans="1:12" x14ac:dyDescent="0.25">
      <c r="A253" s="123" t="s">
        <v>553</v>
      </c>
      <c r="B253" s="16">
        <f>+'SCC x Atuacao = Comércio'!B285/'SCC x Atuacao = Comércio'!B253-1</f>
        <v>-8.7082872951005696E-2</v>
      </c>
      <c r="C253" s="16" t="e">
        <f>+'SCC x Atuacao = Comércio'!C285/'SCC x Atuacao = Comércio'!C253-1</f>
        <v>#DIV/0!</v>
      </c>
      <c r="D253" s="16" t="e">
        <f>+'SCC x Atuacao = Comércio'!D285/'SCC x Atuacao = Comércio'!D253-1</f>
        <v>#DIV/0!</v>
      </c>
      <c r="E253" s="16" t="e">
        <f>+'SCC x Atuacao = Comércio'!E285/'SCC x Atuacao = Comércio'!E253-1</f>
        <v>#DIV/0!</v>
      </c>
      <c r="F253" s="16">
        <f>+'SCC x Atuacao = Comércio'!F285/'SCC x Atuacao = Comércio'!F253-1</f>
        <v>-0.12723632234939686</v>
      </c>
      <c r="G253" s="16" t="e">
        <f>+'SCC x Atuacao = Comércio'!G285/'SCC x Atuacao = Comércio'!G253-1</f>
        <v>#DIV/0!</v>
      </c>
      <c r="H253" s="16" t="e">
        <f>+'SCC x Atuacao = Comércio'!H285/'SCC x Atuacao = Comércio'!H253-1</f>
        <v>#DIV/0!</v>
      </c>
      <c r="I253" s="16">
        <f>+'SCC x Atuacao = Comércio'!I285/'SCC x Atuacao = Comércio'!I253-1</f>
        <v>-0.13429443451217626</v>
      </c>
      <c r="J253" s="16" t="e">
        <f>+'SCC x Atuacao = Comércio'!J285/'SCC x Atuacao = Comércio'!J253-1</f>
        <v>#DIV/0!</v>
      </c>
      <c r="K253" s="16" t="e">
        <f>+'SCC x Atuacao = Comércio'!K285/'SCC x Atuacao = Comércio'!K253-1</f>
        <v>#DIV/0!</v>
      </c>
      <c r="L253" s="16">
        <f>+'SCC x Atuacao = Comércio'!L285/'SCC x Atuacao = Comércio'!L253-1</f>
        <v>-0.12158976748172168</v>
      </c>
    </row>
    <row r="254" spans="1:12" x14ac:dyDescent="0.25">
      <c r="A254" s="123" t="s">
        <v>554</v>
      </c>
      <c r="B254" s="16">
        <f>+'SCC x Atuacao = Comércio'!B286/'SCC x Atuacao = Comércio'!B254-1</f>
        <v>6.2800020970126491E-2</v>
      </c>
      <c r="C254" s="16" t="e">
        <f>+'SCC x Atuacao = Comércio'!C286/'SCC x Atuacao = Comércio'!C254-1</f>
        <v>#DIV/0!</v>
      </c>
      <c r="D254" s="16" t="e">
        <f>+'SCC x Atuacao = Comércio'!D286/'SCC x Atuacao = Comércio'!D254-1</f>
        <v>#DIV/0!</v>
      </c>
      <c r="E254" s="16" t="e">
        <f>+'SCC x Atuacao = Comércio'!E286/'SCC x Atuacao = Comércio'!E254-1</f>
        <v>#DIV/0!</v>
      </c>
      <c r="F254" s="16">
        <f>+'SCC x Atuacao = Comércio'!F286/'SCC x Atuacao = Comércio'!F254-1</f>
        <v>-9.7169299023072253E-2</v>
      </c>
      <c r="G254" s="16" t="e">
        <f>+'SCC x Atuacao = Comércio'!G286/'SCC x Atuacao = Comércio'!G254-1</f>
        <v>#DIV/0!</v>
      </c>
      <c r="H254" s="16" t="e">
        <f>+'SCC x Atuacao = Comércio'!H286/'SCC x Atuacao = Comércio'!H254-1</f>
        <v>#DIV/0!</v>
      </c>
      <c r="I254" s="16">
        <f>+'SCC x Atuacao = Comércio'!I286/'SCC x Atuacao = Comércio'!I254-1</f>
        <v>-4.7707100496456545E-2</v>
      </c>
      <c r="J254" s="16" t="e">
        <f>+'SCC x Atuacao = Comércio'!J286/'SCC x Atuacao = Comércio'!J254-1</f>
        <v>#DIV/0!</v>
      </c>
      <c r="K254" s="16" t="e">
        <f>+'SCC x Atuacao = Comércio'!K286/'SCC x Atuacao = Comércio'!K254-1</f>
        <v>#DIV/0!</v>
      </c>
      <c r="L254" s="16">
        <f>+'SCC x Atuacao = Comércio'!L286/'SCC x Atuacao = Comércio'!L254-1</f>
        <v>-6.8156562509452012E-2</v>
      </c>
    </row>
    <row r="255" spans="1:12" x14ac:dyDescent="0.25">
      <c r="A255" s="123" t="s">
        <v>555</v>
      </c>
      <c r="B255" s="16">
        <f>+'SCC x Atuacao = Comércio'!B287/'SCC x Atuacao = Comércio'!B255-1</f>
        <v>-1.1355151654373286E-2</v>
      </c>
      <c r="C255" s="16" t="e">
        <f>+'SCC x Atuacao = Comércio'!C287/'SCC x Atuacao = Comércio'!C255-1</f>
        <v>#DIV/0!</v>
      </c>
      <c r="D255" s="16" t="e">
        <f>+'SCC x Atuacao = Comércio'!D287/'SCC x Atuacao = Comércio'!D255-1</f>
        <v>#DIV/0!</v>
      </c>
      <c r="E255" s="16" t="e">
        <f>+'SCC x Atuacao = Comércio'!E287/'SCC x Atuacao = Comércio'!E255-1</f>
        <v>#DIV/0!</v>
      </c>
      <c r="F255" s="16">
        <f>+'SCC x Atuacao = Comércio'!F287/'SCC x Atuacao = Comércio'!F255-1</f>
        <v>-0.24127927379863456</v>
      </c>
      <c r="G255" s="16" t="e">
        <f>+'SCC x Atuacao = Comércio'!G287/'SCC x Atuacao = Comércio'!G255-1</f>
        <v>#DIV/0!</v>
      </c>
      <c r="H255" s="16" t="e">
        <f>+'SCC x Atuacao = Comércio'!H287/'SCC x Atuacao = Comércio'!H255-1</f>
        <v>#DIV/0!</v>
      </c>
      <c r="I255" s="16">
        <f>+'SCC x Atuacao = Comércio'!I287/'SCC x Atuacao = Comércio'!I255-1</f>
        <v>-0.13785179663006286</v>
      </c>
      <c r="J255" s="16" t="e">
        <f>+'SCC x Atuacao = Comércio'!J287/'SCC x Atuacao = Comércio'!J255-1</f>
        <v>#DIV/0!</v>
      </c>
      <c r="K255" s="16" t="e">
        <f>+'SCC x Atuacao = Comércio'!K287/'SCC x Atuacao = Comércio'!K255-1</f>
        <v>#DIV/0!</v>
      </c>
      <c r="L255" s="16">
        <f>+'SCC x Atuacao = Comércio'!L287/'SCC x Atuacao = Comércio'!L255-1</f>
        <v>-0.20282270374305844</v>
      </c>
    </row>
    <row r="256" spans="1:12" x14ac:dyDescent="0.25">
      <c r="A256" s="133" t="s">
        <v>95</v>
      </c>
      <c r="B256" s="16">
        <f>+'SCC x Atuacao = Comércio'!B288/'SCC x Atuacao = Comércio'!B256-1</f>
        <v>2.0753410638807424E-2</v>
      </c>
      <c r="C256" s="16" t="e">
        <f>+'SCC x Atuacao = Comércio'!C288/'SCC x Atuacao = Comércio'!C256-1</f>
        <v>#DIV/0!</v>
      </c>
      <c r="D256" s="16" t="e">
        <f>+'SCC x Atuacao = Comércio'!D288/'SCC x Atuacao = Comércio'!D256-1</f>
        <v>#DIV/0!</v>
      </c>
      <c r="E256" s="16" t="e">
        <f>+'SCC x Atuacao = Comércio'!E288/'SCC x Atuacao = Comércio'!E256-1</f>
        <v>#DIV/0!</v>
      </c>
      <c r="F256" s="16">
        <f>+'SCC x Atuacao = Comércio'!F288/'SCC x Atuacao = Comércio'!F256-1</f>
        <v>-0.14834562582484245</v>
      </c>
      <c r="G256" s="16" t="e">
        <f>+'SCC x Atuacao = Comércio'!G288/'SCC x Atuacao = Comércio'!G256-1</f>
        <v>#DIV/0!</v>
      </c>
      <c r="H256" s="16" t="e">
        <f>+'SCC x Atuacao = Comércio'!H288/'SCC x Atuacao = Comércio'!H256-1</f>
        <v>#DIV/0!</v>
      </c>
      <c r="I256" s="16">
        <f>+'SCC x Atuacao = Comércio'!I288/'SCC x Atuacao = Comércio'!I256-1</f>
        <v>-0.19851652992713287</v>
      </c>
      <c r="J256" s="16" t="e">
        <f>+'SCC x Atuacao = Comércio'!J288/'SCC x Atuacao = Comércio'!J256-1</f>
        <v>#DIV/0!</v>
      </c>
      <c r="K256" s="16" t="e">
        <f>+'SCC x Atuacao = Comércio'!K288/'SCC x Atuacao = Comércio'!K256-1</f>
        <v>#DIV/0!</v>
      </c>
      <c r="L256" s="16">
        <f>+'SCC x Atuacao = Comércio'!L288/'SCC x Atuacao = Comércio'!L256-1</f>
        <v>-0.12745681401056475</v>
      </c>
    </row>
    <row r="257" spans="1:12" x14ac:dyDescent="0.25">
      <c r="B257" s="16"/>
      <c r="C257" s="16"/>
      <c r="D257" s="16"/>
      <c r="E257" s="16"/>
      <c r="F257" s="16"/>
      <c r="G257" s="16"/>
      <c r="H257" s="16"/>
      <c r="I257" s="16"/>
      <c r="J257" s="16"/>
      <c r="K257" s="16"/>
    </row>
    <row r="259" spans="1:12" x14ac:dyDescent="0.25">
      <c r="A259" s="123"/>
      <c r="B259" s="123">
        <v>2016</v>
      </c>
      <c r="C259" s="123">
        <v>2016</v>
      </c>
      <c r="D259" s="123">
        <v>2016</v>
      </c>
      <c r="E259" s="123">
        <v>2016</v>
      </c>
      <c r="F259" s="123">
        <v>2016</v>
      </c>
      <c r="G259" s="123">
        <v>2016</v>
      </c>
      <c r="H259" s="123">
        <v>2016</v>
      </c>
      <c r="I259" s="123">
        <v>2016</v>
      </c>
      <c r="J259" s="123">
        <v>2016</v>
      </c>
      <c r="K259" s="123">
        <v>2016</v>
      </c>
      <c r="L259" s="123">
        <v>2016</v>
      </c>
    </row>
    <row r="260" spans="1:12" x14ac:dyDescent="0.25">
      <c r="A260" s="123"/>
      <c r="B260" s="123" t="s">
        <v>780</v>
      </c>
      <c r="C260" s="123" t="s">
        <v>782</v>
      </c>
      <c r="D260" s="123" t="s">
        <v>23</v>
      </c>
      <c r="E260" s="123" t="s">
        <v>787</v>
      </c>
      <c r="F260" s="123" t="s">
        <v>788</v>
      </c>
      <c r="G260" s="123" t="s">
        <v>791</v>
      </c>
      <c r="H260" s="123" t="s">
        <v>25</v>
      </c>
      <c r="I260" s="123" t="s">
        <v>24</v>
      </c>
      <c r="J260" s="123" t="s">
        <v>35</v>
      </c>
      <c r="K260" s="123" t="s">
        <v>795</v>
      </c>
      <c r="L260" s="123" t="s">
        <v>935</v>
      </c>
    </row>
    <row r="261" spans="1:12" x14ac:dyDescent="0.25">
      <c r="A261" s="123" t="s">
        <v>529</v>
      </c>
      <c r="B261" s="16">
        <f>+'SCC x Atuacao = Comércio'!B293/'SCC x Atuacao = Comércio'!B261-1</f>
        <v>9.4241315120230595E-2</v>
      </c>
      <c r="C261" s="16" t="e">
        <f>+'SCC x Atuacao = Comércio'!C293/'SCC x Atuacao = Comércio'!C261-1</f>
        <v>#DIV/0!</v>
      </c>
      <c r="D261" s="16" t="e">
        <f>+'SCC x Atuacao = Comércio'!D293/'SCC x Atuacao = Comércio'!D261-1</f>
        <v>#DIV/0!</v>
      </c>
      <c r="E261" s="16" t="e">
        <f>+'SCC x Atuacao = Comércio'!E293/'SCC x Atuacao = Comércio'!E261-1</f>
        <v>#DIV/0!</v>
      </c>
      <c r="F261" s="16">
        <f>+'SCC x Atuacao = Comércio'!F293/'SCC x Atuacao = Comércio'!F261-1</f>
        <v>-5.8928345486154332E-2</v>
      </c>
      <c r="G261" s="16" t="e">
        <f>+'SCC x Atuacao = Comércio'!G293/'SCC x Atuacao = Comércio'!G261-1</f>
        <v>#DIV/0!</v>
      </c>
      <c r="H261" s="16" t="e">
        <f>+'SCC x Atuacao = Comércio'!H293/'SCC x Atuacao = Comércio'!H261-1</f>
        <v>#DIV/0!</v>
      </c>
      <c r="I261" s="16">
        <f>+'SCC x Atuacao = Comércio'!I293/'SCC x Atuacao = Comércio'!I261-1</f>
        <v>-6.4945957764777851E-2</v>
      </c>
      <c r="J261" s="16" t="e">
        <f>+'SCC x Atuacao = Comércio'!J293/'SCC x Atuacao = Comércio'!J261-1</f>
        <v>#DIV/0!</v>
      </c>
      <c r="K261" s="16" t="e">
        <f>+'SCC x Atuacao = Comércio'!K293/'SCC x Atuacao = Comércio'!K261-1</f>
        <v>#DIV/0!</v>
      </c>
      <c r="L261" s="16">
        <f>+'SCC x Atuacao = Comércio'!L293/'SCC x Atuacao = Comércio'!L261-1</f>
        <v>-1.4279605267066398E-2</v>
      </c>
    </row>
    <row r="262" spans="1:12" x14ac:dyDescent="0.25">
      <c r="A262" s="123" t="s">
        <v>530</v>
      </c>
      <c r="B262" s="16">
        <f>+'SCC x Atuacao = Comércio'!B294/'SCC x Atuacao = Comércio'!B262-1</f>
        <v>0.23531902772630975</v>
      </c>
      <c r="C262" s="16" t="e">
        <f>+'SCC x Atuacao = Comércio'!C294/'SCC x Atuacao = Comércio'!C262-1</f>
        <v>#DIV/0!</v>
      </c>
      <c r="D262" s="16" t="e">
        <f>+'SCC x Atuacao = Comércio'!D294/'SCC x Atuacao = Comércio'!D262-1</f>
        <v>#DIV/0!</v>
      </c>
      <c r="E262" s="16" t="e">
        <f>+'SCC x Atuacao = Comércio'!E294/'SCC x Atuacao = Comércio'!E262-1</f>
        <v>#DIV/0!</v>
      </c>
      <c r="F262" s="16">
        <f>+'SCC x Atuacao = Comércio'!F294/'SCC x Atuacao = Comércio'!F262-1</f>
        <v>-9.6427481780038904E-2</v>
      </c>
      <c r="G262" s="16" t="e">
        <f>+'SCC x Atuacao = Comércio'!G294/'SCC x Atuacao = Comércio'!G262-1</f>
        <v>#DIV/0!</v>
      </c>
      <c r="H262" s="16" t="e">
        <f>+'SCC x Atuacao = Comércio'!H294/'SCC x Atuacao = Comércio'!H262-1</f>
        <v>#DIV/0!</v>
      </c>
      <c r="I262" s="16">
        <f>+'SCC x Atuacao = Comércio'!I294/'SCC x Atuacao = Comércio'!I262-1</f>
        <v>0.1446798121132189</v>
      </c>
      <c r="J262" s="16" t="e">
        <f>+'SCC x Atuacao = Comércio'!J294/'SCC x Atuacao = Comércio'!J262-1</f>
        <v>#DIV/0!</v>
      </c>
      <c r="K262" s="16" t="e">
        <f>+'SCC x Atuacao = Comércio'!K294/'SCC x Atuacao = Comércio'!K262-1</f>
        <v>#DIV/0!</v>
      </c>
      <c r="L262" s="16">
        <f>+'SCC x Atuacao = Comércio'!L294/'SCC x Atuacao = Comércio'!L262-1</f>
        <v>4.2819065392012412E-3</v>
      </c>
    </row>
    <row r="263" spans="1:12" x14ac:dyDescent="0.25">
      <c r="A263" s="123" t="s">
        <v>531</v>
      </c>
      <c r="B263" s="16">
        <f>+'SCC x Atuacao = Comércio'!B295/'SCC x Atuacao = Comércio'!B263-1</f>
        <v>2.9219667452944353E-3</v>
      </c>
      <c r="C263" s="16" t="e">
        <f>+'SCC x Atuacao = Comércio'!C295/'SCC x Atuacao = Comércio'!C263-1</f>
        <v>#DIV/0!</v>
      </c>
      <c r="D263" s="16" t="e">
        <f>+'SCC x Atuacao = Comércio'!D295/'SCC x Atuacao = Comércio'!D263-1</f>
        <v>#DIV/0!</v>
      </c>
      <c r="E263" s="16" t="e">
        <f>+'SCC x Atuacao = Comércio'!E295/'SCC x Atuacao = Comércio'!E263-1</f>
        <v>#DIV/0!</v>
      </c>
      <c r="F263" s="16">
        <f>+'SCC x Atuacao = Comércio'!F295/'SCC x Atuacao = Comércio'!F263-1</f>
        <v>-9.3051210756692426E-2</v>
      </c>
      <c r="G263" s="16" t="e">
        <f>+'SCC x Atuacao = Comércio'!G295/'SCC x Atuacao = Comércio'!G263-1</f>
        <v>#DIV/0!</v>
      </c>
      <c r="H263" s="16" t="e">
        <f>+'SCC x Atuacao = Comércio'!H295/'SCC x Atuacao = Comércio'!H263-1</f>
        <v>#DIV/0!</v>
      </c>
      <c r="I263" s="16">
        <f>+'SCC x Atuacao = Comércio'!I295/'SCC x Atuacao = Comércio'!I263-1</f>
        <v>0.20043517474188133</v>
      </c>
      <c r="J263" s="16" t="e">
        <f>+'SCC x Atuacao = Comércio'!J295/'SCC x Atuacao = Comércio'!J263-1</f>
        <v>#DIV/0!</v>
      </c>
      <c r="K263" s="16" t="e">
        <f>+'SCC x Atuacao = Comércio'!K295/'SCC x Atuacao = Comércio'!K263-1</f>
        <v>#DIV/0!</v>
      </c>
      <c r="L263" s="16">
        <f>+'SCC x Atuacao = Comércio'!L295/'SCC x Atuacao = Comércio'!L263-1</f>
        <v>-6.1874952387413917E-2</v>
      </c>
    </row>
    <row r="264" spans="1:12" x14ac:dyDescent="0.25">
      <c r="A264" s="123" t="s">
        <v>532</v>
      </c>
      <c r="B264" s="16">
        <f>+'SCC x Atuacao = Comércio'!B296/'SCC x Atuacao = Comércio'!B264-1</f>
        <v>0.16532465845341782</v>
      </c>
      <c r="C264" s="16" t="e">
        <f>+'SCC x Atuacao = Comércio'!C296/'SCC x Atuacao = Comércio'!C264-1</f>
        <v>#DIV/0!</v>
      </c>
      <c r="D264" s="16" t="e">
        <f>+'SCC x Atuacao = Comércio'!D296/'SCC x Atuacao = Comércio'!D264-1</f>
        <v>#DIV/0!</v>
      </c>
      <c r="E264" s="16" t="e">
        <f>+'SCC x Atuacao = Comércio'!E296/'SCC x Atuacao = Comércio'!E264-1</f>
        <v>#DIV/0!</v>
      </c>
      <c r="F264" s="16">
        <f>+'SCC x Atuacao = Comércio'!F296/'SCC x Atuacao = Comércio'!F264-1</f>
        <v>-4.6184412536609099E-2</v>
      </c>
      <c r="G264" s="16" t="e">
        <f>+'SCC x Atuacao = Comércio'!G296/'SCC x Atuacao = Comércio'!G264-1</f>
        <v>#DIV/0!</v>
      </c>
      <c r="H264" s="16" t="e">
        <f>+'SCC x Atuacao = Comércio'!H296/'SCC x Atuacao = Comércio'!H264-1</f>
        <v>#DIV/0!</v>
      </c>
      <c r="I264" s="16">
        <f>+'SCC x Atuacao = Comércio'!I296/'SCC x Atuacao = Comércio'!I264-1</f>
        <v>-0.20442337053136539</v>
      </c>
      <c r="J264" s="16" t="e">
        <f>+'SCC x Atuacao = Comércio'!J296/'SCC x Atuacao = Comércio'!J264-1</f>
        <v>#DIV/0!</v>
      </c>
      <c r="K264" s="16" t="e">
        <f>+'SCC x Atuacao = Comércio'!K296/'SCC x Atuacao = Comércio'!K264-1</f>
        <v>#DIV/0!</v>
      </c>
      <c r="L264" s="16">
        <f>+'SCC x Atuacao = Comércio'!L296/'SCC x Atuacao = Comércio'!L264-1</f>
        <v>-3.775947590415285E-2</v>
      </c>
    </row>
    <row r="265" spans="1:12" x14ac:dyDescent="0.25">
      <c r="A265" s="123" t="s">
        <v>533</v>
      </c>
      <c r="B265" s="16">
        <f>+'SCC x Atuacao = Comércio'!B297/'SCC x Atuacao = Comércio'!B265-1</f>
        <v>0.28810905309195989</v>
      </c>
      <c r="C265" s="16" t="e">
        <f>+'SCC x Atuacao = Comércio'!C297/'SCC x Atuacao = Comércio'!C265-1</f>
        <v>#DIV/0!</v>
      </c>
      <c r="D265" s="16" t="e">
        <f>+'SCC x Atuacao = Comércio'!D297/'SCC x Atuacao = Comércio'!D265-1</f>
        <v>#DIV/0!</v>
      </c>
      <c r="E265" s="16" t="e">
        <f>+'SCC x Atuacao = Comércio'!E297/'SCC x Atuacao = Comércio'!E265-1</f>
        <v>#DIV/0!</v>
      </c>
      <c r="F265" s="16">
        <f>+'SCC x Atuacao = Comércio'!F297/'SCC x Atuacao = Comércio'!F265-1</f>
        <v>-7.2133909140549179E-2</v>
      </c>
      <c r="G265" s="16" t="e">
        <f>+'SCC x Atuacao = Comércio'!G297/'SCC x Atuacao = Comércio'!G265-1</f>
        <v>#DIV/0!</v>
      </c>
      <c r="H265" s="16" t="e">
        <f>+'SCC x Atuacao = Comércio'!H297/'SCC x Atuacao = Comércio'!H265-1</f>
        <v>#DIV/0!</v>
      </c>
      <c r="I265" s="16">
        <f>+'SCC x Atuacao = Comércio'!I297/'SCC x Atuacao = Comércio'!I265-1</f>
        <v>-0.17187532449891774</v>
      </c>
      <c r="J265" s="16" t="e">
        <f>+'SCC x Atuacao = Comércio'!J297/'SCC x Atuacao = Comércio'!J265-1</f>
        <v>#DIV/0!</v>
      </c>
      <c r="K265" s="16" t="e">
        <f>+'SCC x Atuacao = Comércio'!K297/'SCC x Atuacao = Comércio'!K265-1</f>
        <v>#DIV/0!</v>
      </c>
      <c r="L265" s="16">
        <f>+'SCC x Atuacao = Comércio'!L297/'SCC x Atuacao = Comércio'!L265-1</f>
        <v>-2.1313058243912053E-2</v>
      </c>
    </row>
    <row r="266" spans="1:12" x14ac:dyDescent="0.25">
      <c r="A266" s="123" t="s">
        <v>534</v>
      </c>
      <c r="B266" s="16">
        <f>+'SCC x Atuacao = Comércio'!B298/'SCC x Atuacao = Comércio'!B266-1</f>
        <v>-1.6143920233898768E-2</v>
      </c>
      <c r="C266" s="16" t="e">
        <f>+'SCC x Atuacao = Comércio'!C298/'SCC x Atuacao = Comércio'!C266-1</f>
        <v>#DIV/0!</v>
      </c>
      <c r="D266" s="16" t="e">
        <f>+'SCC x Atuacao = Comércio'!D298/'SCC x Atuacao = Comércio'!D266-1</f>
        <v>#DIV/0!</v>
      </c>
      <c r="E266" s="16" t="e">
        <f>+'SCC x Atuacao = Comércio'!E298/'SCC x Atuacao = Comércio'!E266-1</f>
        <v>#DIV/0!</v>
      </c>
      <c r="F266" s="16">
        <f>+'SCC x Atuacao = Comércio'!F298/'SCC x Atuacao = Comércio'!F266-1</f>
        <v>-2.0710236775910551E-2</v>
      </c>
      <c r="G266" s="16" t="e">
        <f>+'SCC x Atuacao = Comércio'!G298/'SCC x Atuacao = Comércio'!G266-1</f>
        <v>#DIV/0!</v>
      </c>
      <c r="H266" s="16" t="e">
        <f>+'SCC x Atuacao = Comércio'!H298/'SCC x Atuacao = Comércio'!H266-1</f>
        <v>#DIV/0!</v>
      </c>
      <c r="I266" s="16">
        <f>+'SCC x Atuacao = Comércio'!I298/'SCC x Atuacao = Comércio'!I266-1</f>
        <v>0.92418035459978243</v>
      </c>
      <c r="J266" s="16" t="e">
        <f>+'SCC x Atuacao = Comércio'!J298/'SCC x Atuacao = Comércio'!J266-1</f>
        <v>#DIV/0!</v>
      </c>
      <c r="K266" s="16" t="e">
        <f>+'SCC x Atuacao = Comércio'!K298/'SCC x Atuacao = Comércio'!K266-1</f>
        <v>#DIV/0!</v>
      </c>
      <c r="L266" s="16">
        <f>+'SCC x Atuacao = Comércio'!L298/'SCC x Atuacao = Comércio'!L266-1</f>
        <v>-1.2877471540548413E-2</v>
      </c>
    </row>
    <row r="267" spans="1:12" x14ac:dyDescent="0.25">
      <c r="A267" s="123" t="s">
        <v>535</v>
      </c>
      <c r="B267" s="16">
        <f>+'SCC x Atuacao = Comércio'!B299/'SCC x Atuacao = Comércio'!B267-1</f>
        <v>0.26745338876850089</v>
      </c>
      <c r="C267" s="16" t="e">
        <f>+'SCC x Atuacao = Comércio'!C299/'SCC x Atuacao = Comércio'!C267-1</f>
        <v>#DIV/0!</v>
      </c>
      <c r="D267" s="16" t="e">
        <f>+'SCC x Atuacao = Comércio'!D299/'SCC x Atuacao = Comércio'!D267-1</f>
        <v>#DIV/0!</v>
      </c>
      <c r="E267" s="16" t="e">
        <f>+'SCC x Atuacao = Comércio'!E299/'SCC x Atuacao = Comércio'!E267-1</f>
        <v>#DIV/0!</v>
      </c>
      <c r="F267" s="16">
        <f>+'SCC x Atuacao = Comércio'!F299/'SCC x Atuacao = Comércio'!F267-1</f>
        <v>2.600776695561402E-2</v>
      </c>
      <c r="G267" s="16" t="e">
        <f>+'SCC x Atuacao = Comércio'!G299/'SCC x Atuacao = Comércio'!G267-1</f>
        <v>#DIV/0!</v>
      </c>
      <c r="H267" s="16" t="e">
        <f>+'SCC x Atuacao = Comércio'!H299/'SCC x Atuacao = Comércio'!H267-1</f>
        <v>#DIV/0!</v>
      </c>
      <c r="I267" s="16">
        <f>+'SCC x Atuacao = Comércio'!I299/'SCC x Atuacao = Comércio'!I267-1</f>
        <v>-0.19932304603923645</v>
      </c>
      <c r="J267" s="16" t="e">
        <f>+'SCC x Atuacao = Comércio'!J299/'SCC x Atuacao = Comércio'!J267-1</f>
        <v>#DIV/0!</v>
      </c>
      <c r="K267" s="16" t="e">
        <f>+'SCC x Atuacao = Comércio'!K299/'SCC x Atuacao = Comércio'!K267-1</f>
        <v>#DIV/0!</v>
      </c>
      <c r="L267" s="16">
        <f>+'SCC x Atuacao = Comércio'!L299/'SCC x Atuacao = Comércio'!L267-1</f>
        <v>2.7810731607659234E-2</v>
      </c>
    </row>
    <row r="268" spans="1:12" x14ac:dyDescent="0.25">
      <c r="A268" s="123" t="s">
        <v>536</v>
      </c>
      <c r="B268" s="16">
        <f>+'SCC x Atuacao = Comércio'!B300/'SCC x Atuacao = Comércio'!B268-1</f>
        <v>0.117583651300039</v>
      </c>
      <c r="C268" s="16" t="e">
        <f>+'SCC x Atuacao = Comércio'!C300/'SCC x Atuacao = Comércio'!C268-1</f>
        <v>#DIV/0!</v>
      </c>
      <c r="D268" s="16" t="e">
        <f>+'SCC x Atuacao = Comércio'!D300/'SCC x Atuacao = Comércio'!D268-1</f>
        <v>#DIV/0!</v>
      </c>
      <c r="E268" s="16" t="e">
        <f>+'SCC x Atuacao = Comércio'!E300/'SCC x Atuacao = Comércio'!E268-1</f>
        <v>#DIV/0!</v>
      </c>
      <c r="F268" s="16">
        <f>+'SCC x Atuacao = Comércio'!F300/'SCC x Atuacao = Comércio'!F268-1</f>
        <v>6.4087754302477595E-3</v>
      </c>
      <c r="G268" s="16" t="e">
        <f>+'SCC x Atuacao = Comércio'!G300/'SCC x Atuacao = Comércio'!G268-1</f>
        <v>#DIV/0!</v>
      </c>
      <c r="H268" s="16" t="e">
        <f>+'SCC x Atuacao = Comércio'!H300/'SCC x Atuacao = Comércio'!H268-1</f>
        <v>#DIV/0!</v>
      </c>
      <c r="I268" s="16">
        <f>+'SCC x Atuacao = Comércio'!I300/'SCC x Atuacao = Comércio'!I268-1</f>
        <v>-0.24686088772224302</v>
      </c>
      <c r="J268" s="16" t="e">
        <f>+'SCC x Atuacao = Comércio'!J300/'SCC x Atuacao = Comércio'!J268-1</f>
        <v>#DIV/0!</v>
      </c>
      <c r="K268" s="16" t="e">
        <f>+'SCC x Atuacao = Comércio'!K300/'SCC x Atuacao = Comércio'!K268-1</f>
        <v>#DIV/0!</v>
      </c>
      <c r="L268" s="16">
        <f>+'SCC x Atuacao = Comércio'!L300/'SCC x Atuacao = Comércio'!L268-1</f>
        <v>1.494808618158161E-2</v>
      </c>
    </row>
    <row r="269" spans="1:12" x14ac:dyDescent="0.25">
      <c r="A269" s="123" t="s">
        <v>537</v>
      </c>
      <c r="B269" s="16">
        <f>+'SCC x Atuacao = Comércio'!B301/'SCC x Atuacao = Comércio'!B269-1</f>
        <v>2.1387741521113224E-2</v>
      </c>
      <c r="C269" s="16" t="e">
        <f>+'SCC x Atuacao = Comércio'!C301/'SCC x Atuacao = Comércio'!C269-1</f>
        <v>#DIV/0!</v>
      </c>
      <c r="D269" s="16" t="e">
        <f>+'SCC x Atuacao = Comércio'!D301/'SCC x Atuacao = Comércio'!D269-1</f>
        <v>#DIV/0!</v>
      </c>
      <c r="E269" s="16" t="e">
        <f>+'SCC x Atuacao = Comércio'!E301/'SCC x Atuacao = Comércio'!E269-1</f>
        <v>#DIV/0!</v>
      </c>
      <c r="F269" s="16">
        <f>+'SCC x Atuacao = Comércio'!F301/'SCC x Atuacao = Comércio'!F269-1</f>
        <v>2.1287784421822664E-2</v>
      </c>
      <c r="G269" s="16" t="e">
        <f>+'SCC x Atuacao = Comércio'!G301/'SCC x Atuacao = Comércio'!G269-1</f>
        <v>#DIV/0!</v>
      </c>
      <c r="H269" s="16" t="e">
        <f>+'SCC x Atuacao = Comércio'!H301/'SCC x Atuacao = Comércio'!H269-1</f>
        <v>#DIV/0!</v>
      </c>
      <c r="I269" s="16">
        <f>+'SCC x Atuacao = Comércio'!I301/'SCC x Atuacao = Comércio'!I269-1</f>
        <v>-5.9257931430433453E-2</v>
      </c>
      <c r="J269" s="16" t="e">
        <f>+'SCC x Atuacao = Comércio'!J301/'SCC x Atuacao = Comércio'!J269-1</f>
        <v>#DIV/0!</v>
      </c>
      <c r="K269" s="16" t="e">
        <f>+'SCC x Atuacao = Comércio'!K301/'SCC x Atuacao = Comércio'!K269-1</f>
        <v>#DIV/0!</v>
      </c>
      <c r="L269" s="16">
        <f>+'SCC x Atuacao = Comércio'!L301/'SCC x Atuacao = Comércio'!L269-1</f>
        <v>1.5241186636622439E-2</v>
      </c>
    </row>
    <row r="270" spans="1:12" x14ac:dyDescent="0.25">
      <c r="A270" s="123" t="s">
        <v>538</v>
      </c>
      <c r="B270" s="16">
        <f>+'SCC x Atuacao = Comércio'!B302/'SCC x Atuacao = Comércio'!B270-1</f>
        <v>0.24654132887544944</v>
      </c>
      <c r="C270" s="16" t="e">
        <f>+'SCC x Atuacao = Comércio'!C302/'SCC x Atuacao = Comércio'!C270-1</f>
        <v>#DIV/0!</v>
      </c>
      <c r="D270" s="16" t="e">
        <f>+'SCC x Atuacao = Comércio'!D302/'SCC x Atuacao = Comércio'!D270-1</f>
        <v>#DIV/0!</v>
      </c>
      <c r="E270" s="16" t="e">
        <f>+'SCC x Atuacao = Comércio'!E302/'SCC x Atuacao = Comércio'!E270-1</f>
        <v>#DIV/0!</v>
      </c>
      <c r="F270" s="16">
        <f>+'SCC x Atuacao = Comércio'!F302/'SCC x Atuacao = Comércio'!F270-1</f>
        <v>9.9984797384651491E-2</v>
      </c>
      <c r="G270" s="16" t="e">
        <f>+'SCC x Atuacao = Comércio'!G302/'SCC x Atuacao = Comércio'!G270-1</f>
        <v>#DIV/0!</v>
      </c>
      <c r="H270" s="16" t="e">
        <f>+'SCC x Atuacao = Comércio'!H302/'SCC x Atuacao = Comércio'!H270-1</f>
        <v>#DIV/0!</v>
      </c>
      <c r="I270" s="16">
        <f>+'SCC x Atuacao = Comércio'!I302/'SCC x Atuacao = Comércio'!I270-1</f>
        <v>7.0803566586234989E-3</v>
      </c>
      <c r="J270" s="16" t="e">
        <f>+'SCC x Atuacao = Comércio'!J302/'SCC x Atuacao = Comércio'!J270-1</f>
        <v>#DIV/0!</v>
      </c>
      <c r="K270" s="16" t="e">
        <f>+'SCC x Atuacao = Comércio'!K302/'SCC x Atuacao = Comércio'!K270-1</f>
        <v>#DIV/0!</v>
      </c>
      <c r="L270" s="16">
        <f>+'SCC x Atuacao = Comércio'!L302/'SCC x Atuacao = Comércio'!L270-1</f>
        <v>0.1125742600519164</v>
      </c>
    </row>
    <row r="271" spans="1:12" x14ac:dyDescent="0.25">
      <c r="A271" s="123" t="s">
        <v>539</v>
      </c>
      <c r="B271" s="16">
        <f>+'SCC x Atuacao = Comércio'!B303/'SCC x Atuacao = Comércio'!B271-1</f>
        <v>8.5008310269090614E-2</v>
      </c>
      <c r="C271" s="16" t="e">
        <f>+'SCC x Atuacao = Comércio'!C303/'SCC x Atuacao = Comércio'!C271-1</f>
        <v>#DIV/0!</v>
      </c>
      <c r="D271" s="16" t="e">
        <f>+'SCC x Atuacao = Comércio'!D303/'SCC x Atuacao = Comércio'!D271-1</f>
        <v>#DIV/0!</v>
      </c>
      <c r="E271" s="16" t="e">
        <f>+'SCC x Atuacao = Comércio'!E303/'SCC x Atuacao = Comércio'!E271-1</f>
        <v>#DIV/0!</v>
      </c>
      <c r="F271" s="16">
        <f>+'SCC x Atuacao = Comércio'!F303/'SCC x Atuacao = Comércio'!F271-1</f>
        <v>3.5842583658576732E-2</v>
      </c>
      <c r="G271" s="16" t="e">
        <f>+'SCC x Atuacao = Comércio'!G303/'SCC x Atuacao = Comércio'!G271-1</f>
        <v>#DIV/0!</v>
      </c>
      <c r="H271" s="16" t="e">
        <f>+'SCC x Atuacao = Comércio'!H303/'SCC x Atuacao = Comércio'!H271-1</f>
        <v>#DIV/0!</v>
      </c>
      <c r="I271" s="16">
        <f>+'SCC x Atuacao = Comércio'!I303/'SCC x Atuacao = Comércio'!I271-1</f>
        <v>-0.14113384116026129</v>
      </c>
      <c r="J271" s="16" t="e">
        <f>+'SCC x Atuacao = Comércio'!J303/'SCC x Atuacao = Comércio'!J271-1</f>
        <v>#DIV/0!</v>
      </c>
      <c r="K271" s="16" t="e">
        <f>+'SCC x Atuacao = Comércio'!K303/'SCC x Atuacao = Comércio'!K271-1</f>
        <v>#DIV/0!</v>
      </c>
      <c r="L271" s="16">
        <f>+'SCC x Atuacao = Comércio'!L303/'SCC x Atuacao = Comércio'!L271-1</f>
        <v>3.4557805736926017E-2</v>
      </c>
    </row>
    <row r="272" spans="1:12" x14ac:dyDescent="0.25">
      <c r="A272" s="123" t="s">
        <v>540</v>
      </c>
      <c r="B272" s="16">
        <f>+'SCC x Atuacao = Comércio'!B304/'SCC x Atuacao = Comércio'!B272-1</f>
        <v>0.21484123169904867</v>
      </c>
      <c r="C272" s="16" t="e">
        <f>+'SCC x Atuacao = Comércio'!C304/'SCC x Atuacao = Comércio'!C272-1</f>
        <v>#DIV/0!</v>
      </c>
      <c r="D272" s="16" t="e">
        <f>+'SCC x Atuacao = Comércio'!D304/'SCC x Atuacao = Comércio'!D272-1</f>
        <v>#DIV/0!</v>
      </c>
      <c r="E272" s="16" t="e">
        <f>+'SCC x Atuacao = Comércio'!E304/'SCC x Atuacao = Comércio'!E272-1</f>
        <v>#DIV/0!</v>
      </c>
      <c r="F272" s="16">
        <f>+'SCC x Atuacao = Comércio'!F304/'SCC x Atuacao = Comércio'!F272-1</f>
        <v>7.1875025835848483E-2</v>
      </c>
      <c r="G272" s="16" t="e">
        <f>+'SCC x Atuacao = Comércio'!G304/'SCC x Atuacao = Comércio'!G272-1</f>
        <v>#DIV/0!</v>
      </c>
      <c r="H272" s="16" t="e">
        <f>+'SCC x Atuacao = Comércio'!H304/'SCC x Atuacao = Comércio'!H272-1</f>
        <v>#DIV/0!</v>
      </c>
      <c r="I272" s="16">
        <f>+'SCC x Atuacao = Comércio'!I304/'SCC x Atuacao = Comércio'!I272-1</f>
        <v>0.28101522227436471</v>
      </c>
      <c r="J272" s="16" t="e">
        <f>+'SCC x Atuacao = Comércio'!J304/'SCC x Atuacao = Comércio'!J272-1</f>
        <v>#DIV/0!</v>
      </c>
      <c r="K272" s="16" t="e">
        <f>+'SCC x Atuacao = Comércio'!K304/'SCC x Atuacao = Comércio'!K272-1</f>
        <v>#DIV/0!</v>
      </c>
      <c r="L272" s="16">
        <f>+'SCC x Atuacao = Comércio'!L304/'SCC x Atuacao = Comércio'!L272-1</f>
        <v>0.11052939228035585</v>
      </c>
    </row>
    <row r="273" spans="1:12" x14ac:dyDescent="0.25">
      <c r="A273" s="123" t="s">
        <v>541</v>
      </c>
      <c r="B273" s="16">
        <f>+'SCC x Atuacao = Comércio'!B305/'SCC x Atuacao = Comércio'!B273-1</f>
        <v>0.22395311888169944</v>
      </c>
      <c r="C273" s="16" t="e">
        <f>+'SCC x Atuacao = Comércio'!C305/'SCC x Atuacao = Comércio'!C273-1</f>
        <v>#DIV/0!</v>
      </c>
      <c r="D273" s="16" t="e">
        <f>+'SCC x Atuacao = Comércio'!D305/'SCC x Atuacao = Comércio'!D273-1</f>
        <v>#DIV/0!</v>
      </c>
      <c r="E273" s="16" t="e">
        <f>+'SCC x Atuacao = Comércio'!E305/'SCC x Atuacao = Comércio'!E273-1</f>
        <v>#DIV/0!</v>
      </c>
      <c r="F273" s="16">
        <f>+'SCC x Atuacao = Comércio'!F305/'SCC x Atuacao = Comércio'!F273-1</f>
        <v>-0.39060740140831873</v>
      </c>
      <c r="G273" s="16" t="e">
        <f>+'SCC x Atuacao = Comércio'!G305/'SCC x Atuacao = Comércio'!G273-1</f>
        <v>#DIV/0!</v>
      </c>
      <c r="H273" s="16" t="e">
        <f>+'SCC x Atuacao = Comércio'!H305/'SCC x Atuacao = Comércio'!H273-1</f>
        <v>#DIV/0!</v>
      </c>
      <c r="I273" s="16">
        <f>+'SCC x Atuacao = Comércio'!I305/'SCC x Atuacao = Comércio'!I273-1</f>
        <v>-8.2268822291895916E-2</v>
      </c>
      <c r="J273" s="16" t="e">
        <f>+'SCC x Atuacao = Comércio'!J305/'SCC x Atuacao = Comércio'!J273-1</f>
        <v>#DIV/0!</v>
      </c>
      <c r="K273" s="16" t="e">
        <f>+'SCC x Atuacao = Comércio'!K305/'SCC x Atuacao = Comércio'!K273-1</f>
        <v>#DIV/0!</v>
      </c>
      <c r="L273" s="16">
        <f>+'SCC x Atuacao = Comércio'!L305/'SCC x Atuacao = Comércio'!L273-1</f>
        <v>-0.32174906984557694</v>
      </c>
    </row>
    <row r="274" spans="1:12" x14ac:dyDescent="0.25">
      <c r="A274" s="123" t="s">
        <v>542</v>
      </c>
      <c r="B274" s="16">
        <f>+'SCC x Atuacao = Comércio'!B306/'SCC x Atuacao = Comércio'!B274-1</f>
        <v>0.21379796660273787</v>
      </c>
      <c r="C274" s="16" t="e">
        <f>+'SCC x Atuacao = Comércio'!C306/'SCC x Atuacao = Comércio'!C274-1</f>
        <v>#DIV/0!</v>
      </c>
      <c r="D274" s="16" t="e">
        <f>+'SCC x Atuacao = Comércio'!D306/'SCC x Atuacao = Comércio'!D274-1</f>
        <v>#DIV/0!</v>
      </c>
      <c r="E274" s="16" t="e">
        <f>+'SCC x Atuacao = Comércio'!E306/'SCC x Atuacao = Comércio'!E274-1</f>
        <v>#DIV/0!</v>
      </c>
      <c r="F274" s="16">
        <f>+'SCC x Atuacao = Comércio'!F306/'SCC x Atuacao = Comércio'!F274-1</f>
        <v>0.12457832452884765</v>
      </c>
      <c r="G274" s="16" t="e">
        <f>+'SCC x Atuacao = Comércio'!G306/'SCC x Atuacao = Comércio'!G274-1</f>
        <v>#DIV/0!</v>
      </c>
      <c r="H274" s="16" t="e">
        <f>+'SCC x Atuacao = Comércio'!H306/'SCC x Atuacao = Comércio'!H274-1</f>
        <v>#DIV/0!</v>
      </c>
      <c r="I274" s="16">
        <f>+'SCC x Atuacao = Comércio'!I306/'SCC x Atuacao = Comércio'!I274-1</f>
        <v>-0.17384375305353472</v>
      </c>
      <c r="J274" s="16" t="e">
        <f>+'SCC x Atuacao = Comércio'!J306/'SCC x Atuacao = Comércio'!J274-1</f>
        <v>#DIV/0!</v>
      </c>
      <c r="K274" s="16" t="e">
        <f>+'SCC x Atuacao = Comércio'!K306/'SCC x Atuacao = Comércio'!K274-1</f>
        <v>#DIV/0!</v>
      </c>
      <c r="L274" s="16">
        <f>+'SCC x Atuacao = Comércio'!L306/'SCC x Atuacao = Comércio'!L274-1</f>
        <v>0.12112364033223599</v>
      </c>
    </row>
    <row r="275" spans="1:12" x14ac:dyDescent="0.25">
      <c r="A275" s="123" t="s">
        <v>543</v>
      </c>
      <c r="B275" s="16">
        <f>+'SCC x Atuacao = Comércio'!B307/'SCC x Atuacao = Comércio'!B275-1</f>
        <v>0.10926049135787652</v>
      </c>
      <c r="C275" s="16" t="e">
        <f>+'SCC x Atuacao = Comércio'!C307/'SCC x Atuacao = Comércio'!C275-1</f>
        <v>#DIV/0!</v>
      </c>
      <c r="D275" s="16" t="e">
        <f>+'SCC x Atuacao = Comércio'!D307/'SCC x Atuacao = Comércio'!D275-1</f>
        <v>#DIV/0!</v>
      </c>
      <c r="E275" s="16" t="e">
        <f>+'SCC x Atuacao = Comércio'!E307/'SCC x Atuacao = Comércio'!E275-1</f>
        <v>#DIV/0!</v>
      </c>
      <c r="F275" s="16">
        <f>+'SCC x Atuacao = Comércio'!F307/'SCC x Atuacao = Comércio'!F275-1</f>
        <v>-0.17603915357576605</v>
      </c>
      <c r="G275" s="16" t="e">
        <f>+'SCC x Atuacao = Comércio'!G307/'SCC x Atuacao = Comércio'!G275-1</f>
        <v>#DIV/0!</v>
      </c>
      <c r="H275" s="16" t="e">
        <f>+'SCC x Atuacao = Comércio'!H307/'SCC x Atuacao = Comércio'!H275-1</f>
        <v>#DIV/0!</v>
      </c>
      <c r="I275" s="16">
        <f>+'SCC x Atuacao = Comércio'!I307/'SCC x Atuacao = Comércio'!I275-1</f>
        <v>0.19013642534915309</v>
      </c>
      <c r="J275" s="16" t="e">
        <f>+'SCC x Atuacao = Comércio'!J307/'SCC x Atuacao = Comércio'!J275-1</f>
        <v>#DIV/0!</v>
      </c>
      <c r="K275" s="16" t="e">
        <f>+'SCC x Atuacao = Comércio'!K307/'SCC x Atuacao = Comércio'!K275-1</f>
        <v>#DIV/0!</v>
      </c>
      <c r="L275" s="16">
        <f>+'SCC x Atuacao = Comércio'!L307/'SCC x Atuacao = Comércio'!L275-1</f>
        <v>-0.1094234509259564</v>
      </c>
    </row>
    <row r="276" spans="1:12" x14ac:dyDescent="0.25">
      <c r="A276" s="123" t="s">
        <v>544</v>
      </c>
      <c r="B276" s="16">
        <f>+'SCC x Atuacao = Comércio'!B308/'SCC x Atuacao = Comércio'!B276-1</f>
        <v>0.13078018761783672</v>
      </c>
      <c r="C276" s="16" t="e">
        <f>+'SCC x Atuacao = Comércio'!C308/'SCC x Atuacao = Comércio'!C276-1</f>
        <v>#DIV/0!</v>
      </c>
      <c r="D276" s="16" t="e">
        <f>+'SCC x Atuacao = Comércio'!D308/'SCC x Atuacao = Comércio'!D276-1</f>
        <v>#DIV/0!</v>
      </c>
      <c r="E276" s="16" t="e">
        <f>+'SCC x Atuacao = Comércio'!E308/'SCC x Atuacao = Comércio'!E276-1</f>
        <v>#DIV/0!</v>
      </c>
      <c r="F276" s="16">
        <f>+'SCC x Atuacao = Comércio'!F308/'SCC x Atuacao = Comércio'!F276-1</f>
        <v>-0.10232253783288758</v>
      </c>
      <c r="G276" s="16" t="e">
        <f>+'SCC x Atuacao = Comércio'!G308/'SCC x Atuacao = Comércio'!G276-1</f>
        <v>#DIV/0!</v>
      </c>
      <c r="H276" s="16" t="e">
        <f>+'SCC x Atuacao = Comércio'!H308/'SCC x Atuacao = Comércio'!H276-1</f>
        <v>#DIV/0!</v>
      </c>
      <c r="I276" s="16">
        <f>+'SCC x Atuacao = Comércio'!I308/'SCC x Atuacao = Comércio'!I276-1</f>
        <v>-0.12539182199042687</v>
      </c>
      <c r="J276" s="16" t="e">
        <f>+'SCC x Atuacao = Comércio'!J308/'SCC x Atuacao = Comércio'!J276-1</f>
        <v>#DIV/0!</v>
      </c>
      <c r="K276" s="16" t="e">
        <f>+'SCC x Atuacao = Comércio'!K308/'SCC x Atuacao = Comércio'!K276-1</f>
        <v>#DIV/0!</v>
      </c>
      <c r="L276" s="16">
        <f>+'SCC x Atuacao = Comércio'!L308/'SCC x Atuacao = Comércio'!L276-1</f>
        <v>-7.8403031910931564E-2</v>
      </c>
    </row>
    <row r="277" spans="1:12" x14ac:dyDescent="0.25">
      <c r="A277" s="123" t="s">
        <v>545</v>
      </c>
      <c r="B277" s="16">
        <f>+'SCC x Atuacao = Comércio'!B309/'SCC x Atuacao = Comércio'!B277-1</f>
        <v>0.18169510498502683</v>
      </c>
      <c r="C277" s="16" t="e">
        <f>+'SCC x Atuacao = Comércio'!C309/'SCC x Atuacao = Comércio'!C277-1</f>
        <v>#DIV/0!</v>
      </c>
      <c r="D277" s="16" t="e">
        <f>+'SCC x Atuacao = Comércio'!D309/'SCC x Atuacao = Comércio'!D277-1</f>
        <v>#DIV/0!</v>
      </c>
      <c r="E277" s="16" t="e">
        <f>+'SCC x Atuacao = Comércio'!E309/'SCC x Atuacao = Comércio'!E277-1</f>
        <v>#DIV/0!</v>
      </c>
      <c r="F277" s="16">
        <f>+'SCC x Atuacao = Comércio'!F309/'SCC x Atuacao = Comércio'!F277-1</f>
        <v>1.5951071251861348E-2</v>
      </c>
      <c r="G277" s="16" t="e">
        <f>+'SCC x Atuacao = Comércio'!G309/'SCC x Atuacao = Comércio'!G277-1</f>
        <v>#DIV/0!</v>
      </c>
      <c r="H277" s="16" t="e">
        <f>+'SCC x Atuacao = Comércio'!H309/'SCC x Atuacao = Comércio'!H277-1</f>
        <v>#DIV/0!</v>
      </c>
      <c r="I277" s="16">
        <f>+'SCC x Atuacao = Comércio'!I309/'SCC x Atuacao = Comércio'!I277-1</f>
        <v>8.878651801778048E-4</v>
      </c>
      <c r="J277" s="16" t="e">
        <f>+'SCC x Atuacao = Comércio'!J309/'SCC x Atuacao = Comércio'!J277-1</f>
        <v>#DIV/0!</v>
      </c>
      <c r="K277" s="16" t="e">
        <f>+'SCC x Atuacao = Comércio'!K309/'SCC x Atuacao = Comércio'!K277-1</f>
        <v>#DIV/0!</v>
      </c>
      <c r="L277" s="16">
        <f>+'SCC x Atuacao = Comércio'!L309/'SCC x Atuacao = Comércio'!L277-1</f>
        <v>3.8157551861230488E-2</v>
      </c>
    </row>
    <row r="278" spans="1:12" x14ac:dyDescent="0.25">
      <c r="A278" s="123" t="s">
        <v>546</v>
      </c>
      <c r="B278" s="16">
        <f>+'SCC x Atuacao = Comércio'!B310/'SCC x Atuacao = Comércio'!B278-1</f>
        <v>9.8737090132919425E-2</v>
      </c>
      <c r="C278" s="16" t="e">
        <f>+'SCC x Atuacao = Comércio'!C310/'SCC x Atuacao = Comércio'!C278-1</f>
        <v>#DIV/0!</v>
      </c>
      <c r="D278" s="16" t="e">
        <f>+'SCC x Atuacao = Comércio'!D310/'SCC x Atuacao = Comércio'!D278-1</f>
        <v>#DIV/0!</v>
      </c>
      <c r="E278" s="16" t="e">
        <f>+'SCC x Atuacao = Comércio'!E310/'SCC x Atuacao = Comércio'!E278-1</f>
        <v>#DIV/0!</v>
      </c>
      <c r="F278" s="16">
        <f>+'SCC x Atuacao = Comércio'!F310/'SCC x Atuacao = Comércio'!F278-1</f>
        <v>-1.4821416674842602E-2</v>
      </c>
      <c r="G278" s="16" t="e">
        <f>+'SCC x Atuacao = Comércio'!G310/'SCC x Atuacao = Comércio'!G278-1</f>
        <v>#DIV/0!</v>
      </c>
      <c r="H278" s="16" t="e">
        <f>+'SCC x Atuacao = Comércio'!H310/'SCC x Atuacao = Comércio'!H278-1</f>
        <v>#DIV/0!</v>
      </c>
      <c r="I278" s="16">
        <f>+'SCC x Atuacao = Comércio'!I310/'SCC x Atuacao = Comércio'!I278-1</f>
        <v>2.5660629287141523E-2</v>
      </c>
      <c r="J278" s="16" t="e">
        <f>+'SCC x Atuacao = Comércio'!J310/'SCC x Atuacao = Comércio'!J278-1</f>
        <v>#DIV/0!</v>
      </c>
      <c r="K278" s="16" t="e">
        <f>+'SCC x Atuacao = Comércio'!K310/'SCC x Atuacao = Comércio'!K278-1</f>
        <v>#DIV/0!</v>
      </c>
      <c r="L278" s="16">
        <f>+'SCC x Atuacao = Comércio'!L310/'SCC x Atuacao = Comércio'!L278-1</f>
        <v>7.2335353608279362E-3</v>
      </c>
    </row>
    <row r="279" spans="1:12" x14ac:dyDescent="0.25">
      <c r="A279" s="123" t="s">
        <v>547</v>
      </c>
      <c r="B279" s="16">
        <f>+'SCC x Atuacao = Comércio'!B311/'SCC x Atuacao = Comércio'!B279-1</f>
        <v>0.12790290440770735</v>
      </c>
      <c r="C279" s="16" t="e">
        <f>+'SCC x Atuacao = Comércio'!C311/'SCC x Atuacao = Comércio'!C279-1</f>
        <v>#DIV/0!</v>
      </c>
      <c r="D279" s="16" t="e">
        <f>+'SCC x Atuacao = Comércio'!D311/'SCC x Atuacao = Comércio'!D279-1</f>
        <v>#DIV/0!</v>
      </c>
      <c r="E279" s="16" t="e">
        <f>+'SCC x Atuacao = Comércio'!E311/'SCC x Atuacao = Comércio'!E279-1</f>
        <v>#DIV/0!</v>
      </c>
      <c r="F279" s="16">
        <f>+'SCC x Atuacao = Comércio'!F311/'SCC x Atuacao = Comércio'!F279-1</f>
        <v>2.976695565737697E-2</v>
      </c>
      <c r="G279" s="16" t="e">
        <f>+'SCC x Atuacao = Comércio'!G311/'SCC x Atuacao = Comércio'!G279-1</f>
        <v>#DIV/0!</v>
      </c>
      <c r="H279" s="16" t="e">
        <f>+'SCC x Atuacao = Comércio'!H311/'SCC x Atuacao = Comércio'!H279-1</f>
        <v>#DIV/0!</v>
      </c>
      <c r="I279" s="16">
        <f>+'SCC x Atuacao = Comércio'!I311/'SCC x Atuacao = Comércio'!I279-1</f>
        <v>-7.2835783257999553E-3</v>
      </c>
      <c r="J279" s="16" t="e">
        <f>+'SCC x Atuacao = Comércio'!J311/'SCC x Atuacao = Comércio'!J279-1</f>
        <v>#DIV/0!</v>
      </c>
      <c r="K279" s="16" t="e">
        <f>+'SCC x Atuacao = Comércio'!K311/'SCC x Atuacao = Comércio'!K279-1</f>
        <v>#DIV/0!</v>
      </c>
      <c r="L279" s="16">
        <f>+'SCC x Atuacao = Comércio'!L311/'SCC x Atuacao = Comércio'!L279-1</f>
        <v>4.3839723334154757E-2</v>
      </c>
    </row>
    <row r="280" spans="1:12" x14ac:dyDescent="0.25">
      <c r="A280" s="123" t="s">
        <v>548</v>
      </c>
      <c r="B280" s="16">
        <f>+'SCC x Atuacao = Comércio'!B312/'SCC x Atuacao = Comércio'!B280-1</f>
        <v>0.16000159833250782</v>
      </c>
      <c r="C280" s="16" t="e">
        <f>+'SCC x Atuacao = Comércio'!C312/'SCC x Atuacao = Comércio'!C280-1</f>
        <v>#DIV/0!</v>
      </c>
      <c r="D280" s="16" t="e">
        <f>+'SCC x Atuacao = Comércio'!D312/'SCC x Atuacao = Comércio'!D280-1</f>
        <v>#DIV/0!</v>
      </c>
      <c r="E280" s="16" t="e">
        <f>+'SCC x Atuacao = Comércio'!E312/'SCC x Atuacao = Comércio'!E280-1</f>
        <v>#DIV/0!</v>
      </c>
      <c r="F280" s="16">
        <f>+'SCC x Atuacao = Comércio'!F312/'SCC x Atuacao = Comércio'!F280-1</f>
        <v>2.8779084687404088E-2</v>
      </c>
      <c r="G280" s="16" t="e">
        <f>+'SCC x Atuacao = Comércio'!G312/'SCC x Atuacao = Comércio'!G280-1</f>
        <v>#DIV/0!</v>
      </c>
      <c r="H280" s="16" t="e">
        <f>+'SCC x Atuacao = Comércio'!H312/'SCC x Atuacao = Comércio'!H280-1</f>
        <v>#DIV/0!</v>
      </c>
      <c r="I280" s="16">
        <f>+'SCC x Atuacao = Comércio'!I312/'SCC x Atuacao = Comércio'!I280-1</f>
        <v>-6.9396472788530561E-2</v>
      </c>
      <c r="J280" s="16" t="e">
        <f>+'SCC x Atuacao = Comércio'!J312/'SCC x Atuacao = Comércio'!J280-1</f>
        <v>#DIV/0!</v>
      </c>
      <c r="K280" s="16" t="e">
        <f>+'SCC x Atuacao = Comércio'!K312/'SCC x Atuacao = Comércio'!K280-1</f>
        <v>#DIV/0!</v>
      </c>
      <c r="L280" s="16">
        <f>+'SCC x Atuacao = Comércio'!L312/'SCC x Atuacao = Comércio'!L280-1</f>
        <v>4.4587572871916281E-2</v>
      </c>
    </row>
    <row r="281" spans="1:12" x14ac:dyDescent="0.25">
      <c r="A281" s="123" t="s">
        <v>549</v>
      </c>
      <c r="B281" s="16">
        <f>+'SCC x Atuacao = Comércio'!B313/'SCC x Atuacao = Comércio'!B281-1</f>
        <v>0.1293269424359007</v>
      </c>
      <c r="C281" s="16" t="e">
        <f>+'SCC x Atuacao = Comércio'!C313/'SCC x Atuacao = Comércio'!C281-1</f>
        <v>#DIV/0!</v>
      </c>
      <c r="D281" s="16" t="e">
        <f>+'SCC x Atuacao = Comércio'!D313/'SCC x Atuacao = Comércio'!D281-1</f>
        <v>#DIV/0!</v>
      </c>
      <c r="E281" s="16" t="e">
        <f>+'SCC x Atuacao = Comércio'!E313/'SCC x Atuacao = Comércio'!E281-1</f>
        <v>#DIV/0!</v>
      </c>
      <c r="F281" s="16">
        <f>+'SCC x Atuacao = Comércio'!F313/'SCC x Atuacao = Comércio'!F281-1</f>
        <v>-1.5926284046491213E-2</v>
      </c>
      <c r="G281" s="16" t="e">
        <f>+'SCC x Atuacao = Comércio'!G313/'SCC x Atuacao = Comércio'!G281-1</f>
        <v>#DIV/0!</v>
      </c>
      <c r="H281" s="16" t="e">
        <f>+'SCC x Atuacao = Comércio'!H313/'SCC x Atuacao = Comércio'!H281-1</f>
        <v>#DIV/0!</v>
      </c>
      <c r="I281" s="16">
        <f>+'SCC x Atuacao = Comércio'!I313/'SCC x Atuacao = Comércio'!I281-1</f>
        <v>6.9250610775798194E-2</v>
      </c>
      <c r="J281" s="16" t="e">
        <f>+'SCC x Atuacao = Comércio'!J313/'SCC x Atuacao = Comércio'!J281-1</f>
        <v>#DIV/0!</v>
      </c>
      <c r="K281" s="16" t="e">
        <f>+'SCC x Atuacao = Comércio'!K313/'SCC x Atuacao = Comércio'!K281-1</f>
        <v>#DIV/0!</v>
      </c>
      <c r="L281" s="16">
        <f>+'SCC x Atuacao = Comércio'!L313/'SCC x Atuacao = Comércio'!L281-1</f>
        <v>1.9501433530906498E-2</v>
      </c>
    </row>
    <row r="282" spans="1:12" x14ac:dyDescent="0.25">
      <c r="A282" s="123" t="s">
        <v>550</v>
      </c>
      <c r="B282" s="16">
        <f>+'SCC x Atuacao = Comércio'!B314/'SCC x Atuacao = Comércio'!B282-1</f>
        <v>0.20202228060797101</v>
      </c>
      <c r="C282" s="16" t="e">
        <f>+'SCC x Atuacao = Comércio'!C314/'SCC x Atuacao = Comércio'!C282-1</f>
        <v>#DIV/0!</v>
      </c>
      <c r="D282" s="16" t="e">
        <f>+'SCC x Atuacao = Comércio'!D314/'SCC x Atuacao = Comércio'!D282-1</f>
        <v>#DIV/0!</v>
      </c>
      <c r="E282" s="16" t="e">
        <f>+'SCC x Atuacao = Comércio'!E314/'SCC x Atuacao = Comércio'!E282-1</f>
        <v>#DIV/0!</v>
      </c>
      <c r="F282" s="16">
        <f>+'SCC x Atuacao = Comércio'!F314/'SCC x Atuacao = Comércio'!F282-1</f>
        <v>2.4472951609231908E-2</v>
      </c>
      <c r="G282" s="16" t="e">
        <f>+'SCC x Atuacao = Comércio'!G314/'SCC x Atuacao = Comércio'!G282-1</f>
        <v>#DIV/0!</v>
      </c>
      <c r="H282" s="16" t="e">
        <f>+'SCC x Atuacao = Comércio'!H314/'SCC x Atuacao = Comércio'!H282-1</f>
        <v>#DIV/0!</v>
      </c>
      <c r="I282" s="16">
        <f>+'SCC x Atuacao = Comércio'!I314/'SCC x Atuacao = Comércio'!I282-1</f>
        <v>5.5021450714210607E-2</v>
      </c>
      <c r="J282" s="16" t="e">
        <f>+'SCC x Atuacao = Comércio'!J314/'SCC x Atuacao = Comércio'!J282-1</f>
        <v>#DIV/0!</v>
      </c>
      <c r="K282" s="16" t="e">
        <f>+'SCC x Atuacao = Comércio'!K314/'SCC x Atuacao = Comércio'!K282-1</f>
        <v>#DIV/0!</v>
      </c>
      <c r="L282" s="16">
        <f>+'SCC x Atuacao = Comércio'!L314/'SCC x Atuacao = Comércio'!L282-1</f>
        <v>7.7946303950667373E-2</v>
      </c>
    </row>
    <row r="283" spans="1:12" x14ac:dyDescent="0.25">
      <c r="A283" s="123" t="s">
        <v>551</v>
      </c>
      <c r="B283" s="16">
        <f>+'SCC x Atuacao = Comércio'!B315/'SCC x Atuacao = Comércio'!B283-1</f>
        <v>0.17147837205108818</v>
      </c>
      <c r="C283" s="16" t="e">
        <f>+'SCC x Atuacao = Comércio'!C315/'SCC x Atuacao = Comércio'!C283-1</f>
        <v>#DIV/0!</v>
      </c>
      <c r="D283" s="16" t="e">
        <f>+'SCC x Atuacao = Comércio'!D315/'SCC x Atuacao = Comércio'!D283-1</f>
        <v>#DIV/0!</v>
      </c>
      <c r="E283" s="16" t="e">
        <f>+'SCC x Atuacao = Comércio'!E315/'SCC x Atuacao = Comércio'!E283-1</f>
        <v>#DIV/0!</v>
      </c>
      <c r="F283" s="16">
        <f>+'SCC x Atuacao = Comércio'!F315/'SCC x Atuacao = Comércio'!F283-1</f>
        <v>0.1250002810759856</v>
      </c>
      <c r="G283" s="16" t="e">
        <f>+'SCC x Atuacao = Comércio'!G315/'SCC x Atuacao = Comércio'!G283-1</f>
        <v>#DIV/0!</v>
      </c>
      <c r="H283" s="16" t="e">
        <f>+'SCC x Atuacao = Comércio'!H315/'SCC x Atuacao = Comércio'!H283-1</f>
        <v>#DIV/0!</v>
      </c>
      <c r="I283" s="16">
        <f>+'SCC x Atuacao = Comércio'!I315/'SCC x Atuacao = Comércio'!I283-1</f>
        <v>-0.14939600897906424</v>
      </c>
      <c r="J283" s="16" t="e">
        <f>+'SCC x Atuacao = Comércio'!J315/'SCC x Atuacao = Comércio'!J283-1</f>
        <v>#DIV/0!</v>
      </c>
      <c r="K283" s="16" t="e">
        <f>+'SCC x Atuacao = Comércio'!K315/'SCC x Atuacao = Comércio'!K283-1</f>
        <v>#DIV/0!</v>
      </c>
      <c r="L283" s="16">
        <f>+'SCC x Atuacao = Comércio'!L315/'SCC x Atuacao = Comércio'!L283-1</f>
        <v>0.1221785836094651</v>
      </c>
    </row>
    <row r="284" spans="1:12" x14ac:dyDescent="0.25">
      <c r="A284" s="123" t="s">
        <v>552</v>
      </c>
      <c r="B284" s="16">
        <f>+'SCC x Atuacao = Comércio'!B316/'SCC x Atuacao = Comércio'!B284-1</f>
        <v>8.9126668747210314E-2</v>
      </c>
      <c r="C284" s="16" t="e">
        <f>+'SCC x Atuacao = Comércio'!C316/'SCC x Atuacao = Comércio'!C284-1</f>
        <v>#DIV/0!</v>
      </c>
      <c r="D284" s="16" t="e">
        <f>+'SCC x Atuacao = Comércio'!D316/'SCC x Atuacao = Comércio'!D284-1</f>
        <v>#DIV/0!</v>
      </c>
      <c r="E284" s="16" t="e">
        <f>+'SCC x Atuacao = Comércio'!E316/'SCC x Atuacao = Comércio'!E284-1</f>
        <v>#DIV/0!</v>
      </c>
      <c r="F284" s="16">
        <f>+'SCC x Atuacao = Comércio'!F316/'SCC x Atuacao = Comércio'!F284-1</f>
        <v>-0.14305685533792956</v>
      </c>
      <c r="G284" s="16" t="e">
        <f>+'SCC x Atuacao = Comércio'!G316/'SCC x Atuacao = Comércio'!G284-1</f>
        <v>#DIV/0!</v>
      </c>
      <c r="H284" s="16" t="e">
        <f>+'SCC x Atuacao = Comércio'!H316/'SCC x Atuacao = Comércio'!H284-1</f>
        <v>#DIV/0!</v>
      </c>
      <c r="I284" s="16">
        <f>+'SCC x Atuacao = Comércio'!I316/'SCC x Atuacao = Comércio'!I284-1</f>
        <v>-2.7625350455352859E-2</v>
      </c>
      <c r="J284" s="16" t="e">
        <f>+'SCC x Atuacao = Comércio'!J316/'SCC x Atuacao = Comércio'!J284-1</f>
        <v>#DIV/0!</v>
      </c>
      <c r="K284" s="16" t="e">
        <f>+'SCC x Atuacao = Comércio'!K316/'SCC x Atuacao = Comércio'!K284-1</f>
        <v>#DIV/0!</v>
      </c>
      <c r="L284" s="16">
        <f>+'SCC x Atuacao = Comércio'!L316/'SCC x Atuacao = Comércio'!L284-1</f>
        <v>-8.4248973972771868E-2</v>
      </c>
    </row>
    <row r="285" spans="1:12" x14ac:dyDescent="0.25">
      <c r="A285" s="123" t="s">
        <v>553</v>
      </c>
      <c r="B285" s="16">
        <f>+'SCC x Atuacao = Comércio'!B317/'SCC x Atuacao = Comércio'!B285-1</f>
        <v>7.8374318348634286E-2</v>
      </c>
      <c r="C285" s="16" t="e">
        <f>+'SCC x Atuacao = Comércio'!C317/'SCC x Atuacao = Comércio'!C285-1</f>
        <v>#DIV/0!</v>
      </c>
      <c r="D285" s="16" t="e">
        <f>+'SCC x Atuacao = Comércio'!D317/'SCC x Atuacao = Comércio'!D285-1</f>
        <v>#DIV/0!</v>
      </c>
      <c r="E285" s="16" t="e">
        <f>+'SCC x Atuacao = Comércio'!E317/'SCC x Atuacao = Comércio'!E285-1</f>
        <v>#DIV/0!</v>
      </c>
      <c r="F285" s="16">
        <f>+'SCC x Atuacao = Comércio'!F317/'SCC x Atuacao = Comércio'!F285-1</f>
        <v>-5.1376832446820786E-2</v>
      </c>
      <c r="G285" s="16" t="e">
        <f>+'SCC x Atuacao = Comércio'!G317/'SCC x Atuacao = Comércio'!G285-1</f>
        <v>#DIV/0!</v>
      </c>
      <c r="H285" s="16" t="e">
        <f>+'SCC x Atuacao = Comércio'!H317/'SCC x Atuacao = Comércio'!H285-1</f>
        <v>#DIV/0!</v>
      </c>
      <c r="I285" s="16">
        <f>+'SCC x Atuacao = Comércio'!I317/'SCC x Atuacao = Comércio'!I285-1</f>
        <v>5.3056855351048871E-2</v>
      </c>
      <c r="J285" s="16" t="e">
        <f>+'SCC x Atuacao = Comércio'!J317/'SCC x Atuacao = Comércio'!J285-1</f>
        <v>#DIV/0!</v>
      </c>
      <c r="K285" s="16" t="e">
        <f>+'SCC x Atuacao = Comércio'!K317/'SCC x Atuacao = Comércio'!K285-1</f>
        <v>#DIV/0!</v>
      </c>
      <c r="L285" s="16">
        <f>+'SCC x Atuacao = Comércio'!L317/'SCC x Atuacao = Comércio'!L285-1</f>
        <v>-2.4707785908145263E-2</v>
      </c>
    </row>
    <row r="286" spans="1:12" x14ac:dyDescent="0.25">
      <c r="A286" s="123" t="s">
        <v>554</v>
      </c>
      <c r="B286" s="16">
        <f>+'SCC x Atuacao = Comércio'!B318/'SCC x Atuacao = Comércio'!B286-1</f>
        <v>0.29748938985306284</v>
      </c>
      <c r="C286" s="16" t="e">
        <f>+'SCC x Atuacao = Comércio'!C318/'SCC x Atuacao = Comércio'!C286-1</f>
        <v>#DIV/0!</v>
      </c>
      <c r="D286" s="16" t="e">
        <f>+'SCC x Atuacao = Comércio'!D318/'SCC x Atuacao = Comércio'!D286-1</f>
        <v>#DIV/0!</v>
      </c>
      <c r="E286" s="16" t="e">
        <f>+'SCC x Atuacao = Comércio'!E318/'SCC x Atuacao = Comércio'!E286-1</f>
        <v>#DIV/0!</v>
      </c>
      <c r="F286" s="16">
        <f>+'SCC x Atuacao = Comércio'!F318/'SCC x Atuacao = Comércio'!F286-1</f>
        <v>-8.7524050871280457E-3</v>
      </c>
      <c r="G286" s="16" t="e">
        <f>+'SCC x Atuacao = Comércio'!G318/'SCC x Atuacao = Comércio'!G286-1</f>
        <v>#DIV/0!</v>
      </c>
      <c r="H286" s="16" t="e">
        <f>+'SCC x Atuacao = Comércio'!H318/'SCC x Atuacao = Comércio'!H286-1</f>
        <v>#DIV/0!</v>
      </c>
      <c r="I286" s="16">
        <f>+'SCC x Atuacao = Comércio'!I318/'SCC x Atuacao = Comércio'!I286-1</f>
        <v>-3.6393138468666875E-2</v>
      </c>
      <c r="J286" s="16" t="e">
        <f>+'SCC x Atuacao = Comércio'!J318/'SCC x Atuacao = Comércio'!J286-1</f>
        <v>#DIV/0!</v>
      </c>
      <c r="K286" s="16" t="e">
        <f>+'SCC x Atuacao = Comércio'!K318/'SCC x Atuacao = Comércio'!K286-1</f>
        <v>#DIV/0!</v>
      </c>
      <c r="L286" s="16">
        <f>+'SCC x Atuacao = Comércio'!L318/'SCC x Atuacao = Comércio'!L286-1</f>
        <v>4.2723337170270215E-2</v>
      </c>
    </row>
    <row r="287" spans="1:12" x14ac:dyDescent="0.25">
      <c r="A287" s="123" t="s">
        <v>555</v>
      </c>
      <c r="B287" s="16">
        <f>+'SCC x Atuacao = Comércio'!B319/'SCC x Atuacao = Comércio'!B287-1</f>
        <v>0.2149864170960134</v>
      </c>
      <c r="C287" s="16" t="e">
        <f>+'SCC x Atuacao = Comércio'!C319/'SCC x Atuacao = Comércio'!C287-1</f>
        <v>#DIV/0!</v>
      </c>
      <c r="D287" s="16" t="e">
        <f>+'SCC x Atuacao = Comércio'!D319/'SCC x Atuacao = Comércio'!D287-1</f>
        <v>#DIV/0!</v>
      </c>
      <c r="E287" s="16" t="e">
        <f>+'SCC x Atuacao = Comércio'!E319/'SCC x Atuacao = Comércio'!E287-1</f>
        <v>#DIV/0!</v>
      </c>
      <c r="F287" s="16">
        <f>+'SCC x Atuacao = Comércio'!F319/'SCC x Atuacao = Comércio'!F287-1</f>
        <v>-9.0218405139953495E-3</v>
      </c>
      <c r="G287" s="16" t="e">
        <f>+'SCC x Atuacao = Comércio'!G319/'SCC x Atuacao = Comércio'!G287-1</f>
        <v>#DIV/0!</v>
      </c>
      <c r="H287" s="16" t="e">
        <f>+'SCC x Atuacao = Comércio'!H319/'SCC x Atuacao = Comércio'!H287-1</f>
        <v>#DIV/0!</v>
      </c>
      <c r="I287" s="16">
        <f>+'SCC x Atuacao = Comércio'!I319/'SCC x Atuacao = Comércio'!I287-1</f>
        <v>-1.3234810570639244E-4</v>
      </c>
      <c r="J287" s="16" t="e">
        <f>+'SCC x Atuacao = Comércio'!J319/'SCC x Atuacao = Comércio'!J287-1</f>
        <v>#DIV/0!</v>
      </c>
      <c r="K287" s="16" t="e">
        <f>+'SCC x Atuacao = Comércio'!K319/'SCC x Atuacao = Comércio'!K287-1</f>
        <v>#DIV/0!</v>
      </c>
      <c r="L287" s="16">
        <f>+'SCC x Atuacao = Comércio'!L319/'SCC x Atuacao = Comércio'!L287-1</f>
        <v>3.1935902277968609E-2</v>
      </c>
    </row>
    <row r="288" spans="1:12" x14ac:dyDescent="0.25">
      <c r="A288" s="133" t="s">
        <v>95</v>
      </c>
      <c r="B288" s="16">
        <f>+'SCC x Atuacao = Comércio'!B320/'SCC x Atuacao = Comércio'!B288-1</f>
        <v>0.16061614532775148</v>
      </c>
      <c r="C288" s="16" t="e">
        <f>+'SCC x Atuacao = Comércio'!C320/'SCC x Atuacao = Comércio'!C288-1</f>
        <v>#DIV/0!</v>
      </c>
      <c r="D288" s="16" t="e">
        <f>+'SCC x Atuacao = Comércio'!D320/'SCC x Atuacao = Comércio'!D288-1</f>
        <v>#DIV/0!</v>
      </c>
      <c r="E288" s="16" t="e">
        <f>+'SCC x Atuacao = Comércio'!E320/'SCC x Atuacao = Comércio'!E288-1</f>
        <v>#DIV/0!</v>
      </c>
      <c r="F288" s="16">
        <f>+'SCC x Atuacao = Comércio'!F320/'SCC x Atuacao = Comércio'!F288-1</f>
        <v>3.7247174613483924E-3</v>
      </c>
      <c r="G288" s="16" t="e">
        <f>+'SCC x Atuacao = Comércio'!G320/'SCC x Atuacao = Comércio'!G288-1</f>
        <v>#DIV/0!</v>
      </c>
      <c r="H288" s="16" t="e">
        <f>+'SCC x Atuacao = Comércio'!H320/'SCC x Atuacao = Comércio'!H288-1</f>
        <v>#DIV/0!</v>
      </c>
      <c r="I288" s="16">
        <f>+'SCC x Atuacao = Comércio'!I320/'SCC x Atuacao = Comércio'!I288-1</f>
        <v>-3.777860102398245E-2</v>
      </c>
      <c r="J288" s="16" t="e">
        <f>+'SCC x Atuacao = Comércio'!J320/'SCC x Atuacao = Comércio'!J288-1</f>
        <v>#DIV/0!</v>
      </c>
      <c r="K288" s="16" t="e">
        <f>+'SCC x Atuacao = Comércio'!K320/'SCC x Atuacao = Comércio'!K288-1</f>
        <v>#DIV/0!</v>
      </c>
      <c r="L288" s="16">
        <f>+'SCC x Atuacao = Comércio'!L320/'SCC x Atuacao = Comércio'!L288-1</f>
        <v>2.7192104131752215E-2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320"/>
  <sheetViews>
    <sheetView topLeftCell="B282" zoomScaleNormal="100" workbookViewId="0">
      <selection activeCell="Y320" sqref="Y320"/>
    </sheetView>
  </sheetViews>
  <sheetFormatPr defaultRowHeight="15" x14ac:dyDescent="0.25"/>
  <cols>
    <col min="1" max="1" width="26.140625" style="11" customWidth="1"/>
    <col min="2" max="12" width="11.42578125" style="155" customWidth="1"/>
    <col min="13" max="13" width="9.140625" style="11"/>
    <col min="14" max="14" width="23.140625" style="11" bestFit="1" customWidth="1"/>
    <col min="15" max="25" width="9.42578125" style="11" customWidth="1"/>
    <col min="26" max="16384" width="9.140625" style="11"/>
  </cols>
  <sheetData>
    <row r="1" spans="1:25" s="172" customFormat="1" x14ac:dyDescent="0.25">
      <c r="A1" s="172" t="s">
        <v>941</v>
      </c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N1" s="172" t="s">
        <v>937</v>
      </c>
    </row>
    <row r="2" spans="1:25" ht="16.5" customHeight="1" x14ac:dyDescent="0.25">
      <c r="A2" s="1"/>
    </row>
    <row r="3" spans="1:25" s="181" customFormat="1" x14ac:dyDescent="0.25">
      <c r="B3" s="182">
        <v>2007</v>
      </c>
      <c r="C3" s="177">
        <v>2007</v>
      </c>
      <c r="D3" s="177">
        <v>2007</v>
      </c>
      <c r="E3" s="177">
        <v>2007</v>
      </c>
      <c r="F3" s="177">
        <v>2007</v>
      </c>
      <c r="G3" s="177">
        <v>2007</v>
      </c>
      <c r="H3" s="177">
        <v>2007</v>
      </c>
      <c r="I3" s="177">
        <v>2007</v>
      </c>
      <c r="J3" s="177">
        <v>2007</v>
      </c>
      <c r="K3" s="177">
        <v>2007</v>
      </c>
      <c r="L3" s="177">
        <v>2007</v>
      </c>
      <c r="O3" s="183">
        <v>2007</v>
      </c>
      <c r="P3" s="181">
        <v>2007</v>
      </c>
      <c r="Q3" s="181">
        <v>2007</v>
      </c>
      <c r="R3" s="181">
        <v>2007</v>
      </c>
      <c r="S3" s="181">
        <v>2007</v>
      </c>
      <c r="T3" s="181">
        <v>2007</v>
      </c>
      <c r="U3" s="181">
        <v>2007</v>
      </c>
      <c r="V3" s="181">
        <v>2007</v>
      </c>
      <c r="W3" s="181">
        <v>2007</v>
      </c>
      <c r="X3" s="181">
        <v>2007</v>
      </c>
      <c r="Y3" s="181">
        <v>2007</v>
      </c>
    </row>
    <row r="4" spans="1:25" x14ac:dyDescent="0.25">
      <c r="A4" s="1"/>
      <c r="B4" s="156" t="s">
        <v>780</v>
      </c>
      <c r="C4" s="156" t="s">
        <v>782</v>
      </c>
      <c r="D4" s="156" t="s">
        <v>23</v>
      </c>
      <c r="E4" s="156" t="s">
        <v>787</v>
      </c>
      <c r="F4" s="156" t="s">
        <v>788</v>
      </c>
      <c r="G4" s="156" t="s">
        <v>791</v>
      </c>
      <c r="H4" s="156" t="s">
        <v>25</v>
      </c>
      <c r="I4" s="156" t="s">
        <v>24</v>
      </c>
      <c r="J4" s="156" t="s">
        <v>35</v>
      </c>
      <c r="K4" s="156" t="s">
        <v>795</v>
      </c>
      <c r="L4" s="156" t="s">
        <v>935</v>
      </c>
      <c r="N4" s="1"/>
      <c r="O4" s="1" t="s">
        <v>780</v>
      </c>
      <c r="P4" s="1" t="s">
        <v>782</v>
      </c>
      <c r="Q4" s="1" t="s">
        <v>23</v>
      </c>
      <c r="R4" s="1" t="s">
        <v>787</v>
      </c>
      <c r="S4" s="1" t="s">
        <v>788</v>
      </c>
      <c r="T4" s="1" t="s">
        <v>791</v>
      </c>
      <c r="U4" s="1" t="s">
        <v>25</v>
      </c>
      <c r="V4" s="1" t="s">
        <v>24</v>
      </c>
      <c r="W4" s="1" t="s">
        <v>35</v>
      </c>
      <c r="X4" s="1" t="s">
        <v>795</v>
      </c>
      <c r="Y4" s="123" t="s">
        <v>935</v>
      </c>
    </row>
    <row r="5" spans="1:25" x14ac:dyDescent="0.25">
      <c r="A5" s="1" t="s">
        <v>529</v>
      </c>
      <c r="B5" s="174">
        <f>tab_dinamicas!M526</f>
        <v>2834.227603323232</v>
      </c>
      <c r="C5" s="174">
        <f>tab_dinamicas!N526</f>
        <v>3385.5975531930108</v>
      </c>
      <c r="D5" s="174">
        <f>tab_dinamicas!O526</f>
        <v>112383.91337335572</v>
      </c>
      <c r="E5" s="174">
        <f>tab_dinamicas!P526</f>
        <v>0</v>
      </c>
      <c r="F5" s="174">
        <f>tab_dinamicas!Q526</f>
        <v>19147.817845015936</v>
      </c>
      <c r="G5" s="174">
        <f>tab_dinamicas!R526</f>
        <v>5192.0067227885565</v>
      </c>
      <c r="H5" s="174">
        <f>tab_dinamicas!S526</f>
        <v>5204.767459141638</v>
      </c>
      <c r="I5" s="174">
        <f>tab_dinamicas!T526</f>
        <v>4158.1452637209723</v>
      </c>
      <c r="J5" s="174">
        <f>tab_dinamicas!U526</f>
        <v>31.409673989495541</v>
      </c>
      <c r="K5" s="174">
        <f>tab_dinamicas!V526</f>
        <v>5487.1129624210862</v>
      </c>
      <c r="L5" s="174">
        <f>SUM(B5:K5)</f>
        <v>157824.99845694966</v>
      </c>
      <c r="N5" s="1" t="s">
        <v>529</v>
      </c>
      <c r="O5" s="20">
        <f>+B5/'Total x Ano'!$B$30</f>
        <v>2.984650909150351E-5</v>
      </c>
      <c r="P5" s="20">
        <f>+C5/'Total x Ano'!$B$30</f>
        <v>3.5652841724166601E-5</v>
      </c>
      <c r="Q5" s="20">
        <f>+D5/'Total x Ano'!$B$30</f>
        <v>1.1834855776239027E-3</v>
      </c>
      <c r="R5" s="20">
        <f>+E5/'Total x Ano'!$B$30</f>
        <v>0</v>
      </c>
      <c r="S5" s="20">
        <f>+F5/'Total x Ano'!$B$30</f>
        <v>2.0164065818977368E-4</v>
      </c>
      <c r="T5" s="20">
        <f>+G5/'Total x Ano'!$B$30</f>
        <v>5.4675663899806808E-5</v>
      </c>
      <c r="U5" s="20">
        <f>+H5/'Total x Ano'!$B$30</f>
        <v>5.4810043874488426E-5</v>
      </c>
      <c r="V5" s="20">
        <f>+I5/'Total x Ano'!$B$30</f>
        <v>4.3788339465723023E-5</v>
      </c>
      <c r="W5" s="20">
        <f>+J5/'Total x Ano'!$B$30</f>
        <v>3.3076705596594441E-7</v>
      </c>
      <c r="X5" s="20">
        <f>+K5/'Total x Ano'!$B$30</f>
        <v>5.7783350471564183E-5</v>
      </c>
      <c r="Y5" s="20">
        <f>+L5/'Total x Ano'!$B$30</f>
        <v>1.662013751396895E-3</v>
      </c>
    </row>
    <row r="6" spans="1:25" x14ac:dyDescent="0.25">
      <c r="A6" s="1" t="s">
        <v>530</v>
      </c>
      <c r="B6" s="174">
        <f>tab_dinamicas!M527</f>
        <v>1394.8720552829557</v>
      </c>
      <c r="C6" s="174">
        <f>tab_dinamicas!N527</f>
        <v>1176.0550741682678</v>
      </c>
      <c r="D6" s="174">
        <f>tab_dinamicas!O527</f>
        <v>47267.460503120092</v>
      </c>
      <c r="E6" s="174">
        <f>tab_dinamicas!P527</f>
        <v>0</v>
      </c>
      <c r="F6" s="174">
        <f>tab_dinamicas!Q527</f>
        <v>4040.155882483733</v>
      </c>
      <c r="G6" s="174">
        <f>tab_dinamicas!R527</f>
        <v>1058.2948162730397</v>
      </c>
      <c r="H6" s="174">
        <f>tab_dinamicas!S527</f>
        <v>2335.552875380331</v>
      </c>
      <c r="I6" s="174">
        <f>tab_dinamicas!T527</f>
        <v>1095.3206174065028</v>
      </c>
      <c r="J6" s="174">
        <f>tab_dinamicas!U527</f>
        <v>37039.100087084204</v>
      </c>
      <c r="K6" s="174">
        <f>tab_dinamicas!V527</f>
        <v>1106.4911544193121</v>
      </c>
      <c r="L6" s="174">
        <f t="shared" ref="L6:L32" si="0">SUM(B6:K6)</f>
        <v>96513.303065618442</v>
      </c>
      <c r="N6" s="1" t="s">
        <v>530</v>
      </c>
      <c r="O6" s="20">
        <f>+B6/'Total x Ano'!$B$30</f>
        <v>1.4689032535944489E-5</v>
      </c>
      <c r="P6" s="20">
        <f>+C6/'Total x Ano'!$B$30</f>
        <v>1.2384728178539619E-5</v>
      </c>
      <c r="Q6" s="20">
        <f>+D6/'Total x Ano'!$B$30</f>
        <v>4.9776125530090834E-4</v>
      </c>
      <c r="R6" s="20">
        <f>+E6/'Total x Ano'!$B$30</f>
        <v>0</v>
      </c>
      <c r="S6" s="20">
        <f>+F6/'Total x Ano'!$B$30</f>
        <v>4.2545824173137147E-5</v>
      </c>
      <c r="T6" s="20">
        <f>+G6/'Total x Ano'!$B$30</f>
        <v>1.1144625723900276E-5</v>
      </c>
      <c r="U6" s="20">
        <f>+H6/'Total x Ano'!$B$30</f>
        <v>2.4595096049093237E-5</v>
      </c>
      <c r="V6" s="20">
        <f>+I6/'Total x Ano'!$B$30</f>
        <v>1.1534534744916917E-5</v>
      </c>
      <c r="W6" s="20">
        <f>+J6/'Total x Ano'!$B$30</f>
        <v>3.9004906881650702E-4</v>
      </c>
      <c r="X6" s="20">
        <f>+K6/'Total x Ano'!$B$30</f>
        <v>1.1652168746547156E-5</v>
      </c>
      <c r="Y6" s="20">
        <f>+L6/'Total x Ano'!$B$30</f>
        <v>1.0163563342694942E-3</v>
      </c>
    </row>
    <row r="7" spans="1:25" x14ac:dyDescent="0.25">
      <c r="A7" s="1" t="s">
        <v>531</v>
      </c>
      <c r="B7" s="174">
        <f>tab_dinamicas!M528</f>
        <v>16870.258647056646</v>
      </c>
      <c r="C7" s="174">
        <f>tab_dinamicas!N528</f>
        <v>6798.1389889019647</v>
      </c>
      <c r="D7" s="174">
        <f>tab_dinamicas!O528</f>
        <v>355923.28954025818</v>
      </c>
      <c r="E7" s="174">
        <f>tab_dinamicas!P528</f>
        <v>252.7094728409113</v>
      </c>
      <c r="F7" s="174">
        <f>tab_dinamicas!Q528</f>
        <v>114139.60992531496</v>
      </c>
      <c r="G7" s="174">
        <f>tab_dinamicas!R528</f>
        <v>21102.296133487573</v>
      </c>
      <c r="H7" s="174">
        <f>tab_dinamicas!S528</f>
        <v>19897.453190560398</v>
      </c>
      <c r="I7" s="174">
        <f>tab_dinamicas!T528</f>
        <v>19749.722393472945</v>
      </c>
      <c r="J7" s="174">
        <f>tab_dinamicas!U528</f>
        <v>18392.922356139308</v>
      </c>
      <c r="K7" s="174">
        <f>tab_dinamicas!V528</f>
        <v>24700.01542715896</v>
      </c>
      <c r="L7" s="174">
        <f t="shared" si="0"/>
        <v>597826.41607519181</v>
      </c>
      <c r="N7" s="1" t="s">
        <v>531</v>
      </c>
      <c r="O7" s="20">
        <f>+B7/'Total x Ano'!$B$30</f>
        <v>1.776562783789837E-4</v>
      </c>
      <c r="P7" s="20">
        <f>+C7/'Total x Ano'!$B$30</f>
        <v>7.1589422423117571E-5</v>
      </c>
      <c r="Q7" s="20">
        <f>+D7/'Total x Ano'!$B$30</f>
        <v>3.7481350067599473E-3</v>
      </c>
      <c r="R7" s="20">
        <f>+E7/'Total x Ano'!$B$30</f>
        <v>2.6612173171312974E-6</v>
      </c>
      <c r="S7" s="20">
        <f>+F7/'Total x Ano'!$B$30</f>
        <v>1.2019743584961694E-3</v>
      </c>
      <c r="T7" s="20">
        <f>+G7/'Total x Ano'!$B$30</f>
        <v>2.2222275750233977E-4</v>
      </c>
      <c r="U7" s="20">
        <f>+H7/'Total x Ano'!$B$30</f>
        <v>2.0953487181251551E-4</v>
      </c>
      <c r="V7" s="20">
        <f>+I7/'Total x Ano'!$B$30</f>
        <v>2.0797915745379719E-4</v>
      </c>
      <c r="W7" s="20">
        <f>+J7/'Total x Ano'!$B$30</f>
        <v>1.9369105137433202E-4</v>
      </c>
      <c r="X7" s="20">
        <f>+K7/'Total x Ano'!$B$30</f>
        <v>2.6010939775710781E-4</v>
      </c>
      <c r="Y7" s="20">
        <f>+L7/'Total x Ano'!$B$30</f>
        <v>6.295553519275441E-3</v>
      </c>
    </row>
    <row r="8" spans="1:25" x14ac:dyDescent="0.25">
      <c r="A8" s="1" t="s">
        <v>532</v>
      </c>
      <c r="B8" s="174">
        <f>tab_dinamicas!M529</f>
        <v>485.77987875628776</v>
      </c>
      <c r="C8" s="174">
        <f>tab_dinamicas!N529</f>
        <v>392.35252543285094</v>
      </c>
      <c r="D8" s="174">
        <f>tab_dinamicas!O529</f>
        <v>29403.763597318975</v>
      </c>
      <c r="E8" s="174">
        <f>tab_dinamicas!P529</f>
        <v>419.33594701366491</v>
      </c>
      <c r="F8" s="174">
        <f>tab_dinamicas!Q529</f>
        <v>7346.0871491674961</v>
      </c>
      <c r="G8" s="174">
        <f>tab_dinamicas!R529</f>
        <v>2782.5589056657818</v>
      </c>
      <c r="H8" s="174">
        <f>tab_dinamicas!S529</f>
        <v>1593.4822655502642</v>
      </c>
      <c r="I8" s="174">
        <f>tab_dinamicas!T529</f>
        <v>694.16329617795498</v>
      </c>
      <c r="J8" s="174">
        <f>tab_dinamicas!U529</f>
        <v>436.24234947713853</v>
      </c>
      <c r="K8" s="174">
        <f>tab_dinamicas!V529</f>
        <v>4401.547086026786</v>
      </c>
      <c r="L8" s="174">
        <f t="shared" si="0"/>
        <v>47955.313000587201</v>
      </c>
      <c r="N8" s="1" t="s">
        <v>532</v>
      </c>
      <c r="O8" s="20">
        <f>+B8/'Total x Ano'!$B$30</f>
        <v>5.1156207605799267E-6</v>
      </c>
      <c r="P8" s="20">
        <f>+C8/'Total x Ano'!$B$30</f>
        <v>4.1317617553633113E-6</v>
      </c>
      <c r="Q8" s="20">
        <f>+D8/'Total x Ano'!$B$30</f>
        <v>3.0964333863052641E-4</v>
      </c>
      <c r="R8" s="20">
        <f>+E8/'Total x Ano'!$B$30</f>
        <v>4.4159171056913238E-6</v>
      </c>
      <c r="S8" s="20">
        <f>+F8/'Total x Ano'!$B$30</f>
        <v>7.7359721085039351E-5</v>
      </c>
      <c r="T8" s="20">
        <f>+G8/'Total x Ano'!$B$30</f>
        <v>2.9302399559661031E-5</v>
      </c>
      <c r="U8" s="20">
        <f>+H8/'Total x Ano'!$B$30</f>
        <v>1.6780544678250231E-5</v>
      </c>
      <c r="V8" s="20">
        <f>+I8/'Total x Ano'!$B$30</f>
        <v>7.3100519894980832E-6</v>
      </c>
      <c r="W8" s="20">
        <f>+J8/'Total x Ano'!$B$30</f>
        <v>4.593954005141116E-6</v>
      </c>
      <c r="X8" s="20">
        <f>+K8/'Total x Ano'!$B$30</f>
        <v>4.6351540351149754E-5</v>
      </c>
      <c r="Y8" s="20">
        <f>+L8/'Total x Ano'!$B$30</f>
        <v>5.0500484992090056E-4</v>
      </c>
    </row>
    <row r="9" spans="1:25" x14ac:dyDescent="0.25">
      <c r="A9" s="1" t="s">
        <v>533</v>
      </c>
      <c r="B9" s="174">
        <f>tab_dinamicas!M530</f>
        <v>8096.5163935097253</v>
      </c>
      <c r="C9" s="174">
        <f>tab_dinamicas!N530</f>
        <v>49364.044584784453</v>
      </c>
      <c r="D9" s="174">
        <f>tab_dinamicas!O530</f>
        <v>334036.23319918133</v>
      </c>
      <c r="E9" s="174">
        <f>tab_dinamicas!P530</f>
        <v>3930.3012149897399</v>
      </c>
      <c r="F9" s="174">
        <f>tab_dinamicas!Q530</f>
        <v>161503.09511270549</v>
      </c>
      <c r="G9" s="174">
        <f>tab_dinamicas!R530</f>
        <v>11274.79097861544</v>
      </c>
      <c r="H9" s="174">
        <f>tab_dinamicas!S530</f>
        <v>12656.56297585434</v>
      </c>
      <c r="I9" s="174">
        <f>tab_dinamicas!T530</f>
        <v>2159.9874759233699</v>
      </c>
      <c r="J9" s="174">
        <f>tab_dinamicas!U530</f>
        <v>8655.7539724709914</v>
      </c>
      <c r="K9" s="174">
        <f>tab_dinamicas!V530</f>
        <v>52214.371096564508</v>
      </c>
      <c r="L9" s="174">
        <f t="shared" si="0"/>
        <v>643891.65700459934</v>
      </c>
      <c r="N9" s="1" t="s">
        <v>533</v>
      </c>
      <c r="O9" s="20">
        <f>+B9/'Total x Ano'!$B$30</f>
        <v>8.5262295048234255E-5</v>
      </c>
      <c r="P9" s="20">
        <f>+C9/'Total x Ano'!$B$30</f>
        <v>5.1983983352840311E-4</v>
      </c>
      <c r="Q9" s="20">
        <f>+D9/'Total x Ano'!$B$30</f>
        <v>3.5176481449058611E-3</v>
      </c>
      <c r="R9" s="20">
        <f>+E9/'Total x Ano'!$B$30</f>
        <v>4.1388973421892229E-5</v>
      </c>
      <c r="S9" s="20">
        <f>+F9/'Total x Ano'!$B$30</f>
        <v>1.7007468246147007E-3</v>
      </c>
      <c r="T9" s="20">
        <f>+G9/'Total x Ano'!$B$30</f>
        <v>1.1873187285787278E-4</v>
      </c>
      <c r="U9" s="20">
        <f>+H9/'Total x Ano'!$B$30</f>
        <v>1.3328295211121826E-4</v>
      </c>
      <c r="V9" s="20">
        <f>+I9/'Total x Ano'!$B$30</f>
        <v>2.2746262777939737E-5</v>
      </c>
      <c r="W9" s="20">
        <f>+J9/'Total x Ano'!$B$30</f>
        <v>9.115147962367439E-5</v>
      </c>
      <c r="X9" s="20">
        <f>+K9/'Total x Ano'!$B$30</f>
        <v>5.4985587601131679E-4</v>
      </c>
      <c r="Y9" s="20">
        <f>+L9/'Total x Ano'!$B$30</f>
        <v>6.7806545149011127E-3</v>
      </c>
    </row>
    <row r="10" spans="1:25" x14ac:dyDescent="0.25">
      <c r="A10" s="1" t="s">
        <v>534</v>
      </c>
      <c r="B10" s="174">
        <f>tab_dinamicas!M531</f>
        <v>710.11278036369822</v>
      </c>
      <c r="C10" s="174">
        <f>tab_dinamicas!N531</f>
        <v>181.01524861735078</v>
      </c>
      <c r="D10" s="174">
        <f>tab_dinamicas!O531</f>
        <v>48080.030450592312</v>
      </c>
      <c r="E10" s="174">
        <f>tab_dinamicas!P531</f>
        <v>0</v>
      </c>
      <c r="F10" s="174">
        <f>tab_dinamicas!Q531</f>
        <v>1609.8567192771147</v>
      </c>
      <c r="G10" s="174">
        <f>tab_dinamicas!R531</f>
        <v>491.14244108093868</v>
      </c>
      <c r="H10" s="174">
        <f>tab_dinamicas!S531</f>
        <v>1303.0945041520556</v>
      </c>
      <c r="I10" s="174">
        <f>tab_dinamicas!T531</f>
        <v>321.35884574329691</v>
      </c>
      <c r="J10" s="174">
        <f>tab_dinamicas!U531</f>
        <v>0</v>
      </c>
      <c r="K10" s="174">
        <f>tab_dinamicas!V531</f>
        <v>6803.7058702596114</v>
      </c>
      <c r="L10" s="174">
        <f t="shared" si="0"/>
        <v>59500.316860086379</v>
      </c>
      <c r="N10" s="1" t="s">
        <v>534</v>
      </c>
      <c r="O10" s="20">
        <f>+B10/'Total x Ano'!$B$30</f>
        <v>7.4780118330182047E-6</v>
      </c>
      <c r="P10" s="20">
        <f>+C10/'Total x Ano'!$B$30</f>
        <v>1.9062242062788828E-6</v>
      </c>
      <c r="Q10" s="20">
        <f>+D10/'Total x Ano'!$B$30</f>
        <v>5.0631821674475123E-4</v>
      </c>
      <c r="R10" s="20">
        <f>+E10/'Total x Ano'!$B$30</f>
        <v>0</v>
      </c>
      <c r="S10" s="20">
        <f>+F10/'Total x Ano'!$B$30</f>
        <v>1.695297976478097E-5</v>
      </c>
      <c r="T10" s="20">
        <f>+G10/'Total x Ano'!$B$30</f>
        <v>5.1720925008836268E-6</v>
      </c>
      <c r="U10" s="20">
        <f>+H10/'Total x Ano'!$B$30</f>
        <v>1.3722547165816669E-5</v>
      </c>
      <c r="V10" s="20">
        <f>+I10/'Total x Ano'!$B$30</f>
        <v>3.3841458956458131E-6</v>
      </c>
      <c r="W10" s="20">
        <f>+J10/'Total x Ano'!$B$30</f>
        <v>0</v>
      </c>
      <c r="X10" s="20">
        <f>+K10/'Total x Ano'!$B$30</f>
        <v>7.1648045793681566E-5</v>
      </c>
      <c r="Y10" s="20">
        <f>+L10/'Total x Ano'!$B$30</f>
        <v>6.2658226390485705E-4</v>
      </c>
    </row>
    <row r="11" spans="1:25" x14ac:dyDescent="0.25">
      <c r="A11" s="1" t="s">
        <v>535</v>
      </c>
      <c r="B11" s="174">
        <f>tab_dinamicas!M532</f>
        <v>12182.103747897236</v>
      </c>
      <c r="C11" s="174">
        <f>tab_dinamicas!N532</f>
        <v>1741.2136889943063</v>
      </c>
      <c r="D11" s="174">
        <f>tab_dinamicas!O532</f>
        <v>48607.407497851404</v>
      </c>
      <c r="E11" s="174">
        <f>tab_dinamicas!P532</f>
        <v>0</v>
      </c>
      <c r="F11" s="174">
        <f>tab_dinamicas!Q532</f>
        <v>30974.802162871158</v>
      </c>
      <c r="G11" s="174">
        <f>tab_dinamicas!R532</f>
        <v>2268.398042894868</v>
      </c>
      <c r="H11" s="174">
        <f>tab_dinamicas!S532</f>
        <v>2137.7071322945244</v>
      </c>
      <c r="I11" s="174">
        <f>tab_dinamicas!T532</f>
        <v>2535.1463742612459</v>
      </c>
      <c r="J11" s="174">
        <f>tab_dinamicas!U532</f>
        <v>0</v>
      </c>
      <c r="K11" s="174">
        <f>tab_dinamicas!V532</f>
        <v>7383.7912939553653</v>
      </c>
      <c r="L11" s="174">
        <f t="shared" si="0"/>
        <v>107830.56994102011</v>
      </c>
      <c r="N11" s="1" t="s">
        <v>535</v>
      </c>
      <c r="O11" s="20">
        <f>+B11/'Total x Ano'!$B$30</f>
        <v>1.2828654616126378E-4</v>
      </c>
      <c r="P11" s="20">
        <f>+C11/'Total x Ano'!$B$30</f>
        <v>1.8336265632965845E-5</v>
      </c>
      <c r="Q11" s="20">
        <f>+D11/'Total x Ano'!$B$30</f>
        <v>5.1187188639965572E-4</v>
      </c>
      <c r="R11" s="20">
        <f>+E11/'Total x Ano'!$B$30</f>
        <v>0</v>
      </c>
      <c r="S11" s="20">
        <f>+F11/'Total x Ano'!$B$30</f>
        <v>3.2618753457826032E-4</v>
      </c>
      <c r="T11" s="20">
        <f>+G11/'Total x Ano'!$B$30</f>
        <v>2.3887906084545006E-5</v>
      </c>
      <c r="U11" s="20">
        <f>+H11/'Total x Ano'!$B$30</f>
        <v>2.2511634310592782E-5</v>
      </c>
      <c r="V11" s="20">
        <f>+I11/'Total x Ano'!$B$30</f>
        <v>2.6696962946433885E-5</v>
      </c>
      <c r="W11" s="20">
        <f>+J11/'Total x Ano'!$B$30</f>
        <v>0</v>
      </c>
      <c r="X11" s="20">
        <f>+K11/'Total x Ano'!$B$30</f>
        <v>7.7756773565538454E-5</v>
      </c>
      <c r="Y11" s="20">
        <f>+L11/'Total x Ano'!$B$30</f>
        <v>1.1355355096792556E-3</v>
      </c>
    </row>
    <row r="12" spans="1:25" x14ac:dyDescent="0.25">
      <c r="A12" s="1" t="s">
        <v>536</v>
      </c>
      <c r="B12" s="174">
        <f>tab_dinamicas!M533</f>
        <v>4264.3025153961044</v>
      </c>
      <c r="C12" s="174">
        <f>tab_dinamicas!N533</f>
        <v>7928.697780384482</v>
      </c>
      <c r="D12" s="174">
        <f>tab_dinamicas!O533</f>
        <v>202771.2768012498</v>
      </c>
      <c r="E12" s="174">
        <f>tab_dinamicas!P533</f>
        <v>164.63701101502414</v>
      </c>
      <c r="F12" s="174">
        <f>tab_dinamicas!Q533</f>
        <v>31895.019847129188</v>
      </c>
      <c r="G12" s="174">
        <f>tab_dinamicas!R533</f>
        <v>3427.4319948906086</v>
      </c>
      <c r="H12" s="174">
        <f>tab_dinamicas!S533</f>
        <v>2950.0585336688164</v>
      </c>
      <c r="I12" s="174">
        <f>tab_dinamicas!T533</f>
        <v>2577.3585500118747</v>
      </c>
      <c r="J12" s="174">
        <f>tab_dinamicas!U533</f>
        <v>1357.7096084477505</v>
      </c>
      <c r="K12" s="174">
        <f>tab_dinamicas!V533</f>
        <v>17675.535828617158</v>
      </c>
      <c r="L12" s="174">
        <f t="shared" si="0"/>
        <v>275012.02847081079</v>
      </c>
      <c r="N12" s="1" t="s">
        <v>536</v>
      </c>
      <c r="O12" s="20">
        <f>+B12/'Total x Ano'!$B$30</f>
        <v>4.4906253698699859E-5</v>
      </c>
      <c r="P12" s="20">
        <f>+C12/'Total x Ano'!$B$30</f>
        <v>8.349504115638269E-5</v>
      </c>
      <c r="Q12" s="20">
        <f>+D12/'Total x Ano'!$B$30</f>
        <v>2.1353312449035764E-3</v>
      </c>
      <c r="R12" s="20">
        <f>+E12/'Total x Ano'!$B$30</f>
        <v>1.7337492727458551E-6</v>
      </c>
      <c r="S12" s="20">
        <f>+F12/'Total x Ano'!$B$30</f>
        <v>3.3587810616367763E-4</v>
      </c>
      <c r="T12" s="20">
        <f>+G12/'Total x Ano'!$B$30</f>
        <v>3.6093389280404246E-5</v>
      </c>
      <c r="U12" s="20">
        <f>+H12/'Total x Ano'!$B$30</f>
        <v>3.1066294302678213E-5</v>
      </c>
      <c r="V12" s="20">
        <f>+I12/'Total x Ano'!$B$30</f>
        <v>2.7141488321120105E-5</v>
      </c>
      <c r="W12" s="20">
        <f>+J12/'Total x Ano'!$B$30</f>
        <v>1.429768453480692E-5</v>
      </c>
      <c r="X12" s="20">
        <f>+K12/'Total x Ano'!$B$30</f>
        <v>1.8613644161373752E-4</v>
      </c>
      <c r="Y12" s="20">
        <f>+L12/'Total x Ano'!$B$30</f>
        <v>2.8960796932478296E-3</v>
      </c>
    </row>
    <row r="13" spans="1:25" x14ac:dyDescent="0.25">
      <c r="A13" s="1" t="s">
        <v>537</v>
      </c>
      <c r="B13" s="174">
        <f>tab_dinamicas!M534</f>
        <v>4827.937276899791</v>
      </c>
      <c r="C13" s="174">
        <f>tab_dinamicas!N534</f>
        <v>34075.13783040845</v>
      </c>
      <c r="D13" s="174">
        <f>tab_dinamicas!O534</f>
        <v>104605.73176522073</v>
      </c>
      <c r="E13" s="174">
        <f>tab_dinamicas!P534</f>
        <v>56.586526940764443</v>
      </c>
      <c r="F13" s="174">
        <f>tab_dinamicas!Q534</f>
        <v>31783.071249452722</v>
      </c>
      <c r="G13" s="174">
        <f>tab_dinamicas!R534</f>
        <v>3215.5179813502305</v>
      </c>
      <c r="H13" s="174">
        <f>tab_dinamicas!S534</f>
        <v>5049.4961361289525</v>
      </c>
      <c r="I13" s="174">
        <f>tab_dinamicas!T534</f>
        <v>1427.5506946286741</v>
      </c>
      <c r="J13" s="174">
        <f>tab_dinamicas!U534</f>
        <v>3263.7354160189357</v>
      </c>
      <c r="K13" s="174">
        <f>tab_dinamicas!V534</f>
        <v>7229.2607324389301</v>
      </c>
      <c r="L13" s="174">
        <f t="shared" si="0"/>
        <v>195534.02560948816</v>
      </c>
      <c r="N13" s="1" t="s">
        <v>537</v>
      </c>
      <c r="O13" s="20">
        <f>+B13/'Total x Ano'!$B$30</f>
        <v>5.084174385262475E-5</v>
      </c>
      <c r="P13" s="20">
        <f>+C13/'Total x Ano'!$B$30</f>
        <v>3.5883635804584803E-4</v>
      </c>
      <c r="Q13" s="20">
        <f>+D13/'Total x Ano'!$B$30</f>
        <v>1.1015755828830567E-3</v>
      </c>
      <c r="R13" s="20">
        <f>+E13/'Total x Ano'!$B$30</f>
        <v>5.9589790488732355E-7</v>
      </c>
      <c r="S13" s="20">
        <f>+F13/'Total x Ano'!$B$30</f>
        <v>3.3469920478172303E-4</v>
      </c>
      <c r="T13" s="20">
        <f>+G13/'Total x Ano'!$B$30</f>
        <v>3.3861778267818762E-5</v>
      </c>
      <c r="U13" s="20">
        <f>+H13/'Total x Ano'!$B$30</f>
        <v>5.3174922210824574E-5</v>
      </c>
      <c r="V13" s="20">
        <f>+I13/'Total x Ano'!$B$30</f>
        <v>1.503316273395199E-5</v>
      </c>
      <c r="W13" s="20">
        <f>+J13/'Total x Ano'!$B$30</f>
        <v>3.4369543452421813E-5</v>
      </c>
      <c r="X13" s="20">
        <f>+K13/'Total x Ano'!$B$30</f>
        <v>7.6129452667312965E-5</v>
      </c>
      <c r="Y13" s="20">
        <f>+L13/'Total x Ano'!$B$30</f>
        <v>2.0591176468004696E-3</v>
      </c>
    </row>
    <row r="14" spans="1:25" x14ac:dyDescent="0.25">
      <c r="A14" s="1" t="s">
        <v>538</v>
      </c>
      <c r="B14" s="174">
        <f>tab_dinamicas!M535</f>
        <v>35679.033544130369</v>
      </c>
      <c r="C14" s="174">
        <f>tab_dinamicas!N535</f>
        <v>34905.745527227642</v>
      </c>
      <c r="D14" s="174">
        <f>tab_dinamicas!O535</f>
        <v>488735.43421675771</v>
      </c>
      <c r="E14" s="174">
        <f>tab_dinamicas!P535</f>
        <v>814.46834733553248</v>
      </c>
      <c r="F14" s="174">
        <f>tab_dinamicas!Q535</f>
        <v>273250.12870402879</v>
      </c>
      <c r="G14" s="174">
        <f>tab_dinamicas!R535</f>
        <v>13716.551562298246</v>
      </c>
      <c r="H14" s="174">
        <f>tab_dinamicas!S535</f>
        <v>31128.436752070727</v>
      </c>
      <c r="I14" s="174">
        <f>tab_dinamicas!T535</f>
        <v>11800.101968941888</v>
      </c>
      <c r="J14" s="174">
        <f>tab_dinamicas!U535</f>
        <v>570.94852237349028</v>
      </c>
      <c r="K14" s="174">
        <f>tab_dinamicas!V535</f>
        <v>40936.336550989872</v>
      </c>
      <c r="L14" s="174">
        <f t="shared" si="0"/>
        <v>931537.18569615413</v>
      </c>
      <c r="N14" s="1" t="s">
        <v>538</v>
      </c>
      <c r="O14" s="20">
        <f>+B14/'Total x Ano'!$B$30</f>
        <v>3.757265640212943E-4</v>
      </c>
      <c r="P14" s="20">
        <f>+C14/'Total x Ano'!$B$30</f>
        <v>3.675832703070647E-4</v>
      </c>
      <c r="Q14" s="20">
        <f>+D14/'Total x Ano'!$B$30</f>
        <v>5.1467449415800439E-3</v>
      </c>
      <c r="R14" s="20">
        <f>+E14/'Total x Ano'!$B$30</f>
        <v>8.5769529959374478E-6</v>
      </c>
      <c r="S14" s="20">
        <f>+F14/'Total x Ano'!$B$30</f>
        <v>2.8775255879438244E-3</v>
      </c>
      <c r="T14" s="20">
        <f>+G14/'Total x Ano'!$B$30</f>
        <v>1.4444541448547946E-4</v>
      </c>
      <c r="U14" s="20">
        <f>+H14/'Total x Ano'!$B$30</f>
        <v>3.278054202265187E-4</v>
      </c>
      <c r="V14" s="20">
        <f>+I14/'Total x Ano'!$B$30</f>
        <v>1.2426378540796623E-4</v>
      </c>
      <c r="W14" s="20">
        <f>+J14/'Total x Ano'!$B$30</f>
        <v>6.0125094554226725E-6</v>
      </c>
      <c r="X14" s="20">
        <f>+K14/'Total x Ano'!$B$30</f>
        <v>4.3108984599873174E-4</v>
      </c>
      <c r="Y14" s="20">
        <f>+L14/'Total x Ano'!$B$30</f>
        <v>9.8097742924222811E-3</v>
      </c>
    </row>
    <row r="15" spans="1:25" x14ac:dyDescent="0.25">
      <c r="A15" s="1" t="s">
        <v>539</v>
      </c>
      <c r="B15" s="174">
        <f>tab_dinamicas!M536</f>
        <v>3477.3492054224735</v>
      </c>
      <c r="C15" s="174">
        <f>tab_dinamicas!N536</f>
        <v>11335.153116368627</v>
      </c>
      <c r="D15" s="174">
        <f>tab_dinamicas!O536</f>
        <v>201760.21945363394</v>
      </c>
      <c r="E15" s="174">
        <f>tab_dinamicas!P536</f>
        <v>819.6111691630723</v>
      </c>
      <c r="F15" s="174">
        <f>tab_dinamicas!Q536</f>
        <v>95305.975601425875</v>
      </c>
      <c r="G15" s="174">
        <f>tab_dinamicas!R536</f>
        <v>7447.4749012762777</v>
      </c>
      <c r="H15" s="174">
        <f>tab_dinamicas!S536</f>
        <v>8667.9320887503582</v>
      </c>
      <c r="I15" s="174">
        <f>tab_dinamicas!T536</f>
        <v>753.38783918558261</v>
      </c>
      <c r="J15" s="174">
        <f>tab_dinamicas!U536</f>
        <v>7248.9080619174174</v>
      </c>
      <c r="K15" s="174">
        <f>tab_dinamicas!V536</f>
        <v>26537.715044342422</v>
      </c>
      <c r="L15" s="174">
        <f t="shared" si="0"/>
        <v>363353.72648148611</v>
      </c>
      <c r="N15" s="1" t="s">
        <v>539</v>
      </c>
      <c r="O15" s="20">
        <f>+B15/'Total x Ano'!$B$30</f>
        <v>3.6619054359741876E-5</v>
      </c>
      <c r="P15" s="20">
        <f>+C15/'Total x Ano'!$B$30</f>
        <v>1.193675307320395E-4</v>
      </c>
      <c r="Q15" s="20">
        <f>+D15/'Total x Ano'!$B$30</f>
        <v>2.1246840645986974E-3</v>
      </c>
      <c r="R15" s="20">
        <f>+E15/'Total x Ano'!$B$30</f>
        <v>8.6311107065784963E-6</v>
      </c>
      <c r="S15" s="20">
        <f>+F15/'Total x Ano'!$B$30</f>
        <v>1.0036422847364949E-3</v>
      </c>
      <c r="T15" s="20">
        <f>+G15/'Total x Ano'!$B$30</f>
        <v>7.842740896639852E-5</v>
      </c>
      <c r="U15" s="20">
        <f>+H15/'Total x Ano'!$B$30</f>
        <v>9.1279724178848186E-5</v>
      </c>
      <c r="V15" s="20">
        <f>+I15/'Total x Ano'!$B$30</f>
        <v>7.9337301511406665E-6</v>
      </c>
      <c r="W15" s="20">
        <f>+J15/'Total x Ano'!$B$30</f>
        <v>7.6336353551778222E-5</v>
      </c>
      <c r="X15" s="20">
        <f>+K15/'Total x Ano'!$B$30</f>
        <v>2.7946173144668387E-4</v>
      </c>
      <c r="Y15" s="20">
        <f>+L15/'Total x Ano'!$B$30</f>
        <v>3.8263829934284022E-3</v>
      </c>
    </row>
    <row r="16" spans="1:25" x14ac:dyDescent="0.25">
      <c r="A16" s="1" t="s">
        <v>540</v>
      </c>
      <c r="B16" s="174">
        <f>tab_dinamicas!M537</f>
        <v>1885.4016086606155</v>
      </c>
      <c r="C16" s="174">
        <f>tab_dinamicas!N537</f>
        <v>3905.1772791830217</v>
      </c>
      <c r="D16" s="174">
        <f>tab_dinamicas!O537</f>
        <v>231799.15792393018</v>
      </c>
      <c r="E16" s="174">
        <f>tab_dinamicas!P537</f>
        <v>398.40250593152513</v>
      </c>
      <c r="F16" s="174">
        <f>tab_dinamicas!Q537</f>
        <v>85350.90891167066</v>
      </c>
      <c r="G16" s="174">
        <f>tab_dinamicas!R537</f>
        <v>4445.8979742413185</v>
      </c>
      <c r="H16" s="174">
        <f>tab_dinamicas!S537</f>
        <v>5982.5932403264078</v>
      </c>
      <c r="I16" s="174">
        <f>tab_dinamicas!T537</f>
        <v>2440.3128995459556</v>
      </c>
      <c r="J16" s="174">
        <f>tab_dinamicas!U537</f>
        <v>509.6946986719139</v>
      </c>
      <c r="K16" s="174">
        <f>tab_dinamicas!V537</f>
        <v>13152.137833217988</v>
      </c>
      <c r="L16" s="174">
        <f t="shared" si="0"/>
        <v>349869.68487537955</v>
      </c>
      <c r="N16" s="1" t="s">
        <v>540</v>
      </c>
      <c r="O16" s="20">
        <f>+B16/'Total x Ano'!$B$30</f>
        <v>1.9854670876835272E-5</v>
      </c>
      <c r="P16" s="20">
        <f>+C16/'Total x Ano'!$B$30</f>
        <v>4.112439982957017E-5</v>
      </c>
      <c r="Q16" s="20">
        <f>+D16/'Total x Ano'!$B$30</f>
        <v>2.4410162635729667E-3</v>
      </c>
      <c r="R16" s="20">
        <f>+E16/'Total x Ano'!$B$30</f>
        <v>4.1954725165404914E-6</v>
      </c>
      <c r="S16" s="20">
        <f>+F16/'Total x Ano'!$B$30</f>
        <v>8.9880808295470644E-4</v>
      </c>
      <c r="T16" s="20">
        <f>+G16/'Total x Ano'!$B$30</f>
        <v>4.6818587947030618E-5</v>
      </c>
      <c r="U16" s="20">
        <f>+H16/'Total x Ano'!$B$30</f>
        <v>6.3001123596708404E-5</v>
      </c>
      <c r="V16" s="20">
        <f>+I16/'Total x Ano'!$B$30</f>
        <v>2.5698296444862175E-5</v>
      </c>
      <c r="W16" s="20">
        <f>+J16/'Total x Ano'!$B$30</f>
        <v>5.3674614699133901E-6</v>
      </c>
      <c r="X16" s="20">
        <f>+K16/'Total x Ano'!$B$30</f>
        <v>1.3850172122788397E-4</v>
      </c>
      <c r="Y16" s="20">
        <f>+L16/'Total x Ano'!$B$30</f>
        <v>3.6843860804370173E-3</v>
      </c>
    </row>
    <row r="17" spans="1:25" x14ac:dyDescent="0.25">
      <c r="A17" s="1" t="s">
        <v>541</v>
      </c>
      <c r="B17" s="174">
        <f>tab_dinamicas!M538</f>
        <v>278720.33447724039</v>
      </c>
      <c r="C17" s="174">
        <f>tab_dinamicas!N538</f>
        <v>25658.741713411204</v>
      </c>
      <c r="D17" s="174">
        <f>tab_dinamicas!O538</f>
        <v>544326.54171691323</v>
      </c>
      <c r="E17" s="174">
        <f>tab_dinamicas!P538</f>
        <v>2588.2129426866404</v>
      </c>
      <c r="F17" s="174">
        <f>tab_dinamicas!Q538</f>
        <v>457088.23210537247</v>
      </c>
      <c r="G17" s="174">
        <f>tab_dinamicas!R538</f>
        <v>12971.671002278275</v>
      </c>
      <c r="H17" s="174">
        <f>tab_dinamicas!S538</f>
        <v>28684.003758924497</v>
      </c>
      <c r="I17" s="174">
        <f>tab_dinamicas!T538</f>
        <v>25146.257796512717</v>
      </c>
      <c r="J17" s="174">
        <f>tab_dinamicas!U538</f>
        <v>3786.5337347373347</v>
      </c>
      <c r="K17" s="174">
        <f>tab_dinamicas!V538</f>
        <v>101632.53525354259</v>
      </c>
      <c r="L17" s="174">
        <f t="shared" si="0"/>
        <v>1480603.0645016194</v>
      </c>
      <c r="N17" s="1" t="s">
        <v>541</v>
      </c>
      <c r="O17" s="20">
        <f>+B17/'Total x Ano'!$B$30</f>
        <v>2.9351308932309226E-3</v>
      </c>
      <c r="P17" s="20">
        <f>+C17/'Total x Ano'!$B$30</f>
        <v>2.7020549335131459E-4</v>
      </c>
      <c r="Q17" s="20">
        <f>+D17/'Total x Ano'!$B$30</f>
        <v>5.7321603448682867E-3</v>
      </c>
      <c r="R17" s="20">
        <f>+E17/'Total x Ano'!$B$30</f>
        <v>2.7255793089470493E-5</v>
      </c>
      <c r="S17" s="20">
        <f>+F17/'Total x Ano'!$B$30</f>
        <v>4.8134765391304379E-3</v>
      </c>
      <c r="T17" s="20">
        <f>+G17/'Total x Ano'!$B$30</f>
        <v>1.3660127226463155E-4</v>
      </c>
      <c r="U17" s="20">
        <f>+H17/'Total x Ano'!$B$30</f>
        <v>3.0206373615429929E-4</v>
      </c>
      <c r="V17" s="20">
        <f>+I17/'Total x Ano'!$B$30</f>
        <v>2.6480865935427599E-4</v>
      </c>
      <c r="W17" s="20">
        <f>+J17/'Total x Ano'!$B$30</f>
        <v>3.9874995715449509E-5</v>
      </c>
      <c r="X17" s="20">
        <f>+K17/'Total x Ano'!$B$30</f>
        <v>1.0702656285898383E-3</v>
      </c>
      <c r="Y17" s="20">
        <f>+L17/'Total x Ano'!$B$30</f>
        <v>1.5591843355748928E-2</v>
      </c>
    </row>
    <row r="18" spans="1:25" x14ac:dyDescent="0.25">
      <c r="A18" s="1" t="s">
        <v>542</v>
      </c>
      <c r="B18" s="174">
        <f>tab_dinamicas!M539</f>
        <v>773.44030911261734</v>
      </c>
      <c r="C18" s="174">
        <f>tab_dinamicas!N539</f>
        <v>1117.0000424328177</v>
      </c>
      <c r="D18" s="174">
        <f>tab_dinamicas!O539</f>
        <v>162744.52932422605</v>
      </c>
      <c r="E18" s="174">
        <f>tab_dinamicas!P539</f>
        <v>226.34610776305777</v>
      </c>
      <c r="F18" s="174">
        <f>tab_dinamicas!Q539</f>
        <v>48705.715738759012</v>
      </c>
      <c r="G18" s="174">
        <f>tab_dinamicas!R539</f>
        <v>3028.4902082246513</v>
      </c>
      <c r="H18" s="174">
        <f>tab_dinamicas!S539</f>
        <v>3722.703346148819</v>
      </c>
      <c r="I18" s="174">
        <f>tab_dinamicas!T539</f>
        <v>1312.4689911369401</v>
      </c>
      <c r="J18" s="174">
        <f>tab_dinamicas!U539</f>
        <v>301.86349844641506</v>
      </c>
      <c r="K18" s="174">
        <f>tab_dinamicas!V539</f>
        <v>6113.8869262567314</v>
      </c>
      <c r="L18" s="174">
        <f t="shared" si="0"/>
        <v>228046.44449250714</v>
      </c>
      <c r="N18" s="1" t="s">
        <v>542</v>
      </c>
      <c r="O18" s="20">
        <f>+B18/'Total x Ano'!$B$30</f>
        <v>8.1448974636326442E-6</v>
      </c>
      <c r="P18" s="20">
        <f>+C18/'Total x Ano'!$B$30</f>
        <v>1.176283509573835E-5</v>
      </c>
      <c r="Q18" s="20">
        <f>+D18/'Total x Ano'!$B$30</f>
        <v>1.7138200433770919E-3</v>
      </c>
      <c r="R18" s="20">
        <f>+E18/'Total x Ano'!$B$30</f>
        <v>2.3835916195492942E-6</v>
      </c>
      <c r="S18" s="20">
        <f>+F18/'Total x Ano'!$B$30</f>
        <v>5.1290714475455215E-4</v>
      </c>
      <c r="T18" s="20">
        <f>+G18/'Total x Ano'!$B$30</f>
        <v>3.1892237739594767E-5</v>
      </c>
      <c r="U18" s="20">
        <f>+H18/'Total x Ano'!$B$30</f>
        <v>3.9202814599477196E-5</v>
      </c>
      <c r="V18" s="20">
        <f>+I18/'Total x Ano'!$B$30</f>
        <v>1.3821267434680914E-5</v>
      </c>
      <c r="W18" s="20">
        <f>+J18/'Total x Ano'!$B$30</f>
        <v>3.1788454957569187E-6</v>
      </c>
      <c r="X18" s="20">
        <f>+K18/'Total x Ano'!$B$30</f>
        <v>6.4383743039896955E-5</v>
      </c>
      <c r="Y18" s="20">
        <f>+L18/'Total x Ano'!$B$30</f>
        <v>2.4014974206199714E-3</v>
      </c>
    </row>
    <row r="19" spans="1:25" x14ac:dyDescent="0.25">
      <c r="A19" s="1" t="s">
        <v>543</v>
      </c>
      <c r="B19" s="174">
        <f>tab_dinamicas!M540</f>
        <v>7411.9025721166963</v>
      </c>
      <c r="C19" s="174">
        <f>tab_dinamicas!N540</f>
        <v>5102.5860007050997</v>
      </c>
      <c r="D19" s="174">
        <f>tab_dinamicas!O540</f>
        <v>229601.5931016767</v>
      </c>
      <c r="E19" s="174">
        <f>tab_dinamicas!P540</f>
        <v>8091.1144974207527</v>
      </c>
      <c r="F19" s="174">
        <f>tab_dinamicas!Q540</f>
        <v>51176.001069497128</v>
      </c>
      <c r="G19" s="174">
        <f>tab_dinamicas!R540</f>
        <v>3585.6098899115623</v>
      </c>
      <c r="H19" s="174">
        <f>tab_dinamicas!S540</f>
        <v>17428.040484112011</v>
      </c>
      <c r="I19" s="174">
        <f>tab_dinamicas!T540</f>
        <v>729.15867964849497</v>
      </c>
      <c r="J19" s="174">
        <f>tab_dinamicas!U540</f>
        <v>2031.0726791456023</v>
      </c>
      <c r="K19" s="174">
        <f>tab_dinamicas!V540</f>
        <v>12590.93749370781</v>
      </c>
      <c r="L19" s="174">
        <f t="shared" si="0"/>
        <v>337748.01646794181</v>
      </c>
      <c r="N19" s="1" t="s">
        <v>543</v>
      </c>
      <c r="O19" s="20">
        <f>+B19/'Total x Ano'!$B$30</f>
        <v>7.8052806078323289E-5</v>
      </c>
      <c r="P19" s="20">
        <f>+C19/'Total x Ano'!$B$30</f>
        <v>5.3733997679527482E-5</v>
      </c>
      <c r="Q19" s="20">
        <f>+D19/'Total x Ano'!$B$30</f>
        <v>2.4178742835958998E-3</v>
      </c>
      <c r="R19" s="20">
        <f>+E19/'Total x Ano'!$B$30</f>
        <v>8.5205409094353264E-5</v>
      </c>
      <c r="S19" s="20">
        <f>+F19/'Total x Ano'!$B$30</f>
        <v>5.389210730276494E-4</v>
      </c>
      <c r="T19" s="20">
        <f>+G19/'Total x Ano'!$B$30</f>
        <v>3.7759119293153462E-5</v>
      </c>
      <c r="U19" s="20">
        <f>+H19/'Total x Ano'!$B$30</f>
        <v>1.8353013291742243E-4</v>
      </c>
      <c r="V19" s="20">
        <f>+I19/'Total x Ano'!$B$30</f>
        <v>7.6785792135253361E-6</v>
      </c>
      <c r="W19" s="20">
        <f>+J19/'Total x Ano'!$B$30</f>
        <v>2.1388694793792855E-5</v>
      </c>
      <c r="X19" s="20">
        <f>+K19/'Total x Ano'!$B$30</f>
        <v>1.3259186733481426E-4</v>
      </c>
      <c r="Y19" s="20">
        <f>+L19/'Total x Ano'!$B$30</f>
        <v>3.5567359630284609E-3</v>
      </c>
    </row>
    <row r="20" spans="1:25" x14ac:dyDescent="0.25">
      <c r="A20" s="1" t="s">
        <v>544</v>
      </c>
      <c r="B20" s="174">
        <f>tab_dinamicas!M541</f>
        <v>41102.121617602359</v>
      </c>
      <c r="C20" s="174">
        <f>tab_dinamicas!N541</f>
        <v>37626.545119512273</v>
      </c>
      <c r="D20" s="174">
        <f>tab_dinamicas!O541</f>
        <v>772941.50226238219</v>
      </c>
      <c r="E20" s="174">
        <f>tab_dinamicas!P541</f>
        <v>1298.47137733711</v>
      </c>
      <c r="F20" s="174">
        <f>tab_dinamicas!Q541</f>
        <v>356795.89784376713</v>
      </c>
      <c r="G20" s="174">
        <f>tab_dinamicas!R541</f>
        <v>44665.04014753933</v>
      </c>
      <c r="H20" s="174">
        <f>tab_dinamicas!S541</f>
        <v>51584.448864724531</v>
      </c>
      <c r="I20" s="174">
        <f>tab_dinamicas!T541</f>
        <v>13910.620554441333</v>
      </c>
      <c r="J20" s="174">
        <f>tab_dinamicas!U541</f>
        <v>23824.84607682324</v>
      </c>
      <c r="K20" s="174">
        <f>tab_dinamicas!V541</f>
        <v>126759.9995339023</v>
      </c>
      <c r="L20" s="174">
        <f t="shared" si="0"/>
        <v>1470509.4933980319</v>
      </c>
      <c r="N20" s="1" t="s">
        <v>544</v>
      </c>
      <c r="O20" s="20">
        <f>+B20/'Total x Ano'!$B$30</f>
        <v>4.3283568514449524E-4</v>
      </c>
      <c r="P20" s="20">
        <f>+C20/'Total x Ano'!$B$30</f>
        <v>3.9623529870170209E-4</v>
      </c>
      <c r="Q20" s="20">
        <f>+D20/'Total x Ano'!$B$30</f>
        <v>8.1396446592449535E-3</v>
      </c>
      <c r="R20" s="20">
        <f>+E20/'Total x Ano'!$B$30</f>
        <v>1.3673862227334079E-5</v>
      </c>
      <c r="S20" s="20">
        <f>+F20/'Total x Ano'!$B$30</f>
        <v>3.7573242164174441E-3</v>
      </c>
      <c r="T20" s="20">
        <f>+G20/'Total x Ano'!$B$30</f>
        <v>4.703558476647395E-4</v>
      </c>
      <c r="U20" s="20">
        <f>+H20/'Total x Ano'!$B$30</f>
        <v>5.4322232985662292E-4</v>
      </c>
      <c r="V20" s="20">
        <f>+I20/'Total x Ano'!$B$30</f>
        <v>1.4648910424828676E-4</v>
      </c>
      <c r="W20" s="20">
        <f>+J20/'Total x Ano'!$B$30</f>
        <v>2.5089321838577824E-4</v>
      </c>
      <c r="X20" s="20">
        <f>+K20/'Total x Ano'!$B$30</f>
        <v>1.3348763783443121E-3</v>
      </c>
      <c r="Y20" s="20">
        <f>+L20/'Total x Ano'!$B$30</f>
        <v>1.5485550600235671E-2</v>
      </c>
    </row>
    <row r="21" spans="1:25" x14ac:dyDescent="0.25">
      <c r="A21" s="1" t="s">
        <v>545</v>
      </c>
      <c r="B21" s="174">
        <f>tab_dinamicas!M542</f>
        <v>354317.74774569395</v>
      </c>
      <c r="C21" s="174">
        <f>tab_dinamicas!N542</f>
        <v>129278.42931344251</v>
      </c>
      <c r="D21" s="174">
        <f>tab_dinamicas!O542</f>
        <v>2254848.407815041</v>
      </c>
      <c r="E21" s="174">
        <f>tab_dinamicas!P542</f>
        <v>14521.228587061498</v>
      </c>
      <c r="F21" s="174">
        <f>tab_dinamicas!Q542</f>
        <v>1200900.3218797378</v>
      </c>
      <c r="G21" s="174">
        <f>tab_dinamicas!R542</f>
        <v>110856.69783400658</v>
      </c>
      <c r="H21" s="174">
        <f>tab_dinamicas!S542</f>
        <v>202378.88704109134</v>
      </c>
      <c r="I21" s="174">
        <f>tab_dinamicas!T542</f>
        <v>20742.762351248115</v>
      </c>
      <c r="J21" s="174">
        <f>tab_dinamicas!U542</f>
        <v>48788.042384943794</v>
      </c>
      <c r="K21" s="174">
        <f>tab_dinamicas!V542</f>
        <v>224430.75580325682</v>
      </c>
      <c r="L21" s="174">
        <f t="shared" si="0"/>
        <v>4561063.2807555236</v>
      </c>
      <c r="N21" s="1" t="s">
        <v>545</v>
      </c>
      <c r="O21" s="20">
        <f>+B21/'Total x Ano'!$B$30</f>
        <v>3.7312274663379775E-3</v>
      </c>
      <c r="P21" s="20">
        <f>+C21/'Total x Ano'!$B$30</f>
        <v>1.3613973032069538E-3</v>
      </c>
      <c r="Q21" s="20">
        <f>+D21/'Total x Ano'!$B$30</f>
        <v>2.3745218423849575E-2</v>
      </c>
      <c r="R21" s="20">
        <f>+E21/'Total x Ano'!$B$30</f>
        <v>1.5291925762607968E-4</v>
      </c>
      <c r="S21" s="20">
        <f>+F21/'Total x Ano'!$B$30</f>
        <v>1.264636697947133E-2</v>
      </c>
      <c r="T21" s="20">
        <f>+G21/'Total x Ano'!$B$30</f>
        <v>1.1674028704953634E-3</v>
      </c>
      <c r="U21" s="20">
        <f>+H21/'Total x Ano'!$B$30</f>
        <v>2.1311990910390633E-3</v>
      </c>
      <c r="V21" s="20">
        <f>+I21/'Total x Ano'!$B$30</f>
        <v>2.184366013419346E-4</v>
      </c>
      <c r="W21" s="20">
        <f>+J21/'Total x Ano'!$B$30</f>
        <v>5.1377410511826678E-4</v>
      </c>
      <c r="X21" s="20">
        <f>+K21/'Total x Ano'!$B$30</f>
        <v>2.3634215493634706E-3</v>
      </c>
      <c r="Y21" s="20">
        <f>+L21/'Total x Ano'!$B$30</f>
        <v>4.8031363647850017E-2</v>
      </c>
    </row>
    <row r="22" spans="1:25" x14ac:dyDescent="0.25">
      <c r="A22" s="1" t="s">
        <v>546</v>
      </c>
      <c r="B22" s="174">
        <f>tab_dinamicas!M543</f>
        <v>16218.313298250898</v>
      </c>
      <c r="C22" s="174">
        <f>tab_dinamicas!N543</f>
        <v>13770.784993762392</v>
      </c>
      <c r="D22" s="174">
        <f>tab_dinamicas!O543</f>
        <v>488302.77454917121</v>
      </c>
      <c r="E22" s="174">
        <f>tab_dinamicas!P543</f>
        <v>0</v>
      </c>
      <c r="F22" s="174">
        <f>tab_dinamicas!Q543</f>
        <v>335818.07660945563</v>
      </c>
      <c r="G22" s="174">
        <f>tab_dinamicas!R543</f>
        <v>15302.811701258697</v>
      </c>
      <c r="H22" s="174">
        <f>tab_dinamicas!S543</f>
        <v>21530.88826545926</v>
      </c>
      <c r="I22" s="174">
        <f>tab_dinamicas!T543</f>
        <v>18341.121464733427</v>
      </c>
      <c r="J22" s="174">
        <f>tab_dinamicas!U543</f>
        <v>13756.989206259328</v>
      </c>
      <c r="K22" s="174">
        <f>tab_dinamicas!V543</f>
        <v>36287.266436256527</v>
      </c>
      <c r="L22" s="174">
        <f t="shared" si="0"/>
        <v>959329.02652460732</v>
      </c>
      <c r="N22" s="1" t="s">
        <v>546</v>
      </c>
      <c r="O22" s="20">
        <f>+B22/'Total x Ano'!$B$30</f>
        <v>1.7079081254360806E-4</v>
      </c>
      <c r="P22" s="20">
        <f>+C22/'Total x Ano'!$B$30</f>
        <v>1.4501653255777545E-4</v>
      </c>
      <c r="Q22" s="20">
        <f>+D22/'Total x Ano'!$B$30</f>
        <v>5.1421887158602016E-3</v>
      </c>
      <c r="R22" s="20">
        <f>+E22/'Total x Ano'!$B$30</f>
        <v>0</v>
      </c>
      <c r="S22" s="20">
        <f>+F22/'Total x Ano'!$B$30</f>
        <v>3.536412271499657E-3</v>
      </c>
      <c r="T22" s="20">
        <f>+G22/'Total x Ano'!$B$30</f>
        <v>1.6114990483885114E-4</v>
      </c>
      <c r="U22" s="20">
        <f>+H22/'Total x Ano'!$B$30</f>
        <v>2.2673614906921349E-4</v>
      </c>
      <c r="V22" s="20">
        <f>+I22/'Total x Ano'!$B$30</f>
        <v>1.9314554974472374E-4</v>
      </c>
      <c r="W22" s="20">
        <f>+J22/'Total x Ano'!$B$30</f>
        <v>1.4487125273033609E-4</v>
      </c>
      <c r="X22" s="20">
        <f>+K22/'Total x Ano'!$B$30</f>
        <v>3.8213170541618756E-4</v>
      </c>
      <c r="Y22" s="20">
        <f>+L22/'Total x Ano'!$B$30</f>
        <v>1.0102442894260554E-2</v>
      </c>
    </row>
    <row r="23" spans="1:25" x14ac:dyDescent="0.25">
      <c r="A23" s="1" t="s">
        <v>547</v>
      </c>
      <c r="B23" s="174">
        <f>tab_dinamicas!M544</f>
        <v>536527.64737995726</v>
      </c>
      <c r="C23" s="174">
        <f>tab_dinamicas!N544</f>
        <v>222292.77426449905</v>
      </c>
      <c r="D23" s="174">
        <f>tab_dinamicas!O544</f>
        <v>12394946.852874471</v>
      </c>
      <c r="E23" s="174">
        <f>tab_dinamicas!P544</f>
        <v>18091.892045313012</v>
      </c>
      <c r="F23" s="174">
        <f>tab_dinamicas!Q544</f>
        <v>2793354.8041269532</v>
      </c>
      <c r="G23" s="174">
        <f>tab_dinamicas!R544</f>
        <v>184258.46173200783</v>
      </c>
      <c r="H23" s="174">
        <f>tab_dinamicas!S544</f>
        <v>160422.86160670253</v>
      </c>
      <c r="I23" s="174">
        <f>tab_dinamicas!T544</f>
        <v>308451.27206424362</v>
      </c>
      <c r="J23" s="174">
        <f>tab_dinamicas!U544</f>
        <v>124681.7870147658</v>
      </c>
      <c r="K23" s="174">
        <f>tab_dinamicas!V544</f>
        <v>721692.17381171917</v>
      </c>
      <c r="L23" s="174">
        <f t="shared" si="0"/>
        <v>17464720.526920635</v>
      </c>
      <c r="N23" s="1" t="s">
        <v>547</v>
      </c>
      <c r="O23" s="20">
        <f>+B23/'Total x Ano'!$B$30</f>
        <v>5.6500322298013456E-3</v>
      </c>
      <c r="P23" s="20">
        <f>+C23/'Total x Ano'!$B$30</f>
        <v>2.3409070253502333E-3</v>
      </c>
      <c r="Q23" s="20">
        <f>+D23/'Total x Ano'!$B$30</f>
        <v>0.1305279411926008</v>
      </c>
      <c r="R23" s="20">
        <f>+E23/'Total x Ano'!$B$30</f>
        <v>1.9052097995933334E-4</v>
      </c>
      <c r="S23" s="20">
        <f>+F23/'Total x Ano'!$B$30</f>
        <v>2.9416088340757682E-2</v>
      </c>
      <c r="T23" s="20">
        <f>+G23/'Total x Ano'!$B$30</f>
        <v>1.9403776347469406E-3</v>
      </c>
      <c r="U23" s="20">
        <f>+H23/'Total x Ano'!$B$30</f>
        <v>1.6893711682912423E-3</v>
      </c>
      <c r="V23" s="20">
        <f>+I23/'Total x Ano'!$B$30</f>
        <v>3.248219615515946E-3</v>
      </c>
      <c r="W23" s="20">
        <f>+J23/'Total x Ano'!$B$30</f>
        <v>1.3129912662334306E-3</v>
      </c>
      <c r="X23" s="20">
        <f>+K23/'Total x Ano'!$B$30</f>
        <v>7.5999513947581365E-3</v>
      </c>
      <c r="Y23" s="20">
        <f>+L23/'Total x Ano'!$B$30</f>
        <v>0.18391640084801511</v>
      </c>
    </row>
    <row r="24" spans="1:25" x14ac:dyDescent="0.25">
      <c r="A24" s="1" t="s">
        <v>548</v>
      </c>
      <c r="B24" s="174">
        <f>tab_dinamicas!M545</f>
        <v>1239030.3620188455</v>
      </c>
      <c r="C24" s="174">
        <f>tab_dinamicas!N545</f>
        <v>348951.39920539374</v>
      </c>
      <c r="D24" s="174">
        <f>tab_dinamicas!O545</f>
        <v>19032079.652982868</v>
      </c>
      <c r="E24" s="174">
        <f>tab_dinamicas!P545</f>
        <v>10465.990277063989</v>
      </c>
      <c r="F24" s="174">
        <f>tab_dinamicas!Q545</f>
        <v>11509163.766095109</v>
      </c>
      <c r="G24" s="174">
        <f>tab_dinamicas!R545</f>
        <v>585396.56424639048</v>
      </c>
      <c r="H24" s="174">
        <f>tab_dinamicas!S545</f>
        <v>1993914.840729495</v>
      </c>
      <c r="I24" s="174">
        <f>tab_dinamicas!T545</f>
        <v>446290.44635289616</v>
      </c>
      <c r="J24" s="174">
        <f>tab_dinamicas!U545</f>
        <v>344401.2454940129</v>
      </c>
      <c r="K24" s="174">
        <f>tab_dinamicas!V545</f>
        <v>4481908.2429780401</v>
      </c>
      <c r="L24" s="174">
        <f t="shared" si="0"/>
        <v>39991602.510380119</v>
      </c>
      <c r="N24" s="1" t="s">
        <v>548</v>
      </c>
      <c r="O24" s="20">
        <f>+B24/'Total x Ano'!$B$30</f>
        <v>1.3047904452445224E-2</v>
      </c>
      <c r="P24" s="20">
        <f>+C24/'Total x Ano'!$B$30</f>
        <v>3.6747158543882366E-3</v>
      </c>
      <c r="Q24" s="20">
        <f>+D24/'Total x Ano'!$B$30</f>
        <v>0.20042184958149581</v>
      </c>
      <c r="R24" s="20">
        <f>+E24/'Total x Ano'!$B$30</f>
        <v>1.1021460435630117E-4</v>
      </c>
      <c r="S24" s="20">
        <f>+F24/'Total x Ano'!$B$30</f>
        <v>0.12119999134070417</v>
      </c>
      <c r="T24" s="20">
        <f>+G24/'Total x Ano'!$B$30</f>
        <v>6.1646580029169938E-3</v>
      </c>
      <c r="U24" s="20">
        <f>+H24/'Total x Ano'!$B$30</f>
        <v>2.0997395322710648E-2</v>
      </c>
      <c r="V24" s="20">
        <f>+I24/'Total x Ano'!$B$30</f>
        <v>4.6997678834630133E-3</v>
      </c>
      <c r="W24" s="20">
        <f>+J24/'Total x Ano'!$B$30</f>
        <v>3.6267993765601225E-3</v>
      </c>
      <c r="X24" s="20">
        <f>+K24/'Total x Ano'!$B$30</f>
        <v>4.7197802662171294E-2</v>
      </c>
      <c r="Y24" s="20">
        <f>+L24/'Total x Ano'!$B$30</f>
        <v>0.42114109908121183</v>
      </c>
    </row>
    <row r="25" spans="1:25" x14ac:dyDescent="0.25">
      <c r="A25" s="1" t="s">
        <v>549</v>
      </c>
      <c r="B25" s="174">
        <f>tab_dinamicas!M546</f>
        <v>85356.462703955636</v>
      </c>
      <c r="C25" s="174">
        <f>tab_dinamicas!N546</f>
        <v>131520.88011341693</v>
      </c>
      <c r="D25" s="174">
        <f>tab_dinamicas!O546</f>
        <v>1454243.368106883</v>
      </c>
      <c r="E25" s="174">
        <f>tab_dinamicas!P546</f>
        <v>10969.641340514232</v>
      </c>
      <c r="F25" s="174">
        <f>tab_dinamicas!Q546</f>
        <v>1070661.8253086181</v>
      </c>
      <c r="G25" s="174">
        <f>tab_dinamicas!R546</f>
        <v>83872.33713916775</v>
      </c>
      <c r="H25" s="174">
        <f>tab_dinamicas!S546</f>
        <v>169821.21139936306</v>
      </c>
      <c r="I25" s="174">
        <f>tab_dinamicas!T546</f>
        <v>64340.66175022965</v>
      </c>
      <c r="J25" s="174">
        <f>tab_dinamicas!U546</f>
        <v>65237.532491506085</v>
      </c>
      <c r="K25" s="174">
        <f>tab_dinamicas!V546</f>
        <v>618339.85981899325</v>
      </c>
      <c r="L25" s="174">
        <f t="shared" si="0"/>
        <v>3754363.7801726474</v>
      </c>
      <c r="N25" s="1" t="s">
        <v>549</v>
      </c>
      <c r="O25" s="20">
        <f>+B25/'Total x Ano'!$B$30</f>
        <v>8.9886656848767188E-4</v>
      </c>
      <c r="P25" s="20">
        <f>+C25/'Total x Ano'!$B$30</f>
        <v>1.3850119656674451E-3</v>
      </c>
      <c r="Q25" s="20">
        <f>+D25/'Total x Ano'!$B$30</f>
        <v>1.5314256292108631E-2</v>
      </c>
      <c r="R25" s="20">
        <f>+E25/'Total x Ano'!$B$30</f>
        <v>1.1551842188548876E-4</v>
      </c>
      <c r="S25" s="20">
        <f>+F25/'Total x Ano'!$B$30</f>
        <v>1.1274859459251064E-2</v>
      </c>
      <c r="T25" s="20">
        <f>+G25/'Total x Ano'!$B$30</f>
        <v>8.8323763060334823E-4</v>
      </c>
      <c r="U25" s="20">
        <f>+H25/'Total x Ano'!$B$30</f>
        <v>1.7883427301385927E-3</v>
      </c>
      <c r="V25" s="20">
        <f>+I25/'Total x Ano'!$B$30</f>
        <v>6.7755466908511861E-4</v>
      </c>
      <c r="W25" s="20">
        <f>+J25/'Total x Ano'!$B$30</f>
        <v>6.8699938012456506E-4</v>
      </c>
      <c r="X25" s="20">
        <f>+K25/'Total x Ano'!$B$30</f>
        <v>6.5115752263816473E-3</v>
      </c>
      <c r="Y25" s="20">
        <f>+L25/'Total x Ano'!$B$30</f>
        <v>3.9536222343733572E-2</v>
      </c>
    </row>
    <row r="26" spans="1:25" x14ac:dyDescent="0.25">
      <c r="A26" s="1" t="s">
        <v>550</v>
      </c>
      <c r="B26" s="174">
        <f>tab_dinamicas!M547</f>
        <v>36099.551218756053</v>
      </c>
      <c r="C26" s="174">
        <f>tab_dinamicas!N547</f>
        <v>81099.120506272797</v>
      </c>
      <c r="D26" s="174">
        <f>tab_dinamicas!O547</f>
        <v>1082086.6935720718</v>
      </c>
      <c r="E26" s="174">
        <f>tab_dinamicas!P547</f>
        <v>3661.4353952356919</v>
      </c>
      <c r="F26" s="174">
        <f>tab_dinamicas!Q547</f>
        <v>439530.19778575044</v>
      </c>
      <c r="G26" s="174">
        <f>tab_dinamicas!R547</f>
        <v>66621.271500785122</v>
      </c>
      <c r="H26" s="174">
        <f>tab_dinamicas!S547</f>
        <v>135826.95287280099</v>
      </c>
      <c r="I26" s="174">
        <f>tab_dinamicas!T547</f>
        <v>43560.876694854072</v>
      </c>
      <c r="J26" s="174">
        <f>tab_dinamicas!U547</f>
        <v>3641.684716853315</v>
      </c>
      <c r="K26" s="174">
        <f>tab_dinamicas!V547</f>
        <v>109754.53031658217</v>
      </c>
      <c r="L26" s="174">
        <f t="shared" si="0"/>
        <v>2001882.3145799628</v>
      </c>
      <c r="N26" s="1" t="s">
        <v>550</v>
      </c>
      <c r="O26" s="20">
        <f>+B26/'Total x Ano'!$B$30</f>
        <v>3.801549255911756E-4</v>
      </c>
      <c r="P26" s="20">
        <f>+C26/'Total x Ano'!$B$30</f>
        <v>8.540336120730946E-4</v>
      </c>
      <c r="Q26" s="20">
        <f>+D26/'Total x Ano'!$B$30</f>
        <v>1.1395171756716015E-2</v>
      </c>
      <c r="R26" s="20">
        <f>+E26/'Total x Ano'!$B$30</f>
        <v>3.8557617844000574E-5</v>
      </c>
      <c r="S26" s="20">
        <f>+F26/'Total x Ano'!$B$30</f>
        <v>4.628577475154395E-3</v>
      </c>
      <c r="T26" s="20">
        <f>+G26/'Total x Ano'!$B$30</f>
        <v>7.0157117346688149E-4</v>
      </c>
      <c r="U26" s="20">
        <f>+H26/'Total x Ano'!$B$30</f>
        <v>1.4303580908731049E-3</v>
      </c>
      <c r="V26" s="20">
        <f>+I26/'Total x Ano'!$B$30</f>
        <v>4.5872819133592702E-4</v>
      </c>
      <c r="W26" s="20">
        <f>+J26/'Total x Ano'!$B$30</f>
        <v>3.8349628619277835E-5</v>
      </c>
      <c r="X26" s="20">
        <f>+K26/'Total x Ano'!$B$30</f>
        <v>1.1557962328383889E-3</v>
      </c>
      <c r="Y26" s="20">
        <f>+L26/'Total x Ano'!$B$30</f>
        <v>2.1081298704512263E-2</v>
      </c>
    </row>
    <row r="27" spans="1:25" x14ac:dyDescent="0.25">
      <c r="A27" s="1" t="s">
        <v>551</v>
      </c>
      <c r="B27" s="174">
        <f>tab_dinamicas!M548</f>
        <v>341372.72589038551</v>
      </c>
      <c r="C27" s="174">
        <f>tab_dinamicas!N548</f>
        <v>91019.368688331859</v>
      </c>
      <c r="D27" s="174">
        <f>tab_dinamicas!O548</f>
        <v>2273575.9320799555</v>
      </c>
      <c r="E27" s="174">
        <f>tab_dinamicas!P548</f>
        <v>2243.45446429511</v>
      </c>
      <c r="F27" s="174">
        <f>tab_dinamicas!Q548</f>
        <v>1408418.8817535534</v>
      </c>
      <c r="G27" s="174">
        <f>tab_dinamicas!R548</f>
        <v>84033.271466239341</v>
      </c>
      <c r="H27" s="174">
        <f>tab_dinamicas!S548</f>
        <v>77833.597827249614</v>
      </c>
      <c r="I27" s="174">
        <f>tab_dinamicas!T548</f>
        <v>27651.894690333884</v>
      </c>
      <c r="J27" s="174">
        <f>tab_dinamicas!U548</f>
        <v>47277.397420699534</v>
      </c>
      <c r="K27" s="174">
        <f>tab_dinamicas!V548</f>
        <v>202310.90524217059</v>
      </c>
      <c r="L27" s="174">
        <f t="shared" si="0"/>
        <v>4555737.4295232138</v>
      </c>
      <c r="N27" s="1" t="s">
        <v>551</v>
      </c>
      <c r="O27" s="20">
        <f>+B27/'Total x Ano'!$B$30</f>
        <v>3.5949068292652352E-3</v>
      </c>
      <c r="P27" s="20">
        <f>+C27/'Total x Ano'!$B$30</f>
        <v>9.5850114926334252E-4</v>
      </c>
      <c r="Q27" s="20">
        <f>+D27/'Total x Ano'!$B$30</f>
        <v>2.394243308035025E-2</v>
      </c>
      <c r="R27" s="20">
        <f>+E27/'Total x Ano'!$B$30</f>
        <v>2.3625231786764764E-5</v>
      </c>
      <c r="S27" s="20">
        <f>+F27/'Total x Ano'!$B$30</f>
        <v>1.4831690619911219E-2</v>
      </c>
      <c r="T27" s="20">
        <f>+G27/'Total x Ano'!$B$30</f>
        <v>8.8493238788058491E-4</v>
      </c>
      <c r="U27" s="20">
        <f>+H27/'Total x Ano'!$B$30</f>
        <v>8.1964524742175336E-4</v>
      </c>
      <c r="V27" s="20">
        <f>+I27/'Total x Ano'!$B$30</f>
        <v>2.9119486568567738E-4</v>
      </c>
      <c r="W27" s="20">
        <f>+J27/'Total x Ano'!$B$30</f>
        <v>4.9786589837915959E-4</v>
      </c>
      <c r="X27" s="20">
        <f>+K27/'Total x Ano'!$B$30</f>
        <v>2.1304831925074257E-3</v>
      </c>
      <c r="Y27" s="20">
        <f>+L27/'Total x Ano'!$B$30</f>
        <v>4.797527850245141E-2</v>
      </c>
    </row>
    <row r="28" spans="1:25" x14ac:dyDescent="0.25">
      <c r="A28" s="1" t="s">
        <v>552</v>
      </c>
      <c r="B28" s="174">
        <f>tab_dinamicas!M549</f>
        <v>4595.5138497712232</v>
      </c>
      <c r="C28" s="174">
        <f>tab_dinamicas!N549</f>
        <v>28604.153149288937</v>
      </c>
      <c r="D28" s="174">
        <f>tab_dinamicas!O549</f>
        <v>351983.62138487387</v>
      </c>
      <c r="E28" s="174">
        <f>tab_dinamicas!P549</f>
        <v>4146.4414958831849</v>
      </c>
      <c r="F28" s="174">
        <f>tab_dinamicas!Q549</f>
        <v>81998.599141525352</v>
      </c>
      <c r="G28" s="174">
        <f>tab_dinamicas!R549</f>
        <v>7336.8581330814868</v>
      </c>
      <c r="H28" s="174">
        <f>tab_dinamicas!S549</f>
        <v>28739.720883646565</v>
      </c>
      <c r="I28" s="174">
        <f>tab_dinamicas!T549</f>
        <v>2754.3328396189058</v>
      </c>
      <c r="J28" s="174">
        <f>tab_dinamicas!U549</f>
        <v>1379.423612018926</v>
      </c>
      <c r="K28" s="174">
        <f>tab_dinamicas!V549</f>
        <v>27109.563268478967</v>
      </c>
      <c r="L28" s="174">
        <f t="shared" si="0"/>
        <v>538648.22775818733</v>
      </c>
      <c r="N28" s="1" t="s">
        <v>552</v>
      </c>
      <c r="O28" s="20">
        <f>+B28/'Total x Ano'!$B$30</f>
        <v>4.8394153573447E-5</v>
      </c>
      <c r="P28" s="20">
        <f>+C28/'Total x Ano'!$B$30</f>
        <v>3.012228502834344E-4</v>
      </c>
      <c r="Q28" s="20">
        <f>+D28/'Total x Ano'!$B$30</f>
        <v>3.7066473925403583E-3</v>
      </c>
      <c r="R28" s="20">
        <f>+E28/'Total x Ano'!$B$30</f>
        <v>4.3665090149836824E-5</v>
      </c>
      <c r="S28" s="20">
        <f>+F28/'Total x Ano'!$B$30</f>
        <v>8.6350578616144246E-4</v>
      </c>
      <c r="T28" s="20">
        <f>+G28/'Total x Ano'!$B$30</f>
        <v>7.7262532732137233E-5</v>
      </c>
      <c r="U28" s="20">
        <f>+H28/'Total x Ano'!$B$30</f>
        <v>3.0265047861196919E-4</v>
      </c>
      <c r="V28" s="20">
        <f>+I28/'Total x Ano'!$B$30</f>
        <v>2.9005158245696811E-5</v>
      </c>
      <c r="W28" s="20">
        <f>+J28/'Total x Ano'!$B$30</f>
        <v>1.4526349023234074E-5</v>
      </c>
      <c r="X28" s="20">
        <f>+K28/'Total x Ano'!$B$30</f>
        <v>2.854837154258954E-4</v>
      </c>
      <c r="Y28" s="20">
        <f>+L28/'Total x Ano'!$B$30</f>
        <v>5.672363506747451E-3</v>
      </c>
    </row>
    <row r="29" spans="1:25" x14ac:dyDescent="0.25">
      <c r="A29" s="1" t="s">
        <v>553</v>
      </c>
      <c r="B29" s="174">
        <f>tab_dinamicas!M550</f>
        <v>3287.7262592613124</v>
      </c>
      <c r="C29" s="174">
        <f>tab_dinamicas!N550</f>
        <v>28629.519145366721</v>
      </c>
      <c r="D29" s="174">
        <f>tab_dinamicas!O550</f>
        <v>223534.47350548563</v>
      </c>
      <c r="E29" s="174">
        <f>tab_dinamicas!P550</f>
        <v>4603.8524321087698</v>
      </c>
      <c r="F29" s="174">
        <f>tab_dinamicas!Q550</f>
        <v>38188.560299912235</v>
      </c>
      <c r="G29" s="174">
        <f>tab_dinamicas!R550</f>
        <v>9582.6900234372606</v>
      </c>
      <c r="H29" s="174">
        <f>tab_dinamicas!S550</f>
        <v>10008.912536071257</v>
      </c>
      <c r="I29" s="174">
        <f>tab_dinamicas!T550</f>
        <v>13290.583582239129</v>
      </c>
      <c r="J29" s="174">
        <f>tab_dinamicas!U550</f>
        <v>462.96702262005329</v>
      </c>
      <c r="K29" s="174">
        <f>tab_dinamicas!V550</f>
        <v>24705.036995466104</v>
      </c>
      <c r="L29" s="174">
        <f t="shared" si="0"/>
        <v>356294.32180196844</v>
      </c>
      <c r="N29" s="1" t="s">
        <v>553</v>
      </c>
      <c r="O29" s="20">
        <f>+B29/'Total x Ano'!$B$30</f>
        <v>3.4622184743511791E-5</v>
      </c>
      <c r="P29" s="20">
        <f>+C29/'Total x Ano'!$B$30</f>
        <v>3.0148997294911689E-4</v>
      </c>
      <c r="Q29" s="20">
        <f>+D29/'Total x Ano'!$B$30</f>
        <v>2.3539830350685653E-3</v>
      </c>
      <c r="R29" s="20">
        <f>+E29/'Total x Ano'!$B$30</f>
        <v>4.8481965001596249E-5</v>
      </c>
      <c r="S29" s="20">
        <f>+F29/'Total x Ano'!$B$30</f>
        <v>4.0215373347091474E-4</v>
      </c>
      <c r="T29" s="20">
        <f>+G29/'Total x Ano'!$B$30</f>
        <v>1.0091280057050588E-4</v>
      </c>
      <c r="U29" s="20">
        <f>+H29/'Total x Ano'!$B$30</f>
        <v>1.0540123829633212E-4</v>
      </c>
      <c r="V29" s="20">
        <f>+I29/'Total x Ano'!$B$30</f>
        <v>1.3995965717558077E-4</v>
      </c>
      <c r="W29" s="20">
        <f>+J29/'Total x Ano'!$B$30</f>
        <v>4.8753845433915387E-6</v>
      </c>
      <c r="X29" s="20">
        <f>+K29/'Total x Ano'!$B$30</f>
        <v>2.601622785786611E-4</v>
      </c>
      <c r="Y29" s="20">
        <f>+L29/'Total x Ano'!$B$30</f>
        <v>3.7520422503981759E-3</v>
      </c>
    </row>
    <row r="30" spans="1:25" x14ac:dyDescent="0.25">
      <c r="A30" s="1" t="s">
        <v>554</v>
      </c>
      <c r="B30" s="174">
        <f>tab_dinamicas!M551</f>
        <v>39776.254423605045</v>
      </c>
      <c r="C30" s="174">
        <f>tab_dinamicas!N551</f>
        <v>32357.398875856161</v>
      </c>
      <c r="D30" s="174">
        <f>tab_dinamicas!O551</f>
        <v>609577.88616477617</v>
      </c>
      <c r="E30" s="174">
        <f>tab_dinamicas!P551</f>
        <v>2593.2342523932825</v>
      </c>
      <c r="F30" s="174">
        <f>tab_dinamicas!Q551</f>
        <v>241566.42380158769</v>
      </c>
      <c r="G30" s="174">
        <f>tab_dinamicas!R551</f>
        <v>18333.799802122161</v>
      </c>
      <c r="H30" s="174">
        <f>tab_dinamicas!S551</f>
        <v>35982.639563915785</v>
      </c>
      <c r="I30" s="174">
        <f>tab_dinamicas!T551</f>
        <v>14548.732438599769</v>
      </c>
      <c r="J30" s="174">
        <f>tab_dinamicas!U551</f>
        <v>1468.5642668010721</v>
      </c>
      <c r="K30" s="174">
        <f>tab_dinamicas!V551</f>
        <v>47697.255668759542</v>
      </c>
      <c r="L30" s="174">
        <f t="shared" si="0"/>
        <v>1043902.1892584168</v>
      </c>
      <c r="N30" s="1" t="s">
        <v>554</v>
      </c>
      <c r="O30" s="20">
        <f>+B30/'Total x Ano'!$B$30</f>
        <v>4.1887332474218778E-4</v>
      </c>
      <c r="P30" s="20">
        <f>+C30/'Total x Ano'!$B$30</f>
        <v>3.4074729869727614E-4</v>
      </c>
      <c r="Q30" s="20">
        <f>+D30/'Total x Ano'!$B$30</f>
        <v>6.4193051750902584E-3</v>
      </c>
      <c r="R30" s="20">
        <f>+E30/'Total x Ano'!$B$30</f>
        <v>2.7308671187769595E-5</v>
      </c>
      <c r="S30" s="20">
        <f>+F30/'Total x Ano'!$B$30</f>
        <v>2.5438727841554424E-3</v>
      </c>
      <c r="T30" s="20">
        <f>+G30/'Total x Ano'!$B$30</f>
        <v>1.9306844723205471E-4</v>
      </c>
      <c r="U30" s="20">
        <f>+H30/'Total x Ano'!$B$30</f>
        <v>3.7892375955320411E-4</v>
      </c>
      <c r="V30" s="20">
        <f>+I30/'Total x Ano'!$B$30</f>
        <v>1.5320889348807815E-4</v>
      </c>
      <c r="W30" s="20">
        <f>+J30/'Total x Ano'!$B$30</f>
        <v>1.5465065928064981E-5</v>
      </c>
      <c r="X30" s="20">
        <f>+K30/'Total x Ano'!$B$30</f>
        <v>5.0228731570046872E-4</v>
      </c>
      <c r="Y30" s="20">
        <f>+L30/'Total x Ano'!$B$30</f>
        <v>1.0993060735774806E-2</v>
      </c>
    </row>
    <row r="31" spans="1:25" x14ac:dyDescent="0.25">
      <c r="A31" s="1" t="s">
        <v>555</v>
      </c>
      <c r="B31" s="174">
        <f>tab_dinamicas!M552</f>
        <v>20696.081857643188</v>
      </c>
      <c r="C31" s="174">
        <f>tab_dinamicas!N552</f>
        <v>45925.981012978285</v>
      </c>
      <c r="D31" s="174">
        <f>tab_dinamicas!O552</f>
        <v>1526856.3034522703</v>
      </c>
      <c r="E31" s="174">
        <f>tab_dinamicas!P552</f>
        <v>2617.3293912120025</v>
      </c>
      <c r="F31" s="174">
        <f>tab_dinamicas!Q552</f>
        <v>715242.23684778926</v>
      </c>
      <c r="G31" s="174">
        <f>tab_dinamicas!R552</f>
        <v>36055.944662525944</v>
      </c>
      <c r="H31" s="174">
        <f>tab_dinamicas!S552</f>
        <v>25850.718163075406</v>
      </c>
      <c r="I31" s="174">
        <f>tab_dinamicas!T552</f>
        <v>6657.0527902500617</v>
      </c>
      <c r="J31" s="174">
        <f>tab_dinamicas!U552</f>
        <v>391031.18373278115</v>
      </c>
      <c r="K31" s="174">
        <f>tab_dinamicas!V552</f>
        <v>213700.4925362698</v>
      </c>
      <c r="L31" s="174">
        <f t="shared" si="0"/>
        <v>2984633.324446795</v>
      </c>
      <c r="N31" s="1" t="s">
        <v>555</v>
      </c>
      <c r="O31" s="20">
        <f>+B31/'Total x Ano'!$B$30</f>
        <v>2.1794502128141241E-4</v>
      </c>
      <c r="P31" s="20">
        <f>+C31/'Total x Ano'!$B$30</f>
        <v>4.8363448589409133E-4</v>
      </c>
      <c r="Q31" s="20">
        <f>+D31/'Total x Ano'!$B$30</f>
        <v>1.6078924109331809E-2</v>
      </c>
      <c r="R31" s="20">
        <f>+E31/'Total x Ano'!$B$30</f>
        <v>2.756241078827688E-5</v>
      </c>
      <c r="S31" s="20">
        <f>+F31/'Total x Ano'!$B$30</f>
        <v>7.532028796725489E-3</v>
      </c>
      <c r="T31" s="20">
        <f>+G31/'Total x Ano'!$B$30</f>
        <v>3.7969571636060955E-4</v>
      </c>
      <c r="U31" s="20">
        <f>+H31/'Total x Ano'!$B$30</f>
        <v>2.7222714709695549E-4</v>
      </c>
      <c r="V31" s="20">
        <f>+I31/'Total x Ano'!$B$30</f>
        <v>7.0103680591441023E-5</v>
      </c>
      <c r="W31" s="20">
        <f>+J31/'Total x Ano'!$B$30</f>
        <v>4.1178470517531027E-3</v>
      </c>
      <c r="X31" s="20">
        <f>+K31/'Total x Ano'!$B$30</f>
        <v>2.2504239553181519E-3</v>
      </c>
      <c r="Y31" s="20">
        <f>+L31/'Total x Ano'!$B$30</f>
        <v>3.1430392375141336E-2</v>
      </c>
    </row>
    <row r="32" spans="1:25" x14ac:dyDescent="0.25">
      <c r="A32" s="179" t="s">
        <v>95</v>
      </c>
      <c r="B32" s="162">
        <f t="shared" ref="B32:K32" si="1">SUM(B5:B31)</f>
        <v>3097994.0808788966</v>
      </c>
      <c r="C32" s="162">
        <f t="shared" si="1"/>
        <v>1378143.0113423353</v>
      </c>
      <c r="D32" s="162">
        <f t="shared" si="1"/>
        <v>45607024.051215537</v>
      </c>
      <c r="E32" s="162">
        <f t="shared" si="1"/>
        <v>92974.696801518585</v>
      </c>
      <c r="F32" s="162">
        <f t="shared" si="1"/>
        <v>21604956.069517925</v>
      </c>
      <c r="G32" s="162">
        <f t="shared" si="1"/>
        <v>1342323.8819438396</v>
      </c>
      <c r="H32" s="162">
        <f t="shared" si="1"/>
        <v>3062637.5644966592</v>
      </c>
      <c r="I32" s="162">
        <f t="shared" si="1"/>
        <v>1057440.7992600065</v>
      </c>
      <c r="J32" s="162">
        <f t="shared" si="1"/>
        <v>1149577.5580990051</v>
      </c>
      <c r="K32" s="162">
        <f t="shared" si="1"/>
        <v>7162661.462963813</v>
      </c>
      <c r="L32" s="174">
        <f t="shared" si="0"/>
        <v>85555733.176519543</v>
      </c>
      <c r="N32" s="1" t="s">
        <v>95</v>
      </c>
      <c r="O32" s="20">
        <f>+B32/'Total x Ano'!$B$30</f>
        <v>3.2624164831348897E-2</v>
      </c>
      <c r="P32" s="20">
        <f>+C32/'Total x Ano'!$B$30</f>
        <v>1.4512863352679024E-2</v>
      </c>
      <c r="Q32" s="20">
        <f>+D32/'Total x Ano'!$B$30</f>
        <v>0.48027563361000242</v>
      </c>
      <c r="R32" s="20">
        <f>+E32/'Total x Ano'!$B$30</f>
        <v>9.7909219785755953E-4</v>
      </c>
      <c r="S32" s="20">
        <f>+F32/'Total x Ano'!$B$30</f>
        <v>0.22751613772807511</v>
      </c>
      <c r="T32" s="20">
        <f>+G32/'Total x Ano'!$B$30</f>
        <v>1.4135661475882534E-2</v>
      </c>
      <c r="U32" s="20">
        <f>+H32/'Total x Ano'!$B$30</f>
        <v>3.2251834611147452E-2</v>
      </c>
      <c r="V32" s="20">
        <f>+I32/'Total x Ano'!$B$30</f>
        <v>1.1135632294256901E-2</v>
      </c>
      <c r="W32" s="20">
        <f>+J32/'Total x Ano'!$B$30</f>
        <v>1.2105900386743692E-2</v>
      </c>
      <c r="X32" s="20">
        <f>+K32/'Total x Ano'!$B$30</f>
        <v>7.5428113191419829E-2</v>
      </c>
      <c r="Y32" s="20">
        <f>+L32/'Total x Ano'!$B$30</f>
        <v>0.9009650336794135</v>
      </c>
    </row>
    <row r="33" spans="1:25" x14ac:dyDescent="0.25">
      <c r="A33" s="1"/>
    </row>
    <row r="34" spans="1:25" x14ac:dyDescent="0.25">
      <c r="A34" s="1"/>
      <c r="B34" s="156"/>
    </row>
    <row r="35" spans="1:25" s="181" customFormat="1" x14ac:dyDescent="0.25">
      <c r="B35" s="182">
        <v>2008</v>
      </c>
      <c r="C35" s="177">
        <v>2008</v>
      </c>
      <c r="D35" s="177">
        <v>2008</v>
      </c>
      <c r="E35" s="177">
        <v>2008</v>
      </c>
      <c r="F35" s="177">
        <v>2008</v>
      </c>
      <c r="G35" s="177">
        <v>2008</v>
      </c>
      <c r="H35" s="177">
        <v>2008</v>
      </c>
      <c r="I35" s="177">
        <v>2008</v>
      </c>
      <c r="J35" s="177">
        <v>2008</v>
      </c>
      <c r="K35" s="177">
        <v>2008</v>
      </c>
      <c r="L35" s="177">
        <v>2008</v>
      </c>
      <c r="O35" s="183">
        <v>2008</v>
      </c>
      <c r="P35" s="181">
        <v>2008</v>
      </c>
      <c r="Q35" s="181">
        <v>2008</v>
      </c>
      <c r="R35" s="181">
        <v>2008</v>
      </c>
      <c r="S35" s="181">
        <v>2008</v>
      </c>
      <c r="T35" s="181">
        <v>2008</v>
      </c>
      <c r="U35" s="181">
        <v>2008</v>
      </c>
      <c r="V35" s="181">
        <v>2008</v>
      </c>
      <c r="W35" s="181">
        <v>2008</v>
      </c>
      <c r="X35" s="181">
        <v>2008</v>
      </c>
      <c r="Y35" s="181">
        <v>2008</v>
      </c>
    </row>
    <row r="36" spans="1:25" s="133" customFormat="1" x14ac:dyDescent="0.25">
      <c r="A36" s="123"/>
      <c r="B36" s="156" t="s">
        <v>780</v>
      </c>
      <c r="C36" s="156" t="s">
        <v>782</v>
      </c>
      <c r="D36" s="156" t="s">
        <v>23</v>
      </c>
      <c r="E36" s="156" t="s">
        <v>787</v>
      </c>
      <c r="F36" s="156" t="s">
        <v>788</v>
      </c>
      <c r="G36" s="156" t="s">
        <v>791</v>
      </c>
      <c r="H36" s="156" t="s">
        <v>25</v>
      </c>
      <c r="I36" s="156" t="s">
        <v>24</v>
      </c>
      <c r="J36" s="156" t="s">
        <v>35</v>
      </c>
      <c r="K36" s="156" t="s">
        <v>795</v>
      </c>
      <c r="L36" s="156" t="s">
        <v>935</v>
      </c>
      <c r="N36" s="123"/>
      <c r="O36" s="123" t="s">
        <v>780</v>
      </c>
      <c r="P36" s="123" t="s">
        <v>782</v>
      </c>
      <c r="Q36" s="123" t="s">
        <v>23</v>
      </c>
      <c r="R36" s="123" t="s">
        <v>787</v>
      </c>
      <c r="S36" s="123" t="s">
        <v>788</v>
      </c>
      <c r="T36" s="123" t="s">
        <v>791</v>
      </c>
      <c r="U36" s="123" t="s">
        <v>25</v>
      </c>
      <c r="V36" s="123" t="s">
        <v>24</v>
      </c>
      <c r="W36" s="123" t="s">
        <v>35</v>
      </c>
      <c r="X36" s="123" t="s">
        <v>795</v>
      </c>
      <c r="Y36" s="123" t="s">
        <v>935</v>
      </c>
    </row>
    <row r="37" spans="1:25" x14ac:dyDescent="0.25">
      <c r="A37" s="1" t="s">
        <v>529</v>
      </c>
      <c r="B37" s="174">
        <f>tab_dinamicas!M558</f>
        <v>1313.6089855012306</v>
      </c>
      <c r="C37" s="174">
        <f>tab_dinamicas!N558</f>
        <v>701.04141507958866</v>
      </c>
      <c r="D37" s="174">
        <f>tab_dinamicas!O558</f>
        <v>132682.0171821845</v>
      </c>
      <c r="E37" s="174">
        <f>tab_dinamicas!P558</f>
        <v>239.67187323219295</v>
      </c>
      <c r="F37" s="174">
        <f>tab_dinamicas!Q558</f>
        <v>21500.788688063149</v>
      </c>
      <c r="G37" s="174">
        <f>tab_dinamicas!R558</f>
        <v>5544.7179340513485</v>
      </c>
      <c r="H37" s="174">
        <f>tab_dinamicas!S558</f>
        <v>6581.2358611045765</v>
      </c>
      <c r="I37" s="174">
        <f>tab_dinamicas!T558</f>
        <v>5042.3950927132464</v>
      </c>
      <c r="J37" s="174">
        <f>tab_dinamicas!U558</f>
        <v>368.65790961372187</v>
      </c>
      <c r="K37" s="174">
        <f>tab_dinamicas!V558</f>
        <v>6445.9611247076873</v>
      </c>
      <c r="L37" s="174">
        <f>SUM(B37:K37)</f>
        <v>180420.09606625122</v>
      </c>
      <c r="N37" s="1" t="s">
        <v>529</v>
      </c>
      <c r="O37" s="20">
        <f>+B37/'Total x Ano'!$C$30</f>
        <v>1.2657134678930994E-5</v>
      </c>
      <c r="P37" s="20">
        <f>+C37/'Total x Ano'!$C$30</f>
        <v>6.7548073316391055E-6</v>
      </c>
      <c r="Q37" s="20">
        <f>+D37/'Total x Ano'!$C$30</f>
        <v>1.2784429609442349E-3</v>
      </c>
      <c r="R37" s="20">
        <f>+E37/'Total x Ano'!$C$30</f>
        <v>2.3093319334246445E-6</v>
      </c>
      <c r="S37" s="20">
        <f>+F37/'Total x Ano'!$C$30</f>
        <v>2.0716848098006283E-4</v>
      </c>
      <c r="T37" s="20">
        <f>+G37/'Total x Ano'!$C$30</f>
        <v>5.3425518874015197E-5</v>
      </c>
      <c r="U37" s="20">
        <f>+H37/'Total x Ano'!$C$30</f>
        <v>6.34127731822926E-5</v>
      </c>
      <c r="V37" s="20">
        <f>+I37/'Total x Ano'!$C$30</f>
        <v>4.8585442469777102E-5</v>
      </c>
      <c r="W37" s="20">
        <f>+J37/'Total x Ano'!$C$30</f>
        <v>3.5521626784956824E-6</v>
      </c>
      <c r="X37" s="20">
        <f>+K37/'Total x Ano'!$C$30</f>
        <v>6.2109348360956588E-5</v>
      </c>
      <c r="Y37" s="20">
        <f>+L37/'Total x Ano'!$C$30</f>
        <v>1.7384179614338294E-3</v>
      </c>
    </row>
    <row r="38" spans="1:25" x14ac:dyDescent="0.25">
      <c r="A38" s="1" t="s">
        <v>530</v>
      </c>
      <c r="B38" s="174">
        <f>tab_dinamicas!M559</f>
        <v>4591.2767180609271</v>
      </c>
      <c r="C38" s="174">
        <f>tab_dinamicas!N559</f>
        <v>877.15327862030767</v>
      </c>
      <c r="D38" s="174">
        <f>tab_dinamicas!O559</f>
        <v>41419.568637267141</v>
      </c>
      <c r="E38" s="174">
        <f>tab_dinamicas!P559</f>
        <v>0</v>
      </c>
      <c r="F38" s="174">
        <f>tab_dinamicas!Q559</f>
        <v>3964.6705929126729</v>
      </c>
      <c r="G38" s="174">
        <f>tab_dinamicas!R559</f>
        <v>1317.7003988505144</v>
      </c>
      <c r="H38" s="174">
        <f>tab_dinamicas!S559</f>
        <v>1993.9454110766685</v>
      </c>
      <c r="I38" s="174">
        <f>tab_dinamicas!T559</f>
        <v>1400.6892328971817</v>
      </c>
      <c r="J38" s="174">
        <f>tab_dinamicas!U559</f>
        <v>43196.881902462512</v>
      </c>
      <c r="K38" s="174">
        <f>tab_dinamicas!V559</f>
        <v>1945.4441232108031</v>
      </c>
      <c r="L38" s="174">
        <f t="shared" ref="L38:L64" si="2">SUM(B38:K38)</f>
        <v>100707.33029535874</v>
      </c>
      <c r="N38" s="1" t="s">
        <v>530</v>
      </c>
      <c r="O38" s="20">
        <f>+B38/'Total x Ano'!$C$30</f>
        <v>4.4238741063851383E-5</v>
      </c>
      <c r="P38" s="20">
        <f>+C38/'Total x Ano'!$C$30</f>
        <v>8.4517137931474026E-6</v>
      </c>
      <c r="Q38" s="20">
        <f>+D38/'Total x Ano'!$C$30</f>
        <v>3.9909369102334406E-4</v>
      </c>
      <c r="R38" s="20">
        <f>+E38/'Total x Ano'!$C$30</f>
        <v>0</v>
      </c>
      <c r="S38" s="20">
        <f>+F38/'Total x Ano'!$C$30</f>
        <v>3.8201146768911087E-5</v>
      </c>
      <c r="T38" s="20">
        <f>+G38/'Total x Ano'!$C$30</f>
        <v>1.2696557041567546E-5</v>
      </c>
      <c r="U38" s="20">
        <f>+H38/'Total x Ano'!$C$30</f>
        <v>1.9212441364965204E-5</v>
      </c>
      <c r="V38" s="20">
        <f>+I38/'Total x Ano'!$C$30</f>
        <v>1.3496186810372243E-5</v>
      </c>
      <c r="W38" s="20">
        <f>+J38/'Total x Ano'!$C$30</f>
        <v>4.1621879720982831E-4</v>
      </c>
      <c r="X38" s="20">
        <f>+K38/'Total x Ano'!$C$30</f>
        <v>1.8745112548402931E-5</v>
      </c>
      <c r="Y38" s="20">
        <f>+L38/'Total x Ano'!$C$30</f>
        <v>9.7035438762439025E-4</v>
      </c>
    </row>
    <row r="39" spans="1:25" x14ac:dyDescent="0.25">
      <c r="A39" s="1" t="s">
        <v>531</v>
      </c>
      <c r="B39" s="174">
        <f>tab_dinamicas!M560</f>
        <v>27736.265823547681</v>
      </c>
      <c r="C39" s="174">
        <f>tab_dinamicas!N560</f>
        <v>65744.572911020863</v>
      </c>
      <c r="D39" s="174">
        <f>tab_dinamicas!O560</f>
        <v>425366.6521639523</v>
      </c>
      <c r="E39" s="174">
        <f>tab_dinamicas!P560</f>
        <v>783.13650544811651</v>
      </c>
      <c r="F39" s="174">
        <f>tab_dinamicas!Q560</f>
        <v>101284.52551329814</v>
      </c>
      <c r="G39" s="174">
        <f>tab_dinamicas!R560</f>
        <v>9821.2141000939737</v>
      </c>
      <c r="H39" s="174">
        <f>tab_dinamicas!S560</f>
        <v>28757.321740018677</v>
      </c>
      <c r="I39" s="174">
        <f>tab_dinamicas!T560</f>
        <v>26403.506115257613</v>
      </c>
      <c r="J39" s="174">
        <f>tab_dinamicas!U560</f>
        <v>19475.576626922681</v>
      </c>
      <c r="K39" s="174">
        <f>tab_dinamicas!V560</f>
        <v>31555.04092070293</v>
      </c>
      <c r="L39" s="174">
        <f t="shared" si="2"/>
        <v>736927.81242026307</v>
      </c>
      <c r="N39" s="1" t="s">
        <v>531</v>
      </c>
      <c r="O39" s="20">
        <f>+B39/'Total x Ano'!$C$30</f>
        <v>2.6724973404876654E-4</v>
      </c>
      <c r="P39" s="20">
        <f>+C39/'Total x Ano'!$C$30</f>
        <v>6.3347459017728375E-4</v>
      </c>
      <c r="Q39" s="20">
        <f>+D39/'Total x Ano'!$C$30</f>
        <v>4.0985735205753089E-3</v>
      </c>
      <c r="R39" s="20">
        <f>+E39/'Total x Ano'!$C$30</f>
        <v>7.5458255316836075E-6</v>
      </c>
      <c r="S39" s="20">
        <f>+F39/'Total x Ano'!$C$30</f>
        <v>9.7591588856578817E-4</v>
      </c>
      <c r="T39" s="20">
        <f>+G39/'Total x Ano'!$C$30</f>
        <v>9.4631226603610234E-5</v>
      </c>
      <c r="U39" s="20">
        <f>+H39/'Total x Ano'!$C$30</f>
        <v>2.7708800585729982E-4</v>
      </c>
      <c r="V39" s="20">
        <f>+I39/'Total x Ano'!$C$30</f>
        <v>2.5440807468995547E-4</v>
      </c>
      <c r="W39" s="20">
        <f>+J39/'Total x Ano'!$C$30</f>
        <v>1.8765477325259213E-4</v>
      </c>
      <c r="X39" s="20">
        <f>+K39/'Total x Ano'!$C$30</f>
        <v>3.0404512083945511E-4</v>
      </c>
      <c r="Y39" s="20">
        <f>+L39/'Total x Ano'!$C$30</f>
        <v>7.1005867601417446E-3</v>
      </c>
    </row>
    <row r="40" spans="1:25" x14ac:dyDescent="0.25">
      <c r="A40" s="1" t="s">
        <v>532</v>
      </c>
      <c r="B40" s="174">
        <f>tab_dinamicas!M561</f>
        <v>253.21737651004702</v>
      </c>
      <c r="C40" s="174">
        <f>tab_dinamicas!N561</f>
        <v>532.53163897261788</v>
      </c>
      <c r="D40" s="174">
        <f>tab_dinamicas!O561</f>
        <v>34122.586857701259</v>
      </c>
      <c r="E40" s="174">
        <f>tab_dinamicas!P561</f>
        <v>236.76161411463249</v>
      </c>
      <c r="F40" s="174">
        <f>tab_dinamicas!Q561</f>
        <v>8765.2553883285855</v>
      </c>
      <c r="G40" s="174">
        <f>tab_dinamicas!R561</f>
        <v>1980.1876615237884</v>
      </c>
      <c r="H40" s="174">
        <f>tab_dinamicas!S561</f>
        <v>1628.8725837721022</v>
      </c>
      <c r="I40" s="174">
        <f>tab_dinamicas!T561</f>
        <v>599.70846575805149</v>
      </c>
      <c r="J40" s="174">
        <f>tab_dinamicas!U561</f>
        <v>519.82670785836081</v>
      </c>
      <c r="K40" s="174">
        <f>tab_dinamicas!V561</f>
        <v>4560.1155955127697</v>
      </c>
      <c r="L40" s="174">
        <f t="shared" si="2"/>
        <v>53199.06389005221</v>
      </c>
      <c r="N40" s="1" t="s">
        <v>532</v>
      </c>
      <c r="O40" s="20">
        <f>+B40/'Total x Ano'!$C$30</f>
        <v>2.4398481381507272E-6</v>
      </c>
      <c r="P40" s="20">
        <f>+C40/'Total x Ano'!$C$30</f>
        <v>5.1311499461891954E-6</v>
      </c>
      <c r="Q40" s="20">
        <f>+D40/'Total x Ano'!$C$30</f>
        <v>3.2878442688685539E-4</v>
      </c>
      <c r="R40" s="20">
        <f>+E40/'Total x Ano'!$C$30</f>
        <v>2.2812904522775784E-6</v>
      </c>
      <c r="S40" s="20">
        <f>+F40/'Total x Ano'!$C$30</f>
        <v>8.4456652755742422E-5</v>
      </c>
      <c r="T40" s="20">
        <f>+G40/'Total x Ano'!$C$30</f>
        <v>1.9079880084636141E-5</v>
      </c>
      <c r="U40" s="20">
        <f>+H40/'Total x Ano'!$C$30</f>
        <v>1.5694822352143917E-5</v>
      </c>
      <c r="V40" s="20">
        <f>+I40/'Total x Ano'!$C$30</f>
        <v>5.7784248608031647E-6</v>
      </c>
      <c r="W40" s="20">
        <f>+J40/'Total x Ano'!$C$30</f>
        <v>5.0087329819520533E-6</v>
      </c>
      <c r="X40" s="20">
        <f>+K40/'Total x Ano'!$C$30</f>
        <v>4.3938491500098432E-5</v>
      </c>
      <c r="Y40" s="20">
        <f>+L40/'Total x Ano'!$C$30</f>
        <v>5.1259371995884893E-4</v>
      </c>
    </row>
    <row r="41" spans="1:25" x14ac:dyDescent="0.25">
      <c r="A41" s="1" t="s">
        <v>533</v>
      </c>
      <c r="B41" s="174">
        <f>tab_dinamicas!M562</f>
        <v>12071.972616247096</v>
      </c>
      <c r="C41" s="174">
        <f>tab_dinamicas!N562</f>
        <v>81198.509587747976</v>
      </c>
      <c r="D41" s="174">
        <f>tab_dinamicas!O562</f>
        <v>388416.47218965879</v>
      </c>
      <c r="E41" s="174">
        <f>tab_dinamicas!P562</f>
        <v>3307.9164856810344</v>
      </c>
      <c r="F41" s="174">
        <f>tab_dinamicas!Q562</f>
        <v>172976.27715142531</v>
      </c>
      <c r="G41" s="174">
        <f>tab_dinamicas!R562</f>
        <v>16746.612397871952</v>
      </c>
      <c r="H41" s="174">
        <f>tab_dinamicas!S562</f>
        <v>13178.67491990545</v>
      </c>
      <c r="I41" s="174">
        <f>tab_dinamicas!T562</f>
        <v>755.53530185065051</v>
      </c>
      <c r="J41" s="174">
        <f>tab_dinamicas!U562</f>
        <v>26064.537060609859</v>
      </c>
      <c r="K41" s="174">
        <f>tab_dinamicas!V562</f>
        <v>58534.807289760538</v>
      </c>
      <c r="L41" s="174">
        <f t="shared" si="2"/>
        <v>773251.31500075874</v>
      </c>
      <c r="N41" s="1" t="s">
        <v>533</v>
      </c>
      <c r="O41" s="20">
        <f>+B41/'Total x Ano'!$C$30</f>
        <v>1.1631816235323957E-4</v>
      </c>
      <c r="P41" s="20">
        <f>+C41/'Total x Ano'!$C$30</f>
        <v>7.8237929469433657E-4</v>
      </c>
      <c r="Q41" s="20">
        <f>+D41/'Total x Ano'!$C$30</f>
        <v>3.7425441316876265E-3</v>
      </c>
      <c r="R41" s="20">
        <f>+E41/'Total x Ano'!$C$30</f>
        <v>3.1873064913563461E-5</v>
      </c>
      <c r="S41" s="20">
        <f>+F41/'Total x Ano'!$C$30</f>
        <v>1.6666938642554174E-3</v>
      </c>
      <c r="T41" s="20">
        <f>+G41/'Total x Ano'!$C$30</f>
        <v>1.6136013903318588E-4</v>
      </c>
      <c r="U41" s="20">
        <f>+H41/'Total x Ano'!$C$30</f>
        <v>1.2698167049112133E-4</v>
      </c>
      <c r="V41" s="20">
        <f>+I41/'Total x Ano'!$C$30</f>
        <v>7.2798771748364441E-6</v>
      </c>
      <c r="W41" s="20">
        <f>+J41/'Total x Ano'!$C$30</f>
        <v>2.5114197570310249E-4</v>
      </c>
      <c r="X41" s="20">
        <f>+K41/'Total x Ano'!$C$30</f>
        <v>5.6400568772683448E-4</v>
      </c>
      <c r="Y41" s="20">
        <f>+L41/'Total x Ano'!$C$30</f>
        <v>7.450577868033265E-3</v>
      </c>
    </row>
    <row r="42" spans="1:25" x14ac:dyDescent="0.25">
      <c r="A42" s="1" t="s">
        <v>534</v>
      </c>
      <c r="B42" s="174">
        <f>tab_dinamicas!M563</f>
        <v>589.9136393181675</v>
      </c>
      <c r="C42" s="174">
        <f>tab_dinamicas!N563</f>
        <v>6013.1457764556271</v>
      </c>
      <c r="D42" s="174">
        <f>tab_dinamicas!O563</f>
        <v>56041.255083812182</v>
      </c>
      <c r="E42" s="174">
        <f>tab_dinamicas!P563</f>
        <v>0</v>
      </c>
      <c r="F42" s="174">
        <f>tab_dinamicas!Q563</f>
        <v>1377.3474951969838</v>
      </c>
      <c r="G42" s="174">
        <f>tab_dinamicas!R563</f>
        <v>977.50285558096584</v>
      </c>
      <c r="H42" s="174">
        <f>tab_dinamicas!S563</f>
        <v>1447.795883955873</v>
      </c>
      <c r="I42" s="174">
        <f>tab_dinamicas!T563</f>
        <v>0</v>
      </c>
      <c r="J42" s="174">
        <f>tab_dinamicas!U563</f>
        <v>0</v>
      </c>
      <c r="K42" s="174">
        <f>tab_dinamicas!V563</f>
        <v>8245.1835796324176</v>
      </c>
      <c r="L42" s="174">
        <f t="shared" si="2"/>
        <v>74692.144313952216</v>
      </c>
      <c r="N42" s="1" t="s">
        <v>534</v>
      </c>
      <c r="O42" s="20">
        <f>+B42/'Total x Ano'!$C$30</f>
        <v>5.6840478895927694E-6</v>
      </c>
      <c r="P42" s="20">
        <f>+C42/'Total x Ano'!$C$30</f>
        <v>5.793900374973696E-5</v>
      </c>
      <c r="Q42" s="20">
        <f>+D42/'Total x Ano'!$C$30</f>
        <v>5.3997934012417167E-4</v>
      </c>
      <c r="R42" s="20">
        <f>+E42/'Total x Ano'!$C$30</f>
        <v>0</v>
      </c>
      <c r="S42" s="20">
        <f>+F42/'Total x Ano'!$C$30</f>
        <v>1.3271280067975871E-5</v>
      </c>
      <c r="T42" s="20">
        <f>+G42/'Total x Ano'!$C$30</f>
        <v>9.4186210879236774E-6</v>
      </c>
      <c r="U42" s="20">
        <f>+H42/'Total x Ano'!$C$30</f>
        <v>1.3950077757605495E-5</v>
      </c>
      <c r="V42" s="20">
        <f>+I42/'Total x Ano'!$C$30</f>
        <v>0</v>
      </c>
      <c r="W42" s="20">
        <f>+J42/'Total x Ano'!$C$30</f>
        <v>0</v>
      </c>
      <c r="X42" s="20">
        <f>+K42/'Total x Ano'!$C$30</f>
        <v>7.9445558131666802E-5</v>
      </c>
      <c r="Y42" s="20">
        <f>+L42/'Total x Ano'!$C$30</f>
        <v>7.1968792880867331E-4</v>
      </c>
    </row>
    <row r="43" spans="1:25" x14ac:dyDescent="0.25">
      <c r="A43" s="1" t="s">
        <v>535</v>
      </c>
      <c r="B43" s="174">
        <f>tab_dinamicas!M564</f>
        <v>6505.3051183363968</v>
      </c>
      <c r="C43" s="174">
        <f>tab_dinamicas!N564</f>
        <v>3047.5468927864426</v>
      </c>
      <c r="D43" s="174">
        <f>tab_dinamicas!O564</f>
        <v>112906.08362222897</v>
      </c>
      <c r="E43" s="174">
        <f>tab_dinamicas!P564</f>
        <v>533.86187121049875</v>
      </c>
      <c r="F43" s="174">
        <f>tab_dinamicas!Q564</f>
        <v>29495.884990312643</v>
      </c>
      <c r="G43" s="174">
        <f>tab_dinamicas!R564</f>
        <v>2771.70892777779</v>
      </c>
      <c r="H43" s="174">
        <f>tab_dinamicas!S564</f>
        <v>4608.3571789041916</v>
      </c>
      <c r="I43" s="174">
        <f>tab_dinamicas!T564</f>
        <v>2469.3264116872651</v>
      </c>
      <c r="J43" s="174">
        <f>tab_dinamicas!U564</f>
        <v>0</v>
      </c>
      <c r="K43" s="174">
        <f>tab_dinamicas!V564</f>
        <v>9080.3686295446114</v>
      </c>
      <c r="L43" s="174">
        <f t="shared" si="2"/>
        <v>171418.44364278886</v>
      </c>
      <c r="N43" s="1" t="s">
        <v>535</v>
      </c>
      <c r="O43" s="20">
        <f>+B43/'Total x Ano'!$C$30</f>
        <v>6.2681150874516282E-5</v>
      </c>
      <c r="P43" s="20">
        <f>+C43/'Total x Ano'!$C$30</f>
        <v>2.9364302382293309E-5</v>
      </c>
      <c r="Q43" s="20">
        <f>+D43/'Total x Ano'!$C$30</f>
        <v>1.0878941315492839E-3</v>
      </c>
      <c r="R43" s="20">
        <f>+E43/'Total x Ano'!$C$30</f>
        <v>5.143967252385292E-6</v>
      </c>
      <c r="S43" s="20">
        <f>+F43/'Total x Ano'!$C$30</f>
        <v>2.842043506989216E-4</v>
      </c>
      <c r="T43" s="20">
        <f>+G43/'Total x Ano'!$C$30</f>
        <v>2.6706496055439816E-5</v>
      </c>
      <c r="U43" s="20">
        <f>+H43/'Total x Ano'!$C$30</f>
        <v>4.4403317962805006E-5</v>
      </c>
      <c r="V43" s="20">
        <f>+I43/'Total x Ano'!$C$30</f>
        <v>2.3792922630657385E-5</v>
      </c>
      <c r="W43" s="20">
        <f>+J43/'Total x Ano'!$C$30</f>
        <v>0</v>
      </c>
      <c r="X43" s="20">
        <f>+K43/'Total x Ano'!$C$30</f>
        <v>8.7492891680115983E-5</v>
      </c>
      <c r="Y43" s="20">
        <f>+L43/'Total x Ano'!$C$30</f>
        <v>1.6516835310864191E-3</v>
      </c>
    </row>
    <row r="44" spans="1:25" x14ac:dyDescent="0.25">
      <c r="A44" s="1" t="s">
        <v>536</v>
      </c>
      <c r="B44" s="174">
        <f>tab_dinamicas!M565</f>
        <v>4698.6898706878883</v>
      </c>
      <c r="C44" s="174">
        <f>tab_dinamicas!N565</f>
        <v>3728.0412255908172</v>
      </c>
      <c r="D44" s="174">
        <f>tab_dinamicas!O565</f>
        <v>308987.86244053341</v>
      </c>
      <c r="E44" s="174">
        <f>tab_dinamicas!P565</f>
        <v>0</v>
      </c>
      <c r="F44" s="174">
        <f>tab_dinamicas!Q565</f>
        <v>42064.801966957712</v>
      </c>
      <c r="G44" s="174">
        <f>tab_dinamicas!R565</f>
        <v>4375.3936099774819</v>
      </c>
      <c r="H44" s="174">
        <f>tab_dinamicas!S565</f>
        <v>2817.0047507000563</v>
      </c>
      <c r="I44" s="174">
        <f>tab_dinamicas!T565</f>
        <v>4937.4250535251913</v>
      </c>
      <c r="J44" s="174">
        <f>tab_dinamicas!U565</f>
        <v>0</v>
      </c>
      <c r="K44" s="174">
        <f>tab_dinamicas!V565</f>
        <v>31454.6350422291</v>
      </c>
      <c r="L44" s="174">
        <f t="shared" si="2"/>
        <v>403063.85396020167</v>
      </c>
      <c r="N44" s="1" t="s">
        <v>536</v>
      </c>
      <c r="O44" s="20">
        <f>+B44/'Total x Ano'!$C$30</f>
        <v>4.52737086638707E-5</v>
      </c>
      <c r="P44" s="20">
        <f>+C44/'Total x Ano'!$C$30</f>
        <v>3.5921130566037634E-5</v>
      </c>
      <c r="Q44" s="20">
        <f>+D44/'Total x Ano'!$C$30</f>
        <v>2.9772185119246596E-3</v>
      </c>
      <c r="R44" s="20">
        <f>+E44/'Total x Ano'!$C$30</f>
        <v>0</v>
      </c>
      <c r="S44" s="20">
        <f>+F44/'Total x Ano'!$C$30</f>
        <v>4.0531076569576833E-4</v>
      </c>
      <c r="T44" s="20">
        <f>+G44/'Total x Ano'!$C$30</f>
        <v>4.2158623156561216E-5</v>
      </c>
      <c r="U44" s="20">
        <f>+H44/'Total x Ano'!$C$30</f>
        <v>2.7142938967636684E-5</v>
      </c>
      <c r="V44" s="20">
        <f>+I44/'Total x Ano'!$C$30</f>
        <v>4.7574015220176704E-5</v>
      </c>
      <c r="W44" s="20">
        <f>+J44/'Total x Ano'!$C$30</f>
        <v>0</v>
      </c>
      <c r="X44" s="20">
        <f>+K44/'Total x Ano'!$C$30</f>
        <v>3.0307767105765059E-4</v>
      </c>
      <c r="Y44" s="20">
        <f>+L44/'Total x Ano'!$C$30</f>
        <v>3.8836773652523617E-3</v>
      </c>
    </row>
    <row r="45" spans="1:25" x14ac:dyDescent="0.25">
      <c r="A45" s="1" t="s">
        <v>537</v>
      </c>
      <c r="B45" s="174">
        <f>tab_dinamicas!M566</f>
        <v>4087.3066417456348</v>
      </c>
      <c r="C45" s="174">
        <f>tab_dinamicas!N566</f>
        <v>38888.467283973667</v>
      </c>
      <c r="D45" s="174">
        <f>tab_dinamicas!O566</f>
        <v>124048.21972548444</v>
      </c>
      <c r="E45" s="174">
        <f>tab_dinamicas!P566</f>
        <v>428.11443333737668</v>
      </c>
      <c r="F45" s="174">
        <f>tab_dinamicas!Q566</f>
        <v>36364.216120884586</v>
      </c>
      <c r="G45" s="174">
        <f>tab_dinamicas!R566</f>
        <v>3522.123847426461</v>
      </c>
      <c r="H45" s="174">
        <f>tab_dinamicas!S566</f>
        <v>1672.8712300654943</v>
      </c>
      <c r="I45" s="174">
        <f>tab_dinamicas!T566</f>
        <v>947.95253472811669</v>
      </c>
      <c r="J45" s="174">
        <f>tab_dinamicas!U566</f>
        <v>3070.1302140770663</v>
      </c>
      <c r="K45" s="174">
        <f>tab_dinamicas!V566</f>
        <v>10240.355824639215</v>
      </c>
      <c r="L45" s="174">
        <f t="shared" si="2"/>
        <v>223269.75785636209</v>
      </c>
      <c r="N45" s="1" t="s">
        <v>537</v>
      </c>
      <c r="O45" s="20">
        <f>+B45/'Total x Ano'!$C$30</f>
        <v>3.938279290844208E-5</v>
      </c>
      <c r="P45" s="20">
        <f>+C45/'Total x Ano'!$C$30</f>
        <v>3.7470554274767138E-4</v>
      </c>
      <c r="Q45" s="20">
        <f>+D45/'Total x Ano'!$C$30</f>
        <v>1.1952529566079237E-3</v>
      </c>
      <c r="R45" s="20">
        <f>+E45/'Total x Ano'!$C$30</f>
        <v>4.1250494633894436E-6</v>
      </c>
      <c r="S45" s="20">
        <f>+F45/'Total x Ano'!$C$30</f>
        <v>3.5038339872512899E-4</v>
      </c>
      <c r="T45" s="20">
        <f>+G45/'Total x Ano'!$C$30</f>
        <v>3.3937036351605832E-5</v>
      </c>
      <c r="U45" s="20">
        <f>+H45/'Total x Ano'!$C$30</f>
        <v>1.6118766461824026E-5</v>
      </c>
      <c r="V45" s="20">
        <f>+I45/'Total x Ano'!$C$30</f>
        <v>9.1338922264676794E-6</v>
      </c>
      <c r="W45" s="20">
        <f>+J45/'Total x Ano'!$C$30</f>
        <v>2.9581901486918745E-5</v>
      </c>
      <c r="X45" s="20">
        <f>+K45/'Total x Ano'!$C$30</f>
        <v>9.8669820519823622E-5</v>
      </c>
      <c r="Y45" s="20">
        <f>+L45/'Total x Ano'!$C$30</f>
        <v>2.1512911574991956E-3</v>
      </c>
    </row>
    <row r="46" spans="1:25" x14ac:dyDescent="0.25">
      <c r="A46" s="1" t="s">
        <v>538</v>
      </c>
      <c r="B46" s="174">
        <f>tab_dinamicas!M567</f>
        <v>40198.81356249794</v>
      </c>
      <c r="C46" s="174">
        <f>tab_dinamicas!N567</f>
        <v>40175.780358769254</v>
      </c>
      <c r="D46" s="174">
        <f>tab_dinamicas!O567</f>
        <v>534552.98251494276</v>
      </c>
      <c r="E46" s="174">
        <f>tab_dinamicas!P567</f>
        <v>7627.2563288475067</v>
      </c>
      <c r="F46" s="174">
        <f>tab_dinamicas!Q567</f>
        <v>280579.7720504626</v>
      </c>
      <c r="G46" s="174">
        <f>tab_dinamicas!R567</f>
        <v>29988.270630320694</v>
      </c>
      <c r="H46" s="174">
        <f>tab_dinamicas!S567</f>
        <v>44963.184225343743</v>
      </c>
      <c r="I46" s="174">
        <f>tab_dinamicas!T567</f>
        <v>13933.221949013285</v>
      </c>
      <c r="J46" s="174">
        <f>tab_dinamicas!U567</f>
        <v>935.51143606766334</v>
      </c>
      <c r="K46" s="174">
        <f>tab_dinamicas!V567</f>
        <v>62796.192310861166</v>
      </c>
      <c r="L46" s="174">
        <f t="shared" si="2"/>
        <v>1055750.9853671265</v>
      </c>
      <c r="N46" s="1" t="s">
        <v>538</v>
      </c>
      <c r="O46" s="20">
        <f>+B46/'Total x Ano'!$C$30</f>
        <v>3.8733123997293002E-4</v>
      </c>
      <c r="P46" s="20">
        <f>+C46/'Total x Ano'!$C$30</f>
        <v>3.8710930607562953E-4</v>
      </c>
      <c r="Q46" s="20">
        <f>+D46/'Total x Ano'!$C$30</f>
        <v>5.1506263792297554E-3</v>
      </c>
      <c r="R46" s="20">
        <f>+E46/'Total x Ano'!$C$30</f>
        <v>7.3491588174631319E-5</v>
      </c>
      <c r="S46" s="20">
        <f>+F46/'Total x Ano'!$C$30</f>
        <v>2.7034954862701316E-3</v>
      </c>
      <c r="T46" s="20">
        <f>+G46/'Total x Ano'!$C$30</f>
        <v>2.8894867829437843E-4</v>
      </c>
      <c r="U46" s="20">
        <f>+H46/'Total x Ano'!$C$30</f>
        <v>4.3323780867455722E-4</v>
      </c>
      <c r="V46" s="20">
        <f>+I46/'Total x Ano'!$C$30</f>
        <v>1.3425202527280776E-4</v>
      </c>
      <c r="W46" s="20">
        <f>+J46/'Total x Ano'!$C$30</f>
        <v>9.0140173907766447E-6</v>
      </c>
      <c r="X46" s="20">
        <f>+K46/'Total x Ano'!$C$30</f>
        <v>6.0506579368391222E-4</v>
      </c>
      <c r="Y46" s="20">
        <f>+L46/'Total x Ano'!$C$30</f>
        <v>1.017257232303951E-2</v>
      </c>
    </row>
    <row r="47" spans="1:25" x14ac:dyDescent="0.25">
      <c r="A47" s="1" t="s">
        <v>539</v>
      </c>
      <c r="B47" s="174">
        <f>tab_dinamicas!M568</f>
        <v>5787.1913991285937</v>
      </c>
      <c r="C47" s="174">
        <f>tab_dinamicas!N568</f>
        <v>11472.799965685022</v>
      </c>
      <c r="D47" s="174">
        <f>tab_dinamicas!O568</f>
        <v>213597.95631137892</v>
      </c>
      <c r="E47" s="174">
        <f>tab_dinamicas!P568</f>
        <v>531.94285072484672</v>
      </c>
      <c r="F47" s="174">
        <f>tab_dinamicas!Q568</f>
        <v>101708.44284136775</v>
      </c>
      <c r="G47" s="174">
        <f>tab_dinamicas!R568</f>
        <v>9975.6635902766338</v>
      </c>
      <c r="H47" s="174">
        <f>tab_dinamicas!S568</f>
        <v>10299.368309246389</v>
      </c>
      <c r="I47" s="174">
        <f>tab_dinamicas!T568</f>
        <v>587.34763915311157</v>
      </c>
      <c r="J47" s="174">
        <f>tab_dinamicas!U568</f>
        <v>5833.8007308442211</v>
      </c>
      <c r="K47" s="174">
        <f>tab_dinamicas!V568</f>
        <v>34834.84239504084</v>
      </c>
      <c r="L47" s="174">
        <f t="shared" si="2"/>
        <v>394629.35603284632</v>
      </c>
      <c r="N47" s="1" t="s">
        <v>539</v>
      </c>
      <c r="O47" s="20">
        <f>+B47/'Total x Ano'!$C$30</f>
        <v>5.5761845237052919E-5</v>
      </c>
      <c r="P47" s="20">
        <f>+C47/'Total x Ano'!$C$30</f>
        <v>1.1054490028073441E-4</v>
      </c>
      <c r="Q47" s="20">
        <f>+D47/'Total x Ano'!$C$30</f>
        <v>2.0580995791117853E-3</v>
      </c>
      <c r="R47" s="20">
        <f>+E47/'Total x Ano'!$C$30</f>
        <v>5.125476741885886E-6</v>
      </c>
      <c r="S47" s="20">
        <f>+F47/'Total x Ano'!$C$30</f>
        <v>9.8000049728370312E-4</v>
      </c>
      <c r="T47" s="20">
        <f>+G47/'Total x Ano'!$C$30</f>
        <v>9.6119407652850121E-5</v>
      </c>
      <c r="U47" s="20">
        <f>+H47/'Total x Ano'!$C$30</f>
        <v>9.9238428814723761E-5</v>
      </c>
      <c r="V47" s="20">
        <f>+I47/'Total x Ano'!$C$30</f>
        <v>5.6593234776606456E-6</v>
      </c>
      <c r="W47" s="20">
        <f>+J47/'Total x Ano'!$C$30</f>
        <v>5.6210944318538389E-5</v>
      </c>
      <c r="X47" s="20">
        <f>+K47/'Total x Ano'!$C$30</f>
        <v>3.3564728665823671E-4</v>
      </c>
      <c r="Y47" s="20">
        <f>+L47/'Total x Ano'!$C$30</f>
        <v>3.8024076895771712E-3</v>
      </c>
    </row>
    <row r="48" spans="1:25" x14ac:dyDescent="0.25">
      <c r="A48" s="1" t="s">
        <v>540</v>
      </c>
      <c r="B48" s="174">
        <f>tab_dinamicas!M569</f>
        <v>1485.5093776144636</v>
      </c>
      <c r="C48" s="174">
        <f>tab_dinamicas!N569</f>
        <v>8965.0988570013978</v>
      </c>
      <c r="D48" s="174">
        <f>tab_dinamicas!O569</f>
        <v>218774.99073422505</v>
      </c>
      <c r="E48" s="174">
        <f>tab_dinamicas!P569</f>
        <v>739.25942588112491</v>
      </c>
      <c r="F48" s="174">
        <f>tab_dinamicas!Q569</f>
        <v>87477.899405734177</v>
      </c>
      <c r="G48" s="174">
        <f>tab_dinamicas!R569</f>
        <v>5820.0172067578605</v>
      </c>
      <c r="H48" s="174">
        <f>tab_dinamicas!S569</f>
        <v>3921.204283018054</v>
      </c>
      <c r="I48" s="174">
        <f>tab_dinamicas!T569</f>
        <v>5253.0031511467841</v>
      </c>
      <c r="J48" s="174">
        <f>tab_dinamicas!U569</f>
        <v>1174.1013490758219</v>
      </c>
      <c r="K48" s="174">
        <f>tab_dinamicas!V569</f>
        <v>15277.861880583088</v>
      </c>
      <c r="L48" s="174">
        <f t="shared" si="2"/>
        <v>348888.94567103789</v>
      </c>
      <c r="N48" s="1" t="s">
        <v>540</v>
      </c>
      <c r="O48" s="20">
        <f>+B48/'Total x Ano'!$C$30</f>
        <v>1.4313461971415247E-5</v>
      </c>
      <c r="P48" s="20">
        <f>+C48/'Total x Ano'!$C$30</f>
        <v>8.6382222484341186E-5</v>
      </c>
      <c r="Q48" s="20">
        <f>+D48/'Total x Ano'!$C$30</f>
        <v>2.107982324015835E-3</v>
      </c>
      <c r="R48" s="20">
        <f>+E48/'Total x Ano'!$C$30</f>
        <v>7.1230527648045218E-6</v>
      </c>
      <c r="S48" s="20">
        <f>+F48/'Total x Ano'!$C$30</f>
        <v>8.4288366357807465E-4</v>
      </c>
      <c r="T48" s="20">
        <f>+G48/'Total x Ano'!$C$30</f>
        <v>5.6078134690531176E-5</v>
      </c>
      <c r="U48" s="20">
        <f>+H48/'Total x Ano'!$C$30</f>
        <v>3.7782331927961732E-5</v>
      </c>
      <c r="V48" s="20">
        <f>+I48/'Total x Ano'!$C$30</f>
        <v>5.0614733217239758E-5</v>
      </c>
      <c r="W48" s="20">
        <f>+J48/'Total x Ano'!$C$30</f>
        <v>1.1312924215646156E-5</v>
      </c>
      <c r="X48" s="20">
        <f>+K48/'Total x Ano'!$C$30</f>
        <v>1.4720815521436227E-4</v>
      </c>
      <c r="Y48" s="20">
        <f>+L48/'Total x Ano'!$C$30</f>
        <v>3.3616810040802119E-3</v>
      </c>
    </row>
    <row r="49" spans="1:25" x14ac:dyDescent="0.25">
      <c r="A49" s="1" t="s">
        <v>541</v>
      </c>
      <c r="B49" s="174">
        <f>tab_dinamicas!M570</f>
        <v>305925.69806782808</v>
      </c>
      <c r="C49" s="174">
        <f>tab_dinamicas!N570</f>
        <v>122079.60463362424</v>
      </c>
      <c r="D49" s="174">
        <f>tab_dinamicas!O570</f>
        <v>661631.76212216646</v>
      </c>
      <c r="E49" s="174">
        <f>tab_dinamicas!P570</f>
        <v>2362.1982452255347</v>
      </c>
      <c r="F49" s="174">
        <f>tab_dinamicas!Q570</f>
        <v>497960.73813202634</v>
      </c>
      <c r="G49" s="174">
        <f>tab_dinamicas!R570</f>
        <v>18233.238407440214</v>
      </c>
      <c r="H49" s="174">
        <f>tab_dinamicas!S570</f>
        <v>27713.274502002507</v>
      </c>
      <c r="I49" s="174">
        <f>tab_dinamicas!T570</f>
        <v>29568.555450191023</v>
      </c>
      <c r="J49" s="174">
        <f>tab_dinamicas!U570</f>
        <v>30844.975689367518</v>
      </c>
      <c r="K49" s="174">
        <f>tab_dinamicas!V570</f>
        <v>133780.81769333532</v>
      </c>
      <c r="L49" s="174">
        <f t="shared" si="2"/>
        <v>1830100.8629432071</v>
      </c>
      <c r="N49" s="1" t="s">
        <v>541</v>
      </c>
      <c r="O49" s="20">
        <f>+B49/'Total x Ano'!$C$30</f>
        <v>2.9477133644247992E-3</v>
      </c>
      <c r="P49" s="20">
        <f>+C49/'Total x Ano'!$C$30</f>
        <v>1.1762845827435024E-3</v>
      </c>
      <c r="Q49" s="20">
        <f>+D49/'Total x Ano'!$C$30</f>
        <v>6.3750799617462352E-3</v>
      </c>
      <c r="R49" s="20">
        <f>+E49/'Total x Ano'!$C$30</f>
        <v>2.2760700983440441E-5</v>
      </c>
      <c r="S49" s="20">
        <f>+F49/'Total x Ano'!$C$30</f>
        <v>4.7980458393043187E-3</v>
      </c>
      <c r="T49" s="20">
        <f>+G49/'Total x Ano'!$C$30</f>
        <v>1.7568436018878915E-4</v>
      </c>
      <c r="U49" s="20">
        <f>+H49/'Total x Ano'!$C$30</f>
        <v>2.6702820370263174E-4</v>
      </c>
      <c r="V49" s="20">
        <f>+I49/'Total x Ano'!$C$30</f>
        <v>2.849045589100504E-4</v>
      </c>
      <c r="W49" s="20">
        <f>+J49/'Total x Ano'!$C$30</f>
        <v>2.9720336552030338E-4</v>
      </c>
      <c r="X49" s="20">
        <f>+K49/'Total x Ano'!$C$30</f>
        <v>1.2890303322308338E-3</v>
      </c>
      <c r="Y49" s="20">
        <f>+L49/'Total x Ano'!$C$30</f>
        <v>1.7633735269754904E-2</v>
      </c>
    </row>
    <row r="50" spans="1:25" x14ac:dyDescent="0.25">
      <c r="A50" s="1" t="s">
        <v>542</v>
      </c>
      <c r="B50" s="174">
        <f>tab_dinamicas!M571</f>
        <v>2217.5104237016221</v>
      </c>
      <c r="C50" s="174">
        <f>tab_dinamicas!N571</f>
        <v>1565.5597497001363</v>
      </c>
      <c r="D50" s="174">
        <f>tab_dinamicas!O571</f>
        <v>190405.68881107611</v>
      </c>
      <c r="E50" s="174">
        <f>tab_dinamicas!P571</f>
        <v>1431.2216706909346</v>
      </c>
      <c r="F50" s="174">
        <f>tab_dinamicas!Q571</f>
        <v>46617.140661249345</v>
      </c>
      <c r="G50" s="174">
        <f>tab_dinamicas!R571</f>
        <v>4313.389906358615</v>
      </c>
      <c r="H50" s="174">
        <f>tab_dinamicas!S571</f>
        <v>4194.5937401502952</v>
      </c>
      <c r="I50" s="174">
        <f>tab_dinamicas!T571</f>
        <v>1434.9217479033605</v>
      </c>
      <c r="J50" s="174">
        <f>tab_dinamicas!U571</f>
        <v>380.8736031496029</v>
      </c>
      <c r="K50" s="174">
        <f>tab_dinamicas!V571</f>
        <v>9087.7291185327631</v>
      </c>
      <c r="L50" s="174">
        <f t="shared" si="2"/>
        <v>261648.6294325128</v>
      </c>
      <c r="N50" s="1" t="s">
        <v>542</v>
      </c>
      <c r="O50" s="20">
        <f>+B50/'Total x Ano'!$C$30</f>
        <v>2.1366577417263314E-5</v>
      </c>
      <c r="P50" s="20">
        <f>+C50/'Total x Ano'!$C$30</f>
        <v>1.5084778513681659E-5</v>
      </c>
      <c r="Q50" s="20">
        <f>+D50/'Total x Ano'!$C$30</f>
        <v>1.8346330403615811E-3</v>
      </c>
      <c r="R50" s="20">
        <f>+E50/'Total x Ano'!$C$30</f>
        <v>1.3790378751427028E-5</v>
      </c>
      <c r="S50" s="20">
        <f>+F50/'Total x Ano'!$C$30</f>
        <v>4.4917432372081664E-4</v>
      </c>
      <c r="T50" s="20">
        <f>+G50/'Total x Ano'!$C$30</f>
        <v>4.1561193300372261E-5</v>
      </c>
      <c r="U50" s="20">
        <f>+H50/'Total x Ano'!$C$30</f>
        <v>4.0416545926887945E-5</v>
      </c>
      <c r="V50" s="20">
        <f>+I50/'Total x Ano'!$C$30</f>
        <v>1.3826030437824596E-5</v>
      </c>
      <c r="W50" s="20">
        <f>+J50/'Total x Ano'!$C$30</f>
        <v>3.6698656479384475E-6</v>
      </c>
      <c r="X50" s="20">
        <f>+K50/'Total x Ano'!$C$30</f>
        <v>8.7563812860965158E-5</v>
      </c>
      <c r="Y50" s="20">
        <f>+L50/'Total x Ano'!$C$30</f>
        <v>2.5210865469387582E-3</v>
      </c>
    </row>
    <row r="51" spans="1:25" x14ac:dyDescent="0.25">
      <c r="A51" s="1" t="s">
        <v>543</v>
      </c>
      <c r="B51" s="174">
        <f>tab_dinamicas!M572</f>
        <v>12725.147228088616</v>
      </c>
      <c r="C51" s="174">
        <f>tab_dinamicas!N572</f>
        <v>5175.1643615018229</v>
      </c>
      <c r="D51" s="174">
        <f>tab_dinamicas!O572</f>
        <v>211676.3477162942</v>
      </c>
      <c r="E51" s="174">
        <f>tab_dinamicas!P572</f>
        <v>8623.105423727473</v>
      </c>
      <c r="F51" s="174">
        <f>tab_dinamicas!Q572</f>
        <v>52912.019819211317</v>
      </c>
      <c r="G51" s="174">
        <f>tab_dinamicas!R572</f>
        <v>6071.8625632925523</v>
      </c>
      <c r="H51" s="174">
        <f>tab_dinamicas!S572</f>
        <v>5975.3464406923167</v>
      </c>
      <c r="I51" s="174">
        <f>tab_dinamicas!T572</f>
        <v>571.51489555182582</v>
      </c>
      <c r="J51" s="174">
        <f>tab_dinamicas!U572</f>
        <v>3981.100580485655</v>
      </c>
      <c r="K51" s="174">
        <f>tab_dinamicas!V572</f>
        <v>16580.027427856836</v>
      </c>
      <c r="L51" s="174">
        <f t="shared" si="2"/>
        <v>324291.6364567026</v>
      </c>
      <c r="N51" s="1" t="s">
        <v>543</v>
      </c>
      <c r="O51" s="20">
        <f>+B51/'Total x Ano'!$C$30</f>
        <v>1.2261175437505573E-4</v>
      </c>
      <c r="P51" s="20">
        <f>+C51/'Total x Ano'!$C$30</f>
        <v>4.9864726133963507E-5</v>
      </c>
      <c r="Q51" s="20">
        <f>+D51/'Total x Ano'!$C$30</f>
        <v>2.0395841311690336E-3</v>
      </c>
      <c r="R51" s="20">
        <f>+E51/'Total x Ano'!$C$30</f>
        <v>8.3086982430386782E-5</v>
      </c>
      <c r="S51" s="20">
        <f>+F51/'Total x Ano'!$C$30</f>
        <v>5.098279384336598E-4</v>
      </c>
      <c r="T51" s="20">
        <f>+G51/'Total x Ano'!$C$30</f>
        <v>5.8504762881344509E-5</v>
      </c>
      <c r="U51" s="20">
        <f>+H51/'Total x Ano'!$C$30</f>
        <v>5.7574792413783138E-5</v>
      </c>
      <c r="V51" s="20">
        <f>+I51/'Total x Ano'!$C$30</f>
        <v>5.5067688207495618E-6</v>
      </c>
      <c r="W51" s="20">
        <f>+J51/'Total x Ano'!$C$30</f>
        <v>3.8359456104321917E-5</v>
      </c>
      <c r="X51" s="20">
        <f>+K51/'Total x Ano'!$C$30</f>
        <v>1.5975502790480664E-4</v>
      </c>
      <c r="Y51" s="20">
        <f>+L51/'Total x Ano'!$C$30</f>
        <v>3.124676340667105E-3</v>
      </c>
    </row>
    <row r="52" spans="1:25" x14ac:dyDescent="0.25">
      <c r="A52" s="1" t="s">
        <v>544</v>
      </c>
      <c r="B52" s="174">
        <f>tab_dinamicas!M573</f>
        <v>51828.093585258386</v>
      </c>
      <c r="C52" s="174">
        <f>tab_dinamicas!N573</f>
        <v>61136.864660550767</v>
      </c>
      <c r="D52" s="174">
        <f>tab_dinamicas!O573</f>
        <v>837407.16716294212</v>
      </c>
      <c r="E52" s="174">
        <f>tab_dinamicas!P573</f>
        <v>2764.005467856427</v>
      </c>
      <c r="F52" s="174">
        <f>tab_dinamicas!Q573</f>
        <v>389938.41796583019</v>
      </c>
      <c r="G52" s="174">
        <f>tab_dinamicas!R573</f>
        <v>50620.243916862797</v>
      </c>
      <c r="H52" s="174">
        <f>tab_dinamicas!S573</f>
        <v>77561.962941072416</v>
      </c>
      <c r="I52" s="174">
        <f>tab_dinamicas!T573</f>
        <v>11131.426584428138</v>
      </c>
      <c r="J52" s="174">
        <f>tab_dinamicas!U573</f>
        <v>19433.18512543384</v>
      </c>
      <c r="K52" s="174">
        <f>tab_dinamicas!V573</f>
        <v>171627.58347951615</v>
      </c>
      <c r="L52" s="174">
        <f t="shared" si="2"/>
        <v>1673448.9508897515</v>
      </c>
      <c r="N52" s="1" t="s">
        <v>544</v>
      </c>
      <c r="O52" s="20">
        <f>+B52/'Total x Ano'!$C$30</f>
        <v>4.9938388660652209E-4</v>
      </c>
      <c r="P52" s="20">
        <f>+C52/'Total x Ano'!$C$30</f>
        <v>5.8907752489292255E-4</v>
      </c>
      <c r="Q52" s="20">
        <f>+D52/'Total x Ano'!$C$30</f>
        <v>8.0687445144409838E-3</v>
      </c>
      <c r="R52" s="20">
        <f>+E52/'Total x Ano'!$C$30</f>
        <v>2.6632270215943722E-5</v>
      </c>
      <c r="S52" s="20">
        <f>+F52/'Total x Ano'!$C$30</f>
        <v>3.7572086725636781E-3</v>
      </c>
      <c r="T52" s="20">
        <f>+G52/'Total x Ano'!$C$30</f>
        <v>4.8774578417762327E-4</v>
      </c>
      <c r="U52" s="20">
        <f>+H52/'Total x Ano'!$C$30</f>
        <v>7.4733975006483291E-4</v>
      </c>
      <c r="V52" s="20">
        <f>+I52/'Total x Ano'!$C$30</f>
        <v>1.0725563466968824E-4</v>
      </c>
      <c r="W52" s="20">
        <f>+J52/'Total x Ano'!$C$30</f>
        <v>1.872463146096409E-4</v>
      </c>
      <c r="X52" s="20">
        <f>+K52/'Total x Ano'!$C$30</f>
        <v>1.6536986749453636E-3</v>
      </c>
      <c r="Y52" s="20">
        <f>+L52/'Total x Ano'!$C$30</f>
        <v>1.6124333027187202E-2</v>
      </c>
    </row>
    <row r="53" spans="1:25" x14ac:dyDescent="0.25">
      <c r="A53" s="1" t="s">
        <v>545</v>
      </c>
      <c r="B53" s="174">
        <f>tab_dinamicas!M574</f>
        <v>480349.46161036496</v>
      </c>
      <c r="C53" s="174">
        <f>tab_dinamicas!N574</f>
        <v>177672.59025731171</v>
      </c>
      <c r="D53" s="174">
        <f>tab_dinamicas!O574</f>
        <v>2438741.7292798455</v>
      </c>
      <c r="E53" s="174">
        <f>tab_dinamicas!P574</f>
        <v>15848.553435862434</v>
      </c>
      <c r="F53" s="174">
        <f>tab_dinamicas!Q574</f>
        <v>1255034.6758284962</v>
      </c>
      <c r="G53" s="174">
        <f>tab_dinamicas!R574</f>
        <v>139702.2830332584</v>
      </c>
      <c r="H53" s="174">
        <f>tab_dinamicas!S574</f>
        <v>187142.45536653686</v>
      </c>
      <c r="I53" s="174">
        <f>tab_dinamicas!T574</f>
        <v>22562.536201701249</v>
      </c>
      <c r="J53" s="174">
        <f>tab_dinamicas!U574</f>
        <v>76173.185892222536</v>
      </c>
      <c r="K53" s="174">
        <f>tab_dinamicas!V574</f>
        <v>285980.92547814874</v>
      </c>
      <c r="L53" s="174">
        <f t="shared" si="2"/>
        <v>5079208.3963837493</v>
      </c>
      <c r="N53" s="1" t="s">
        <v>545</v>
      </c>
      <c r="O53" s="20">
        <f>+B53/'Total x Ano'!$C$30</f>
        <v>4.6283543243536129E-3</v>
      </c>
      <c r="P53" s="20">
        <f>+C53/'Total x Ano'!$C$30</f>
        <v>1.7119446718638562E-3</v>
      </c>
      <c r="Q53" s="20">
        <f>+D53/'Total x Ano'!$C$30</f>
        <v>2.3498227292382632E-2</v>
      </c>
      <c r="R53" s="20">
        <f>+E53/'Total x Ano'!$C$30</f>
        <v>1.5270699083061158E-4</v>
      </c>
      <c r="S53" s="20">
        <f>+F53/'Total x Ano'!$C$30</f>
        <v>1.209274837034441E-2</v>
      </c>
      <c r="T53" s="20">
        <f>+G53/'Total x Ano'!$C$30</f>
        <v>1.3460859592334385E-3</v>
      </c>
      <c r="U53" s="20">
        <f>+H53/'Total x Ano'!$C$30</f>
        <v>1.8031905139688697E-3</v>
      </c>
      <c r="V53" s="20">
        <f>+I53/'Total x Ano'!$C$30</f>
        <v>2.1739883219070851E-4</v>
      </c>
      <c r="W53" s="20">
        <f>+J53/'Total x Ano'!$C$30</f>
        <v>7.3395834179165937E-4</v>
      </c>
      <c r="X53" s="20">
        <f>+K53/'Total x Ano'!$C$30</f>
        <v>2.7555377051574426E-3</v>
      </c>
      <c r="Y53" s="20">
        <f>+L53/'Total x Ano'!$C$30</f>
        <v>4.8940153002117251E-2</v>
      </c>
    </row>
    <row r="54" spans="1:25" x14ac:dyDescent="0.25">
      <c r="A54" s="1" t="s">
        <v>546</v>
      </c>
      <c r="B54" s="174">
        <f>tab_dinamicas!M575</f>
        <v>21712.429927177855</v>
      </c>
      <c r="C54" s="174">
        <f>tab_dinamicas!N575</f>
        <v>14894.878213390031</v>
      </c>
      <c r="D54" s="174">
        <f>tab_dinamicas!O575</f>
        <v>799240.27838711278</v>
      </c>
      <c r="E54" s="174">
        <f>tab_dinamicas!P575</f>
        <v>1077.2455413307491</v>
      </c>
      <c r="F54" s="174">
        <f>tab_dinamicas!Q575</f>
        <v>341567.09960930486</v>
      </c>
      <c r="G54" s="174">
        <f>tab_dinamicas!R575</f>
        <v>21930.755668404221</v>
      </c>
      <c r="H54" s="174">
        <f>tab_dinamicas!S575</f>
        <v>27815.433436027364</v>
      </c>
      <c r="I54" s="174">
        <f>tab_dinamicas!T575</f>
        <v>22271.680482029173</v>
      </c>
      <c r="J54" s="174">
        <f>tab_dinamicas!U575</f>
        <v>16787.449582940033</v>
      </c>
      <c r="K54" s="174">
        <f>tab_dinamicas!V575</f>
        <v>54613.4480433844</v>
      </c>
      <c r="L54" s="174">
        <f t="shared" si="2"/>
        <v>1321910.6988911014</v>
      </c>
      <c r="N54" s="1" t="s">
        <v>546</v>
      </c>
      <c r="O54" s="20">
        <f>+B54/'Total x Ano'!$C$30</f>
        <v>2.0920772682616866E-4</v>
      </c>
      <c r="P54" s="20">
        <f>+C54/'Total x Ano'!$C$30</f>
        <v>1.4351795827676766E-4</v>
      </c>
      <c r="Q54" s="20">
        <f>+D54/'Total x Ano'!$C$30</f>
        <v>7.7009916619229088E-3</v>
      </c>
      <c r="R54" s="20">
        <f>+E54/'Total x Ano'!$C$30</f>
        <v>1.0379680749289792E-5</v>
      </c>
      <c r="S54" s="20">
        <f>+F54/'Total x Ano'!$C$30</f>
        <v>3.291132162891832E-3</v>
      </c>
      <c r="T54" s="20">
        <f>+G54/'Total x Ano'!$C$30</f>
        <v>2.1131138045603871E-4</v>
      </c>
      <c r="U54" s="20">
        <f>+H54/'Total x Ano'!$C$30</f>
        <v>2.6801254485809E-4</v>
      </c>
      <c r="V54" s="20">
        <f>+I54/'Total x Ano'!$C$30</f>
        <v>2.1459632394307945E-4</v>
      </c>
      <c r="W54" s="20">
        <f>+J54/'Total x Ano'!$C$30</f>
        <v>1.6175362123148091E-4</v>
      </c>
      <c r="X54" s="20">
        <f>+K54/'Total x Ano'!$C$30</f>
        <v>5.2622186266650594E-4</v>
      </c>
      <c r="Y54" s="20">
        <f>+L54/'Total x Ano'!$C$30</f>
        <v>1.2737124923822162E-2</v>
      </c>
    </row>
    <row r="55" spans="1:25" x14ac:dyDescent="0.25">
      <c r="A55" s="1" t="s">
        <v>547</v>
      </c>
      <c r="B55" s="174">
        <f>tab_dinamicas!M576</f>
        <v>773322.30440365209</v>
      </c>
      <c r="C55" s="174">
        <f>tab_dinamicas!N576</f>
        <v>233112.90909471182</v>
      </c>
      <c r="D55" s="174">
        <f>tab_dinamicas!O576</f>
        <v>12696489.629158633</v>
      </c>
      <c r="E55" s="174">
        <f>tab_dinamicas!P576</f>
        <v>27499.015425517951</v>
      </c>
      <c r="F55" s="174">
        <f>tab_dinamicas!Q576</f>
        <v>2761913.8094968628</v>
      </c>
      <c r="G55" s="174">
        <f>tab_dinamicas!R576</f>
        <v>238707.9660413141</v>
      </c>
      <c r="H55" s="174">
        <f>tab_dinamicas!S576</f>
        <v>177378.9790564802</v>
      </c>
      <c r="I55" s="174">
        <f>tab_dinamicas!T576</f>
        <v>340972.12573662546</v>
      </c>
      <c r="J55" s="174">
        <f>tab_dinamicas!U576</f>
        <v>164799.39142813097</v>
      </c>
      <c r="K55" s="174">
        <f>tab_dinamicas!V576</f>
        <v>786188.78470455075</v>
      </c>
      <c r="L55" s="174">
        <f t="shared" si="2"/>
        <v>18200384.914546479</v>
      </c>
      <c r="N55" s="1" t="s">
        <v>547</v>
      </c>
      <c r="O55" s="20">
        <f>+B55/'Total x Ano'!$C$30</f>
        <v>7.4512618786049915E-3</v>
      </c>
      <c r="P55" s="20">
        <f>+C55/'Total x Ano'!$C$30</f>
        <v>2.2461337569819793E-3</v>
      </c>
      <c r="Q55" s="20">
        <f>+D55/'Total x Ano'!$C$30</f>
        <v>0.12233562723734956</v>
      </c>
      <c r="R55" s="20">
        <f>+E55/'Total x Ano'!$C$30</f>
        <v>2.6496373397291717E-4</v>
      </c>
      <c r="S55" s="20">
        <f>+F55/'Total x Ano'!$C$30</f>
        <v>2.6612116272227197E-2</v>
      </c>
      <c r="T55" s="20">
        <f>+G55/'Total x Ano'!$C$30</f>
        <v>2.3000443118663247E-3</v>
      </c>
      <c r="U55" s="20">
        <f>+H55/'Total x Ano'!$C$30</f>
        <v>1.7091156134810461E-3</v>
      </c>
      <c r="V55" s="20">
        <f>+I55/'Total x Ano'!$C$30</f>
        <v>3.2853993576810979E-3</v>
      </c>
      <c r="W55" s="20">
        <f>+J55/'Total x Ano'!$C$30</f>
        <v>1.5879063825951318E-3</v>
      </c>
      <c r="X55" s="20">
        <f>+K55/'Total x Ano'!$C$30</f>
        <v>7.5752354322345351E-3</v>
      </c>
      <c r="Y55" s="20">
        <f>+L55/'Total x Ano'!$C$30</f>
        <v>0.17536780397699478</v>
      </c>
    </row>
    <row r="56" spans="1:25" x14ac:dyDescent="0.25">
      <c r="A56" s="1" t="s">
        <v>548</v>
      </c>
      <c r="B56" s="174">
        <f>tab_dinamicas!M577</f>
        <v>1595372.0676348025</v>
      </c>
      <c r="C56" s="174">
        <f>tab_dinamicas!N577</f>
        <v>580212.67740160332</v>
      </c>
      <c r="D56" s="174">
        <f>tab_dinamicas!O577</f>
        <v>19102154.957452949</v>
      </c>
      <c r="E56" s="174">
        <f>tab_dinamicas!P577</f>
        <v>206882.07894048124</v>
      </c>
      <c r="F56" s="174">
        <f>tab_dinamicas!Q577</f>
        <v>11900648.351761198</v>
      </c>
      <c r="G56" s="174">
        <f>tab_dinamicas!R577</f>
        <v>820465.11475435819</v>
      </c>
      <c r="H56" s="174">
        <f>tab_dinamicas!S577</f>
        <v>2112475.959658525</v>
      </c>
      <c r="I56" s="174">
        <f>tab_dinamicas!T577</f>
        <v>424266.38835091924</v>
      </c>
      <c r="J56" s="174">
        <f>tab_dinamicas!U577</f>
        <v>371275.7604045507</v>
      </c>
      <c r="K56" s="174">
        <f>tab_dinamicas!V577</f>
        <v>5855616.1639304925</v>
      </c>
      <c r="L56" s="174">
        <f t="shared" si="2"/>
        <v>42969369.520289876</v>
      </c>
      <c r="N56" s="1" t="s">
        <v>548</v>
      </c>
      <c r="O56" s="20">
        <f>+B56/'Total x Ano'!$C$30</f>
        <v>1.5372031819159164E-2</v>
      </c>
      <c r="P56" s="20">
        <f>+C56/'Total x Ano'!$C$30</f>
        <v>5.590575339657157E-3</v>
      </c>
      <c r="Q56" s="20">
        <f>+D56/'Total x Ano'!$C$30</f>
        <v>0.18405670989075679</v>
      </c>
      <c r="R56" s="20">
        <f>+E56/'Total x Ano'!$C$30</f>
        <v>1.9933894824933442E-3</v>
      </c>
      <c r="S56" s="20">
        <f>+F56/'Total x Ano'!$C$30</f>
        <v>0.11466738627504504</v>
      </c>
      <c r="T56" s="20">
        <f>+G56/'Total x Ano'!$C$30</f>
        <v>7.905501234713317E-3</v>
      </c>
      <c r="U56" s="20">
        <f>+H56/'Total x Ano'!$C$30</f>
        <v>2.0354529409068893E-2</v>
      </c>
      <c r="V56" s="20">
        <f>+I56/'Total x Ano'!$C$30</f>
        <v>4.087972049804614E-3</v>
      </c>
      <c r="W56" s="20">
        <f>+J56/'Total x Ano'!$C$30</f>
        <v>3.5773866914208252E-3</v>
      </c>
      <c r="X56" s="20">
        <f>+K56/'Total x Ano'!$C$30</f>
        <v>5.6421144520957672E-2</v>
      </c>
      <c r="Y56" s="20">
        <f>+L56/'Total x Ano'!$C$30</f>
        <v>0.41402662671307677</v>
      </c>
    </row>
    <row r="57" spans="1:25" x14ac:dyDescent="0.25">
      <c r="A57" s="1" t="s">
        <v>549</v>
      </c>
      <c r="B57" s="174">
        <f>tab_dinamicas!M578</f>
        <v>87202.155005151653</v>
      </c>
      <c r="C57" s="174">
        <f>tab_dinamicas!N578</f>
        <v>147623.21114548604</v>
      </c>
      <c r="D57" s="174">
        <f>tab_dinamicas!O578</f>
        <v>1890357.837831991</v>
      </c>
      <c r="E57" s="174">
        <f>tab_dinamicas!P578</f>
        <v>30877.538517271383</v>
      </c>
      <c r="F57" s="174">
        <f>tab_dinamicas!Q578</f>
        <v>1602269.8568774767</v>
      </c>
      <c r="G57" s="174">
        <f>tab_dinamicas!R578</f>
        <v>101183.1124089994</v>
      </c>
      <c r="H57" s="174">
        <f>tab_dinamicas!S578</f>
        <v>191167.60888162028</v>
      </c>
      <c r="I57" s="174">
        <f>tab_dinamicas!T578</f>
        <v>45823.055932723772</v>
      </c>
      <c r="J57" s="174">
        <f>tab_dinamicas!U578</f>
        <v>78900.641510514586</v>
      </c>
      <c r="K57" s="174">
        <f>tab_dinamicas!V578</f>
        <v>300197.54418106854</v>
      </c>
      <c r="L57" s="174">
        <f t="shared" si="2"/>
        <v>4475602.5622923039</v>
      </c>
      <c r="N57" s="1" t="s">
        <v>549</v>
      </c>
      <c r="O57" s="20">
        <f>+B57/'Total x Ano'!$C$30</f>
        <v>8.402267587809425E-4</v>
      </c>
      <c r="P57" s="20">
        <f>+C57/'Total x Ano'!$C$30</f>
        <v>1.422407189527354E-3</v>
      </c>
      <c r="Q57" s="20">
        <f>+D57/'Total x Ano'!$C$30</f>
        <v>1.8214334713676405E-2</v>
      </c>
      <c r="R57" s="20">
        <f>+E57/'Total x Ano'!$C$30</f>
        <v>2.9751712106160607E-4</v>
      </c>
      <c r="S57" s="20">
        <f>+F57/'Total x Ano'!$C$30</f>
        <v>1.5438494707579567E-2</v>
      </c>
      <c r="T57" s="20">
        <f>+G57/'Total x Ano'!$C$30</f>
        <v>9.7493873377049885E-4</v>
      </c>
      <c r="U57" s="20">
        <f>+H57/'Total x Ano'!$C$30</f>
        <v>1.8419744372718484E-3</v>
      </c>
      <c r="V57" s="20">
        <f>+I57/'Total x Ano'!$C$30</f>
        <v>4.4152300779167392E-4</v>
      </c>
      <c r="W57" s="20">
        <f>+J57/'Total x Ano'!$C$30</f>
        <v>7.6023843995828171E-4</v>
      </c>
      <c r="X57" s="20">
        <f>+K57/'Total x Ano'!$C$30</f>
        <v>2.8925203686348891E-3</v>
      </c>
      <c r="Y57" s="20">
        <f>+L57/'Total x Ano'!$C$30</f>
        <v>4.312417547805307E-2</v>
      </c>
    </row>
    <row r="58" spans="1:25" x14ac:dyDescent="0.25">
      <c r="A58" s="1" t="s">
        <v>550</v>
      </c>
      <c r="B58" s="174">
        <f>tab_dinamicas!M579</f>
        <v>47891.822700851299</v>
      </c>
      <c r="C58" s="174">
        <f>tab_dinamicas!N579</f>
        <v>82938.62518547049</v>
      </c>
      <c r="D58" s="174">
        <f>tab_dinamicas!O579</f>
        <v>1325865.5331882038</v>
      </c>
      <c r="E58" s="174">
        <f>tab_dinamicas!P579</f>
        <v>10018.856943820281</v>
      </c>
      <c r="F58" s="174">
        <f>tab_dinamicas!Q579</f>
        <v>461813.56544465903</v>
      </c>
      <c r="G58" s="174">
        <f>tab_dinamicas!R579</f>
        <v>82228.830551926003</v>
      </c>
      <c r="H58" s="174">
        <f>tab_dinamicas!S579</f>
        <v>160695.34496416204</v>
      </c>
      <c r="I58" s="174">
        <f>tab_dinamicas!T579</f>
        <v>45109.067588938553</v>
      </c>
      <c r="J58" s="174">
        <f>tab_dinamicas!U579</f>
        <v>3826.7804541712521</v>
      </c>
      <c r="K58" s="174">
        <f>tab_dinamicas!V579</f>
        <v>148823.14638226479</v>
      </c>
      <c r="L58" s="174">
        <f t="shared" si="2"/>
        <v>2369211.5734044677</v>
      </c>
      <c r="N58" s="1" t="s">
        <v>550</v>
      </c>
      <c r="O58" s="20">
        <f>+B58/'Total x Ano'!$C$30</f>
        <v>4.6145638210054083E-4</v>
      </c>
      <c r="P58" s="20">
        <f>+C58/'Total x Ano'!$C$30</f>
        <v>7.9914598685340284E-4</v>
      </c>
      <c r="Q58" s="20">
        <f>+D58/'Total x Ano'!$C$30</f>
        <v>1.2775231294046311E-2</v>
      </c>
      <c r="R58" s="20">
        <f>+E58/'Total x Ano'!$C$30</f>
        <v>9.6535592452947253E-5</v>
      </c>
      <c r="S58" s="20">
        <f>+F58/'Total x Ano'!$C$30</f>
        <v>4.4497537386743819E-3</v>
      </c>
      <c r="T58" s="20">
        <f>+G58/'Total x Ano'!$C$30</f>
        <v>7.9230683884945767E-4</v>
      </c>
      <c r="U58" s="20">
        <f>+H58/'Total x Ano'!$C$30</f>
        <v>1.5483622949736355E-3</v>
      </c>
      <c r="V58" s="20">
        <f>+I58/'Total x Ano'!$C$30</f>
        <v>4.3464345175466332E-4</v>
      </c>
      <c r="W58" s="20">
        <f>+J58/'Total x Ano'!$C$30</f>
        <v>3.6872521526384526E-5</v>
      </c>
      <c r="X58" s="20">
        <f>+K58/'Total x Ano'!$C$30</f>
        <v>1.4339690333222245E-3</v>
      </c>
      <c r="Y58" s="20">
        <f>+L58/'Total x Ano'!$C$30</f>
        <v>2.2828277134553952E-2</v>
      </c>
    </row>
    <row r="59" spans="1:25" x14ac:dyDescent="0.25">
      <c r="A59" s="1" t="s">
        <v>551</v>
      </c>
      <c r="B59" s="174">
        <f>tab_dinamicas!M580</f>
        <v>364699.58345973259</v>
      </c>
      <c r="C59" s="174">
        <f>tab_dinamicas!N580</f>
        <v>106901.69030507738</v>
      </c>
      <c r="D59" s="174">
        <f>tab_dinamicas!O580</f>
        <v>2838207.8245282122</v>
      </c>
      <c r="E59" s="174">
        <f>tab_dinamicas!P580</f>
        <v>9131.5834897546065</v>
      </c>
      <c r="F59" s="174">
        <f>tab_dinamicas!Q580</f>
        <v>1386522.4718317136</v>
      </c>
      <c r="G59" s="174">
        <f>tab_dinamicas!R580</f>
        <v>105900.86901068318</v>
      </c>
      <c r="H59" s="174">
        <f>tab_dinamicas!S580</f>
        <v>80715.593878654225</v>
      </c>
      <c r="I59" s="174">
        <f>tab_dinamicas!T580</f>
        <v>29222.230779113474</v>
      </c>
      <c r="J59" s="174">
        <f>tab_dinamicas!U580</f>
        <v>11459.24465350731</v>
      </c>
      <c r="K59" s="174">
        <f>tab_dinamicas!V580</f>
        <v>401452.06386763696</v>
      </c>
      <c r="L59" s="174">
        <f t="shared" si="2"/>
        <v>5334213.1558040846</v>
      </c>
      <c r="N59" s="1" t="s">
        <v>551</v>
      </c>
      <c r="O59" s="20">
        <f>+B59/'Total x Ano'!$C$30</f>
        <v>3.5140226628691449E-3</v>
      </c>
      <c r="P59" s="20">
        <f>+C59/'Total x Ano'!$C$30</f>
        <v>1.0300394611570422E-3</v>
      </c>
      <c r="Q59" s="20">
        <f>+D59/'Total x Ano'!$C$30</f>
        <v>2.7347238849878955E-2</v>
      </c>
      <c r="R59" s="20">
        <f>+E59/'Total x Ano'!$C$30</f>
        <v>8.7986366824086007E-5</v>
      </c>
      <c r="S59" s="20">
        <f>+F59/'Total x Ano'!$C$30</f>
        <v>1.3359684544668383E-2</v>
      </c>
      <c r="T59" s="20">
        <f>+G59/'Total x Ano'!$C$30</f>
        <v>1.0203961578205808E-3</v>
      </c>
      <c r="U59" s="20">
        <f>+H59/'Total x Ano'!$C$30</f>
        <v>7.7772621357504238E-4</v>
      </c>
      <c r="V59" s="20">
        <f>+I59/'Total x Ano'!$C$30</f>
        <v>2.8156758569134756E-4</v>
      </c>
      <c r="W59" s="20">
        <f>+J59/'Total x Ano'!$C$30</f>
        <v>1.1041428956343426E-4</v>
      </c>
      <c r="X59" s="20">
        <f>+K59/'Total x Ano'!$C$30</f>
        <v>3.8681471393625213E-3</v>
      </c>
      <c r="Y59" s="20">
        <f>+L59/'Total x Ano'!$C$30</f>
        <v>5.1397223271410525E-2</v>
      </c>
    </row>
    <row r="60" spans="1:25" x14ac:dyDescent="0.25">
      <c r="A60" s="1" t="s">
        <v>552</v>
      </c>
      <c r="B60" s="174">
        <f>tab_dinamicas!M581</f>
        <v>3330.7654995809212</v>
      </c>
      <c r="C60" s="174">
        <f>tab_dinamicas!N581</f>
        <v>21615.73227861381</v>
      </c>
      <c r="D60" s="174">
        <f>tab_dinamicas!O581</f>
        <v>369881.50362165098</v>
      </c>
      <c r="E60" s="174">
        <f>tab_dinamicas!P581</f>
        <v>344.5265398874007</v>
      </c>
      <c r="F60" s="174">
        <f>tab_dinamicas!Q581</f>
        <v>86862.568622166189</v>
      </c>
      <c r="G60" s="174">
        <f>tab_dinamicas!R581</f>
        <v>11351.029720979961</v>
      </c>
      <c r="H60" s="174">
        <f>tab_dinamicas!S581</f>
        <v>32738.440906606091</v>
      </c>
      <c r="I60" s="174">
        <f>tab_dinamicas!T581</f>
        <v>3536.1413442108983</v>
      </c>
      <c r="J60" s="174">
        <f>tab_dinamicas!U581</f>
        <v>1750.2803510365625</v>
      </c>
      <c r="K60" s="174">
        <f>tab_dinamicas!V581</f>
        <v>29934.391574817695</v>
      </c>
      <c r="L60" s="174">
        <f t="shared" si="2"/>
        <v>561345.38045955054</v>
      </c>
      <c r="N60" s="1" t="s">
        <v>552</v>
      </c>
      <c r="O60" s="20">
        <f>+B60/'Total x Ano'!$C$30</f>
        <v>3.2093224070058026E-5</v>
      </c>
      <c r="P60" s="20">
        <f>+C60/'Total x Ano'!$C$30</f>
        <v>2.0827600728517905E-4</v>
      </c>
      <c r="Q60" s="20">
        <f>+D60/'Total x Ano'!$C$30</f>
        <v>3.5639524837738357E-3</v>
      </c>
      <c r="R60" s="20">
        <f>+E60/'Total x Ano'!$C$30</f>
        <v>3.319647523693676E-6</v>
      </c>
      <c r="S60" s="20">
        <f>+F60/'Total x Ano'!$C$30</f>
        <v>8.3695471159489347E-4</v>
      </c>
      <c r="T60" s="20">
        <f>+G60/'Total x Ano'!$C$30</f>
        <v>1.0937159650150498E-4</v>
      </c>
      <c r="U60" s="20">
        <f>+H60/'Total x Ano'!$C$30</f>
        <v>3.1544764104595786E-4</v>
      </c>
      <c r="V60" s="20">
        <f>+I60/'Total x Ano'!$C$30</f>
        <v>3.4072100397772054E-5</v>
      </c>
      <c r="W60" s="20">
        <f>+J60/'Total x Ano'!$C$30</f>
        <v>1.6864633519923221E-5</v>
      </c>
      <c r="X60" s="20">
        <f>+K60/'Total x Ano'!$C$30</f>
        <v>2.8842953259013767E-4</v>
      </c>
      <c r="Y60" s="20">
        <f>+L60/'Total x Ano'!$C$30</f>
        <v>5.4087815783029555E-3</v>
      </c>
    </row>
    <row r="61" spans="1:25" x14ac:dyDescent="0.25">
      <c r="A61" s="1" t="s">
        <v>553</v>
      </c>
      <c r="B61" s="174">
        <f>tab_dinamicas!M582</f>
        <v>4408.4034842010306</v>
      </c>
      <c r="C61" s="174">
        <f>tab_dinamicas!N582</f>
        <v>30608.921577306497</v>
      </c>
      <c r="D61" s="174">
        <f>tab_dinamicas!O582</f>
        <v>270952.54949399905</v>
      </c>
      <c r="E61" s="174">
        <f>tab_dinamicas!P582</f>
        <v>8008.638127620251</v>
      </c>
      <c r="F61" s="174">
        <f>tab_dinamicas!Q582</f>
        <v>37004.513131680716</v>
      </c>
      <c r="G61" s="174">
        <f>tab_dinamicas!R582</f>
        <v>11650.064700775405</v>
      </c>
      <c r="H61" s="174">
        <f>tab_dinamicas!S582</f>
        <v>13146.459162213312</v>
      </c>
      <c r="I61" s="174">
        <f>tab_dinamicas!T582</f>
        <v>16564.548080091023</v>
      </c>
      <c r="J61" s="174">
        <f>tab_dinamicas!U582</f>
        <v>617.50560012048368</v>
      </c>
      <c r="K61" s="174">
        <f>tab_dinamicas!V582</f>
        <v>32329.058841742797</v>
      </c>
      <c r="L61" s="174">
        <f t="shared" si="2"/>
        <v>425290.6621997506</v>
      </c>
      <c r="N61" s="1" t="s">
        <v>553</v>
      </c>
      <c r="O61" s="20">
        <f>+B61/'Total x Ano'!$C$30</f>
        <v>4.2476686163432779E-5</v>
      </c>
      <c r="P61" s="20">
        <f>+C61/'Total x Ano'!$C$30</f>
        <v>2.9492889212612831E-4</v>
      </c>
      <c r="Q61" s="20">
        <f>+D61/'Total x Ano'!$C$30</f>
        <v>2.6107334438159944E-3</v>
      </c>
      <c r="R61" s="20">
        <f>+E61/'Total x Ano'!$C$30</f>
        <v>7.7166350485516165E-5</v>
      </c>
      <c r="S61" s="20">
        <f>+F61/'Total x Ano'!$C$30</f>
        <v>3.5655291004060711E-4</v>
      </c>
      <c r="T61" s="20">
        <f>+G61/'Total x Ano'!$C$30</f>
        <v>1.1225291510906469E-4</v>
      </c>
      <c r="U61" s="20">
        <f>+H61/'Total x Ano'!$C$30</f>
        <v>1.2667125910661211E-4</v>
      </c>
      <c r="V61" s="20">
        <f>+I61/'Total x Ano'!$C$30</f>
        <v>1.5960587835453985E-4</v>
      </c>
      <c r="W61" s="20">
        <f>+J61/'Total x Ano'!$C$30</f>
        <v>5.9499071885054091E-6</v>
      </c>
      <c r="X61" s="20">
        <f>+K61/'Total x Ano'!$C$30</f>
        <v>3.1150308525553259E-4</v>
      </c>
      <c r="Y61" s="20">
        <f>+L61/'Total x Ano'!$C$30</f>
        <v>4.0978413276459335E-3</v>
      </c>
    </row>
    <row r="62" spans="1:25" x14ac:dyDescent="0.25">
      <c r="A62" s="1" t="s">
        <v>554</v>
      </c>
      <c r="B62" s="174">
        <f>tab_dinamicas!M583</f>
        <v>45781.302671019352</v>
      </c>
      <c r="C62" s="174">
        <f>tab_dinamicas!N583</f>
        <v>21951.290337725615</v>
      </c>
      <c r="D62" s="174">
        <f>tab_dinamicas!O583</f>
        <v>739844.91605982522</v>
      </c>
      <c r="E62" s="174">
        <f>tab_dinamicas!P583</f>
        <v>5689.5237522395337</v>
      </c>
      <c r="F62" s="174">
        <f>tab_dinamicas!Q583</f>
        <v>250075.17969831795</v>
      </c>
      <c r="G62" s="174">
        <f>tab_dinamicas!R583</f>
        <v>22126.406355242445</v>
      </c>
      <c r="H62" s="174">
        <f>tab_dinamicas!S583</f>
        <v>35221.227367543121</v>
      </c>
      <c r="I62" s="174">
        <f>tab_dinamicas!T583</f>
        <v>15217.717424991282</v>
      </c>
      <c r="J62" s="174">
        <f>tab_dinamicas!U583</f>
        <v>1738.9503034670265</v>
      </c>
      <c r="K62" s="174">
        <f>tab_dinamicas!V583</f>
        <v>60951.920323237202</v>
      </c>
      <c r="L62" s="174">
        <f t="shared" si="2"/>
        <v>1198598.4342936089</v>
      </c>
      <c r="N62" s="1" t="s">
        <v>554</v>
      </c>
      <c r="O62" s="20">
        <f>+B62/'Total x Ano'!$C$30</f>
        <v>4.4112069883786006E-4</v>
      </c>
      <c r="P62" s="20">
        <f>+C62/'Total x Ano'!$C$30</f>
        <v>2.1150924000028429E-4</v>
      </c>
      <c r="Q62" s="20">
        <f>+D62/'Total x Ano'!$C$30</f>
        <v>7.1286941909265988E-3</v>
      </c>
      <c r="R62" s="20">
        <f>+E62/'Total x Ano'!$C$30</f>
        <v>5.4820779384052969E-5</v>
      </c>
      <c r="S62" s="20">
        <f>+F62/'Total x Ano'!$C$30</f>
        <v>2.4095718469006435E-3</v>
      </c>
      <c r="T62" s="20">
        <f>+G62/'Total x Ano'!$C$30</f>
        <v>2.1319655109712705E-4</v>
      </c>
      <c r="U62" s="20">
        <f>+H62/'Total x Ano'!$C$30</f>
        <v>3.3937025649846686E-4</v>
      </c>
      <c r="V62" s="20">
        <f>+I62/'Total x Ano'!$C$30</f>
        <v>1.4662863993773222E-4</v>
      </c>
      <c r="W62" s="20">
        <f>+J62/'Total x Ano'!$C$30</f>
        <v>1.6755464094630664E-5</v>
      </c>
      <c r="X62" s="20">
        <f>+K62/'Total x Ano'!$C$30</f>
        <v>5.8729551410331899E-4</v>
      </c>
      <c r="Y62" s="20">
        <f>+L62/'Total x Ano'!$C$30</f>
        <v>1.1548963181780716E-2</v>
      </c>
    </row>
    <row r="63" spans="1:25" x14ac:dyDescent="0.25">
      <c r="A63" s="1" t="s">
        <v>555</v>
      </c>
      <c r="B63" s="174">
        <f>tab_dinamicas!M584</f>
        <v>24589.812411667524</v>
      </c>
      <c r="C63" s="174">
        <f>tab_dinamicas!N584</f>
        <v>43566.548231436689</v>
      </c>
      <c r="D63" s="174">
        <f>tab_dinamicas!O584</f>
        <v>1130711.7210292681</v>
      </c>
      <c r="E63" s="174">
        <f>tab_dinamicas!P584</f>
        <v>1163.3170017720508</v>
      </c>
      <c r="F63" s="174">
        <f>tab_dinamicas!Q584</f>
        <v>741157.2855500459</v>
      </c>
      <c r="G63" s="174">
        <f>tab_dinamicas!R584</f>
        <v>60409.219691817852</v>
      </c>
      <c r="H63" s="174">
        <f>tab_dinamicas!S584</f>
        <v>30446.600663924619</v>
      </c>
      <c r="I63" s="174">
        <f>tab_dinamicas!T584</f>
        <v>5583.7031151900192</v>
      </c>
      <c r="J63" s="174">
        <f>tab_dinamicas!U584</f>
        <v>449024.95247585088</v>
      </c>
      <c r="K63" s="174">
        <f>tab_dinamicas!V584</f>
        <v>203371.63858106191</v>
      </c>
      <c r="L63" s="174">
        <f t="shared" si="2"/>
        <v>2690024.798752035</v>
      </c>
      <c r="N63" s="1" t="s">
        <v>555</v>
      </c>
      <c r="O63" s="20">
        <f>+B63/'Total x Ano'!$C$30</f>
        <v>2.3693242879681357E-4</v>
      </c>
      <c r="P63" s="20">
        <f>+C63/'Total x Ano'!$C$30</f>
        <v>4.1978067640198902E-4</v>
      </c>
      <c r="Q63" s="20">
        <f>+D63/'Total x Ano'!$C$30</f>
        <v>1.0894848234196926E-2</v>
      </c>
      <c r="R63" s="20">
        <f>+E63/'Total x Ano'!$C$30</f>
        <v>1.120901282515265E-5</v>
      </c>
      <c r="S63" s="20">
        <f>+F63/'Total x Ano'!$C$30</f>
        <v>7.1413393825852907E-3</v>
      </c>
      <c r="T63" s="20">
        <f>+G63/'Total x Ano'!$C$30</f>
        <v>5.8206638195057675E-4</v>
      </c>
      <c r="U63" s="20">
        <f>+H63/'Total x Ano'!$C$30</f>
        <v>2.9336486684573062E-4</v>
      </c>
      <c r="V63" s="20">
        <f>+I63/'Total x Ano'!$C$30</f>
        <v>5.3801156292456267E-5</v>
      </c>
      <c r="W63" s="20">
        <f>+J63/'Total x Ano'!$C$30</f>
        <v>4.3265304671457044E-3</v>
      </c>
      <c r="X63" s="20">
        <f>+K63/'Total x Ano'!$C$30</f>
        <v>1.959565021103434E-3</v>
      </c>
      <c r="Y63" s="20">
        <f>+L63/'Total x Ano'!$C$30</f>
        <v>2.5919437628144072E-2</v>
      </c>
    </row>
    <row r="64" spans="1:25" x14ac:dyDescent="0.25">
      <c r="A64" s="1" t="s">
        <v>95</v>
      </c>
      <c r="B64" s="162">
        <f t="shared" ref="B64:K64" si="3">SUM(B37:B63)</f>
        <v>3930675.6292422749</v>
      </c>
      <c r="C64" s="162">
        <f t="shared" si="3"/>
        <v>1912400.9566252138</v>
      </c>
      <c r="D64" s="162">
        <f t="shared" si="3"/>
        <v>48094486.093307525</v>
      </c>
      <c r="E64" s="162">
        <f t="shared" si="3"/>
        <v>346149.32991153561</v>
      </c>
      <c r="F64" s="162">
        <f t="shared" si="3"/>
        <v>22699857.576635182</v>
      </c>
      <c r="G64" s="162">
        <f t="shared" si="3"/>
        <v>1787735.4998922229</v>
      </c>
      <c r="H64" s="162">
        <f t="shared" si="3"/>
        <v>3286259.1173433219</v>
      </c>
      <c r="I64" s="162">
        <f t="shared" si="3"/>
        <v>1076165.7246623391</v>
      </c>
      <c r="J64" s="162">
        <f t="shared" si="3"/>
        <v>1331633.3015924809</v>
      </c>
      <c r="K64" s="162">
        <f t="shared" si="3"/>
        <v>8765506.0523440726</v>
      </c>
      <c r="L64" s="174">
        <f t="shared" si="2"/>
        <v>93230869.281556159</v>
      </c>
      <c r="N64" s="1" t="s">
        <v>95</v>
      </c>
      <c r="O64" s="20">
        <f>+B64/'Total x Ano'!$C$30</f>
        <v>3.7873592041187135E-2</v>
      </c>
      <c r="P64" s="20">
        <f>+C64/'Total x Ano'!$C$30</f>
        <v>1.8426728756644251E-2</v>
      </c>
      <c r="Q64" s="20">
        <f>+D64/'Total x Ano'!$C$30</f>
        <v>0.46340912289412539</v>
      </c>
      <c r="R64" s="20">
        <f>+E64/'Total x Ano'!$C$30</f>
        <v>3.3352837382124613E-3</v>
      </c>
      <c r="S64" s="20">
        <f>+F64/'Total x Ano'!$C$30</f>
        <v>0.21872197717222033</v>
      </c>
      <c r="T64" s="20">
        <f>+G64/'Total x Ano'!$C$30</f>
        <v>1.7225528480842366E-2</v>
      </c>
      <c r="U64" s="20">
        <f>+H64/'Total x Ano'!$C$30</f>
        <v>3.1664387726617269E-2</v>
      </c>
      <c r="V64" s="20">
        <f>+I64/'Total x Ano'!$C$30</f>
        <v>1.0369276294728754E-2</v>
      </c>
      <c r="W64" s="20">
        <f>+J64/'Total x Ano'!$C$30</f>
        <v>1.2830805991156017E-2</v>
      </c>
      <c r="X64" s="20">
        <f>+K64/'Total x Ano'!$C$30</f>
        <v>8.4459068001251691E-2</v>
      </c>
      <c r="Y64" s="20">
        <f>+L64/'Total x Ano'!$C$30</f>
        <v>0.89831577109698557</v>
      </c>
    </row>
    <row r="65" spans="1:25" x14ac:dyDescent="0.25">
      <c r="A65" s="21"/>
      <c r="B65" s="175"/>
      <c r="C65" s="174"/>
      <c r="D65" s="174"/>
      <c r="E65" s="174"/>
      <c r="F65" s="174"/>
      <c r="G65" s="174"/>
      <c r="H65" s="174"/>
      <c r="I65" s="174"/>
      <c r="J65" s="174"/>
      <c r="K65" s="174"/>
      <c r="L65" s="174"/>
    </row>
    <row r="66" spans="1:25" x14ac:dyDescent="0.25">
      <c r="A66" s="1"/>
      <c r="B66" s="156"/>
    </row>
    <row r="67" spans="1:25" s="181" customFormat="1" x14ac:dyDescent="0.25">
      <c r="B67" s="182">
        <v>2009</v>
      </c>
      <c r="C67" s="177">
        <v>2009</v>
      </c>
      <c r="D67" s="177">
        <v>2009</v>
      </c>
      <c r="E67" s="177">
        <v>2009</v>
      </c>
      <c r="F67" s="177">
        <v>2009</v>
      </c>
      <c r="G67" s="177">
        <v>2009</v>
      </c>
      <c r="H67" s="177">
        <v>2009</v>
      </c>
      <c r="I67" s="177">
        <v>2009</v>
      </c>
      <c r="J67" s="177">
        <v>2009</v>
      </c>
      <c r="K67" s="177">
        <v>2009</v>
      </c>
      <c r="L67" s="177">
        <v>2009</v>
      </c>
      <c r="O67" s="183">
        <v>2009</v>
      </c>
      <c r="P67" s="181">
        <v>2009</v>
      </c>
      <c r="Q67" s="181">
        <v>2009</v>
      </c>
      <c r="R67" s="181">
        <v>2009</v>
      </c>
      <c r="S67" s="181">
        <v>2009</v>
      </c>
      <c r="T67" s="181">
        <v>2009</v>
      </c>
      <c r="U67" s="181">
        <v>2009</v>
      </c>
      <c r="V67" s="181">
        <v>2009</v>
      </c>
      <c r="W67" s="181">
        <v>2009</v>
      </c>
      <c r="X67" s="181">
        <v>2009</v>
      </c>
      <c r="Y67" s="181">
        <v>2009</v>
      </c>
    </row>
    <row r="68" spans="1:25" s="133" customFormat="1" x14ac:dyDescent="0.25">
      <c r="A68" s="123"/>
      <c r="B68" s="156" t="s">
        <v>780</v>
      </c>
      <c r="C68" s="156" t="s">
        <v>782</v>
      </c>
      <c r="D68" s="156" t="s">
        <v>23</v>
      </c>
      <c r="E68" s="156" t="s">
        <v>787</v>
      </c>
      <c r="F68" s="156" t="s">
        <v>788</v>
      </c>
      <c r="G68" s="156" t="s">
        <v>791</v>
      </c>
      <c r="H68" s="156" t="s">
        <v>25</v>
      </c>
      <c r="I68" s="156" t="s">
        <v>24</v>
      </c>
      <c r="J68" s="156" t="s">
        <v>35</v>
      </c>
      <c r="K68" s="156" t="s">
        <v>795</v>
      </c>
      <c r="L68" s="156" t="s">
        <v>935</v>
      </c>
      <c r="N68" s="123"/>
      <c r="O68" s="123" t="s">
        <v>780</v>
      </c>
      <c r="P68" s="123" t="s">
        <v>782</v>
      </c>
      <c r="Q68" s="123" t="s">
        <v>23</v>
      </c>
      <c r="R68" s="123" t="s">
        <v>787</v>
      </c>
      <c r="S68" s="123" t="s">
        <v>788</v>
      </c>
      <c r="T68" s="123" t="s">
        <v>791</v>
      </c>
      <c r="U68" s="123" t="s">
        <v>25</v>
      </c>
      <c r="V68" s="123" t="s">
        <v>24</v>
      </c>
      <c r="W68" s="123" t="s">
        <v>35</v>
      </c>
      <c r="X68" s="123" t="s">
        <v>795</v>
      </c>
      <c r="Y68" s="123" t="s">
        <v>935</v>
      </c>
    </row>
    <row r="69" spans="1:25" x14ac:dyDescent="0.25">
      <c r="A69" s="1" t="s">
        <v>529</v>
      </c>
      <c r="B69" s="174">
        <f>tab_dinamicas!M590</f>
        <v>2623.9403622677014</v>
      </c>
      <c r="C69" s="174">
        <f>tab_dinamicas!N590</f>
        <v>841.25236044215626</v>
      </c>
      <c r="D69" s="174">
        <f>tab_dinamicas!O590</f>
        <v>162850.1597352566</v>
      </c>
      <c r="E69" s="174">
        <f>tab_dinamicas!P590</f>
        <v>140.81427661872547</v>
      </c>
      <c r="F69" s="174">
        <f>tab_dinamicas!Q590</f>
        <v>25615.184374016491</v>
      </c>
      <c r="G69" s="174">
        <f>tab_dinamicas!R590</f>
        <v>5764.6905470662105</v>
      </c>
      <c r="H69" s="174">
        <f>tab_dinamicas!S590</f>
        <v>6544.2936697268742</v>
      </c>
      <c r="I69" s="174">
        <f>tab_dinamicas!T590</f>
        <v>6697.4605314270866</v>
      </c>
      <c r="J69" s="174">
        <f>tab_dinamicas!U590</f>
        <v>830.04382933735303</v>
      </c>
      <c r="K69" s="174">
        <f>tab_dinamicas!V590</f>
        <v>4857.1097984948674</v>
      </c>
      <c r="L69" s="174">
        <f>SUM(B69:K69)</f>
        <v>216764.94948465406</v>
      </c>
      <c r="N69" s="1" t="s">
        <v>529</v>
      </c>
      <c r="O69" s="20">
        <f>+B69/'Total x Ano'!$D$30</f>
        <v>2.3624191087396946E-5</v>
      </c>
      <c r="P69" s="20">
        <f>+C69/'Total x Ano'!$D$30</f>
        <v>7.5740694421246315E-6</v>
      </c>
      <c r="Q69" s="20">
        <f>+D69/'Total x Ano'!$D$30</f>
        <v>1.4661931145698488E-3</v>
      </c>
      <c r="R69" s="20">
        <f>+E69/'Total x Ano'!$D$30</f>
        <v>1.2677968701237395E-6</v>
      </c>
      <c r="S69" s="20">
        <f>+F69/'Total x Ano'!$D$30</f>
        <v>2.3062186133974801E-4</v>
      </c>
      <c r="T69" s="20">
        <f>+G69/'Total x Ano'!$D$30</f>
        <v>5.1901389605481032E-5</v>
      </c>
      <c r="U69" s="20">
        <f>+H69/'Total x Ano'!$D$30</f>
        <v>5.8920410848078877E-5</v>
      </c>
      <c r="V69" s="20">
        <f>+I69/'Total x Ano'!$D$30</f>
        <v>6.0299422071464889E-5</v>
      </c>
      <c r="W69" s="20">
        <f>+J69/'Total x Ano'!$D$30</f>
        <v>7.4731553800382277E-6</v>
      </c>
      <c r="X69" s="20">
        <f>+K69/'Total x Ano'!$D$30</f>
        <v>4.3730144046773963E-5</v>
      </c>
      <c r="Y69" s="20">
        <f>+L69/'Total x Ano'!$D$30</f>
        <v>1.951605555261079E-3</v>
      </c>
    </row>
    <row r="70" spans="1:25" x14ac:dyDescent="0.25">
      <c r="A70" s="1" t="s">
        <v>530</v>
      </c>
      <c r="B70" s="174">
        <f>tab_dinamicas!M591</f>
        <v>4216.5180658113959</v>
      </c>
      <c r="C70" s="174">
        <f>tab_dinamicas!N591</f>
        <v>175.56514075343077</v>
      </c>
      <c r="D70" s="174">
        <f>tab_dinamicas!O591</f>
        <v>37547.974444596221</v>
      </c>
      <c r="E70" s="174">
        <f>tab_dinamicas!P591</f>
        <v>0</v>
      </c>
      <c r="F70" s="174">
        <f>tab_dinamicas!Q591</f>
        <v>3760.1959314074702</v>
      </c>
      <c r="G70" s="174">
        <f>tab_dinamicas!R591</f>
        <v>1654.4430055702605</v>
      </c>
      <c r="H70" s="174">
        <f>tab_dinamicas!S591</f>
        <v>1791.7274548024034</v>
      </c>
      <c r="I70" s="174">
        <f>tab_dinamicas!T591</f>
        <v>1490.7779695782219</v>
      </c>
      <c r="J70" s="174">
        <f>tab_dinamicas!U591</f>
        <v>39856.413643268934</v>
      </c>
      <c r="K70" s="174">
        <f>tab_dinamicas!V591</f>
        <v>3651.4355593335777</v>
      </c>
      <c r="L70" s="174">
        <f t="shared" ref="L70:L96" si="4">SUM(B70:K70)</f>
        <v>94145.051215121915</v>
      </c>
      <c r="N70" s="1" t="s">
        <v>530</v>
      </c>
      <c r="O70" s="20">
        <f>+B70/'Total x Ano'!$D$30</f>
        <v>3.7962687697711907E-5</v>
      </c>
      <c r="P70" s="20">
        <f>+C70/'Total x Ano'!$D$30</f>
        <v>1.5806702366742444E-6</v>
      </c>
      <c r="Q70" s="20">
        <f>+D70/'Total x Ano'!$D$30</f>
        <v>3.3805666316944291E-4</v>
      </c>
      <c r="R70" s="20">
        <f>+E70/'Total x Ano'!$D$30</f>
        <v>0</v>
      </c>
      <c r="S70" s="20">
        <f>+F70/'Total x Ano'!$D$30</f>
        <v>3.3854270656079713E-5</v>
      </c>
      <c r="T70" s="20">
        <f>+G70/'Total x Ano'!$D$30</f>
        <v>1.4895490106726605E-5</v>
      </c>
      <c r="U70" s="20">
        <f>+H70/'Total x Ano'!$D$30</f>
        <v>1.6131506789356261E-5</v>
      </c>
      <c r="V70" s="20">
        <f>+I70/'Total x Ano'!$D$30</f>
        <v>1.3421960395380538E-5</v>
      </c>
      <c r="W70" s="20">
        <f>+J70/'Total x Ano'!$D$30</f>
        <v>3.5884029435530974E-4</v>
      </c>
      <c r="X70" s="20">
        <f>+K70/'Total x Ano'!$D$30</f>
        <v>3.287506554549196E-5</v>
      </c>
      <c r="Y70" s="20">
        <f>+L70/'Total x Ano'!$D$30</f>
        <v>8.4761860895217391E-4</v>
      </c>
    </row>
    <row r="71" spans="1:25" x14ac:dyDescent="0.25">
      <c r="A71" s="1" t="s">
        <v>531</v>
      </c>
      <c r="B71" s="174">
        <f>tab_dinamicas!M592</f>
        <v>23576.101103320139</v>
      </c>
      <c r="C71" s="174">
        <f>tab_dinamicas!N592</f>
        <v>54899.696309318075</v>
      </c>
      <c r="D71" s="174">
        <f>tab_dinamicas!O592</f>
        <v>442024.16155139398</v>
      </c>
      <c r="E71" s="174">
        <f>tab_dinamicas!P592</f>
        <v>196.61186478339164</v>
      </c>
      <c r="F71" s="174">
        <f>tab_dinamicas!Q592</f>
        <v>120927.07447040992</v>
      </c>
      <c r="G71" s="174">
        <f>tab_dinamicas!R592</f>
        <v>10443.206625251085</v>
      </c>
      <c r="H71" s="174">
        <f>tab_dinamicas!S592</f>
        <v>25429.50112607858</v>
      </c>
      <c r="I71" s="174">
        <f>tab_dinamicas!T592</f>
        <v>20395.184694684045</v>
      </c>
      <c r="J71" s="174">
        <f>tab_dinamicas!U592</f>
        <v>22269.681023733643</v>
      </c>
      <c r="K71" s="174">
        <f>tab_dinamicas!V592</f>
        <v>33607.408175229437</v>
      </c>
      <c r="L71" s="174">
        <f t="shared" si="4"/>
        <v>753768.62694420223</v>
      </c>
      <c r="N71" s="1" t="s">
        <v>531</v>
      </c>
      <c r="O71" s="20">
        <f>+B71/'Total x Ano'!$D$30</f>
        <v>2.1226332944521465E-4</v>
      </c>
      <c r="P71" s="20">
        <f>+C71/'Total x Ano'!$D$30</f>
        <v>4.942798757554505E-4</v>
      </c>
      <c r="Q71" s="20">
        <f>+D71/'Total x Ano'!$D$30</f>
        <v>3.9796877276249551E-3</v>
      </c>
      <c r="R71" s="20">
        <f>+E71/'Total x Ano'!$D$30</f>
        <v>1.7701607591714084E-6</v>
      </c>
      <c r="S71" s="20">
        <f>+F71/'Total x Ano'!$D$30</f>
        <v>1.0887459013968954E-3</v>
      </c>
      <c r="T71" s="20">
        <f>+G71/'Total x Ano'!$D$30</f>
        <v>9.4023596125822009E-5</v>
      </c>
      <c r="U71" s="20">
        <f>+H71/'Total x Ano'!$D$30</f>
        <v>2.2895009448327009E-4</v>
      </c>
      <c r="V71" s="20">
        <f>+I71/'Total x Ano'!$D$30</f>
        <v>1.8362450131052672E-4</v>
      </c>
      <c r="W71" s="20">
        <f>+J71/'Total x Ano'!$D$30</f>
        <v>2.0050120327635206E-4</v>
      </c>
      <c r="X71" s="20">
        <f>+K71/'Total x Ano'!$D$30</f>
        <v>3.025784595186489E-4</v>
      </c>
      <c r="Y71" s="20">
        <f>+L71/'Total x Ano'!$D$30</f>
        <v>6.7864248496963065E-3</v>
      </c>
    </row>
    <row r="72" spans="1:25" x14ac:dyDescent="0.25">
      <c r="A72" s="1" t="s">
        <v>532</v>
      </c>
      <c r="B72" s="174">
        <f>tab_dinamicas!M593</f>
        <v>253.09503090799888</v>
      </c>
      <c r="C72" s="174">
        <f>tab_dinamicas!N593</f>
        <v>1468.4849112537024</v>
      </c>
      <c r="D72" s="174">
        <f>tab_dinamicas!O593</f>
        <v>42453.579641195647</v>
      </c>
      <c r="E72" s="174">
        <f>tab_dinamicas!P593</f>
        <v>207.96915749004691</v>
      </c>
      <c r="F72" s="174">
        <f>tab_dinamicas!Q593</f>
        <v>10862.310998740915</v>
      </c>
      <c r="G72" s="174">
        <f>tab_dinamicas!R593</f>
        <v>2286.9634916351151</v>
      </c>
      <c r="H72" s="174">
        <f>tab_dinamicas!S593</f>
        <v>1873.2022075576499</v>
      </c>
      <c r="I72" s="174">
        <f>tab_dinamicas!T593</f>
        <v>1016.6978971994025</v>
      </c>
      <c r="J72" s="174">
        <f>tab_dinamicas!U593</f>
        <v>3610.4821066743175</v>
      </c>
      <c r="K72" s="174">
        <f>tab_dinamicas!V593</f>
        <v>3566.8344044164505</v>
      </c>
      <c r="L72" s="174">
        <f t="shared" si="4"/>
        <v>67599.619847071255</v>
      </c>
      <c r="N72" s="1" t="s">
        <v>532</v>
      </c>
      <c r="O72" s="20">
        <f>+B72/'Total x Ano'!$D$30</f>
        <v>2.2786971302479594E-6</v>
      </c>
      <c r="P72" s="20">
        <f>+C72/'Total x Ano'!$D$30</f>
        <v>1.3221248718638852E-5</v>
      </c>
      <c r="Q72" s="20">
        <f>+D72/'Total x Ano'!$D$30</f>
        <v>3.8222342710596599E-4</v>
      </c>
      <c r="R72" s="20">
        <f>+E72/'Total x Ano'!$D$30</f>
        <v>1.8724141704896609E-6</v>
      </c>
      <c r="S72" s="20">
        <f>+F72/'Total x Ano'!$D$30</f>
        <v>9.7796929524425147E-5</v>
      </c>
      <c r="T72" s="20">
        <f>+G72/'Total x Ano'!$D$30</f>
        <v>2.059027838940512E-5</v>
      </c>
      <c r="U72" s="20">
        <f>+H72/'Total x Ano'!$D$30</f>
        <v>1.686505056785316E-5</v>
      </c>
      <c r="V72" s="20">
        <f>+I72/'Total x Ano'!$D$30</f>
        <v>9.1536628450029137E-6</v>
      </c>
      <c r="W72" s="20">
        <f>+J72/'Total x Ano'!$D$30</f>
        <v>3.2506348250989546E-5</v>
      </c>
      <c r="X72" s="20">
        <f>+K72/'Total x Ano'!$D$30</f>
        <v>3.2113373748408052E-5</v>
      </c>
      <c r="Y72" s="20">
        <f>+L72/'Total x Ano'!$D$30</f>
        <v>6.086214304514264E-4</v>
      </c>
    </row>
    <row r="73" spans="1:25" x14ac:dyDescent="0.25">
      <c r="A73" s="1" t="s">
        <v>533</v>
      </c>
      <c r="B73" s="174">
        <f>tab_dinamicas!M594</f>
        <v>13415.477725335295</v>
      </c>
      <c r="C73" s="174">
        <f>tab_dinamicas!N594</f>
        <v>61016.435134314685</v>
      </c>
      <c r="D73" s="174">
        <f>tab_dinamicas!O594</f>
        <v>380840.86633793765</v>
      </c>
      <c r="E73" s="174">
        <f>tab_dinamicas!P594</f>
        <v>3862.8544904105506</v>
      </c>
      <c r="F73" s="174">
        <f>tab_dinamicas!Q594</f>
        <v>177967.43633795899</v>
      </c>
      <c r="G73" s="174">
        <f>tab_dinamicas!R594</f>
        <v>16570.214796387809</v>
      </c>
      <c r="H73" s="174">
        <f>tab_dinamicas!S594</f>
        <v>10443.139374921531</v>
      </c>
      <c r="I73" s="174">
        <f>tab_dinamicas!T594</f>
        <v>441.91243506871376</v>
      </c>
      <c r="J73" s="174">
        <f>tab_dinamicas!U594</f>
        <v>175444.64771918749</v>
      </c>
      <c r="K73" s="174">
        <f>tab_dinamicas!V594</f>
        <v>54439.719154872662</v>
      </c>
      <c r="L73" s="174">
        <f t="shared" si="4"/>
        <v>894442.70350639545</v>
      </c>
      <c r="N73" s="1" t="s">
        <v>533</v>
      </c>
      <c r="O73" s="20">
        <f>+B73/'Total x Ano'!$D$30</f>
        <v>1.2078392248143037E-4</v>
      </c>
      <c r="P73" s="20">
        <f>+C73/'Total x Ano'!$D$30</f>
        <v>5.4935087085555834E-4</v>
      </c>
      <c r="Q73" s="20">
        <f>+D73/'Total x Ano'!$D$30</f>
        <v>3.4288345610422586E-3</v>
      </c>
      <c r="R73" s="20">
        <f>+E73/'Total x Ano'!$D$30</f>
        <v>3.4778539153001505E-5</v>
      </c>
      <c r="S73" s="20">
        <f>+F73/'Total x Ano'!$D$30</f>
        <v>1.6022988875206597E-3</v>
      </c>
      <c r="T73" s="20">
        <f>+G73/'Total x Ano'!$D$30</f>
        <v>1.4918704949938962E-4</v>
      </c>
      <c r="U73" s="20">
        <f>+H73/'Total x Ano'!$D$30</f>
        <v>9.4022990649166014E-5</v>
      </c>
      <c r="V73" s="20">
        <f>+I73/'Total x Ano'!$D$30</f>
        <v>3.9786818176529465E-6</v>
      </c>
      <c r="W73" s="20">
        <f>+J73/'Total x Ano'!$D$30</f>
        <v>1.5795853985786088E-3</v>
      </c>
      <c r="X73" s="20">
        <f>+K73/'Total x Ano'!$D$30</f>
        <v>4.9013855137601059E-4</v>
      </c>
      <c r="Y73" s="20">
        <f>+L73/'Total x Ano'!$D$30</f>
        <v>8.0529594529737368E-3</v>
      </c>
    </row>
    <row r="74" spans="1:25" x14ac:dyDescent="0.25">
      <c r="A74" s="1" t="s">
        <v>534</v>
      </c>
      <c r="B74" s="174">
        <f>tab_dinamicas!M595</f>
        <v>370.29697578875658</v>
      </c>
      <c r="C74" s="174">
        <f>tab_dinamicas!N595</f>
        <v>274.84373534560041</v>
      </c>
      <c r="D74" s="174">
        <f>tab_dinamicas!O595</f>
        <v>58089.575567017288</v>
      </c>
      <c r="E74" s="174">
        <f>tab_dinamicas!P595</f>
        <v>0</v>
      </c>
      <c r="F74" s="174">
        <f>tab_dinamicas!Q595</f>
        <v>1065.852856842032</v>
      </c>
      <c r="G74" s="174">
        <f>tab_dinamicas!R595</f>
        <v>677.58710760934821</v>
      </c>
      <c r="H74" s="174">
        <f>tab_dinamicas!S595</f>
        <v>706.83850772564699</v>
      </c>
      <c r="I74" s="174">
        <f>tab_dinamicas!T595</f>
        <v>0</v>
      </c>
      <c r="J74" s="174">
        <f>tab_dinamicas!U595</f>
        <v>0</v>
      </c>
      <c r="K74" s="174">
        <f>tab_dinamicas!V595</f>
        <v>6835.2195689692162</v>
      </c>
      <c r="L74" s="174">
        <f t="shared" si="4"/>
        <v>68020.214319297884</v>
      </c>
      <c r="N74" s="1" t="s">
        <v>534</v>
      </c>
      <c r="O74" s="20">
        <f>+B74/'Total x Ano'!$D$30</f>
        <v>3.3339044747032613E-6</v>
      </c>
      <c r="P74" s="20">
        <f>+C74/'Total x Ano'!$D$30</f>
        <v>2.474507811361602E-6</v>
      </c>
      <c r="Q74" s="20">
        <f>+D74/'Total x Ano'!$D$30</f>
        <v>5.229993993441965E-4</v>
      </c>
      <c r="R74" s="20">
        <f>+E74/'Total x Ano'!$D$30</f>
        <v>0</v>
      </c>
      <c r="S74" s="20">
        <f>+F74/'Total x Ano'!$D$30</f>
        <v>9.5962209824474602E-6</v>
      </c>
      <c r="T74" s="20">
        <f>+G74/'Total x Ano'!$D$30</f>
        <v>6.1005377784903778E-6</v>
      </c>
      <c r="U74" s="20">
        <f>+H74/'Total x Ano'!$D$30</f>
        <v>6.3638976763975564E-6</v>
      </c>
      <c r="V74" s="20">
        <f>+I74/'Total x Ano'!$D$30</f>
        <v>0</v>
      </c>
      <c r="W74" s="20">
        <f>+J74/'Total x Ano'!$D$30</f>
        <v>0</v>
      </c>
      <c r="X74" s="20">
        <f>+K74/'Total x Ano'!$D$30</f>
        <v>6.1539711627473903E-5</v>
      </c>
      <c r="Y74" s="20">
        <f>+L74/'Total x Ano'!$D$30</f>
        <v>6.1240817969507061E-4</v>
      </c>
    </row>
    <row r="75" spans="1:25" x14ac:dyDescent="0.25">
      <c r="A75" s="1" t="s">
        <v>535</v>
      </c>
      <c r="B75" s="174">
        <f>tab_dinamicas!M596</f>
        <v>6752.6829714168043</v>
      </c>
      <c r="C75" s="174">
        <f>tab_dinamicas!N596</f>
        <v>3175.4145354436896</v>
      </c>
      <c r="D75" s="174">
        <f>tab_dinamicas!O596</f>
        <v>38324.865574671479</v>
      </c>
      <c r="E75" s="174">
        <f>tab_dinamicas!P596</f>
        <v>149.71021519536376</v>
      </c>
      <c r="F75" s="174">
        <f>tab_dinamicas!Q596</f>
        <v>29251.358241498096</v>
      </c>
      <c r="G75" s="174">
        <f>tab_dinamicas!R596</f>
        <v>2608.9902122082381</v>
      </c>
      <c r="H75" s="174">
        <f>tab_dinamicas!S596</f>
        <v>3701.9825466556085</v>
      </c>
      <c r="I75" s="174">
        <f>tab_dinamicas!T596</f>
        <v>2329.0175753793437</v>
      </c>
      <c r="J75" s="174">
        <f>tab_dinamicas!U596</f>
        <v>0</v>
      </c>
      <c r="K75" s="174">
        <f>tab_dinamicas!V596</f>
        <v>10942.922630009454</v>
      </c>
      <c r="L75" s="174">
        <f t="shared" si="4"/>
        <v>97236.944502478087</v>
      </c>
      <c r="N75" s="1" t="s">
        <v>535</v>
      </c>
      <c r="O75" s="20">
        <f>+B75/'Total x Ano'!$D$30</f>
        <v>6.0796607713863382E-5</v>
      </c>
      <c r="P75" s="20">
        <f>+C75/'Total x Ano'!$D$30</f>
        <v>2.8589292975465171E-5</v>
      </c>
      <c r="Q75" s="20">
        <f>+D75/'Total x Ano'!$D$30</f>
        <v>3.4505126745806327E-4</v>
      </c>
      <c r="R75" s="20">
        <f>+E75/'Total x Ano'!$D$30</f>
        <v>1.3478899072439207E-6</v>
      </c>
      <c r="S75" s="20">
        <f>+F75/'Total x Ano'!$D$30</f>
        <v>2.6335952089468747E-4</v>
      </c>
      <c r="T75" s="20">
        <f>+G75/'Total x Ano'!$D$30</f>
        <v>2.3489590009236473E-5</v>
      </c>
      <c r="U75" s="20">
        <f>+H75/'Total x Ano'!$D$30</f>
        <v>3.3330156562254197E-5</v>
      </c>
      <c r="V75" s="20">
        <f>+I75/'Total x Ano'!$D$30</f>
        <v>2.0968905024623474E-5</v>
      </c>
      <c r="W75" s="20">
        <f>+J75/'Total x Ano'!$D$30</f>
        <v>0</v>
      </c>
      <c r="X75" s="20">
        <f>+K75/'Total x Ano'!$D$30</f>
        <v>9.8522702338601803E-5</v>
      </c>
      <c r="Y75" s="20">
        <f>+L75/'Total x Ano'!$D$30</f>
        <v>8.7545593288403925E-4</v>
      </c>
    </row>
    <row r="76" spans="1:25" x14ac:dyDescent="0.25">
      <c r="A76" s="1" t="s">
        <v>536</v>
      </c>
      <c r="B76" s="174">
        <f>tab_dinamicas!M597</f>
        <v>6445.7800088167123</v>
      </c>
      <c r="C76" s="174">
        <f>tab_dinamicas!N597</f>
        <v>2524.9087366308063</v>
      </c>
      <c r="D76" s="174">
        <f>tab_dinamicas!O597</f>
        <v>239395.69251551715</v>
      </c>
      <c r="E76" s="174">
        <f>tab_dinamicas!P597</f>
        <v>352.65620099144724</v>
      </c>
      <c r="F76" s="174">
        <f>tab_dinamicas!Q597</f>
        <v>45363.905199849163</v>
      </c>
      <c r="G76" s="174">
        <f>tab_dinamicas!R597</f>
        <v>5649.2100469696607</v>
      </c>
      <c r="H76" s="174">
        <f>tab_dinamicas!S597</f>
        <v>5186.2946826259204</v>
      </c>
      <c r="I76" s="174">
        <f>tab_dinamicas!T597</f>
        <v>3633.7052559472513</v>
      </c>
      <c r="J76" s="174">
        <f>tab_dinamicas!U597</f>
        <v>1287.6061203430802</v>
      </c>
      <c r="K76" s="174">
        <f>tab_dinamicas!V597</f>
        <v>22278.883055439292</v>
      </c>
      <c r="L76" s="174">
        <f t="shared" si="4"/>
        <v>332118.64182313049</v>
      </c>
      <c r="N76" s="1" t="s">
        <v>536</v>
      </c>
      <c r="O76" s="20">
        <f>+B76/'Total x Ano'!$D$30</f>
        <v>5.8033460220874314E-5</v>
      </c>
      <c r="P76" s="20">
        <f>+C76/'Total x Ano'!$D$30</f>
        <v>2.2732577054782405E-5</v>
      </c>
      <c r="Q76" s="20">
        <f>+D76/'Total x Ano'!$D$30</f>
        <v>2.1553575175765781E-3</v>
      </c>
      <c r="R76" s="20">
        <f>+E76/'Total x Ano'!$D$30</f>
        <v>3.1750788242676689E-6</v>
      </c>
      <c r="S76" s="20">
        <f>+F76/'Total x Ano'!$D$30</f>
        <v>4.0842603754363089E-4</v>
      </c>
      <c r="T76" s="20">
        <f>+G76/'Total x Ano'!$D$30</f>
        <v>5.0861680990003462E-5</v>
      </c>
      <c r="U76" s="20">
        <f>+H76/'Total x Ano'!$D$30</f>
        <v>4.6693902948319151E-5</v>
      </c>
      <c r="V76" s="20">
        <f>+I76/'Total x Ano'!$D$30</f>
        <v>3.2715433839962606E-5</v>
      </c>
      <c r="W76" s="20">
        <f>+J76/'Total x Ano'!$D$30</f>
        <v>1.1592737956131705E-5</v>
      </c>
      <c r="X76" s="20">
        <f>+K76/'Total x Ano'!$D$30</f>
        <v>2.0058405216976923E-4</v>
      </c>
      <c r="Y76" s="20">
        <f>+L76/'Total x Ano'!$D$30</f>
        <v>2.9901724791243198E-3</v>
      </c>
    </row>
    <row r="77" spans="1:25" x14ac:dyDescent="0.25">
      <c r="A77" s="1" t="s">
        <v>537</v>
      </c>
      <c r="B77" s="174">
        <f>tab_dinamicas!M598</f>
        <v>4346.931223207348</v>
      </c>
      <c r="C77" s="174">
        <f>tab_dinamicas!N598</f>
        <v>31564.117610184439</v>
      </c>
      <c r="D77" s="174">
        <f>tab_dinamicas!O598</f>
        <v>121191.60371333119</v>
      </c>
      <c r="E77" s="174">
        <f>tab_dinamicas!P598</f>
        <v>704.56779064937166</v>
      </c>
      <c r="F77" s="174">
        <f>tab_dinamicas!Q598</f>
        <v>19889.071656403376</v>
      </c>
      <c r="G77" s="174">
        <f>tab_dinamicas!R598</f>
        <v>4591.4210284906403</v>
      </c>
      <c r="H77" s="174">
        <f>tab_dinamicas!S598</f>
        <v>2171.1024340965796</v>
      </c>
      <c r="I77" s="174">
        <f>tab_dinamicas!T598</f>
        <v>847.42907533511595</v>
      </c>
      <c r="J77" s="174">
        <f>tab_dinamicas!U598</f>
        <v>8097.7471338805462</v>
      </c>
      <c r="K77" s="174">
        <f>tab_dinamicas!V598</f>
        <v>13357.228332167799</v>
      </c>
      <c r="L77" s="174">
        <f t="shared" si="4"/>
        <v>206761.21999774638</v>
      </c>
      <c r="N77" s="1" t="s">
        <v>537</v>
      </c>
      <c r="O77" s="20">
        <f>+B77/'Total x Ano'!$D$30</f>
        <v>3.9136839898324473E-5</v>
      </c>
      <c r="P77" s="20">
        <f>+C77/'Total x Ano'!$D$30</f>
        <v>2.8418204798055254E-4</v>
      </c>
      <c r="Q77" s="20">
        <f>+D77/'Total x Ano'!$D$30</f>
        <v>1.0911275444680725E-3</v>
      </c>
      <c r="R77" s="20">
        <f>+E77/'Total x Ano'!$D$30</f>
        <v>6.3434536697856907E-6</v>
      </c>
      <c r="S77" s="20">
        <f>+F77/'Total x Ano'!$D$30</f>
        <v>1.7906780051804667E-4</v>
      </c>
      <c r="T77" s="20">
        <f>+G77/'Total x Ano'!$D$30</f>
        <v>4.1338061374997535E-5</v>
      </c>
      <c r="U77" s="20">
        <f>+H77/'Total x Ano'!$D$30</f>
        <v>1.9547143491128414E-5</v>
      </c>
      <c r="V77" s="20">
        <f>+I77/'Total x Ano'!$D$30</f>
        <v>7.6296804213305538E-6</v>
      </c>
      <c r="W77" s="20">
        <f>+J77/'Total x Ano'!$D$30</f>
        <v>7.2906659167697106E-5</v>
      </c>
      <c r="X77" s="20">
        <f>+K77/'Total x Ano'!$D$30</f>
        <v>1.2025948419209189E-4</v>
      </c>
      <c r="Y77" s="20">
        <f>+L77/'Total x Ano'!$D$30</f>
        <v>1.8615387151820271E-3</v>
      </c>
    </row>
    <row r="78" spans="1:25" x14ac:dyDescent="0.25">
      <c r="A78" s="1" t="s">
        <v>538</v>
      </c>
      <c r="B78" s="174">
        <f>tab_dinamicas!M599</f>
        <v>28480.800149229075</v>
      </c>
      <c r="C78" s="174">
        <f>tab_dinamicas!N599</f>
        <v>54020.90147701442</v>
      </c>
      <c r="D78" s="174">
        <f>tab_dinamicas!O599</f>
        <v>583594.98927094741</v>
      </c>
      <c r="E78" s="174">
        <f>tab_dinamicas!P599</f>
        <v>1014.5615049884215</v>
      </c>
      <c r="F78" s="174">
        <f>tab_dinamicas!Q599</f>
        <v>304824.55320692289</v>
      </c>
      <c r="G78" s="174">
        <f>tab_dinamicas!R599</f>
        <v>21809.924361817881</v>
      </c>
      <c r="H78" s="174">
        <f>tab_dinamicas!S599</f>
        <v>43818.897543417101</v>
      </c>
      <c r="I78" s="174">
        <f>tab_dinamicas!T599</f>
        <v>14228.708704304814</v>
      </c>
      <c r="J78" s="174">
        <f>tab_dinamicas!U599</f>
        <v>898.93972716637927</v>
      </c>
      <c r="K78" s="174">
        <f>tab_dinamicas!V599</f>
        <v>75481.452854956835</v>
      </c>
      <c r="L78" s="174">
        <f t="shared" si="4"/>
        <v>1128173.7288007652</v>
      </c>
      <c r="N78" s="1" t="s">
        <v>538</v>
      </c>
      <c r="O78" s="20">
        <f>+B78/'Total x Ano'!$D$30</f>
        <v>2.564219350114584E-4</v>
      </c>
      <c r="P78" s="20">
        <f>+C78/'Total x Ano'!$D$30</f>
        <v>4.8636779919170714E-4</v>
      </c>
      <c r="Q78" s="20">
        <f>+D78/'Total x Ano'!$D$30</f>
        <v>5.2542960741184903E-3</v>
      </c>
      <c r="R78" s="20">
        <f>+E78/'Total x Ano'!$D$30</f>
        <v>9.134428208973982E-6</v>
      </c>
      <c r="S78" s="20">
        <f>+F78/'Total x Ano'!$D$30</f>
        <v>2.7444348951845788E-3</v>
      </c>
      <c r="T78" s="20">
        <f>+G78/'Total x Ano'!$D$30</f>
        <v>1.9636186406308772E-4</v>
      </c>
      <c r="U78" s="20">
        <f>+H78/'Total x Ano'!$D$30</f>
        <v>3.9451582958619917E-4</v>
      </c>
      <c r="V78" s="20">
        <f>+I78/'Total x Ano'!$D$30</f>
        <v>1.2810570628476466E-4</v>
      </c>
      <c r="W78" s="20">
        <f>+J78/'Total x Ano'!$D$30</f>
        <v>8.0934476240448913E-6</v>
      </c>
      <c r="X78" s="20">
        <f>+K78/'Total x Ano'!$D$30</f>
        <v>6.795841443053036E-4</v>
      </c>
      <c r="Y78" s="20">
        <f>+L78/'Total x Ano'!$D$30</f>
        <v>1.0157316123578609E-2</v>
      </c>
    </row>
    <row r="79" spans="1:25" x14ac:dyDescent="0.25">
      <c r="A79" s="1" t="s">
        <v>539</v>
      </c>
      <c r="B79" s="174">
        <f>tab_dinamicas!M600</f>
        <v>4973.9187173813461</v>
      </c>
      <c r="C79" s="174">
        <f>tab_dinamicas!N600</f>
        <v>12517.480554652931</v>
      </c>
      <c r="D79" s="174">
        <f>tab_dinamicas!O600</f>
        <v>287326.59022117022</v>
      </c>
      <c r="E79" s="174">
        <f>tab_dinamicas!P600</f>
        <v>1366.5449949470174</v>
      </c>
      <c r="F79" s="174">
        <f>tab_dinamicas!Q600</f>
        <v>100263.07219931085</v>
      </c>
      <c r="G79" s="174">
        <f>tab_dinamicas!R600</f>
        <v>9470.4066966212504</v>
      </c>
      <c r="H79" s="174">
        <f>tab_dinamicas!S600</f>
        <v>7354.0101862690581</v>
      </c>
      <c r="I79" s="174">
        <f>tab_dinamicas!T600</f>
        <v>606.03257082352388</v>
      </c>
      <c r="J79" s="174">
        <f>tab_dinamicas!U600</f>
        <v>5433.7082553967302</v>
      </c>
      <c r="K79" s="174">
        <f>tab_dinamicas!V600</f>
        <v>36408.332438948615</v>
      </c>
      <c r="L79" s="174">
        <f t="shared" si="4"/>
        <v>465720.09683552163</v>
      </c>
      <c r="N79" s="1" t="s">
        <v>539</v>
      </c>
      <c r="O79" s="20">
        <f>+B79/'Total x Ano'!$D$30</f>
        <v>4.4781812849986224E-5</v>
      </c>
      <c r="P79" s="20">
        <f>+C79/'Total x Ano'!$D$30</f>
        <v>1.1269896100090049E-4</v>
      </c>
      <c r="Q79" s="20">
        <f>+D79/'Total x Ano'!$D$30</f>
        <v>2.5868950260778101E-3</v>
      </c>
      <c r="R79" s="20">
        <f>+E79/'Total x Ano'!$D$30</f>
        <v>1.2303450396354924E-5</v>
      </c>
      <c r="S79" s="20">
        <f>+F79/'Total x Ano'!$D$30</f>
        <v>9.0270114774976793E-4</v>
      </c>
      <c r="T79" s="20">
        <f>+G79/'Total x Ano'!$D$30</f>
        <v>8.5265161012649005E-5</v>
      </c>
      <c r="U79" s="20">
        <f>+H79/'Total x Ano'!$D$30</f>
        <v>6.6210552799659704E-5</v>
      </c>
      <c r="V79" s="20">
        <f>+I79/'Total x Ano'!$D$30</f>
        <v>5.4563089406300659E-6</v>
      </c>
      <c r="W79" s="20">
        <f>+J79/'Total x Ano'!$D$30</f>
        <v>4.8921448057500595E-5</v>
      </c>
      <c r="X79" s="20">
        <f>+K79/'Total x Ano'!$D$30</f>
        <v>3.2779609440812573E-4</v>
      </c>
      <c r="Y79" s="20">
        <f>+L79/'Total x Ano'!$D$30</f>
        <v>4.1930299632933861E-3</v>
      </c>
    </row>
    <row r="80" spans="1:25" x14ac:dyDescent="0.25">
      <c r="A80" s="1" t="s">
        <v>540</v>
      </c>
      <c r="B80" s="174">
        <f>tab_dinamicas!M601</f>
        <v>1337.6627465165327</v>
      </c>
      <c r="C80" s="174">
        <f>tab_dinamicas!N601</f>
        <v>11734.96345616876</v>
      </c>
      <c r="D80" s="174">
        <f>tab_dinamicas!O601</f>
        <v>316273.51943701576</v>
      </c>
      <c r="E80" s="174">
        <f>tab_dinamicas!P601</f>
        <v>2552.8251016997924</v>
      </c>
      <c r="F80" s="174">
        <f>tab_dinamicas!Q601</f>
        <v>88134.783312817337</v>
      </c>
      <c r="G80" s="174">
        <f>tab_dinamicas!R601</f>
        <v>7534.6701008983491</v>
      </c>
      <c r="H80" s="174">
        <f>tab_dinamicas!S601</f>
        <v>4222.4911617147418</v>
      </c>
      <c r="I80" s="174">
        <f>tab_dinamicas!T601</f>
        <v>2881.4159593665881</v>
      </c>
      <c r="J80" s="174">
        <f>tab_dinamicas!U601</f>
        <v>570.36051638111428</v>
      </c>
      <c r="K80" s="174">
        <f>tab_dinamicas!V601</f>
        <v>20334.087007233164</v>
      </c>
      <c r="L80" s="174">
        <f t="shared" si="4"/>
        <v>455576.77879981213</v>
      </c>
      <c r="N80" s="1" t="s">
        <v>540</v>
      </c>
      <c r="O80" s="20">
        <f>+B80/'Total x Ano'!$D$30</f>
        <v>1.2043414091503181E-5</v>
      </c>
      <c r="P80" s="20">
        <f>+C80/'Total x Ano'!$D$30</f>
        <v>1.0565370428333967E-4</v>
      </c>
      <c r="Q80" s="20">
        <f>+D80/'Total x Ano'!$D$30</f>
        <v>2.8475136731409179E-3</v>
      </c>
      <c r="R80" s="20">
        <f>+E80/'Total x Ano'!$D$30</f>
        <v>2.2983917196631247E-5</v>
      </c>
      <c r="S80" s="20">
        <f>+F80/'Total x Ano'!$D$30</f>
        <v>7.9350620630298373E-4</v>
      </c>
      <c r="T80" s="20">
        <f>+G80/'Total x Ano'!$D$30</f>
        <v>6.7837092947602192E-5</v>
      </c>
      <c r="U80" s="20">
        <f>+H80/'Total x Ano'!$D$30</f>
        <v>3.8016465428727883E-5</v>
      </c>
      <c r="V80" s="20">
        <f>+I80/'Total x Ano'!$D$30</f>
        <v>2.5942327884129966E-5</v>
      </c>
      <c r="W80" s="20">
        <f>+J80/'Total x Ano'!$D$30</f>
        <v>5.1351417972201439E-6</v>
      </c>
      <c r="X80" s="20">
        <f>+K80/'Total x Ano'!$D$30</f>
        <v>1.8307441889855823E-4</v>
      </c>
      <c r="Y80" s="20">
        <f>+L80/'Total x Ano'!$D$30</f>
        <v>4.1017063619716142E-3</v>
      </c>
    </row>
    <row r="81" spans="1:25" x14ac:dyDescent="0.25">
      <c r="A81" s="1" t="s">
        <v>541</v>
      </c>
      <c r="B81" s="174">
        <f>tab_dinamicas!M602</f>
        <v>281174.76991069294</v>
      </c>
      <c r="C81" s="174">
        <f>tab_dinamicas!N602</f>
        <v>157839.45666407526</v>
      </c>
      <c r="D81" s="174">
        <f>tab_dinamicas!O602</f>
        <v>678249.97734391026</v>
      </c>
      <c r="E81" s="174">
        <f>tab_dinamicas!P602</f>
        <v>3299.6141278415421</v>
      </c>
      <c r="F81" s="174">
        <f>tab_dinamicas!Q602</f>
        <v>351864.45715153171</v>
      </c>
      <c r="G81" s="174">
        <f>tab_dinamicas!R602</f>
        <v>21338.181339036768</v>
      </c>
      <c r="H81" s="174">
        <f>tab_dinamicas!S602</f>
        <v>25981.272532568222</v>
      </c>
      <c r="I81" s="174">
        <f>tab_dinamicas!T602</f>
        <v>12486.629888125615</v>
      </c>
      <c r="J81" s="174">
        <f>tab_dinamicas!U602</f>
        <v>7226.6772074587661</v>
      </c>
      <c r="K81" s="174">
        <f>tab_dinamicas!V602</f>
        <v>144781.45792056544</v>
      </c>
      <c r="L81" s="174">
        <f t="shared" si="4"/>
        <v>1684242.4940858067</v>
      </c>
      <c r="N81" s="1" t="s">
        <v>541</v>
      </c>
      <c r="O81" s="20">
        <f>+B81/'Total x Ano'!$D$30</f>
        <v>2.531508180919316E-3</v>
      </c>
      <c r="P81" s="20">
        <f>+C81/'Total x Ano'!$D$30</f>
        <v>1.4210801201824717E-3</v>
      </c>
      <c r="Q81" s="20">
        <f>+D81/'Total x Ano'!$D$30</f>
        <v>6.1065058109580871E-3</v>
      </c>
      <c r="R81" s="20">
        <f>+E81/'Total x Ano'!$D$30</f>
        <v>2.9707502423353655E-5</v>
      </c>
      <c r="S81" s="20">
        <f>+F81/'Total x Ano'!$D$30</f>
        <v>3.1679504961869692E-3</v>
      </c>
      <c r="T81" s="20">
        <f>+G81/'Total x Ano'!$D$30</f>
        <v>1.9211460773265203E-4</v>
      </c>
      <c r="U81" s="20">
        <f>+H81/'Total x Ano'!$D$30</f>
        <v>2.3391787245982733E-4</v>
      </c>
      <c r="V81" s="20">
        <f>+I81/'Total x Ano'!$D$30</f>
        <v>1.1242120238576755E-4</v>
      </c>
      <c r="W81" s="20">
        <f>+J81/'Total x Ano'!$D$30</f>
        <v>6.5064132451697951E-5</v>
      </c>
      <c r="X81" s="20">
        <f>+K81/'Total x Ano'!$D$30</f>
        <v>1.3035146975944897E-3</v>
      </c>
      <c r="Y81" s="20">
        <f>+L81/'Total x Ano'!$D$30</f>
        <v>1.5163784623294633E-2</v>
      </c>
    </row>
    <row r="82" spans="1:25" x14ac:dyDescent="0.25">
      <c r="A82" s="1" t="s">
        <v>542</v>
      </c>
      <c r="B82" s="174">
        <f>tab_dinamicas!M603</f>
        <v>1121.9223382696046</v>
      </c>
      <c r="C82" s="174">
        <f>tab_dinamicas!N603</f>
        <v>45265.736778666345</v>
      </c>
      <c r="D82" s="174">
        <f>tab_dinamicas!O603</f>
        <v>263909.7549735388</v>
      </c>
      <c r="E82" s="174">
        <f>tab_dinamicas!P603</f>
        <v>1314.9668710052472</v>
      </c>
      <c r="F82" s="174">
        <f>tab_dinamicas!Q603</f>
        <v>47685.049580747487</v>
      </c>
      <c r="G82" s="174">
        <f>tab_dinamicas!R603</f>
        <v>4457.84028908664</v>
      </c>
      <c r="H82" s="174">
        <f>tab_dinamicas!S603</f>
        <v>3485.9127415562079</v>
      </c>
      <c r="I82" s="174">
        <f>tab_dinamicas!T603</f>
        <v>2105.4375376700059</v>
      </c>
      <c r="J82" s="174">
        <f>tab_dinamicas!U603</f>
        <v>267.81486099090887</v>
      </c>
      <c r="K82" s="174">
        <f>tab_dinamicas!V603</f>
        <v>9154.6962380269397</v>
      </c>
      <c r="L82" s="174">
        <f t="shared" si="4"/>
        <v>378769.13220955821</v>
      </c>
      <c r="N82" s="1" t="s">
        <v>542</v>
      </c>
      <c r="O82" s="20">
        <f>+B82/'Total x Ano'!$D$30</f>
        <v>1.010103281524059E-5</v>
      </c>
      <c r="P82" s="20">
        <f>+C82/'Total x Ano'!$D$30</f>
        <v>4.0754219522231888E-4</v>
      </c>
      <c r="Q82" s="20">
        <f>+D82/'Total x Ano'!$D$30</f>
        <v>2.3760656190885301E-3</v>
      </c>
      <c r="R82" s="20">
        <f>+E82/'Total x Ano'!$D$30</f>
        <v>1.1839075720218322E-5</v>
      </c>
      <c r="S82" s="20">
        <f>+F82/'Total x Ano'!$D$30</f>
        <v>4.2932405762987599E-4</v>
      </c>
      <c r="T82" s="20">
        <f>+G82/'Total x Ano'!$D$30</f>
        <v>4.0135390400208852E-5</v>
      </c>
      <c r="U82" s="20">
        <f>+H82/'Total x Ano'!$D$30</f>
        <v>3.1384809618669933E-5</v>
      </c>
      <c r="V82" s="20">
        <f>+I82/'Total x Ano'!$D$30</f>
        <v>1.8955941006794954E-5</v>
      </c>
      <c r="W82" s="20">
        <f>+J82/'Total x Ano'!$D$30</f>
        <v>2.411224562522429E-6</v>
      </c>
      <c r="X82" s="20">
        <f>+K82/'Total x Ano'!$D$30</f>
        <v>8.2422716759961826E-5</v>
      </c>
      <c r="Y82" s="20">
        <f>+L82/'Total x Ano'!$D$30</f>
        <v>3.410182062824342E-3</v>
      </c>
    </row>
    <row r="83" spans="1:25" x14ac:dyDescent="0.25">
      <c r="A83" s="1" t="s">
        <v>543</v>
      </c>
      <c r="B83" s="174">
        <f>tab_dinamicas!M604</f>
        <v>9810.0627774686618</v>
      </c>
      <c r="C83" s="174">
        <f>tab_dinamicas!N604</f>
        <v>4198.42471459019</v>
      </c>
      <c r="D83" s="174">
        <f>tab_dinamicas!O604</f>
        <v>194858.60106273685</v>
      </c>
      <c r="E83" s="174">
        <f>tab_dinamicas!P604</f>
        <v>8314.5448655108776</v>
      </c>
      <c r="F83" s="174">
        <f>tab_dinamicas!Q604</f>
        <v>37838.500787279678</v>
      </c>
      <c r="G83" s="174">
        <f>tab_dinamicas!R604</f>
        <v>7273.8329329735152</v>
      </c>
      <c r="H83" s="174">
        <f>tab_dinamicas!S604</f>
        <v>5503.9129050920828</v>
      </c>
      <c r="I83" s="174">
        <f>tab_dinamicas!T604</f>
        <v>439.13004293780023</v>
      </c>
      <c r="J83" s="174">
        <f>tab_dinamicas!U604</f>
        <v>4589.0409336806315</v>
      </c>
      <c r="K83" s="174">
        <f>tab_dinamicas!V604</f>
        <v>16135.136078659285</v>
      </c>
      <c r="L83" s="174">
        <f t="shared" si="4"/>
        <v>288961.18710092956</v>
      </c>
      <c r="N83" s="1" t="s">
        <v>543</v>
      </c>
      <c r="O83" s="20">
        <f>+B83/'Total x Ano'!$D$30</f>
        <v>8.8323195514241435E-5</v>
      </c>
      <c r="P83" s="20">
        <f>+C83/'Total x Ano'!$D$30</f>
        <v>3.7799787354088342E-5</v>
      </c>
      <c r="Q83" s="20">
        <f>+D83/'Total x Ano'!$D$30</f>
        <v>1.7543755539285754E-3</v>
      </c>
      <c r="R83" s="20">
        <f>+E83/'Total x Ano'!$D$30</f>
        <v>7.4858559871310209E-5</v>
      </c>
      <c r="S83" s="20">
        <f>+F83/'Total x Ano'!$D$30</f>
        <v>3.4067236661079129E-4</v>
      </c>
      <c r="T83" s="20">
        <f>+G83/'Total x Ano'!$D$30</f>
        <v>6.5488690832080689E-5</v>
      </c>
      <c r="U83" s="20">
        <f>+H83/'Total x Ano'!$D$30</f>
        <v>4.9553523421512836E-5</v>
      </c>
      <c r="V83" s="20">
        <f>+I83/'Total x Ano'!$D$30</f>
        <v>3.9536310336008419E-6</v>
      </c>
      <c r="W83" s="20">
        <f>+J83/'Total x Ano'!$D$30</f>
        <v>4.1316632604966663E-5</v>
      </c>
      <c r="X83" s="20">
        <f>+K83/'Total x Ano'!$D$30</f>
        <v>1.4526989386830837E-4</v>
      </c>
      <c r="Y83" s="20">
        <f>+L83/'Total x Ano'!$D$30</f>
        <v>2.6016118350394761E-3</v>
      </c>
    </row>
    <row r="84" spans="1:25" x14ac:dyDescent="0.25">
      <c r="A84" s="1" t="s">
        <v>544</v>
      </c>
      <c r="B84" s="174">
        <f>tab_dinamicas!M605</f>
        <v>46616.192324790863</v>
      </c>
      <c r="C84" s="174">
        <f>tab_dinamicas!N605</f>
        <v>74748.67583052066</v>
      </c>
      <c r="D84" s="174">
        <f>tab_dinamicas!O605</f>
        <v>886557.63431190257</v>
      </c>
      <c r="E84" s="174">
        <f>tab_dinamicas!P605</f>
        <v>3670.2680575320514</v>
      </c>
      <c r="F84" s="174">
        <f>tab_dinamicas!Q605</f>
        <v>361786.5050141004</v>
      </c>
      <c r="G84" s="174">
        <f>tab_dinamicas!R605</f>
        <v>47015.043939831419</v>
      </c>
      <c r="H84" s="174">
        <f>tab_dinamicas!S605</f>
        <v>61969.954989288075</v>
      </c>
      <c r="I84" s="174">
        <f>tab_dinamicas!T605</f>
        <v>13326.597737056274</v>
      </c>
      <c r="J84" s="174">
        <f>tab_dinamicas!U605</f>
        <v>22699.878966147669</v>
      </c>
      <c r="K84" s="174">
        <f>tab_dinamicas!V605</f>
        <v>153612.79491166421</v>
      </c>
      <c r="L84" s="174">
        <f t="shared" si="4"/>
        <v>1672003.5460828342</v>
      </c>
      <c r="N84" s="1" t="s">
        <v>544</v>
      </c>
      <c r="O84" s="20">
        <f>+B84/'Total x Ano'!$D$30</f>
        <v>4.197007870620772E-4</v>
      </c>
      <c r="P84" s="20">
        <f>+C84/'Total x Ano'!$D$30</f>
        <v>6.7298671370106026E-4</v>
      </c>
      <c r="Q84" s="20">
        <f>+D84/'Total x Ano'!$D$30</f>
        <v>7.9819676026760961E-3</v>
      </c>
      <c r="R84" s="20">
        <f>+E84/'Total x Ano'!$D$30</f>
        <v>3.3044620670483173E-5</v>
      </c>
      <c r="S84" s="20">
        <f>+F84/'Total x Ano'!$D$30</f>
        <v>3.2572819299551683E-3</v>
      </c>
      <c r="T84" s="20">
        <f>+G84/'Total x Ano'!$D$30</f>
        <v>4.2329177826932085E-4</v>
      </c>
      <c r="U84" s="20">
        <f>+H84/'Total x Ano'!$D$30</f>
        <v>5.5793572117587983E-4</v>
      </c>
      <c r="V84" s="20">
        <f>+I84/'Total x Ano'!$D$30</f>
        <v>1.1998370695170905E-4</v>
      </c>
      <c r="W84" s="20">
        <f>+J84/'Total x Ano'!$D$30</f>
        <v>2.0437441569502558E-4</v>
      </c>
      <c r="X84" s="20">
        <f>+K84/'Total x Ano'!$D$30</f>
        <v>1.3830261055651366E-3</v>
      </c>
      <c r="Y84" s="20">
        <f>+L84/'Total x Ano'!$D$30</f>
        <v>1.5053593381721957E-2</v>
      </c>
    </row>
    <row r="85" spans="1:25" x14ac:dyDescent="0.25">
      <c r="A85" s="1" t="s">
        <v>545</v>
      </c>
      <c r="B85" s="174">
        <f>tab_dinamicas!M606</f>
        <v>264186.89599720424</v>
      </c>
      <c r="C85" s="174">
        <f>tab_dinamicas!N606</f>
        <v>187176.90196350709</v>
      </c>
      <c r="D85" s="174">
        <f>tab_dinamicas!O606</f>
        <v>2669869.3379765949</v>
      </c>
      <c r="E85" s="174">
        <f>tab_dinamicas!P606</f>
        <v>22352.183274379051</v>
      </c>
      <c r="F85" s="174">
        <f>tab_dinamicas!Q606</f>
        <v>1257764.212702017</v>
      </c>
      <c r="G85" s="174">
        <f>tab_dinamicas!R606</f>
        <v>138197.66801028894</v>
      </c>
      <c r="H85" s="174">
        <f>tab_dinamicas!S606</f>
        <v>173432.20348613846</v>
      </c>
      <c r="I85" s="174">
        <f>tab_dinamicas!T606</f>
        <v>28384.009997161862</v>
      </c>
      <c r="J85" s="174">
        <f>tab_dinamicas!U606</f>
        <v>101954.54018869683</v>
      </c>
      <c r="K85" s="174">
        <f>tab_dinamicas!V606</f>
        <v>309426.97685374541</v>
      </c>
      <c r="L85" s="174">
        <f t="shared" si="4"/>
        <v>5152744.9304497335</v>
      </c>
      <c r="N85" s="1" t="s">
        <v>545</v>
      </c>
      <c r="O85" s="20">
        <f>+B85/'Total x Ano'!$D$30</f>
        <v>2.3785608101360776E-3</v>
      </c>
      <c r="P85" s="20">
        <f>+C85/'Total x Ano'!$D$30</f>
        <v>1.6852147109438465E-3</v>
      </c>
      <c r="Q85" s="20">
        <f>+D85/'Total x Ano'!$D$30</f>
        <v>2.403770463907599E-2</v>
      </c>
      <c r="R85" s="20">
        <f>+E85/'Total x Ano'!$D$30</f>
        <v>2.0124399795355387E-4</v>
      </c>
      <c r="S85" s="20">
        <f>+F85/'Total x Ano'!$D$30</f>
        <v>1.1324061526338289E-2</v>
      </c>
      <c r="T85" s="20">
        <f>+G85/'Total x Ano'!$D$30</f>
        <v>1.2442386892079164E-3</v>
      </c>
      <c r="U85" s="20">
        <f>+H85/'Total x Ano'!$D$30</f>
        <v>1.5614667066304456E-3</v>
      </c>
      <c r="V85" s="20">
        <f>+I85/'Total x Ano'!$D$30</f>
        <v>2.5555050169662582E-4</v>
      </c>
      <c r="W85" s="20">
        <f>+J85/'Total x Ano'!$D$30</f>
        <v>9.179299858644175E-4</v>
      </c>
      <c r="X85" s="20">
        <f>+K85/'Total x Ano'!$D$30</f>
        <v>2.7858720167217932E-3</v>
      </c>
      <c r="Y85" s="20">
        <f>+L85/'Total x Ano'!$D$30</f>
        <v>4.6391843584568951E-2</v>
      </c>
    </row>
    <row r="86" spans="1:25" x14ac:dyDescent="0.25">
      <c r="A86" s="1" t="s">
        <v>546</v>
      </c>
      <c r="B86" s="174">
        <f>tab_dinamicas!M607</f>
        <v>23820.727031977527</v>
      </c>
      <c r="C86" s="174">
        <f>tab_dinamicas!N607</f>
        <v>18485.681823543622</v>
      </c>
      <c r="D86" s="174">
        <f>tab_dinamicas!O607</f>
        <v>743336.09879730828</v>
      </c>
      <c r="E86" s="174">
        <f>tab_dinamicas!P607</f>
        <v>1028.2422608375143</v>
      </c>
      <c r="F86" s="174">
        <f>tab_dinamicas!Q607</f>
        <v>343253.00233086717</v>
      </c>
      <c r="G86" s="174">
        <f>tab_dinamicas!R607</f>
        <v>24884.514598036792</v>
      </c>
      <c r="H86" s="174">
        <f>tab_dinamicas!S607</f>
        <v>25257.390191837898</v>
      </c>
      <c r="I86" s="174">
        <f>tab_dinamicas!T607</f>
        <v>11118.499084205636</v>
      </c>
      <c r="J86" s="174">
        <f>tab_dinamicas!U607</f>
        <v>17713.07003856415</v>
      </c>
      <c r="K86" s="174">
        <f>tab_dinamicas!V607</f>
        <v>51804.170502796405</v>
      </c>
      <c r="L86" s="174">
        <f t="shared" si="4"/>
        <v>1260701.3966599747</v>
      </c>
      <c r="N86" s="1" t="s">
        <v>546</v>
      </c>
      <c r="O86" s="20">
        <f>+B86/'Total x Ano'!$D$30</f>
        <v>2.1446577648503212E-4</v>
      </c>
      <c r="P86" s="20">
        <f>+C86/'Total x Ano'!$D$30</f>
        <v>1.664326240261023E-4</v>
      </c>
      <c r="Q86" s="20">
        <f>+D86/'Total x Ano'!$D$30</f>
        <v>6.692497395394765E-3</v>
      </c>
      <c r="R86" s="20">
        <f>+E86/'Total x Ano'!$D$30</f>
        <v>9.2576005169450642E-6</v>
      </c>
      <c r="S86" s="20">
        <f>+F86/'Total x Ano'!$D$30</f>
        <v>3.0904187591287205E-3</v>
      </c>
      <c r="T86" s="20">
        <f>+G86/'Total x Ano'!$D$30</f>
        <v>2.2404340298080421E-4</v>
      </c>
      <c r="U86" s="20">
        <f>+H86/'Total x Ano'!$D$30</f>
        <v>2.2740052359469307E-4</v>
      </c>
      <c r="V86" s="20">
        <f>+I86/'Total x Ano'!$D$30</f>
        <v>1.001034744338919E-4</v>
      </c>
      <c r="W86" s="20">
        <f>+J86/'Total x Ano'!$D$30</f>
        <v>1.5947654807742654E-4</v>
      </c>
      <c r="X86" s="20">
        <f>+K86/'Total x Ano'!$D$30</f>
        <v>4.6640984706850441E-4</v>
      </c>
      <c r="Y86" s="20">
        <f>+L86/'Total x Ano'!$D$30</f>
        <v>1.1350505951706882E-2</v>
      </c>
    </row>
    <row r="87" spans="1:25" x14ac:dyDescent="0.25">
      <c r="A87" s="1" t="s">
        <v>547</v>
      </c>
      <c r="B87" s="174">
        <f>tab_dinamicas!M608</f>
        <v>403355.90045755723</v>
      </c>
      <c r="C87" s="174">
        <f>tab_dinamicas!N608</f>
        <v>232746.37459582917</v>
      </c>
      <c r="D87" s="174">
        <f>tab_dinamicas!O608</f>
        <v>12949089.861154482</v>
      </c>
      <c r="E87" s="174">
        <f>tab_dinamicas!P608</f>
        <v>42594.298574205655</v>
      </c>
      <c r="F87" s="174">
        <f>tab_dinamicas!Q608</f>
        <v>2868820.4247074942</v>
      </c>
      <c r="G87" s="174">
        <f>tab_dinamicas!R608</f>
        <v>243236.75019141607</v>
      </c>
      <c r="H87" s="174">
        <f>tab_dinamicas!S608</f>
        <v>160229.7365469753</v>
      </c>
      <c r="I87" s="174">
        <f>tab_dinamicas!T608</f>
        <v>291394.31662308902</v>
      </c>
      <c r="J87" s="174">
        <f>tab_dinamicas!U608</f>
        <v>296444.81261105218</v>
      </c>
      <c r="K87" s="174">
        <f>tab_dinamicas!V608</f>
        <v>727442.09283187147</v>
      </c>
      <c r="L87" s="174">
        <f t="shared" si="4"/>
        <v>18215354.56829397</v>
      </c>
      <c r="N87" s="1" t="s">
        <v>547</v>
      </c>
      <c r="O87" s="20">
        <f>+B87/'Total x Ano'!$D$30</f>
        <v>3.63154475828221E-3</v>
      </c>
      <c r="P87" s="20">
        <f>+C87/'Total x Ano'!$D$30</f>
        <v>2.0954915391441253E-3</v>
      </c>
      <c r="Q87" s="20">
        <f>+D87/'Total x Ano'!$D$30</f>
        <v>0.11658488039088213</v>
      </c>
      <c r="R87" s="20">
        <f>+E87/'Total x Ano'!$D$30</f>
        <v>3.8349036556647656E-4</v>
      </c>
      <c r="S87" s="20">
        <f>+F87/'Total x Ano'!$D$30</f>
        <v>2.5828926176563259E-2</v>
      </c>
      <c r="T87" s="20">
        <f>+G87/'Total x Ano'!$D$30</f>
        <v>2.1899398128977748E-3</v>
      </c>
      <c r="U87" s="20">
        <f>+H87/'Total x Ano'!$D$30</f>
        <v>1.4426005897472561E-3</v>
      </c>
      <c r="V87" s="20">
        <f>+I87/'Total x Ano'!$D$30</f>
        <v>2.6235180938853154E-3</v>
      </c>
      <c r="W87" s="20">
        <f>+J87/'Total x Ano'!$D$30</f>
        <v>2.6689893568840896E-3</v>
      </c>
      <c r="X87" s="20">
        <f>+K87/'Total x Ano'!$D$30</f>
        <v>6.5493984745994766E-3</v>
      </c>
      <c r="Y87" s="20">
        <f>+L87/'Total x Ano'!$D$30</f>
        <v>0.1639987795584521</v>
      </c>
    </row>
    <row r="88" spans="1:25" x14ac:dyDescent="0.25">
      <c r="A88" s="1" t="s">
        <v>548</v>
      </c>
      <c r="B88" s="174">
        <f>tab_dinamicas!M609</f>
        <v>1422207.8507982637</v>
      </c>
      <c r="C88" s="174">
        <f>tab_dinamicas!N609</f>
        <v>691133.58980842412</v>
      </c>
      <c r="D88" s="174">
        <f>tab_dinamicas!O609</f>
        <v>24563937.475720216</v>
      </c>
      <c r="E88" s="174">
        <f>tab_dinamicas!P609</f>
        <v>889032.57929006312</v>
      </c>
      <c r="F88" s="174">
        <f>tab_dinamicas!Q609</f>
        <v>11846502.14053582</v>
      </c>
      <c r="G88" s="174">
        <f>tab_dinamicas!R609</f>
        <v>849316.95624204795</v>
      </c>
      <c r="H88" s="174">
        <f>tab_dinamicas!S609</f>
        <v>2043077.0620356773</v>
      </c>
      <c r="I88" s="174">
        <f>tab_dinamicas!T609</f>
        <v>353084.82996740006</v>
      </c>
      <c r="J88" s="174">
        <f>tab_dinamicas!U609</f>
        <v>273519.95066073409</v>
      </c>
      <c r="K88" s="174">
        <f>tab_dinamicas!V609</f>
        <v>5261500.4513193714</v>
      </c>
      <c r="L88" s="174">
        <f t="shared" si="4"/>
        <v>48193312.886378027</v>
      </c>
      <c r="N88" s="1" t="s">
        <v>548</v>
      </c>
      <c r="O88" s="20">
        <f>+B88/'Total x Ano'!$D$30</f>
        <v>1.2804601246431263E-2</v>
      </c>
      <c r="P88" s="20">
        <f>+C88/'Total x Ano'!$D$30</f>
        <v>6.2225011769863761E-3</v>
      </c>
      <c r="Q88" s="20">
        <f>+D88/'Total x Ano'!$D$30</f>
        <v>0.2211571425669778</v>
      </c>
      <c r="R88" s="20">
        <f>+E88/'Total x Ano'!$D$30</f>
        <v>8.0042503397137355E-3</v>
      </c>
      <c r="S88" s="20">
        <f>+F88/'Total x Ano'!$D$30</f>
        <v>0.10665792344586936</v>
      </c>
      <c r="T88" s="20">
        <f>+G88/'Total x Ano'!$D$30</f>
        <v>7.6466776290174945E-3</v>
      </c>
      <c r="U88" s="20">
        <f>+H88/'Total x Ano'!$D$30</f>
        <v>1.8394489300852548E-2</v>
      </c>
      <c r="V88" s="20">
        <f>+I88/'Total x Ano'!$D$30</f>
        <v>3.1789379107694496E-3</v>
      </c>
      <c r="W88" s="20">
        <f>+J88/'Total x Ano'!$D$30</f>
        <v>2.4625893459865643E-3</v>
      </c>
      <c r="X88" s="20">
        <f>+K88/'Total x Ano'!$D$30</f>
        <v>4.73710050181822E-2</v>
      </c>
      <c r="Y88" s="20">
        <f>+L88/'Total x Ano'!$D$30</f>
        <v>0.43390011798078687</v>
      </c>
    </row>
    <row r="89" spans="1:25" x14ac:dyDescent="0.25">
      <c r="A89" s="1" t="s">
        <v>549</v>
      </c>
      <c r="B89" s="174">
        <f>tab_dinamicas!M610</f>
        <v>93690.125199748261</v>
      </c>
      <c r="C89" s="174">
        <f>tab_dinamicas!N610</f>
        <v>139922.79571861893</v>
      </c>
      <c r="D89" s="174">
        <f>tab_dinamicas!O610</f>
        <v>1905274.1765794766</v>
      </c>
      <c r="E89" s="174">
        <f>tab_dinamicas!P610</f>
        <v>46938.439888529829</v>
      </c>
      <c r="F89" s="174">
        <f>tab_dinamicas!Q610</f>
        <v>1659299.8525030606</v>
      </c>
      <c r="G89" s="174">
        <f>tab_dinamicas!R610</f>
        <v>114484.62833466619</v>
      </c>
      <c r="H89" s="174">
        <f>tab_dinamicas!S610</f>
        <v>177848.76719949197</v>
      </c>
      <c r="I89" s="174">
        <f>tab_dinamicas!T610</f>
        <v>53782.827525401459</v>
      </c>
      <c r="J89" s="174">
        <f>tab_dinamicas!U610</f>
        <v>84100.128418618333</v>
      </c>
      <c r="K89" s="174">
        <f>tab_dinamicas!V610</f>
        <v>282885.06029865082</v>
      </c>
      <c r="L89" s="174">
        <f t="shared" si="4"/>
        <v>4558226.8016662626</v>
      </c>
      <c r="N89" s="1" t="s">
        <v>549</v>
      </c>
      <c r="O89" s="20">
        <f>+B89/'Total x Ano'!$D$30</f>
        <v>8.4352276162562604E-4</v>
      </c>
      <c r="P89" s="20">
        <f>+C89/'Total x Ano'!$D$30</f>
        <v>1.2597705767530012E-3</v>
      </c>
      <c r="Q89" s="20">
        <f>+D89/'Total x Ano'!$D$30</f>
        <v>1.7153804967768672E-2</v>
      </c>
      <c r="R89" s="20">
        <f>+E89/'Total x Ano'!$D$30</f>
        <v>4.2260208700497614E-4</v>
      </c>
      <c r="S89" s="20">
        <f>+F89/'Total x Ano'!$D$30</f>
        <v>1.4939217884107773E-2</v>
      </c>
      <c r="T89" s="20">
        <f>+G89/'Total x Ano'!$D$30</f>
        <v>1.0307424571229038E-3</v>
      </c>
      <c r="U89" s="20">
        <f>+H89/'Total x Ano'!$D$30</f>
        <v>1.6012304705537057E-3</v>
      </c>
      <c r="V89" s="20">
        <f>+I89/'Total x Ano'!$D$30</f>
        <v>4.8422434173866672E-4</v>
      </c>
      <c r="W89" s="20">
        <f>+J89/'Total x Ano'!$D$30</f>
        <v>7.5718089206837076E-4</v>
      </c>
      <c r="X89" s="20">
        <f>+K89/'Total x Ano'!$D$30</f>
        <v>2.5469064832287238E-3</v>
      </c>
      <c r="Y89" s="20">
        <f>+L89/'Total x Ano'!$D$30</f>
        <v>4.1039202921972419E-2</v>
      </c>
    </row>
    <row r="90" spans="1:25" x14ac:dyDescent="0.25">
      <c r="A90" s="1" t="s">
        <v>550</v>
      </c>
      <c r="B90" s="174">
        <f>tab_dinamicas!M611</f>
        <v>66061.305718355361</v>
      </c>
      <c r="C90" s="174">
        <f>tab_dinamicas!N611</f>
        <v>95655.229713718058</v>
      </c>
      <c r="D90" s="174">
        <f>tab_dinamicas!O611</f>
        <v>1376869.1303863593</v>
      </c>
      <c r="E90" s="174">
        <f>tab_dinamicas!P611</f>
        <v>8425.7854650159825</v>
      </c>
      <c r="F90" s="174">
        <f>tab_dinamicas!Q611</f>
        <v>485670.79593479133</v>
      </c>
      <c r="G90" s="174">
        <f>tab_dinamicas!R611</f>
        <v>92744.136133630702</v>
      </c>
      <c r="H90" s="174">
        <f>tab_dinamicas!S611</f>
        <v>156573.78260866378</v>
      </c>
      <c r="I90" s="174">
        <f>tab_dinamicas!T611</f>
        <v>33303.526276774021</v>
      </c>
      <c r="J90" s="174">
        <f>tab_dinamicas!U611</f>
        <v>4195.6419850865623</v>
      </c>
      <c r="K90" s="174">
        <f>tab_dinamicas!V611</f>
        <v>147232.45125213091</v>
      </c>
      <c r="L90" s="174">
        <f t="shared" si="4"/>
        <v>2466731.7854745262</v>
      </c>
      <c r="N90" s="1" t="s">
        <v>550</v>
      </c>
      <c r="O90" s="20">
        <f>+B90/'Total x Ano'!$D$30</f>
        <v>5.9477148650764744E-4</v>
      </c>
      <c r="P90" s="20">
        <f>+C90/'Total x Ano'!$D$30</f>
        <v>8.6121523863932133E-4</v>
      </c>
      <c r="Q90" s="20">
        <f>+D90/'Total x Ano'!$D$30</f>
        <v>1.2396401955749512E-2</v>
      </c>
      <c r="R90" s="20">
        <f>+E90/'Total x Ano'!$D$30</f>
        <v>7.5860095278583724E-5</v>
      </c>
      <c r="S90" s="20">
        <f>+F90/'Total x Ano'!$D$30</f>
        <v>4.3726526157842277E-3</v>
      </c>
      <c r="T90" s="20">
        <f>+G90/'Total x Ano'!$D$30</f>
        <v>8.3500571345413658E-4</v>
      </c>
      <c r="U90" s="20">
        <f>+H90/'Total x Ano'!$D$30</f>
        <v>1.4096848437617987E-3</v>
      </c>
      <c r="V90" s="20">
        <f>+I90/'Total x Ano'!$D$30</f>
        <v>2.998425116517136E-4</v>
      </c>
      <c r="W90" s="20">
        <f>+J90/'Total x Ano'!$D$30</f>
        <v>3.7774733532559632E-5</v>
      </c>
      <c r="X90" s="20">
        <f>+K90/'Total x Ano'!$D$30</f>
        <v>1.3255817901441072E-3</v>
      </c>
      <c r="Y90" s="20">
        <f>+L90/'Total x Ano'!$D$30</f>
        <v>2.220879098450361E-2</v>
      </c>
    </row>
    <row r="91" spans="1:25" x14ac:dyDescent="0.25">
      <c r="A91" s="1" t="s">
        <v>551</v>
      </c>
      <c r="B91" s="174">
        <f>tab_dinamicas!M612</f>
        <v>364317.12674025155</v>
      </c>
      <c r="C91" s="174">
        <f>tab_dinamicas!N612</f>
        <v>78984.208702029238</v>
      </c>
      <c r="D91" s="174">
        <f>tab_dinamicas!O612</f>
        <v>2696241.8812144231</v>
      </c>
      <c r="E91" s="174">
        <f>tab_dinamicas!P612</f>
        <v>12287.340825335828</v>
      </c>
      <c r="F91" s="174">
        <f>tab_dinamicas!Q612</f>
        <v>1441304.2577767991</v>
      </c>
      <c r="G91" s="174">
        <f>tab_dinamicas!R612</f>
        <v>105109.9562321173</v>
      </c>
      <c r="H91" s="174">
        <f>tab_dinamicas!S612</f>
        <v>81896.658506784646</v>
      </c>
      <c r="I91" s="174">
        <f>tab_dinamicas!T612</f>
        <v>30431.326919116796</v>
      </c>
      <c r="J91" s="174">
        <f>tab_dinamicas!U612</f>
        <v>28385.01643162562</v>
      </c>
      <c r="K91" s="174">
        <f>tab_dinamicas!V612</f>
        <v>362979.44292198383</v>
      </c>
      <c r="L91" s="174">
        <f t="shared" si="4"/>
        <v>5201937.2162704682</v>
      </c>
      <c r="N91" s="1" t="s">
        <v>551</v>
      </c>
      <c r="O91" s="20">
        <f>+B91/'Total x Ano'!$D$30</f>
        <v>3.2800659429183462E-3</v>
      </c>
      <c r="P91" s="20">
        <f>+C91/'Total x Ano'!$D$30</f>
        <v>7.1112059789764826E-4</v>
      </c>
      <c r="Q91" s="20">
        <f>+D91/'Total x Ano'!$D$30</f>
        <v>2.4275145249339193E-2</v>
      </c>
      <c r="R91" s="20">
        <f>+E91/'Total x Ano'!$D$30</f>
        <v>1.1062693793956447E-4</v>
      </c>
      <c r="S91" s="20">
        <f>+F91/'Total x Ano'!$D$30</f>
        <v>1.2976532428264121E-2</v>
      </c>
      <c r="T91" s="20">
        <f>+G91/'Total x Ano'!$D$30</f>
        <v>9.4633922589210605E-4</v>
      </c>
      <c r="U91" s="20">
        <f>+H91/'Total x Ano'!$D$30</f>
        <v>7.373423336159595E-4</v>
      </c>
      <c r="V91" s="20">
        <f>+I91/'Total x Ano'!$D$30</f>
        <v>2.7398316383949741E-4</v>
      </c>
      <c r="W91" s="20">
        <f>+J91/'Total x Ano'!$D$30</f>
        <v>2.5555956295443126E-4</v>
      </c>
      <c r="X91" s="20">
        <f>+K91/'Total x Ano'!$D$30</f>
        <v>3.268022339110993E-3</v>
      </c>
      <c r="Y91" s="20">
        <f>+L91/'Total x Ano'!$D$30</f>
        <v>4.6834737781771871E-2</v>
      </c>
    </row>
    <row r="92" spans="1:25" x14ac:dyDescent="0.25">
      <c r="A92" s="1" t="s">
        <v>552</v>
      </c>
      <c r="B92" s="174">
        <f>tab_dinamicas!M613</f>
        <v>3600.3183848498338</v>
      </c>
      <c r="C92" s="174">
        <f>tab_dinamicas!N613</f>
        <v>18778.841627708149</v>
      </c>
      <c r="D92" s="174">
        <f>tab_dinamicas!O613</f>
        <v>433374.35242987279</v>
      </c>
      <c r="E92" s="174">
        <f>tab_dinamicas!P613</f>
        <v>387.91295666995154</v>
      </c>
      <c r="F92" s="174">
        <f>tab_dinamicas!Q613</f>
        <v>89584.463125227194</v>
      </c>
      <c r="G92" s="174">
        <f>tab_dinamicas!R613</f>
        <v>6793.6860587953361</v>
      </c>
      <c r="H92" s="174">
        <f>tab_dinamicas!S613</f>
        <v>31985.713139098418</v>
      </c>
      <c r="I92" s="174">
        <f>tab_dinamicas!T613</f>
        <v>3421.9558417232138</v>
      </c>
      <c r="J92" s="174">
        <f>tab_dinamicas!U613</f>
        <v>1443.6516626679672</v>
      </c>
      <c r="K92" s="174">
        <f>tab_dinamicas!V613</f>
        <v>32260.827817074431</v>
      </c>
      <c r="L92" s="174">
        <f t="shared" si="4"/>
        <v>621631.72304368718</v>
      </c>
      <c r="N92" s="1" t="s">
        <v>552</v>
      </c>
      <c r="O92" s="20">
        <f>+B92/'Total x Ano'!$D$30</f>
        <v>3.2414840947701129E-5</v>
      </c>
      <c r="P92" s="20">
        <f>+C92/'Total x Ano'!$D$30</f>
        <v>1.6907203738027673E-4</v>
      </c>
      <c r="Q92" s="20">
        <f>+D92/'Total x Ano'!$D$30</f>
        <v>3.9018106742838023E-3</v>
      </c>
      <c r="R92" s="20">
        <f>+E92/'Total x Ano'!$D$30</f>
        <v>3.4925068974235774E-6</v>
      </c>
      <c r="S92" s="20">
        <f>+F92/'Total x Ano'!$D$30</f>
        <v>8.0655814658195954E-4</v>
      </c>
      <c r="T92" s="20">
        <f>+G92/'Total x Ano'!$D$30</f>
        <v>6.116577188593569E-5</v>
      </c>
      <c r="U92" s="20">
        <f>+H92/'Total x Ano'!$D$30</f>
        <v>2.8797781006412686E-4</v>
      </c>
      <c r="V92" s="20">
        <f>+I92/'Total x Ano'!$D$30</f>
        <v>3.0808984784866793E-5</v>
      </c>
      <c r="W92" s="20">
        <f>+J92/'Total x Ano'!$D$30</f>
        <v>1.2997666880291269E-5</v>
      </c>
      <c r="X92" s="20">
        <f>+K92/'Total x Ano'!$D$30</f>
        <v>2.9045475726037945E-4</v>
      </c>
      <c r="Y92" s="20">
        <f>+L92/'Total x Ano'!$D$30</f>
        <v>5.5967531969667627E-3</v>
      </c>
    </row>
    <row r="93" spans="1:25" x14ac:dyDescent="0.25">
      <c r="A93" s="1" t="s">
        <v>553</v>
      </c>
      <c r="B93" s="174">
        <f>tab_dinamicas!M614</f>
        <v>3720.0887434309552</v>
      </c>
      <c r="C93" s="174">
        <f>tab_dinamicas!N614</f>
        <v>24917.838255875864</v>
      </c>
      <c r="D93" s="174">
        <f>tab_dinamicas!O614</f>
        <v>302978.20066371228</v>
      </c>
      <c r="E93" s="174">
        <f>tab_dinamicas!P614</f>
        <v>9234.8982627804926</v>
      </c>
      <c r="F93" s="174">
        <f>tab_dinamicas!Q614</f>
        <v>45399.725543211505</v>
      </c>
      <c r="G93" s="174">
        <f>tab_dinamicas!R614</f>
        <v>13701.284657863856</v>
      </c>
      <c r="H93" s="174">
        <f>tab_dinamicas!S614</f>
        <v>11464.257480145217</v>
      </c>
      <c r="I93" s="174">
        <f>tab_dinamicas!T614</f>
        <v>11718.448405273562</v>
      </c>
      <c r="J93" s="174">
        <f>tab_dinamicas!U614</f>
        <v>668.23890208852526</v>
      </c>
      <c r="K93" s="174">
        <f>tab_dinamicas!V614</f>
        <v>33086.611088628415</v>
      </c>
      <c r="L93" s="174">
        <f t="shared" si="4"/>
        <v>456889.59200301068</v>
      </c>
      <c r="N93" s="1" t="s">
        <v>553</v>
      </c>
      <c r="O93" s="20">
        <f>+B93/'Total x Ano'!$D$30</f>
        <v>3.3493172558592286E-5</v>
      </c>
      <c r="P93" s="20">
        <f>+C93/'Total x Ano'!$D$30</f>
        <v>2.243434267434788E-4</v>
      </c>
      <c r="Q93" s="20">
        <f>+D93/'Total x Ano'!$D$30</f>
        <v>2.7278115809039856E-3</v>
      </c>
      <c r="R93" s="20">
        <f>+E93/'Total x Ano'!$D$30</f>
        <v>8.3144801753058477E-5</v>
      </c>
      <c r="S93" s="20">
        <f>+F93/'Total x Ano'!$D$30</f>
        <v>4.0874853978056314E-4</v>
      </c>
      <c r="T93" s="20">
        <f>+G93/'Total x Ano'!$D$30</f>
        <v>1.2335713553354494E-4</v>
      </c>
      <c r="U93" s="20">
        <f>+H93/'Total x Ano'!$D$30</f>
        <v>1.0321645006901237E-4</v>
      </c>
      <c r="V93" s="20">
        <f>+I93/'Total x Ano'!$D$30</f>
        <v>1.0550501389243878E-4</v>
      </c>
      <c r="W93" s="20">
        <f>+J93/'Total x Ano'!$D$30</f>
        <v>6.0163728345290297E-6</v>
      </c>
      <c r="X93" s="20">
        <f>+K93/'Total x Ano'!$D$30</f>
        <v>2.9788955344877576E-4</v>
      </c>
      <c r="Y93" s="20">
        <f>+L93/'Total x Ano'!$D$30</f>
        <v>4.1135260475179793E-3</v>
      </c>
    </row>
    <row r="94" spans="1:25" x14ac:dyDescent="0.25">
      <c r="A94" s="1" t="s">
        <v>554</v>
      </c>
      <c r="B94" s="174">
        <f>tab_dinamicas!M615</f>
        <v>45697.041684993259</v>
      </c>
      <c r="C94" s="174">
        <f>tab_dinamicas!N615</f>
        <v>17460.125879862375</v>
      </c>
      <c r="D94" s="174">
        <f>tab_dinamicas!O615</f>
        <v>742693.37020060839</v>
      </c>
      <c r="E94" s="174">
        <f>tab_dinamicas!P615</f>
        <v>2644.1690166174517</v>
      </c>
      <c r="F94" s="174">
        <f>tab_dinamicas!Q615</f>
        <v>249775.86578701824</v>
      </c>
      <c r="G94" s="174">
        <f>tab_dinamicas!R615</f>
        <v>22384.6517843816</v>
      </c>
      <c r="H94" s="174">
        <f>tab_dinamicas!S615</f>
        <v>32128.03091912339</v>
      </c>
      <c r="I94" s="174">
        <f>tab_dinamicas!T615</f>
        <v>17874.574961220147</v>
      </c>
      <c r="J94" s="174">
        <f>tab_dinamicas!U615</f>
        <v>2424.4621751483655</v>
      </c>
      <c r="K94" s="174">
        <f>tab_dinamicas!V615</f>
        <v>73727.692744278946</v>
      </c>
      <c r="L94" s="174">
        <f t="shared" si="4"/>
        <v>1206809.9851532523</v>
      </c>
      <c r="N94" s="1" t="s">
        <v>554</v>
      </c>
      <c r="O94" s="20">
        <f>+B94/'Total x Ano'!$D$30</f>
        <v>4.1142537399822403E-4</v>
      </c>
      <c r="P94" s="20">
        <f>+C94/'Total x Ano'!$D$30</f>
        <v>1.5719920929887013E-4</v>
      </c>
      <c r="Q94" s="20">
        <f>+D94/'Total x Ano'!$D$30</f>
        <v>6.6867107001618558E-3</v>
      </c>
      <c r="R94" s="20">
        <f>+E94/'Total x Ano'!$D$30</f>
        <v>2.3806316261684978E-5</v>
      </c>
      <c r="S94" s="20">
        <f>+F94/'Total x Ano'!$D$30</f>
        <v>2.2488136038552702E-3</v>
      </c>
      <c r="T94" s="20">
        <f>+G94/'Total x Ano'!$D$30</f>
        <v>2.0153632254128206E-4</v>
      </c>
      <c r="U94" s="20">
        <f>+H94/'Total x Ano'!$D$30</f>
        <v>2.892591434659037E-4</v>
      </c>
      <c r="V94" s="20">
        <f>+I94/'Total x Ano'!$D$30</f>
        <v>1.6093062958371623E-4</v>
      </c>
      <c r="W94" s="20">
        <f>+J94/'Total x Ano'!$D$30</f>
        <v>2.1828223893157061E-5</v>
      </c>
      <c r="X94" s="20">
        <f>+K94/'Total x Ano'!$D$30</f>
        <v>6.6379446990115574E-4</v>
      </c>
      <c r="Y94" s="20">
        <f>+L94/'Total x Ano'!$D$30</f>
        <v>1.0865303992961121E-2</v>
      </c>
    </row>
    <row r="95" spans="1:25" x14ac:dyDescent="0.25">
      <c r="A95" s="1" t="s">
        <v>555</v>
      </c>
      <c r="B95" s="174">
        <f>tab_dinamicas!M616</f>
        <v>14871.449792730091</v>
      </c>
      <c r="C95" s="174">
        <f>tab_dinamicas!N616</f>
        <v>36384.428852660079</v>
      </c>
      <c r="D95" s="174">
        <f>tab_dinamicas!O616</f>
        <v>2299898.5174386627</v>
      </c>
      <c r="E95" s="174">
        <f>tab_dinamicas!P616</f>
        <v>1019.559068356124</v>
      </c>
      <c r="F95" s="174">
        <f>tab_dinamicas!Q616</f>
        <v>710338.34320005274</v>
      </c>
      <c r="G95" s="174">
        <f>tab_dinamicas!R616</f>
        <v>60491.787021506214</v>
      </c>
      <c r="H95" s="174">
        <f>tab_dinamicas!S616</f>
        <v>22866.123896238962</v>
      </c>
      <c r="I95" s="174">
        <f>tab_dinamicas!T616</f>
        <v>6484.7584014854574</v>
      </c>
      <c r="J95" s="174">
        <f>tab_dinamicas!U616</f>
        <v>27795.54566952349</v>
      </c>
      <c r="K95" s="174">
        <f>tab_dinamicas!V616</f>
        <v>226810.05341376562</v>
      </c>
      <c r="L95" s="174">
        <f t="shared" si="4"/>
        <v>3406960.5667549814</v>
      </c>
      <c r="N95" s="1" t="s">
        <v>555</v>
      </c>
      <c r="O95" s="20">
        <f>+B95/'Total x Ano'!$D$30</f>
        <v>1.3389251398475275E-4</v>
      </c>
      <c r="P95" s="20">
        <f>+C95/'Total x Ano'!$D$30</f>
        <v>3.275808826227228E-4</v>
      </c>
      <c r="Q95" s="20">
        <f>+D95/'Total x Ano'!$D$30</f>
        <v>2.0706736646497258E-2</v>
      </c>
      <c r="R95" s="20">
        <f>+E95/'Total x Ano'!$D$30</f>
        <v>9.179422902324384E-6</v>
      </c>
      <c r="S95" s="20">
        <f>+F95/'Total x Ano'!$D$30</f>
        <v>6.395407836922073E-3</v>
      </c>
      <c r="T95" s="20">
        <f>+G95/'Total x Ano'!$D$30</f>
        <v>5.446272927404224E-4</v>
      </c>
      <c r="U95" s="20">
        <f>+H95/'Total x Ano'!$D$30</f>
        <v>2.0587117303458394E-4</v>
      </c>
      <c r="V95" s="20">
        <f>+I95/'Total x Ano'!$D$30</f>
        <v>5.8384395405959929E-5</v>
      </c>
      <c r="W95" s="20">
        <f>+J95/'Total x Ano'!$D$30</f>
        <v>2.5025236538066514E-4</v>
      </c>
      <c r="X95" s="20">
        <f>+K95/'Total x Ano'!$D$30</f>
        <v>2.0420449029408426E-3</v>
      </c>
      <c r="Y95" s="20">
        <f>+L95/'Total x Ano'!$D$30</f>
        <v>3.0673977432431606E-2</v>
      </c>
    </row>
    <row r="96" spans="1:25" x14ac:dyDescent="0.25">
      <c r="A96" s="1" t="s">
        <v>95</v>
      </c>
      <c r="B96" s="162">
        <f t="shared" ref="B96:K96" si="5">SUM(B69:B95)</f>
        <v>3141044.9829805833</v>
      </c>
      <c r="C96" s="162">
        <f t="shared" si="5"/>
        <v>2057912.3748911519</v>
      </c>
      <c r="D96" s="162">
        <f t="shared" si="5"/>
        <v>55417051.948263861</v>
      </c>
      <c r="E96" s="162">
        <f t="shared" si="5"/>
        <v>1063093.9184024548</v>
      </c>
      <c r="F96" s="162">
        <f t="shared" si="5"/>
        <v>22724812.395466205</v>
      </c>
      <c r="G96" s="162">
        <f t="shared" si="5"/>
        <v>1840492.6457862051</v>
      </c>
      <c r="H96" s="162">
        <f t="shared" si="5"/>
        <v>3126944.2600742718</v>
      </c>
      <c r="I96" s="162">
        <f t="shared" si="5"/>
        <v>923925.21187775524</v>
      </c>
      <c r="J96" s="162">
        <f t="shared" si="5"/>
        <v>1131728.1007874536</v>
      </c>
      <c r="K96" s="162">
        <f t="shared" si="5"/>
        <v>8118600.5491732843</v>
      </c>
      <c r="L96" s="174">
        <f t="shared" si="4"/>
        <v>99545606.387703225</v>
      </c>
      <c r="N96" s="1" t="s">
        <v>95</v>
      </c>
      <c r="O96" s="20">
        <f>+B96/'Total x Ano'!$D$30</f>
        <v>2.8279852682289063E-2</v>
      </c>
      <c r="P96" s="20">
        <f>+C96/'Total x Ano'!$D$30</f>
        <v>1.8528056462202264E-2</v>
      </c>
      <c r="Q96" s="20">
        <f>+D96/'Total x Ano'!$D$30</f>
        <v>0.49893779734938293</v>
      </c>
      <c r="R96" s="20">
        <f>+E96/'Total x Ano'!$D$30</f>
        <v>9.5713813596297343E-3</v>
      </c>
      <c r="S96" s="20">
        <f>+F96/'Total x Ano'!$D$30</f>
        <v>0.20459889949319243</v>
      </c>
      <c r="T96" s="20">
        <f>+G96/'Total x Ano'!$D$30</f>
        <v>1.6570555712411474E-2</v>
      </c>
      <c r="U96" s="20">
        <f>+H96/'Total x Ano'!$D$30</f>
        <v>2.8152899273896335E-2</v>
      </c>
      <c r="V96" s="20">
        <f>+I96/'Total x Ano'!$D$30</f>
        <v>8.3184000938954852E-3</v>
      </c>
      <c r="W96" s="20">
        <f>+J96/'Total x Ano'!$D$30</f>
        <v>1.0189317294114606E-2</v>
      </c>
      <c r="X96" s="20">
        <f>+K96/'Total x Ano'!$D$30</f>
        <v>7.309440926857011E-2</v>
      </c>
      <c r="Y96" s="20">
        <f>+L96/'Total x Ano'!$D$30</f>
        <v>0.8962415689895844</v>
      </c>
    </row>
    <row r="97" spans="1:25" x14ac:dyDescent="0.25">
      <c r="A97" s="21"/>
      <c r="B97" s="175"/>
      <c r="C97" s="174"/>
      <c r="D97" s="174"/>
      <c r="E97" s="174"/>
      <c r="F97" s="174"/>
      <c r="G97" s="174"/>
      <c r="H97" s="174"/>
      <c r="I97" s="174"/>
      <c r="J97" s="174"/>
      <c r="K97" s="174"/>
      <c r="L97" s="174"/>
    </row>
    <row r="98" spans="1:25" x14ac:dyDescent="0.25">
      <c r="A98" s="1"/>
      <c r="B98" s="156"/>
    </row>
    <row r="99" spans="1:25" s="181" customFormat="1" x14ac:dyDescent="0.25">
      <c r="B99" s="182">
        <v>2010</v>
      </c>
      <c r="C99" s="177">
        <v>2010</v>
      </c>
      <c r="D99" s="177">
        <v>2010</v>
      </c>
      <c r="E99" s="177">
        <v>2010</v>
      </c>
      <c r="F99" s="177">
        <v>2010</v>
      </c>
      <c r="G99" s="177">
        <v>2010</v>
      </c>
      <c r="H99" s="177">
        <v>2010</v>
      </c>
      <c r="I99" s="177">
        <v>2010</v>
      </c>
      <c r="J99" s="177">
        <v>2010</v>
      </c>
      <c r="K99" s="177">
        <v>2010</v>
      </c>
      <c r="L99" s="177">
        <v>2010</v>
      </c>
      <c r="O99" s="183">
        <v>2010</v>
      </c>
      <c r="P99" s="181">
        <v>2010</v>
      </c>
      <c r="Q99" s="181">
        <v>2010</v>
      </c>
      <c r="R99" s="181">
        <v>2010</v>
      </c>
      <c r="S99" s="181">
        <v>2010</v>
      </c>
      <c r="T99" s="181">
        <v>2010</v>
      </c>
      <c r="U99" s="181">
        <v>2010</v>
      </c>
      <c r="V99" s="181">
        <v>2010</v>
      </c>
      <c r="W99" s="181">
        <v>2010</v>
      </c>
      <c r="X99" s="181">
        <v>2010</v>
      </c>
      <c r="Y99" s="181">
        <v>2010</v>
      </c>
    </row>
    <row r="100" spans="1:25" s="133" customFormat="1" x14ac:dyDescent="0.25">
      <c r="A100" s="123"/>
      <c r="B100" s="156" t="s">
        <v>780</v>
      </c>
      <c r="C100" s="156" t="s">
        <v>782</v>
      </c>
      <c r="D100" s="156" t="s">
        <v>23</v>
      </c>
      <c r="E100" s="156" t="s">
        <v>787</v>
      </c>
      <c r="F100" s="156" t="s">
        <v>788</v>
      </c>
      <c r="G100" s="156" t="s">
        <v>791</v>
      </c>
      <c r="H100" s="156" t="s">
        <v>25</v>
      </c>
      <c r="I100" s="156" t="s">
        <v>24</v>
      </c>
      <c r="J100" s="156" t="s">
        <v>35</v>
      </c>
      <c r="K100" s="156" t="s">
        <v>795</v>
      </c>
      <c r="L100" s="156" t="s">
        <v>935</v>
      </c>
      <c r="N100" s="123"/>
      <c r="O100" s="123" t="s">
        <v>780</v>
      </c>
      <c r="P100" s="123" t="s">
        <v>782</v>
      </c>
      <c r="Q100" s="123" t="s">
        <v>23</v>
      </c>
      <c r="R100" s="123" t="s">
        <v>787</v>
      </c>
      <c r="S100" s="123" t="s">
        <v>788</v>
      </c>
      <c r="T100" s="123" t="s">
        <v>791</v>
      </c>
      <c r="U100" s="123" t="s">
        <v>25</v>
      </c>
      <c r="V100" s="123" t="s">
        <v>24</v>
      </c>
      <c r="W100" s="123" t="s">
        <v>35</v>
      </c>
      <c r="X100" s="123" t="s">
        <v>795</v>
      </c>
      <c r="Y100" s="123" t="s">
        <v>935</v>
      </c>
    </row>
    <row r="101" spans="1:25" x14ac:dyDescent="0.25">
      <c r="A101" s="1" t="s">
        <v>529</v>
      </c>
      <c r="B101" s="174">
        <f>tab_dinamicas!M622</f>
        <v>3479.1651752212224</v>
      </c>
      <c r="C101" s="174">
        <f>tab_dinamicas!N622</f>
        <v>1825.5872483367434</v>
      </c>
      <c r="D101" s="174">
        <f>tab_dinamicas!O622</f>
        <v>201193.69762326218</v>
      </c>
      <c r="E101" s="174">
        <f>tab_dinamicas!P622</f>
        <v>357.26753653127213</v>
      </c>
      <c r="F101" s="174">
        <f>tab_dinamicas!Q622</f>
        <v>38561.594809658156</v>
      </c>
      <c r="G101" s="174">
        <f>tab_dinamicas!R622</f>
        <v>7023.574725911556</v>
      </c>
      <c r="H101" s="174">
        <f>tab_dinamicas!S622</f>
        <v>7044.821917843934</v>
      </c>
      <c r="I101" s="174">
        <f>tab_dinamicas!T622</f>
        <v>4721.2390681667448</v>
      </c>
      <c r="J101" s="174">
        <f>tab_dinamicas!U622</f>
        <v>737.92924147126564</v>
      </c>
      <c r="K101" s="174">
        <f>tab_dinamicas!V622</f>
        <v>6092.9051976352266</v>
      </c>
      <c r="L101" s="174">
        <f>SUM(B101:K101)</f>
        <v>271037.78254403832</v>
      </c>
      <c r="N101" s="1" t="s">
        <v>529</v>
      </c>
      <c r="O101" s="20">
        <f>+B101/'Total x Ano'!$E$30</f>
        <v>2.8827554067463382E-5</v>
      </c>
      <c r="P101" s="20">
        <f>+C101/'Total x Ano'!$E$30</f>
        <v>1.5126391664619049E-5</v>
      </c>
      <c r="Q101" s="20">
        <f>+D101/'Total x Ano'!$E$30</f>
        <v>1.6670442201407358E-3</v>
      </c>
      <c r="R101" s="20">
        <f>+E101/'Total x Ano'!$E$30</f>
        <v>2.9602357770351694E-6</v>
      </c>
      <c r="S101" s="20">
        <f>+F101/'Total x Ano'!$E$30</f>
        <v>3.1951241269605787E-4</v>
      </c>
      <c r="T101" s="20">
        <f>+G101/'Total x Ano'!$E$30</f>
        <v>5.8195707866962794E-5</v>
      </c>
      <c r="U101" s="20">
        <f>+H101/'Total x Ano'!$E$30</f>
        <v>5.8371757161366713E-5</v>
      </c>
      <c r="V101" s="20">
        <f>+I101/'Total x Ano'!$E$30</f>
        <v>3.9119089680570637E-5</v>
      </c>
      <c r="W101" s="20">
        <f>+J101/'Total x Ano'!$E$30</f>
        <v>6.1143101965897689E-6</v>
      </c>
      <c r="X101" s="20">
        <f>+K101/'Total x Ano'!$E$30</f>
        <v>5.0484396447659281E-5</v>
      </c>
      <c r="Y101" s="20">
        <f>+L101/'Total x Ano'!$E$30</f>
        <v>2.2457560756990605E-3</v>
      </c>
    </row>
    <row r="102" spans="1:25" x14ac:dyDescent="0.25">
      <c r="A102" s="1" t="s">
        <v>530</v>
      </c>
      <c r="B102" s="174">
        <f>tab_dinamicas!M623</f>
        <v>2084.1692809711549</v>
      </c>
      <c r="C102" s="174">
        <f>tab_dinamicas!N623</f>
        <v>212.45859382013145</v>
      </c>
      <c r="D102" s="174">
        <f>tab_dinamicas!O623</f>
        <v>54320.541872526235</v>
      </c>
      <c r="E102" s="174">
        <f>tab_dinamicas!P623</f>
        <v>0</v>
      </c>
      <c r="F102" s="174">
        <f>tab_dinamicas!Q623</f>
        <v>6019.3716402178161</v>
      </c>
      <c r="G102" s="174">
        <f>tab_dinamicas!R623</f>
        <v>1535.434689748156</v>
      </c>
      <c r="H102" s="174">
        <f>tab_dinamicas!S623</f>
        <v>1900.5091233358557</v>
      </c>
      <c r="I102" s="174">
        <f>tab_dinamicas!T623</f>
        <v>1503.9493829952673</v>
      </c>
      <c r="J102" s="174">
        <f>tab_dinamicas!U623</f>
        <v>40205.753816712335</v>
      </c>
      <c r="K102" s="174">
        <f>tab_dinamicas!V623</f>
        <v>4793.255606584863</v>
      </c>
      <c r="L102" s="174">
        <f t="shared" ref="L102:L128" si="6">SUM(B102:K102)</f>
        <v>112575.44400691183</v>
      </c>
      <c r="N102" s="1" t="s">
        <v>530</v>
      </c>
      <c r="O102" s="20">
        <f>+B102/'Total x Ano'!$E$30</f>
        <v>1.7268942291342052E-5</v>
      </c>
      <c r="P102" s="20">
        <f>+C102/'Total x Ano'!$E$30</f>
        <v>1.7603825320129116E-6</v>
      </c>
      <c r="Q102" s="20">
        <f>+D102/'Total x Ano'!$E$30</f>
        <v>4.5008738560525205E-4</v>
      </c>
      <c r="R102" s="20">
        <f>+E102/'Total x Ano'!$E$30</f>
        <v>0</v>
      </c>
      <c r="S102" s="20">
        <f>+F102/'Total x Ano'!$E$30</f>
        <v>4.9875114480444675E-5</v>
      </c>
      <c r="T102" s="20">
        <f>+G102/'Total x Ano'!$E$30</f>
        <v>1.272225499697909E-5</v>
      </c>
      <c r="U102" s="20">
        <f>+H102/'Total x Ano'!$E$30</f>
        <v>1.5747176908664069E-5</v>
      </c>
      <c r="V102" s="20">
        <f>+I102/'Total x Ano'!$E$30</f>
        <v>1.2461375062558657E-5</v>
      </c>
      <c r="W102" s="20">
        <f>+J102/'Total x Ano'!$E$30</f>
        <v>3.3313553211818982E-4</v>
      </c>
      <c r="X102" s="20">
        <f>+K102/'Total x Ano'!$E$30</f>
        <v>3.9715801980919487E-5</v>
      </c>
      <c r="Y102" s="20">
        <f>+L102/'Total x Ano'!$E$30</f>
        <v>9.3277396597636294E-4</v>
      </c>
    </row>
    <row r="103" spans="1:25" x14ac:dyDescent="0.25">
      <c r="A103" s="1" t="s">
        <v>531</v>
      </c>
      <c r="B103" s="174">
        <f>tab_dinamicas!M624</f>
        <v>44938.419331556426</v>
      </c>
      <c r="C103" s="174">
        <f>tab_dinamicas!N624</f>
        <v>58129.986507672424</v>
      </c>
      <c r="D103" s="174">
        <f>tab_dinamicas!O624</f>
        <v>491330.51005640667</v>
      </c>
      <c r="E103" s="174">
        <f>tab_dinamicas!P624</f>
        <v>0</v>
      </c>
      <c r="F103" s="174">
        <f>tab_dinamicas!Q624</f>
        <v>136071.67553859836</v>
      </c>
      <c r="G103" s="174">
        <f>tab_dinamicas!R624</f>
        <v>12151.094695663814</v>
      </c>
      <c r="H103" s="174">
        <f>tab_dinamicas!S624</f>
        <v>42914.788631593619</v>
      </c>
      <c r="I103" s="174">
        <f>tab_dinamicas!T624</f>
        <v>20045.16660716433</v>
      </c>
      <c r="J103" s="174">
        <f>tab_dinamicas!U624</f>
        <v>20011.649558480181</v>
      </c>
      <c r="K103" s="174">
        <f>tab_dinamicas!V624</f>
        <v>50016.798317126595</v>
      </c>
      <c r="L103" s="174">
        <f t="shared" si="6"/>
        <v>875610.0892442622</v>
      </c>
      <c r="N103" s="1" t="s">
        <v>531</v>
      </c>
      <c r="O103" s="20">
        <f>+B103/'Total x Ano'!$E$30</f>
        <v>3.7234929868036875E-4</v>
      </c>
      <c r="P103" s="20">
        <f>+C103/'Total x Ano'!$E$30</f>
        <v>4.816515585191472E-4</v>
      </c>
      <c r="Q103" s="20">
        <f>+D103/'Total x Ano'!$E$30</f>
        <v>4.0710504187961745E-3</v>
      </c>
      <c r="R103" s="20">
        <f>+E103/'Total x Ano'!$E$30</f>
        <v>0</v>
      </c>
      <c r="S103" s="20">
        <f>+F103/'Total x Ano'!$E$30</f>
        <v>1.1274582798127309E-3</v>
      </c>
      <c r="T103" s="20">
        <f>+G103/'Total x Ano'!$E$30</f>
        <v>1.0068114667647051E-4</v>
      </c>
      <c r="U103" s="20">
        <f>+H103/'Total x Ano'!$E$30</f>
        <v>3.5558196500180974E-4</v>
      </c>
      <c r="V103" s="20">
        <f>+I103/'Total x Ano'!$E$30</f>
        <v>1.6608959191556592E-4</v>
      </c>
      <c r="W103" s="20">
        <f>+J103/'Total x Ano'!$E$30</f>
        <v>1.6581187743968948E-4</v>
      </c>
      <c r="X103" s="20">
        <f>+K103/'Total x Ano'!$E$30</f>
        <v>4.1442756671554052E-4</v>
      </c>
      <c r="Y103" s="20">
        <f>+L103/'Total x Ano'!$E$30</f>
        <v>7.255101703557496E-3</v>
      </c>
    </row>
    <row r="104" spans="1:25" x14ac:dyDescent="0.25">
      <c r="A104" s="1" t="s">
        <v>532</v>
      </c>
      <c r="B104" s="174">
        <f>tab_dinamicas!M625</f>
        <v>67.663375458475983</v>
      </c>
      <c r="C104" s="174">
        <f>tab_dinamicas!N625</f>
        <v>1289.9592562991238</v>
      </c>
      <c r="D104" s="174">
        <f>tab_dinamicas!O625</f>
        <v>53325.512864659824</v>
      </c>
      <c r="E104" s="174">
        <f>tab_dinamicas!P625</f>
        <v>381.0129090590741</v>
      </c>
      <c r="F104" s="174">
        <f>tab_dinamicas!Q625</f>
        <v>12734.42832501205</v>
      </c>
      <c r="G104" s="174">
        <f>tab_dinamicas!R625</f>
        <v>2419.2943251733041</v>
      </c>
      <c r="H104" s="174">
        <f>tab_dinamicas!S625</f>
        <v>2153.8547825119103</v>
      </c>
      <c r="I104" s="174">
        <f>tab_dinamicas!T625</f>
        <v>1214.1883431996584</v>
      </c>
      <c r="J104" s="174">
        <f>tab_dinamicas!U625</f>
        <v>718.31334685427328</v>
      </c>
      <c r="K104" s="174">
        <f>tab_dinamicas!V625</f>
        <v>2737.0140521509525</v>
      </c>
      <c r="L104" s="174">
        <f t="shared" si="6"/>
        <v>77041.241580378643</v>
      </c>
      <c r="N104" s="1" t="s">
        <v>532</v>
      </c>
      <c r="O104" s="20">
        <f>+B104/'Total x Ano'!$E$30</f>
        <v>5.6064300376088484E-7</v>
      </c>
      <c r="P104" s="20">
        <f>+C104/'Total x Ano'!$E$30</f>
        <v>1.0688302605070584E-5</v>
      </c>
      <c r="Q104" s="20">
        <f>+D104/'Total x Ano'!$E$30</f>
        <v>4.4184280649551215E-4</v>
      </c>
      <c r="R104" s="20">
        <f>+E104/'Total x Ano'!$E$30</f>
        <v>3.1569844152638058E-6</v>
      </c>
      <c r="S104" s="20">
        <f>+F104/'Total x Ano'!$E$30</f>
        <v>1.055145135597593E-4</v>
      </c>
      <c r="T104" s="20">
        <f>+G104/'Total x Ano'!$E$30</f>
        <v>2.0045710522957909E-5</v>
      </c>
      <c r="U104" s="20">
        <f>+H104/'Total x Ano'!$E$30</f>
        <v>1.7846340161869052E-5</v>
      </c>
      <c r="V104" s="20">
        <f>+I104/'Total x Ano'!$E$30</f>
        <v>1.0060482428646502E-5</v>
      </c>
      <c r="W104" s="20">
        <f>+J104/'Total x Ano'!$E$30</f>
        <v>5.9517774526199301E-6</v>
      </c>
      <c r="X104" s="20">
        <f>+K104/'Total x Ano'!$E$30</f>
        <v>2.2678262341129487E-5</v>
      </c>
      <c r="Y104" s="20">
        <f>+L104/'Total x Ano'!$E$30</f>
        <v>6.3834582298658959E-4</v>
      </c>
    </row>
    <row r="105" spans="1:25" x14ac:dyDescent="0.25">
      <c r="A105" s="1" t="s">
        <v>533</v>
      </c>
      <c r="B105" s="174">
        <f>tab_dinamicas!M626</f>
        <v>16113.931832225153</v>
      </c>
      <c r="C105" s="174">
        <f>tab_dinamicas!N626</f>
        <v>53305.633878537854</v>
      </c>
      <c r="D105" s="174">
        <f>tab_dinamicas!O626</f>
        <v>478290.82244680135</v>
      </c>
      <c r="E105" s="174">
        <f>tab_dinamicas!P626</f>
        <v>5101.6360891458398</v>
      </c>
      <c r="F105" s="174">
        <f>tab_dinamicas!Q626</f>
        <v>223116.10760600242</v>
      </c>
      <c r="G105" s="174">
        <f>tab_dinamicas!R626</f>
        <v>18196.099206260602</v>
      </c>
      <c r="H105" s="174">
        <f>tab_dinamicas!S626</f>
        <v>14893.067466522079</v>
      </c>
      <c r="I105" s="174">
        <f>tab_dinamicas!T626</f>
        <v>1577.5788262275767</v>
      </c>
      <c r="J105" s="174">
        <f>tab_dinamicas!U626</f>
        <v>165369.50077070351</v>
      </c>
      <c r="K105" s="174">
        <f>tab_dinamicas!V626</f>
        <v>55540.545735062871</v>
      </c>
      <c r="L105" s="174">
        <f t="shared" si="6"/>
        <v>1031504.9238574893</v>
      </c>
      <c r="N105" s="1" t="s">
        <v>533</v>
      </c>
      <c r="O105" s="20">
        <f>+B105/'Total x Ano'!$E$30</f>
        <v>1.3351629420794978E-4</v>
      </c>
      <c r="P105" s="20">
        <f>+C105/'Total x Ano'!$E$30</f>
        <v>4.4167809383647573E-4</v>
      </c>
      <c r="Q105" s="20">
        <f>+D105/'Total x Ano'!$E$30</f>
        <v>3.9630065977479751E-3</v>
      </c>
      <c r="R105" s="20">
        <f>+E105/'Total x Ano'!$E$30</f>
        <v>4.2270970990339037E-5</v>
      </c>
      <c r="S105" s="20">
        <f>+F105/'Total x Ano'!$E$30</f>
        <v>1.8486882143860966E-3</v>
      </c>
      <c r="T105" s="20">
        <f>+G105/'Total x Ano'!$E$30</f>
        <v>1.507686491636752E-4</v>
      </c>
      <c r="U105" s="20">
        <f>+H105/'Total x Ano'!$E$30</f>
        <v>1.2340049580837913E-4</v>
      </c>
      <c r="V105" s="20">
        <f>+I105/'Total x Ano'!$E$30</f>
        <v>1.3071451517351195E-5</v>
      </c>
      <c r="W105" s="20">
        <f>+J105/'Total x Ano'!$E$30</f>
        <v>1.3702132507329896E-3</v>
      </c>
      <c r="X105" s="20">
        <f>+K105/'Total x Ano'!$E$30</f>
        <v>4.6019605407557058E-4</v>
      </c>
      <c r="Y105" s="20">
        <f>+L105/'Total x Ano'!$E$30</f>
        <v>8.5468100724668018E-3</v>
      </c>
    </row>
    <row r="106" spans="1:25" x14ac:dyDescent="0.25">
      <c r="A106" s="1" t="s">
        <v>534</v>
      </c>
      <c r="B106" s="174">
        <f>tab_dinamicas!M627</f>
        <v>273.06339080718283</v>
      </c>
      <c r="C106" s="174">
        <f>tab_dinamicas!N627</f>
        <v>373.20604669320392</v>
      </c>
      <c r="D106" s="174">
        <f>tab_dinamicas!O627</f>
        <v>56284.329400539718</v>
      </c>
      <c r="E106" s="174">
        <f>tab_dinamicas!P627</f>
        <v>0</v>
      </c>
      <c r="F106" s="174">
        <f>tab_dinamicas!Q627</f>
        <v>896.13696099117681</v>
      </c>
      <c r="G106" s="174">
        <f>tab_dinamicas!R627</f>
        <v>695.16611088944398</v>
      </c>
      <c r="H106" s="174">
        <f>tab_dinamicas!S627</f>
        <v>944.99613389001649</v>
      </c>
      <c r="I106" s="174">
        <f>tab_dinamicas!T627</f>
        <v>270.83665706835029</v>
      </c>
      <c r="J106" s="174">
        <f>tab_dinamicas!U627</f>
        <v>0</v>
      </c>
      <c r="K106" s="174">
        <f>tab_dinamicas!V627</f>
        <v>5065.1900689875583</v>
      </c>
      <c r="L106" s="174">
        <f t="shared" si="6"/>
        <v>64802.924769866644</v>
      </c>
      <c r="N106" s="1" t="s">
        <v>534</v>
      </c>
      <c r="O106" s="20">
        <f>+B106/'Total x Ano'!$E$30</f>
        <v>2.2625397950065484E-6</v>
      </c>
      <c r="P106" s="20">
        <f>+C106/'Total x Ano'!$E$30</f>
        <v>3.092298568051893E-6</v>
      </c>
      <c r="Q106" s="20">
        <f>+D106/'Total x Ano'!$E$30</f>
        <v>4.6635887266887477E-4</v>
      </c>
      <c r="R106" s="20">
        <f>+E106/'Total x Ano'!$E$30</f>
        <v>0</v>
      </c>
      <c r="S106" s="20">
        <f>+F106/'Total x Ano'!$E$30</f>
        <v>7.4251825923104833E-6</v>
      </c>
      <c r="T106" s="20">
        <f>+G106/'Total x Ano'!$E$30</f>
        <v>5.759984834942323E-6</v>
      </c>
      <c r="U106" s="20">
        <f>+H106/'Total x Ano'!$E$30</f>
        <v>7.8300183438477128E-6</v>
      </c>
      <c r="V106" s="20">
        <f>+I106/'Total x Ano'!$E$30</f>
        <v>2.2440895967500203E-6</v>
      </c>
      <c r="W106" s="20">
        <f>+J106/'Total x Ano'!$E$30</f>
        <v>0</v>
      </c>
      <c r="X106" s="20">
        <f>+K106/'Total x Ano'!$E$30</f>
        <v>4.1968987737534744E-5</v>
      </c>
      <c r="Y106" s="20">
        <f>+L106/'Total x Ano'!$E$30</f>
        <v>5.3694197413731843E-4</v>
      </c>
    </row>
    <row r="107" spans="1:25" x14ac:dyDescent="0.25">
      <c r="A107" s="1" t="s">
        <v>535</v>
      </c>
      <c r="B107" s="174">
        <f>tab_dinamicas!M628</f>
        <v>4259.2366447614131</v>
      </c>
      <c r="C107" s="174">
        <f>tab_dinamicas!N628</f>
        <v>1305.1231236170183</v>
      </c>
      <c r="D107" s="174">
        <f>tab_dinamicas!O628</f>
        <v>54269.525705380947</v>
      </c>
      <c r="E107" s="174">
        <f>tab_dinamicas!P628</f>
        <v>658.8512300869719</v>
      </c>
      <c r="F107" s="174">
        <f>tab_dinamicas!Q628</f>
        <v>27747.437056176412</v>
      </c>
      <c r="G107" s="174">
        <f>tab_dinamicas!R628</f>
        <v>3066.5044771736621</v>
      </c>
      <c r="H107" s="174">
        <f>tab_dinamicas!S628</f>
        <v>4306.9085607335746</v>
      </c>
      <c r="I107" s="174">
        <f>tab_dinamicas!T628</f>
        <v>67.051793740222649</v>
      </c>
      <c r="J107" s="174">
        <f>tab_dinamicas!U628</f>
        <v>0</v>
      </c>
      <c r="K107" s="174">
        <f>tab_dinamicas!V628</f>
        <v>9442.7245502217211</v>
      </c>
      <c r="L107" s="174">
        <f t="shared" si="6"/>
        <v>105123.36314189194</v>
      </c>
      <c r="N107" s="1" t="s">
        <v>535</v>
      </c>
      <c r="O107" s="20">
        <f>+B107/'Total x Ano'!$E$30</f>
        <v>3.5291044971779411E-5</v>
      </c>
      <c r="P107" s="20">
        <f>+C107/'Total x Ano'!$E$30</f>
        <v>1.0813946885512271E-5</v>
      </c>
      <c r="Q107" s="20">
        <f>+D107/'Total x Ano'!$E$30</f>
        <v>4.4966467750068436E-4</v>
      </c>
      <c r="R107" s="20">
        <f>+E107/'Total x Ano'!$E$30</f>
        <v>5.459088172362862E-6</v>
      </c>
      <c r="S107" s="20">
        <f>+F107/'Total x Ano'!$E$30</f>
        <v>2.2990881481204796E-4</v>
      </c>
      <c r="T107" s="20">
        <f>+G107/'Total x Ano'!$E$30</f>
        <v>2.5408343427736618E-5</v>
      </c>
      <c r="U107" s="20">
        <f>+H107/'Total x Ano'!$E$30</f>
        <v>3.5686043388346305E-5</v>
      </c>
      <c r="V107" s="20">
        <f>+I107/'Total x Ano'!$E$30</f>
        <v>5.5557557977791766E-7</v>
      </c>
      <c r="W107" s="20">
        <f>+J107/'Total x Ano'!$E$30</f>
        <v>0</v>
      </c>
      <c r="X107" s="20">
        <f>+K107/'Total x Ano'!$E$30</f>
        <v>7.8240221089351413E-5</v>
      </c>
      <c r="Y107" s="20">
        <f>+L107/'Total x Ano'!$E$30</f>
        <v>8.710277558275991E-4</v>
      </c>
    </row>
    <row r="108" spans="1:25" x14ac:dyDescent="0.25">
      <c r="A108" s="1" t="s">
        <v>536</v>
      </c>
      <c r="B108" s="174">
        <f>tab_dinamicas!M629</f>
        <v>6148.338749662551</v>
      </c>
      <c r="C108" s="174">
        <f>tab_dinamicas!N629</f>
        <v>1572.2066525102775</v>
      </c>
      <c r="D108" s="174">
        <f>tab_dinamicas!O629</f>
        <v>284605.47712387861</v>
      </c>
      <c r="E108" s="174">
        <f>tab_dinamicas!P629</f>
        <v>93.1479325295374</v>
      </c>
      <c r="F108" s="174">
        <f>tab_dinamicas!Q629</f>
        <v>52261.691569022878</v>
      </c>
      <c r="G108" s="174">
        <f>tab_dinamicas!R629</f>
        <v>6037.6315090122735</v>
      </c>
      <c r="H108" s="174">
        <f>tab_dinamicas!S629</f>
        <v>5556.22619866485</v>
      </c>
      <c r="I108" s="174">
        <f>tab_dinamicas!T629</f>
        <v>4649.7289875136657</v>
      </c>
      <c r="J108" s="174">
        <f>tab_dinamicas!U629</f>
        <v>6602.3409446433352</v>
      </c>
      <c r="K108" s="174">
        <f>tab_dinamicas!V629</f>
        <v>34139.085097411007</v>
      </c>
      <c r="L108" s="174">
        <f t="shared" si="6"/>
        <v>401665.87476484902</v>
      </c>
      <c r="N108" s="1" t="s">
        <v>536</v>
      </c>
      <c r="O108" s="20">
        <f>+B108/'Total x Ano'!$E$30</f>
        <v>5.0943705976738369E-5</v>
      </c>
      <c r="P108" s="20">
        <f>+C108/'Total x Ano'!$E$30</f>
        <v>1.30269389344482E-5</v>
      </c>
      <c r="Q108" s="20">
        <f>+D108/'Total x Ano'!$E$30</f>
        <v>2.3581748397913135E-3</v>
      </c>
      <c r="R108" s="20">
        <f>+E108/'Total x Ano'!$E$30</f>
        <v>7.718021209202666E-7</v>
      </c>
      <c r="S108" s="20">
        <f>+F108/'Total x Ano'!$E$30</f>
        <v>4.3302823047695817E-4</v>
      </c>
      <c r="T108" s="20">
        <f>+G108/'Total x Ano'!$E$30</f>
        <v>5.0026411509595793E-5</v>
      </c>
      <c r="U108" s="20">
        <f>+H108/'Total x Ano'!$E$30</f>
        <v>4.6037598988924961E-5</v>
      </c>
      <c r="V108" s="20">
        <f>+I108/'Total x Ano'!$E$30</f>
        <v>3.8526573771559727E-5</v>
      </c>
      <c r="W108" s="20">
        <f>+J108/'Total x Ano'!$E$30</f>
        <v>5.4705462652094673E-5</v>
      </c>
      <c r="X108" s="20">
        <f>+K108/'Total x Ano'!$E$30</f>
        <v>2.8286852503252373E-4</v>
      </c>
      <c r="Y108" s="20">
        <f>+L108/'Total x Ano'!$E$30</f>
        <v>3.3281100892550777E-3</v>
      </c>
    </row>
    <row r="109" spans="1:25" x14ac:dyDescent="0.25">
      <c r="A109" s="1" t="s">
        <v>537</v>
      </c>
      <c r="B109" s="174">
        <f>tab_dinamicas!M630</f>
        <v>4194.8199759791032</v>
      </c>
      <c r="C109" s="174">
        <f>tab_dinamicas!N630</f>
        <v>31306.568863151344</v>
      </c>
      <c r="D109" s="174">
        <f>tab_dinamicas!O630</f>
        <v>131978.02803770232</v>
      </c>
      <c r="E109" s="174">
        <f>tab_dinamicas!P630</f>
        <v>2099.7717889387318</v>
      </c>
      <c r="F109" s="174">
        <f>tab_dinamicas!Q630</f>
        <v>31972.864424983476</v>
      </c>
      <c r="G109" s="174">
        <f>tab_dinamicas!R630</f>
        <v>3994.8846268008551</v>
      </c>
      <c r="H109" s="174">
        <f>tab_dinamicas!S630</f>
        <v>4832.2548137710419</v>
      </c>
      <c r="I109" s="174">
        <f>tab_dinamicas!T630</f>
        <v>957.13148711533495</v>
      </c>
      <c r="J109" s="174">
        <f>tab_dinamicas!U630</f>
        <v>3898.2099966113324</v>
      </c>
      <c r="K109" s="174">
        <f>tab_dinamicas!V630</f>
        <v>12990.449988893775</v>
      </c>
      <c r="L109" s="174">
        <f t="shared" si="6"/>
        <v>228224.98400394738</v>
      </c>
      <c r="N109" s="1" t="s">
        <v>537</v>
      </c>
      <c r="O109" s="20">
        <f>+B109/'Total x Ano'!$E$30</f>
        <v>3.475730342498727E-5</v>
      </c>
      <c r="P109" s="20">
        <f>+C109/'Total x Ano'!$E$30</f>
        <v>2.5939895380559965E-4</v>
      </c>
      <c r="Q109" s="20">
        <f>+D109/'Total x Ano'!$E$30</f>
        <v>1.0935392680033211E-3</v>
      </c>
      <c r="R109" s="20">
        <f>+E109/'Total x Ano'!$E$30</f>
        <v>1.7398221046264848E-5</v>
      </c>
      <c r="S109" s="20">
        <f>+F109/'Total x Ano'!$E$30</f>
        <v>2.6491972398070505E-4</v>
      </c>
      <c r="T109" s="20">
        <f>+G109/'Total x Ano'!$E$30</f>
        <v>3.3100685587615804E-5</v>
      </c>
      <c r="U109" s="20">
        <f>+H109/'Total x Ano'!$E$30</f>
        <v>4.0038940348064212E-5</v>
      </c>
      <c r="V109" s="20">
        <f>+I109/'Total x Ano'!$E$30</f>
        <v>7.9305690603592935E-6</v>
      </c>
      <c r="W109" s="20">
        <f>+J109/'Total x Ano'!$E$30</f>
        <v>3.2299662069506088E-5</v>
      </c>
      <c r="X109" s="20">
        <f>+K109/'Total x Ano'!$E$30</f>
        <v>1.0763584956603934E-4</v>
      </c>
      <c r="Y109" s="20">
        <f>+L109/'Total x Ano'!$E$30</f>
        <v>1.8910191768924632E-3</v>
      </c>
    </row>
    <row r="110" spans="1:25" x14ac:dyDescent="0.25">
      <c r="A110" s="1" t="s">
        <v>538</v>
      </c>
      <c r="B110" s="174">
        <f>tab_dinamicas!M631</f>
        <v>62910.47443236316</v>
      </c>
      <c r="C110" s="174">
        <f>tab_dinamicas!N631</f>
        <v>114951.22799885921</v>
      </c>
      <c r="D110" s="174">
        <f>tab_dinamicas!O631</f>
        <v>656666.33625044522</v>
      </c>
      <c r="E110" s="174">
        <f>tab_dinamicas!P631</f>
        <v>2523.425157594791</v>
      </c>
      <c r="F110" s="174">
        <f>tab_dinamicas!Q631</f>
        <v>309069.33809329011</v>
      </c>
      <c r="G110" s="174">
        <f>tab_dinamicas!R631</f>
        <v>20210.782770573605</v>
      </c>
      <c r="H110" s="174">
        <f>tab_dinamicas!S631</f>
        <v>54502.031950896046</v>
      </c>
      <c r="I110" s="174">
        <f>tab_dinamicas!T631</f>
        <v>26448.727553309414</v>
      </c>
      <c r="J110" s="174">
        <f>tab_dinamicas!U631</f>
        <v>3089.0562545497592</v>
      </c>
      <c r="K110" s="174">
        <f>tab_dinamicas!V631</f>
        <v>89345.598638928292</v>
      </c>
      <c r="L110" s="174">
        <f t="shared" si="6"/>
        <v>1339716.9991008095</v>
      </c>
      <c r="N110" s="1" t="s">
        <v>538</v>
      </c>
      <c r="O110" s="20">
        <f>+B110/'Total x Ano'!$E$30</f>
        <v>5.2126157045516148E-4</v>
      </c>
      <c r="P110" s="20">
        <f>+C110/'Total x Ano'!$E$30</f>
        <v>9.524591599902177E-4</v>
      </c>
      <c r="Q110" s="20">
        <f>+D110/'Total x Ano'!$E$30</f>
        <v>5.4409846498130491E-3</v>
      </c>
      <c r="R110" s="20">
        <f>+E110/'Total x Ano'!$E$30</f>
        <v>2.0908514399905061E-5</v>
      </c>
      <c r="S110" s="20">
        <f>+F110/'Total x Ano'!$E$30</f>
        <v>2.560876706267019E-3</v>
      </c>
      <c r="T110" s="20">
        <f>+G110/'Total x Ano'!$E$30</f>
        <v>1.6746184895559654E-4</v>
      </c>
      <c r="U110" s="20">
        <f>+H110/'Total x Ano'!$E$30</f>
        <v>4.5159117021547284E-4</v>
      </c>
      <c r="V110" s="20">
        <f>+I110/'Total x Ano'!$E$30</f>
        <v>2.1914800969751461E-4</v>
      </c>
      <c r="W110" s="20">
        <f>+J110/'Total x Ano'!$E$30</f>
        <v>2.559520221393538E-5</v>
      </c>
      <c r="X110" s="20">
        <f>+K110/'Total x Ano'!$E$30</f>
        <v>7.4029686598303505E-4</v>
      </c>
      <c r="Y110" s="20">
        <f>+L110/'Total x Ano'!$E$30</f>
        <v>1.1100583697990905E-2</v>
      </c>
    </row>
    <row r="111" spans="1:25" x14ac:dyDescent="0.25">
      <c r="A111" s="1" t="s">
        <v>539</v>
      </c>
      <c r="B111" s="174">
        <f>tab_dinamicas!M632</f>
        <v>15202.254143346468</v>
      </c>
      <c r="C111" s="174">
        <f>tab_dinamicas!N632</f>
        <v>13241.826173993653</v>
      </c>
      <c r="D111" s="174">
        <f>tab_dinamicas!O632</f>
        <v>345039.54791700188</v>
      </c>
      <c r="E111" s="174">
        <f>tab_dinamicas!P632</f>
        <v>1688.2111690937425</v>
      </c>
      <c r="F111" s="174">
        <f>tab_dinamicas!Q632</f>
        <v>105989.04965809514</v>
      </c>
      <c r="G111" s="174">
        <f>tab_dinamicas!R632</f>
        <v>11566.848409417344</v>
      </c>
      <c r="H111" s="174">
        <f>tab_dinamicas!S632</f>
        <v>10938.059818675893</v>
      </c>
      <c r="I111" s="174">
        <f>tab_dinamicas!T632</f>
        <v>943.36631298330724</v>
      </c>
      <c r="J111" s="174">
        <f>tab_dinamicas!U632</f>
        <v>5308.3568886890043</v>
      </c>
      <c r="K111" s="174">
        <f>tab_dinamicas!V632</f>
        <v>39465.002716399482</v>
      </c>
      <c r="L111" s="174">
        <f t="shared" si="6"/>
        <v>549382.52320769581</v>
      </c>
      <c r="N111" s="1" t="s">
        <v>539</v>
      </c>
      <c r="O111" s="20">
        <f>+B111/'Total x Ano'!$E$30</f>
        <v>1.2596234475610197E-4</v>
      </c>
      <c r="P111" s="20">
        <f>+C111/'Total x Ano'!$E$30</f>
        <v>1.097186942147642E-4</v>
      </c>
      <c r="Q111" s="20">
        <f>+D111/'Total x Ano'!$E$30</f>
        <v>2.8589175052196355E-3</v>
      </c>
      <c r="R111" s="20">
        <f>+E111/'Total x Ano'!$E$30</f>
        <v>1.3988125398861219E-5</v>
      </c>
      <c r="S111" s="20">
        <f>+F111/'Total x Ano'!$E$30</f>
        <v>8.782006331112237E-4</v>
      </c>
      <c r="T111" s="20">
        <f>+G111/'Total x Ano'!$E$30</f>
        <v>9.5840217730228707E-5</v>
      </c>
      <c r="U111" s="20">
        <f>+H111/'Total x Ano'!$E$30</f>
        <v>9.0630221600783464E-5</v>
      </c>
      <c r="V111" s="20">
        <f>+I111/'Total x Ano'!$E$30</f>
        <v>7.8165140265927963E-6</v>
      </c>
      <c r="W111" s="20">
        <f>+J111/'Total x Ano'!$E$30</f>
        <v>4.3983811492463493E-5</v>
      </c>
      <c r="X111" s="20">
        <f>+K111/'Total x Ano'!$E$30</f>
        <v>3.2699784065505196E-4</v>
      </c>
      <c r="Y111" s="20">
        <f>+L111/'Total x Ano'!$E$30</f>
        <v>4.5520559082057061E-3</v>
      </c>
    </row>
    <row r="112" spans="1:25" x14ac:dyDescent="0.25">
      <c r="A112" s="1" t="s">
        <v>540</v>
      </c>
      <c r="B112" s="174">
        <f>tab_dinamicas!M633</f>
        <v>2080.6223396254363</v>
      </c>
      <c r="C112" s="174">
        <f>tab_dinamicas!N633</f>
        <v>12452.566565705458</v>
      </c>
      <c r="D112" s="174">
        <f>tab_dinamicas!O633</f>
        <v>378764.36168784922</v>
      </c>
      <c r="E112" s="174">
        <f>tab_dinamicas!P633</f>
        <v>6126.0539757202187</v>
      </c>
      <c r="F112" s="174">
        <f>tab_dinamicas!Q633</f>
        <v>102471.85269605259</v>
      </c>
      <c r="G112" s="174">
        <f>tab_dinamicas!R633</f>
        <v>6962.6850365320179</v>
      </c>
      <c r="H112" s="174">
        <f>tab_dinamicas!S633</f>
        <v>5820.6833580379598</v>
      </c>
      <c r="I112" s="174">
        <f>tab_dinamicas!T633</f>
        <v>3508.0535202588735</v>
      </c>
      <c r="J112" s="174">
        <f>tab_dinamicas!U633</f>
        <v>523.00856728721362</v>
      </c>
      <c r="K112" s="174">
        <f>tab_dinamicas!V633</f>
        <v>18752.803013252847</v>
      </c>
      <c r="L112" s="174">
        <f t="shared" si="6"/>
        <v>537462.6907603218</v>
      </c>
      <c r="N112" s="1" t="s">
        <v>540</v>
      </c>
      <c r="O112" s="20">
        <f>+B112/'Total x Ano'!$E$30</f>
        <v>1.723955315967735E-5</v>
      </c>
      <c r="P112" s="20">
        <f>+C112/'Total x Ano'!$E$30</f>
        <v>1.0317907252814904E-4</v>
      </c>
      <c r="Q112" s="20">
        <f>+D112/'Total x Ano'!$E$30</f>
        <v>3.1383534743188658E-3</v>
      </c>
      <c r="R112" s="20">
        <f>+E112/'Total x Ano'!$E$30</f>
        <v>5.0759059518938924E-5</v>
      </c>
      <c r="S112" s="20">
        <f>+F112/'Total x Ano'!$E$30</f>
        <v>8.4905795649692568E-4</v>
      </c>
      <c r="T112" s="20">
        <f>+G112/'Total x Ano'!$E$30</f>
        <v>5.769119005181535E-5</v>
      </c>
      <c r="U112" s="20">
        <f>+H112/'Total x Ano'!$E$30</f>
        <v>4.8228829550397619E-5</v>
      </c>
      <c r="V112" s="20">
        <f>+I112/'Total x Ano'!$E$30</f>
        <v>2.9066916180657523E-5</v>
      </c>
      <c r="W112" s="20">
        <f>+J112/'Total x Ano'!$E$30</f>
        <v>4.3335274388805177E-6</v>
      </c>
      <c r="X112" s="20">
        <f>+K112/'Total x Ano'!$E$30</f>
        <v>1.5538136752781873E-4</v>
      </c>
      <c r="Y112" s="20">
        <f>+L112/'Total x Ano'!$E$30</f>
        <v>4.4532909467721263E-3</v>
      </c>
    </row>
    <row r="113" spans="1:25" x14ac:dyDescent="0.25">
      <c r="A113" s="1" t="s">
        <v>541</v>
      </c>
      <c r="B113" s="174">
        <f>tab_dinamicas!M634</f>
        <v>290232.80853956786</v>
      </c>
      <c r="C113" s="174">
        <f>tab_dinamicas!N634</f>
        <v>112083.5716693032</v>
      </c>
      <c r="D113" s="174">
        <f>tab_dinamicas!O634</f>
        <v>708821.55178824603</v>
      </c>
      <c r="E113" s="174">
        <f>tab_dinamicas!P634</f>
        <v>6139.2203090247313</v>
      </c>
      <c r="F113" s="174">
        <f>tab_dinamicas!Q634</f>
        <v>361033.08069601736</v>
      </c>
      <c r="G113" s="174">
        <f>tab_dinamicas!R634</f>
        <v>26439.105240885663</v>
      </c>
      <c r="H113" s="174">
        <f>tab_dinamicas!S634</f>
        <v>35139.252684682011</v>
      </c>
      <c r="I113" s="174">
        <f>tab_dinamicas!T634</f>
        <v>15466.278497109191</v>
      </c>
      <c r="J113" s="174">
        <f>tab_dinamicas!U634</f>
        <v>2684.3774695327197</v>
      </c>
      <c r="K113" s="174">
        <f>tab_dinamicas!V634</f>
        <v>150976.36890789671</v>
      </c>
      <c r="L113" s="174">
        <f t="shared" si="6"/>
        <v>1709015.6158022655</v>
      </c>
      <c r="N113" s="1" t="s">
        <v>541</v>
      </c>
      <c r="O113" s="20">
        <f>+B113/'Total x Ano'!$E$30</f>
        <v>2.4048016000833145E-3</v>
      </c>
      <c r="P113" s="20">
        <f>+C113/'Total x Ano'!$E$30</f>
        <v>9.2869842610039232E-4</v>
      </c>
      <c r="Q113" s="20">
        <f>+D113/'Total x Ano'!$E$30</f>
        <v>5.8731306446408336E-3</v>
      </c>
      <c r="R113" s="20">
        <f>+E113/'Total x Ano'!$E$30</f>
        <v>5.0868152696782066E-5</v>
      </c>
      <c r="S113" s="20">
        <f>+F113/'Total x Ano'!$E$30</f>
        <v>2.9914362008539989E-3</v>
      </c>
      <c r="T113" s="20">
        <f>+G113/'Total x Ano'!$E$30</f>
        <v>2.1906828145304227E-4</v>
      </c>
      <c r="U113" s="20">
        <f>+H113/'Total x Ano'!$E$30</f>
        <v>2.9115568121697993E-4</v>
      </c>
      <c r="V113" s="20">
        <f>+I113/'Total x Ano'!$E$30</f>
        <v>1.2814998919087302E-4</v>
      </c>
      <c r="W113" s="20">
        <f>+J113/'Total x Ano'!$E$30</f>
        <v>2.2242127850545226E-5</v>
      </c>
      <c r="X113" s="20">
        <f>+K113/'Total x Ano'!$E$30</f>
        <v>1.2509551051495997E-3</v>
      </c>
      <c r="Y113" s="20">
        <f>+L113/'Total x Ano'!$E$30</f>
        <v>1.4160506209236361E-2</v>
      </c>
    </row>
    <row r="114" spans="1:25" x14ac:dyDescent="0.25">
      <c r="A114" s="1" t="s">
        <v>542</v>
      </c>
      <c r="B114" s="174">
        <f>tab_dinamicas!M635</f>
        <v>2515.9764662145708</v>
      </c>
      <c r="C114" s="174">
        <f>tab_dinamicas!N635</f>
        <v>4244.0716250187861</v>
      </c>
      <c r="D114" s="174">
        <f>tab_dinamicas!O635</f>
        <v>276392.60862015153</v>
      </c>
      <c r="E114" s="174">
        <f>tab_dinamicas!P635</f>
        <v>2994.6182730880892</v>
      </c>
      <c r="F114" s="174">
        <f>tab_dinamicas!Q635</f>
        <v>55546.458745291835</v>
      </c>
      <c r="G114" s="174">
        <f>tab_dinamicas!R635</f>
        <v>6481.7761128890488</v>
      </c>
      <c r="H114" s="174">
        <f>tab_dinamicas!S635</f>
        <v>3920.4417558181594</v>
      </c>
      <c r="I114" s="174">
        <f>tab_dinamicas!T635</f>
        <v>1400.8920907575596</v>
      </c>
      <c r="J114" s="174">
        <f>tab_dinamicas!U635</f>
        <v>233.76520731313056</v>
      </c>
      <c r="K114" s="174">
        <f>tab_dinamicas!V635</f>
        <v>11736.38229507801</v>
      </c>
      <c r="L114" s="174">
        <f t="shared" si="6"/>
        <v>365466.99119162071</v>
      </c>
      <c r="N114" s="1" t="s">
        <v>542</v>
      </c>
      <c r="O114" s="20">
        <f>+B114/'Total x Ano'!$E$30</f>
        <v>2.0846796274239613E-5</v>
      </c>
      <c r="P114" s="20">
        <f>+C114/'Total x Ano'!$E$30</f>
        <v>3.5165391142614222E-5</v>
      </c>
      <c r="Q114" s="20">
        <f>+D114/'Total x Ano'!$E$30</f>
        <v>2.2901249200788626E-3</v>
      </c>
      <c r="R114" s="20">
        <f>+E114/'Total x Ano'!$E$30</f>
        <v>2.4812711047376928E-5</v>
      </c>
      <c r="S114" s="20">
        <f>+F114/'Total x Ano'!$E$30</f>
        <v>4.6024504790411624E-4</v>
      </c>
      <c r="T114" s="20">
        <f>+G114/'Total x Ano'!$E$30</f>
        <v>5.3706490476015011E-5</v>
      </c>
      <c r="U114" s="20">
        <f>+H114/'Total x Ano'!$E$30</f>
        <v>3.2483869259528013E-5</v>
      </c>
      <c r="V114" s="20">
        <f>+I114/'Total x Ano'!$E$30</f>
        <v>1.1607466290078492E-5</v>
      </c>
      <c r="W114" s="20">
        <f>+J114/'Total x Ano'!$E$30</f>
        <v>1.9369241796582901E-6</v>
      </c>
      <c r="X114" s="20">
        <f>+K114/'Total x Ano'!$E$30</f>
        <v>9.7244936106337214E-5</v>
      </c>
      <c r="Y114" s="20">
        <f>+L114/'Total x Ano'!$E$30</f>
        <v>3.0281745527588264E-3</v>
      </c>
    </row>
    <row r="115" spans="1:25" x14ac:dyDescent="0.25">
      <c r="A115" s="1" t="s">
        <v>543</v>
      </c>
      <c r="B115" s="174">
        <f>tab_dinamicas!M636</f>
        <v>14781.246538928943</v>
      </c>
      <c r="C115" s="174">
        <f>tab_dinamicas!N636</f>
        <v>6301.5035483076217</v>
      </c>
      <c r="D115" s="174">
        <f>tab_dinamicas!O636</f>
        <v>189902.5877928391</v>
      </c>
      <c r="E115" s="174">
        <f>tab_dinamicas!P636</f>
        <v>8889.3036538911492</v>
      </c>
      <c r="F115" s="174">
        <f>tab_dinamicas!Q636</f>
        <v>60186.386975433947</v>
      </c>
      <c r="G115" s="174">
        <f>tab_dinamicas!R636</f>
        <v>8254.2267789690668</v>
      </c>
      <c r="H115" s="174">
        <f>tab_dinamicas!S636</f>
        <v>17131.22928216372</v>
      </c>
      <c r="I115" s="174">
        <f>tab_dinamicas!T636</f>
        <v>0</v>
      </c>
      <c r="J115" s="174">
        <f>tab_dinamicas!U636</f>
        <v>146.18287487292497</v>
      </c>
      <c r="K115" s="174">
        <f>tab_dinamicas!V636</f>
        <v>18936.72135487941</v>
      </c>
      <c r="L115" s="174">
        <f t="shared" si="6"/>
        <v>324529.38880028587</v>
      </c>
      <c r="N115" s="1" t="s">
        <v>543</v>
      </c>
      <c r="O115" s="20">
        <f>+B115/'Total x Ano'!$E$30</f>
        <v>1.2247397359005415E-4</v>
      </c>
      <c r="P115" s="20">
        <f>+C115/'Total x Ano'!$E$30</f>
        <v>5.2212793902088784E-5</v>
      </c>
      <c r="Q115" s="20">
        <f>+D115/'Total x Ano'!$E$30</f>
        <v>1.5734887081931053E-3</v>
      </c>
      <c r="R115" s="20">
        <f>+E115/'Total x Ano'!$E$30</f>
        <v>7.3654704159986542E-5</v>
      </c>
      <c r="S115" s="20">
        <f>+F115/'Total x Ano'!$E$30</f>
        <v>4.9869041487783758E-4</v>
      </c>
      <c r="T115" s="20">
        <f>+G115/'Total x Ano'!$E$30</f>
        <v>6.8392604769247531E-5</v>
      </c>
      <c r="U115" s="20">
        <f>+H115/'Total x Ano'!$E$30</f>
        <v>1.4194538445340844E-4</v>
      </c>
      <c r="V115" s="20">
        <f>+I115/'Total x Ano'!$E$30</f>
        <v>0</v>
      </c>
      <c r="W115" s="20">
        <f>+J115/'Total x Ano'!$E$30</f>
        <v>1.2112373276064785E-6</v>
      </c>
      <c r="X115" s="20">
        <f>+K115/'Total x Ano'!$E$30</f>
        <v>1.5690527216304516E-4</v>
      </c>
      <c r="Y115" s="20">
        <f>+L115/'Total x Ano'!$E$30</f>
        <v>2.6889750934363799E-3</v>
      </c>
    </row>
    <row r="116" spans="1:25" x14ac:dyDescent="0.25">
      <c r="A116" s="1" t="s">
        <v>544</v>
      </c>
      <c r="B116" s="174">
        <f>tab_dinamicas!M637</f>
        <v>83271.770110537036</v>
      </c>
      <c r="C116" s="174">
        <f>tab_dinamicas!N637</f>
        <v>77782.142021229229</v>
      </c>
      <c r="D116" s="174">
        <f>tab_dinamicas!O637</f>
        <v>990797.82686879695</v>
      </c>
      <c r="E116" s="174">
        <f>tab_dinamicas!P637</f>
        <v>8047.8708938078171</v>
      </c>
      <c r="F116" s="174">
        <f>tab_dinamicas!Q637</f>
        <v>378110.17972699209</v>
      </c>
      <c r="G116" s="174">
        <f>tab_dinamicas!R637</f>
        <v>51544.7758327185</v>
      </c>
      <c r="H116" s="174">
        <f>tab_dinamicas!S637</f>
        <v>43975.403815695194</v>
      </c>
      <c r="I116" s="174">
        <f>tab_dinamicas!T637</f>
        <v>13557.115605952191</v>
      </c>
      <c r="J116" s="174">
        <f>tab_dinamicas!U637</f>
        <v>8236.5138886673521</v>
      </c>
      <c r="K116" s="174">
        <f>tab_dinamicas!V637</f>
        <v>177512.05085156442</v>
      </c>
      <c r="L116" s="174">
        <f t="shared" si="6"/>
        <v>1832835.6496159607</v>
      </c>
      <c r="N116" s="1" t="s">
        <v>544</v>
      </c>
      <c r="O116" s="20">
        <f>+B116/'Total x Ano'!$E$30</f>
        <v>6.8997053438322326E-4</v>
      </c>
      <c r="P116" s="20">
        <f>+C116/'Total x Ano'!$E$30</f>
        <v>6.4448475185071566E-4</v>
      </c>
      <c r="Q116" s="20">
        <f>+D116/'Total x Ano'!$E$30</f>
        <v>8.209520527340107E-3</v>
      </c>
      <c r="R116" s="20">
        <f>+E116/'Total x Ano'!$E$30</f>
        <v>6.6682787862883789E-5</v>
      </c>
      <c r="S116" s="20">
        <f>+F116/'Total x Ano'!$E$30</f>
        <v>3.1329330746261812E-3</v>
      </c>
      <c r="T116" s="20">
        <f>+G116/'Total x Ano'!$E$30</f>
        <v>4.2708803330054342E-4</v>
      </c>
      <c r="U116" s="20">
        <f>+H116/'Total x Ano'!$E$30</f>
        <v>3.6436997592529703E-4</v>
      </c>
      <c r="V116" s="20">
        <f>+I116/'Total x Ano'!$E$30</f>
        <v>1.1233110917321946E-4</v>
      </c>
      <c r="W116" s="20">
        <f>+J116/'Total x Ano'!$E$30</f>
        <v>6.8245839876766883E-5</v>
      </c>
      <c r="X116" s="20">
        <f>+K116/'Total x Ano'!$E$30</f>
        <v>1.4708235987170122E-3</v>
      </c>
      <c r="Y116" s="20">
        <f>+L116/'Total x Ano'!$E$30</f>
        <v>1.5186450233055948E-2</v>
      </c>
    </row>
    <row r="117" spans="1:25" x14ac:dyDescent="0.25">
      <c r="A117" s="1" t="s">
        <v>545</v>
      </c>
      <c r="B117" s="174">
        <f>tab_dinamicas!M638</f>
        <v>546979.96261266991</v>
      </c>
      <c r="C117" s="174">
        <f>tab_dinamicas!N638</f>
        <v>174585.84266237431</v>
      </c>
      <c r="D117" s="174">
        <f>tab_dinamicas!O638</f>
        <v>2900757.6092646583</v>
      </c>
      <c r="E117" s="174">
        <f>tab_dinamicas!P638</f>
        <v>34248.458098870222</v>
      </c>
      <c r="F117" s="174">
        <f>tab_dinamicas!Q638</f>
        <v>1430842.945004798</v>
      </c>
      <c r="G117" s="174">
        <f>tab_dinamicas!R638</f>
        <v>145975.72221414535</v>
      </c>
      <c r="H117" s="174">
        <f>tab_dinamicas!S638</f>
        <v>210618.46107274969</v>
      </c>
      <c r="I117" s="174">
        <f>tab_dinamicas!T638</f>
        <v>23458.202473383804</v>
      </c>
      <c r="J117" s="174">
        <f>tab_dinamicas!U638</f>
        <v>102750.48410424238</v>
      </c>
      <c r="K117" s="174">
        <f>tab_dinamicas!V638</f>
        <v>314299.26995551231</v>
      </c>
      <c r="L117" s="174">
        <f t="shared" si="6"/>
        <v>5884516.9574634032</v>
      </c>
      <c r="N117" s="1" t="s">
        <v>545</v>
      </c>
      <c r="O117" s="20">
        <f>+B117/'Total x Ano'!$E$30</f>
        <v>4.532148849481752E-3</v>
      </c>
      <c r="P117" s="20">
        <f>+C117/'Total x Ano'!$E$30</f>
        <v>1.4465777177259873E-3</v>
      </c>
      <c r="Q117" s="20">
        <f>+D117/'Total x Ano'!$E$30</f>
        <v>2.4035003400597579E-2</v>
      </c>
      <c r="R117" s="20">
        <f>+E117/'Total x Ano'!$E$30</f>
        <v>2.8377476430381266E-4</v>
      </c>
      <c r="S117" s="20">
        <f>+F117/'Total x Ano'!$E$30</f>
        <v>1.1855632107651117E-2</v>
      </c>
      <c r="T117" s="20">
        <f>+G117/'Total x Ano'!$E$30</f>
        <v>1.2095209088190868E-3</v>
      </c>
      <c r="U117" s="20">
        <f>+H117/'Total x Ano'!$E$30</f>
        <v>1.7451356197236481E-3</v>
      </c>
      <c r="V117" s="20">
        <f>+I117/'Total x Ano'!$E$30</f>
        <v>1.9436921389740457E-4</v>
      </c>
      <c r="W117" s="20">
        <f>+J117/'Total x Ano'!$E$30</f>
        <v>8.5136663158993096E-4</v>
      </c>
      <c r="X117" s="20">
        <f>+K117/'Total x Ano'!$E$30</f>
        <v>2.604210706216525E-3</v>
      </c>
      <c r="Y117" s="20">
        <f>+L117/'Total x Ano'!$E$30</f>
        <v>4.8757739920006836E-2</v>
      </c>
    </row>
    <row r="118" spans="1:25" x14ac:dyDescent="0.25">
      <c r="A118" s="1" t="s">
        <v>546</v>
      </c>
      <c r="B118" s="174">
        <f>tab_dinamicas!M639</f>
        <v>19381.987466016773</v>
      </c>
      <c r="C118" s="174">
        <f>tab_dinamicas!N639</f>
        <v>19936.283445473509</v>
      </c>
      <c r="D118" s="174">
        <f>tab_dinamicas!O639</f>
        <v>705751.69583702146</v>
      </c>
      <c r="E118" s="174">
        <f>tab_dinamicas!P639</f>
        <v>793.61593044425092</v>
      </c>
      <c r="F118" s="174">
        <f>tab_dinamicas!Q639</f>
        <v>384568.89068248362</v>
      </c>
      <c r="G118" s="174">
        <f>tab_dinamicas!R639</f>
        <v>25424.787488667946</v>
      </c>
      <c r="H118" s="174">
        <f>tab_dinamicas!S639</f>
        <v>30544.357891471576</v>
      </c>
      <c r="I118" s="174">
        <f>tab_dinamicas!T639</f>
        <v>13499.835909929048</v>
      </c>
      <c r="J118" s="174">
        <f>tab_dinamicas!U639</f>
        <v>1406.4556948672478</v>
      </c>
      <c r="K118" s="174">
        <f>tab_dinamicas!V639</f>
        <v>68155.159504972777</v>
      </c>
      <c r="L118" s="174">
        <f t="shared" si="6"/>
        <v>1269463.0698513484</v>
      </c>
      <c r="N118" s="1" t="s">
        <v>546</v>
      </c>
      <c r="O118" s="20">
        <f>+B118/'Total x Ano'!$E$30</f>
        <v>1.6059464367798202E-4</v>
      </c>
      <c r="P118" s="20">
        <f>+C118/'Total x Ano'!$E$30</f>
        <v>1.6518741134275683E-4</v>
      </c>
      <c r="Q118" s="20">
        <f>+D118/'Total x Ano'!$E$30</f>
        <v>5.8476945316780094E-3</v>
      </c>
      <c r="R118" s="20">
        <f>+E118/'Total x Ano'!$E$30</f>
        <v>6.5757171595703857E-6</v>
      </c>
      <c r="S118" s="20">
        <f>+F118/'Total x Ano'!$E$30</f>
        <v>3.186448452568452E-3</v>
      </c>
      <c r="T118" s="20">
        <f>+G118/'Total x Ano'!$E$30</f>
        <v>2.1066388029040276E-4</v>
      </c>
      <c r="U118" s="20">
        <f>+H118/'Total x Ano'!$E$30</f>
        <v>2.5308345083569102E-4</v>
      </c>
      <c r="V118" s="20">
        <f>+I118/'Total x Ano'!$E$30</f>
        <v>1.118565029240436E-4</v>
      </c>
      <c r="W118" s="20">
        <f>+J118/'Total x Ano'!$E$30</f>
        <v>1.1653565020723493E-5</v>
      </c>
      <c r="X118" s="20">
        <f>+K118/'Total x Ano'!$E$30</f>
        <v>5.6471781207722204E-4</v>
      </c>
      <c r="Y118" s="20">
        <f>+L118/'Total x Ano'!$E$30</f>
        <v>1.0518475967574855E-2</v>
      </c>
    </row>
    <row r="119" spans="1:25" x14ac:dyDescent="0.25">
      <c r="A119" s="1" t="s">
        <v>547</v>
      </c>
      <c r="B119" s="174">
        <f>tab_dinamicas!M640</f>
        <v>394068.55679531104</v>
      </c>
      <c r="C119" s="174">
        <f>tab_dinamicas!N640</f>
        <v>311270.25906254811</v>
      </c>
      <c r="D119" s="174">
        <f>tab_dinamicas!O640</f>
        <v>14326411.29489319</v>
      </c>
      <c r="E119" s="174">
        <f>tab_dinamicas!P640</f>
        <v>88262.260656988554</v>
      </c>
      <c r="F119" s="174">
        <f>tab_dinamicas!Q640</f>
        <v>3135337.9203338129</v>
      </c>
      <c r="G119" s="174">
        <f>tab_dinamicas!R640</f>
        <v>272970.838666066</v>
      </c>
      <c r="H119" s="174">
        <f>tab_dinamicas!S640</f>
        <v>161386.10621737977</v>
      </c>
      <c r="I119" s="174">
        <f>tab_dinamicas!T640</f>
        <v>311113.65369517845</v>
      </c>
      <c r="J119" s="174">
        <f>tab_dinamicas!U640</f>
        <v>353619.21325909323</v>
      </c>
      <c r="K119" s="174">
        <f>tab_dinamicas!V640</f>
        <v>760143.85542709229</v>
      </c>
      <c r="L119" s="174">
        <f t="shared" si="6"/>
        <v>20114583.959006663</v>
      </c>
      <c r="N119" s="1" t="s">
        <v>547</v>
      </c>
      <c r="O119" s="20">
        <f>+B119/'Total x Ano'!$E$30</f>
        <v>3.2651604782120659E-3</v>
      </c>
      <c r="P119" s="20">
        <f>+C119/'Total x Ano'!$E$30</f>
        <v>2.5791130259138623E-3</v>
      </c>
      <c r="Q119" s="20">
        <f>+D119/'Total x Ano'!$E$30</f>
        <v>0.11870531446383291</v>
      </c>
      <c r="R119" s="20">
        <f>+E119/'Total x Ano'!$E$30</f>
        <v>7.3132057923754631E-4</v>
      </c>
      <c r="S119" s="20">
        <f>+F119/'Total x Ano'!$E$30</f>
        <v>2.5978681340544322E-2</v>
      </c>
      <c r="T119" s="20">
        <f>+G119/'Total x Ano'!$E$30</f>
        <v>2.2617729294748092E-3</v>
      </c>
      <c r="U119" s="20">
        <f>+H119/'Total x Ano'!$E$30</f>
        <v>1.3372077692238578E-3</v>
      </c>
      <c r="V119" s="20">
        <f>+I119/'Total x Ano'!$E$30</f>
        <v>2.5778154302356642E-3</v>
      </c>
      <c r="W119" s="20">
        <f>+J119/'Total x Ano'!$E$30</f>
        <v>2.930006618289455E-3</v>
      </c>
      <c r="X119" s="20">
        <f>+K119/'Total x Ano'!$E$30</f>
        <v>6.2983753250465402E-3</v>
      </c>
      <c r="Y119" s="20">
        <f>+L119/'Total x Ano'!$E$30</f>
        <v>0.16666476796001103</v>
      </c>
    </row>
    <row r="120" spans="1:25" x14ac:dyDescent="0.25">
      <c r="A120" s="1" t="s">
        <v>548</v>
      </c>
      <c r="B120" s="174">
        <f>tab_dinamicas!M641</f>
        <v>1886770.022619751</v>
      </c>
      <c r="C120" s="174">
        <f>tab_dinamicas!N641</f>
        <v>823285.03753274318</v>
      </c>
      <c r="D120" s="174">
        <f>tab_dinamicas!O641</f>
        <v>24238718.608433321</v>
      </c>
      <c r="E120" s="174">
        <f>tab_dinamicas!P641</f>
        <v>1232091.5567446568</v>
      </c>
      <c r="F120" s="174">
        <f>tab_dinamicas!Q641</f>
        <v>13476984.894830223</v>
      </c>
      <c r="G120" s="174">
        <f>tab_dinamicas!R641</f>
        <v>1055290.653676036</v>
      </c>
      <c r="H120" s="174">
        <f>tab_dinamicas!S641</f>
        <v>2202314.2046312327</v>
      </c>
      <c r="I120" s="174">
        <f>tab_dinamicas!T641</f>
        <v>403824.68649901217</v>
      </c>
      <c r="J120" s="174">
        <f>tab_dinamicas!U641</f>
        <v>254164.02301191635</v>
      </c>
      <c r="K120" s="174">
        <f>tab_dinamicas!V641</f>
        <v>5812536.4583330043</v>
      </c>
      <c r="L120" s="174">
        <f t="shared" si="6"/>
        <v>51385980.146311894</v>
      </c>
      <c r="N120" s="1" t="s">
        <v>548</v>
      </c>
      <c r="O120" s="20">
        <f>+B120/'Total x Ano'!$E$30</f>
        <v>1.5633337913162324E-2</v>
      </c>
      <c r="P120" s="20">
        <f>+C120/'Total x Ano'!$E$30</f>
        <v>6.821548485665011E-3</v>
      </c>
      <c r="Q120" s="20">
        <f>+D120/'Total x Ano'!$E$30</f>
        <v>0.20083638919678851</v>
      </c>
      <c r="R120" s="20">
        <f>+E120/'Total x Ano'!$E$30</f>
        <v>1.0208824295288969E-2</v>
      </c>
      <c r="S120" s="20">
        <f>+F120/'Total x Ano'!$E$30</f>
        <v>0.11166716472361858</v>
      </c>
      <c r="T120" s="20">
        <f>+G120/'Total x Ano'!$E$30</f>
        <v>8.7438931018273252E-3</v>
      </c>
      <c r="U120" s="20">
        <f>+H120/'Total x Ano'!$E$30</f>
        <v>1.8247863671351169E-2</v>
      </c>
      <c r="V120" s="20">
        <f>+I120/'Total x Ano'!$E$30</f>
        <v>3.34599750156631E-3</v>
      </c>
      <c r="W120" s="20">
        <f>+J120/'Total x Ano'!$E$30</f>
        <v>2.1059440257573123E-3</v>
      </c>
      <c r="X120" s="20">
        <f>+K120/'Total x Ano'!$E$30</f>
        <v>4.816132623282033E-2</v>
      </c>
      <c r="Y120" s="20">
        <f>+L120/'Total x Ano'!$E$30</f>
        <v>0.42577228914784582</v>
      </c>
    </row>
    <row r="121" spans="1:25" x14ac:dyDescent="0.25">
      <c r="A121" s="1" t="s">
        <v>549</v>
      </c>
      <c r="B121" s="174">
        <f>tab_dinamicas!M642</f>
        <v>121210.91878197496</v>
      </c>
      <c r="C121" s="174">
        <f>tab_dinamicas!N642</f>
        <v>172304.30754277663</v>
      </c>
      <c r="D121" s="174">
        <f>tab_dinamicas!O642</f>
        <v>2146611.5699547352</v>
      </c>
      <c r="E121" s="174">
        <f>tab_dinamicas!P642</f>
        <v>66044.64875487762</v>
      </c>
      <c r="F121" s="174">
        <f>tab_dinamicas!Q642</f>
        <v>1868787.8844699124</v>
      </c>
      <c r="G121" s="174">
        <f>tab_dinamicas!R642</f>
        <v>131703.59450650544</v>
      </c>
      <c r="H121" s="174">
        <f>tab_dinamicas!S642</f>
        <v>207772.77170530485</v>
      </c>
      <c r="I121" s="174">
        <f>tab_dinamicas!T642</f>
        <v>63169.155902234059</v>
      </c>
      <c r="J121" s="174">
        <f>tab_dinamicas!U642</f>
        <v>88303.685371710875</v>
      </c>
      <c r="K121" s="174">
        <f>tab_dinamicas!V642</f>
        <v>345468.7859595163</v>
      </c>
      <c r="L121" s="174">
        <f t="shared" si="6"/>
        <v>5211377.3229495492</v>
      </c>
      <c r="N121" s="1" t="s">
        <v>549</v>
      </c>
      <c r="O121" s="20">
        <f>+B121/'Total x Ano'!$E$30</f>
        <v>1.0043255030374109E-3</v>
      </c>
      <c r="P121" s="20">
        <f>+C121/'Total x Ano'!$E$30</f>
        <v>1.4276734479645389E-3</v>
      </c>
      <c r="Q121" s="20">
        <f>+D121/'Total x Ano'!$E$30</f>
        <v>1.7786324585977106E-2</v>
      </c>
      <c r="R121" s="20">
        <f>+E121/'Total x Ano'!$E$30</f>
        <v>5.472306104946003E-4</v>
      </c>
      <c r="S121" s="20">
        <f>+F121/'Total x Ano'!$E$30</f>
        <v>1.5484342095586601E-2</v>
      </c>
      <c r="T121" s="20">
        <f>+G121/'Total x Ano'!$E$30</f>
        <v>1.0912653755434725E-3</v>
      </c>
      <c r="U121" s="20">
        <f>+H121/'Total x Ano'!$E$30</f>
        <v>1.7215568989766502E-3</v>
      </c>
      <c r="V121" s="20">
        <f>+I121/'Total x Ano'!$E$30</f>
        <v>5.2340494499571644E-4</v>
      </c>
      <c r="W121" s="20">
        <f>+J121/'Total x Ano'!$E$30</f>
        <v>7.3166381479643607E-4</v>
      </c>
      <c r="X121" s="20">
        <f>+K121/'Total x Ano'!$E$30</f>
        <v>2.8624740718829617E-3</v>
      </c>
      <c r="Y121" s="20">
        <f>+L121/'Total x Ano'!$E$30</f>
        <v>4.3180261349255504E-2</v>
      </c>
    </row>
    <row r="122" spans="1:25" x14ac:dyDescent="0.25">
      <c r="A122" s="1" t="s">
        <v>550</v>
      </c>
      <c r="B122" s="174">
        <f>tab_dinamicas!M643</f>
        <v>70930.266188766487</v>
      </c>
      <c r="C122" s="174">
        <f>tab_dinamicas!N643</f>
        <v>62793.49814776078</v>
      </c>
      <c r="D122" s="174">
        <f>tab_dinamicas!O643</f>
        <v>1589995.3971810737</v>
      </c>
      <c r="E122" s="174">
        <f>tab_dinamicas!P643</f>
        <v>16476.220131781516</v>
      </c>
      <c r="F122" s="174">
        <f>tab_dinamicas!Q643</f>
        <v>570758.19863629818</v>
      </c>
      <c r="G122" s="174">
        <f>tab_dinamicas!R643</f>
        <v>98196.102228842457</v>
      </c>
      <c r="H122" s="174">
        <f>tab_dinamicas!S643</f>
        <v>178489.53494313901</v>
      </c>
      <c r="I122" s="174">
        <f>tab_dinamicas!T643</f>
        <v>29525.087267012263</v>
      </c>
      <c r="J122" s="174">
        <f>tab_dinamicas!U643</f>
        <v>1999.5976461230875</v>
      </c>
      <c r="K122" s="174">
        <f>tab_dinamicas!V643</f>
        <v>185139.92890959705</v>
      </c>
      <c r="L122" s="174">
        <f t="shared" si="6"/>
        <v>2804303.8312803949</v>
      </c>
      <c r="N122" s="1" t="s">
        <v>550</v>
      </c>
      <c r="O122" s="20">
        <f>+B122/'Total x Ano'!$E$30</f>
        <v>5.8771170111123589E-4</v>
      </c>
      <c r="P122" s="20">
        <f>+C122/'Total x Ano'!$E$30</f>
        <v>5.2029233214678729E-4</v>
      </c>
      <c r="Q122" s="20">
        <f>+D122/'Total x Ano'!$E$30</f>
        <v>1.3174332338602135E-2</v>
      </c>
      <c r="R122" s="20">
        <f>+E122/'Total x Ano'!$E$30</f>
        <v>1.365181308605618E-4</v>
      </c>
      <c r="S122" s="20">
        <f>+F122/'Total x Ano'!$E$30</f>
        <v>4.7291697869991734E-3</v>
      </c>
      <c r="T122" s="20">
        <f>+G122/'Total x Ano'!$E$30</f>
        <v>8.1363008183022649E-4</v>
      </c>
      <c r="U122" s="20">
        <f>+H122/'Total x Ano'!$E$30</f>
        <v>1.4789228047278793E-3</v>
      </c>
      <c r="V122" s="20">
        <f>+I122/'Total x Ano'!$E$30</f>
        <v>2.4463801132472857E-4</v>
      </c>
      <c r="W122" s="20">
        <f>+J122/'Total x Ano'!$E$30</f>
        <v>1.6568201379838357E-5</v>
      </c>
      <c r="X122" s="20">
        <f>+K122/'Total x Ano'!$E$30</f>
        <v>1.5340264235509814E-3</v>
      </c>
      <c r="Y122" s="20">
        <f>+L122/'Total x Ano'!$E$30</f>
        <v>2.323580981253355E-2</v>
      </c>
    </row>
    <row r="123" spans="1:25" x14ac:dyDescent="0.25">
      <c r="A123" s="1" t="s">
        <v>551</v>
      </c>
      <c r="B123" s="174">
        <f>tab_dinamicas!M644</f>
        <v>360915.98387075908</v>
      </c>
      <c r="C123" s="174">
        <f>tab_dinamicas!N644</f>
        <v>76534.881253816799</v>
      </c>
      <c r="D123" s="174">
        <f>tab_dinamicas!O644</f>
        <v>3097632.7657671208</v>
      </c>
      <c r="E123" s="174">
        <f>tab_dinamicas!P644</f>
        <v>19861.374587490405</v>
      </c>
      <c r="F123" s="174">
        <f>tab_dinamicas!Q644</f>
        <v>1678317.9663872381</v>
      </c>
      <c r="G123" s="174">
        <f>tab_dinamicas!R644</f>
        <v>117245.95995458483</v>
      </c>
      <c r="H123" s="174">
        <f>tab_dinamicas!S644</f>
        <v>82271.074983506725</v>
      </c>
      <c r="I123" s="174">
        <f>tab_dinamicas!T644</f>
        <v>34492.56702279723</v>
      </c>
      <c r="J123" s="174">
        <f>tab_dinamicas!U644</f>
        <v>50052.460288299029</v>
      </c>
      <c r="K123" s="174">
        <f>tab_dinamicas!V644</f>
        <v>381296.86300738907</v>
      </c>
      <c r="L123" s="174">
        <f t="shared" si="6"/>
        <v>5898621.8971230024</v>
      </c>
      <c r="N123" s="1" t="s">
        <v>551</v>
      </c>
      <c r="O123" s="20">
        <f>+B123/'Total x Ano'!$E$30</f>
        <v>2.9904659637737638E-3</v>
      </c>
      <c r="P123" s="20">
        <f>+C123/'Total x Ano'!$E$30</f>
        <v>6.3415023900122971E-4</v>
      </c>
      <c r="Q123" s="20">
        <f>+D123/'Total x Ano'!$E$30</f>
        <v>2.5666265192660721E-2</v>
      </c>
      <c r="R123" s="20">
        <f>+E123/'Total x Ano'!$E$30</f>
        <v>1.6456673395468123E-4</v>
      </c>
      <c r="S123" s="20">
        <f>+F123/'Total x Ano'!$E$30</f>
        <v>1.3906152620462161E-2</v>
      </c>
      <c r="T123" s="20">
        <f>+G123/'Total x Ano'!$E$30</f>
        <v>9.7147277566881512E-4</v>
      </c>
      <c r="U123" s="20">
        <f>+H123/'Total x Ano'!$E$30</f>
        <v>6.8167900712692419E-4</v>
      </c>
      <c r="V123" s="20">
        <f>+I123/'Total x Ano'!$E$30</f>
        <v>2.8579739411540493E-4</v>
      </c>
      <c r="W123" s="20">
        <f>+J123/'Total x Ano'!$E$30</f>
        <v>4.1472305352066477E-4</v>
      </c>
      <c r="X123" s="20">
        <f>+K123/'Total x Ano'!$E$30</f>
        <v>3.1593371916873048E-3</v>
      </c>
      <c r="Y123" s="20">
        <f>+L123/'Total x Ano'!$E$30</f>
        <v>4.8874610171971672E-2</v>
      </c>
    </row>
    <row r="124" spans="1:25" x14ac:dyDescent="0.25">
      <c r="A124" s="1" t="s">
        <v>552</v>
      </c>
      <c r="B124" s="174">
        <f>tab_dinamicas!M645</f>
        <v>5798.9650357028877</v>
      </c>
      <c r="C124" s="174">
        <f>tab_dinamicas!N645</f>
        <v>19236.000878622697</v>
      </c>
      <c r="D124" s="174">
        <f>tab_dinamicas!O645</f>
        <v>455661.75836489594</v>
      </c>
      <c r="E124" s="174">
        <f>tab_dinamicas!P645</f>
        <v>2289.4371947039713</v>
      </c>
      <c r="F124" s="174">
        <f>tab_dinamicas!Q645</f>
        <v>98898.237046224822</v>
      </c>
      <c r="G124" s="174">
        <f>tab_dinamicas!R645</f>
        <v>9438.7497701166503</v>
      </c>
      <c r="H124" s="174">
        <f>tab_dinamicas!S645</f>
        <v>39451.41348374926</v>
      </c>
      <c r="I124" s="174">
        <f>tab_dinamicas!T645</f>
        <v>1970.1618196119707</v>
      </c>
      <c r="J124" s="174">
        <f>tab_dinamicas!U645</f>
        <v>1427.9187804955909</v>
      </c>
      <c r="K124" s="174">
        <f>tab_dinamicas!V645</f>
        <v>44633.778779549961</v>
      </c>
      <c r="L124" s="174">
        <f t="shared" si="6"/>
        <v>678806.42115367379</v>
      </c>
      <c r="N124" s="1" t="s">
        <v>552</v>
      </c>
      <c r="O124" s="20">
        <f>+B124/'Total x Ano'!$E$30</f>
        <v>4.8048876578969904E-5</v>
      </c>
      <c r="P124" s="20">
        <f>+C124/'Total x Ano'!$E$30</f>
        <v>1.5938503274280714E-4</v>
      </c>
      <c r="Q124" s="20">
        <f>+D124/'Total x Ano'!$E$30</f>
        <v>3.7755074318666822E-3</v>
      </c>
      <c r="R124" s="20">
        <f>+E124/'Total x Ano'!$E$30</f>
        <v>1.8969744519299487E-5</v>
      </c>
      <c r="S124" s="20">
        <f>+F124/'Total x Ano'!$E$30</f>
        <v>8.1944780774760877E-4</v>
      </c>
      <c r="T124" s="20">
        <f>+G124/'Total x Ano'!$E$30</f>
        <v>7.8207286985158475E-5</v>
      </c>
      <c r="U124" s="20">
        <f>+H124/'Total x Ano'!$E$30</f>
        <v>3.2688524343151411E-4</v>
      </c>
      <c r="V124" s="20">
        <f>+I124/'Total x Ano'!$E$30</f>
        <v>1.6324302962392358E-5</v>
      </c>
      <c r="W124" s="20">
        <f>+J124/'Total x Ano'!$E$30</f>
        <v>1.183140316011747E-5</v>
      </c>
      <c r="X124" s="20">
        <f>+K124/'Total x Ano'!$E$30</f>
        <v>3.6982511786634635E-4</v>
      </c>
      <c r="Y124" s="20">
        <f>+L124/'Total x Ano'!$E$30</f>
        <v>5.6244322478608963E-3</v>
      </c>
    </row>
    <row r="125" spans="1:25" x14ac:dyDescent="0.25">
      <c r="A125" s="1" t="s">
        <v>553</v>
      </c>
      <c r="B125" s="174">
        <f>tab_dinamicas!M646</f>
        <v>5041.1105310881412</v>
      </c>
      <c r="C125" s="174">
        <f>tab_dinamicas!N646</f>
        <v>23039.158579431813</v>
      </c>
      <c r="D125" s="174">
        <f>tab_dinamicas!O646</f>
        <v>326139.76973802748</v>
      </c>
      <c r="E125" s="174">
        <f>tab_dinamicas!P646</f>
        <v>8311.2937815662954</v>
      </c>
      <c r="F125" s="174">
        <f>tab_dinamicas!Q646</f>
        <v>42008.180212130967</v>
      </c>
      <c r="G125" s="174">
        <f>tab_dinamicas!R646</f>
        <v>14610.663160101845</v>
      </c>
      <c r="H125" s="174">
        <f>tab_dinamicas!S646</f>
        <v>12205.59951132676</v>
      </c>
      <c r="I125" s="174">
        <f>tab_dinamicas!T646</f>
        <v>16999.703841669463</v>
      </c>
      <c r="J125" s="174">
        <f>tab_dinamicas!U646</f>
        <v>1795.6677584567442</v>
      </c>
      <c r="K125" s="174">
        <f>tab_dinamicas!V646</f>
        <v>32260.903032328966</v>
      </c>
      <c r="L125" s="174">
        <f t="shared" si="6"/>
        <v>482412.05014612852</v>
      </c>
      <c r="N125" s="1" t="s">
        <v>553</v>
      </c>
      <c r="O125" s="20">
        <f>+B125/'Total x Ano'!$E$30</f>
        <v>4.1769470282698518E-5</v>
      </c>
      <c r="P125" s="20">
        <f>+C125/'Total x Ano'!$E$30</f>
        <v>1.9089711357989856E-4</v>
      </c>
      <c r="Q125" s="20">
        <f>+D125/'Total x Ano'!$E$30</f>
        <v>2.7023183356263709E-3</v>
      </c>
      <c r="R125" s="20">
        <f>+E125/'Total x Ano'!$E$30</f>
        <v>6.886544869012722E-5</v>
      </c>
      <c r="S125" s="20">
        <f>+F125/'Total x Ano'!$E$30</f>
        <v>3.4807001833822099E-4</v>
      </c>
      <c r="T125" s="20">
        <f>+G125/'Total x Ano'!$E$30</f>
        <v>1.2106055935747575E-4</v>
      </c>
      <c r="U125" s="20">
        <f>+H125/'Total x Ano'!$E$30</f>
        <v>1.0113276091187708E-4</v>
      </c>
      <c r="V125" s="20">
        <f>+I125/'Total x Ano'!$E$30</f>
        <v>1.4085559522060661E-4</v>
      </c>
      <c r="W125" s="20">
        <f>+J125/'Total x Ano'!$E$30</f>
        <v>1.4878485724904139E-5</v>
      </c>
      <c r="X125" s="20">
        <f>+K125/'Total x Ano'!$E$30</f>
        <v>2.67306344939637E-4</v>
      </c>
      <c r="Y125" s="20">
        <f>+L125/'Total x Ano'!$E$30</f>
        <v>3.9971541326718173E-3</v>
      </c>
    </row>
    <row r="126" spans="1:25" x14ac:dyDescent="0.25">
      <c r="A126" s="1" t="s">
        <v>554</v>
      </c>
      <c r="B126" s="174">
        <f>tab_dinamicas!M647</f>
        <v>57673.862462899066</v>
      </c>
      <c r="C126" s="174">
        <f>tab_dinamicas!N647</f>
        <v>22651.853480862173</v>
      </c>
      <c r="D126" s="174">
        <f>tab_dinamicas!O647</f>
        <v>870067.47630364867</v>
      </c>
      <c r="E126" s="174">
        <f>tab_dinamicas!P647</f>
        <v>2827.7137495063994</v>
      </c>
      <c r="F126" s="174">
        <f>tab_dinamicas!Q647</f>
        <v>317002.8836480052</v>
      </c>
      <c r="G126" s="174">
        <f>tab_dinamicas!R647</f>
        <v>25903.856077190991</v>
      </c>
      <c r="H126" s="174">
        <f>tab_dinamicas!S647</f>
        <v>42613.669683002328</v>
      </c>
      <c r="I126" s="174">
        <f>tab_dinamicas!T647</f>
        <v>23993.796911109046</v>
      </c>
      <c r="J126" s="174">
        <f>tab_dinamicas!U647</f>
        <v>3430.5611069754082</v>
      </c>
      <c r="K126" s="174">
        <f>tab_dinamicas!V647</f>
        <v>86402.387083730224</v>
      </c>
      <c r="L126" s="174">
        <f t="shared" si="6"/>
        <v>1452568.0605069296</v>
      </c>
      <c r="N126" s="1" t="s">
        <v>554</v>
      </c>
      <c r="O126" s="20">
        <f>+B126/'Total x Ano'!$E$30</f>
        <v>4.7787222068953756E-4</v>
      </c>
      <c r="P126" s="20">
        <f>+C126/'Total x Ano'!$E$30</f>
        <v>1.8768799354468478E-4</v>
      </c>
      <c r="Q126" s="20">
        <f>+D126/'Total x Ano'!$E$30</f>
        <v>7.2091769008609989E-3</v>
      </c>
      <c r="R126" s="20">
        <f>+E126/'Total x Ano'!$E$30</f>
        <v>2.3429778954378656E-5</v>
      </c>
      <c r="S126" s="20">
        <f>+F126/'Total x Ano'!$E$30</f>
        <v>2.6266122209399291E-3</v>
      </c>
      <c r="T126" s="20">
        <f>+G126/'Total x Ano'!$E$30</f>
        <v>2.1463333127710196E-4</v>
      </c>
      <c r="U126" s="20">
        <f>+H126/'Total x Ano'!$E$30</f>
        <v>3.5308696337524819E-4</v>
      </c>
      <c r="V126" s="20">
        <f>+I126/'Total x Ano'!$E$30</f>
        <v>1.9880702493371886E-4</v>
      </c>
      <c r="W126" s="20">
        <f>+J126/'Total x Ano'!$E$30</f>
        <v>2.8424832053793592E-5</v>
      </c>
      <c r="X126" s="20">
        <f>+K126/'Total x Ano'!$E$30</f>
        <v>7.1591009905293084E-4</v>
      </c>
      <c r="Y126" s="20">
        <f>+L126/'Total x Ano'!$E$30</f>
        <v>1.2035641365682324E-2</v>
      </c>
    </row>
    <row r="127" spans="1:25" x14ac:dyDescent="0.25">
      <c r="A127" s="1" t="s">
        <v>555</v>
      </c>
      <c r="B127" s="174">
        <f>tab_dinamicas!M648</f>
        <v>34160.802737658101</v>
      </c>
      <c r="C127" s="174">
        <f>tab_dinamicas!N648</f>
        <v>42637.747377567102</v>
      </c>
      <c r="D127" s="174">
        <f>tab_dinamicas!O648</f>
        <v>2244634.5643441235</v>
      </c>
      <c r="E127" s="174">
        <f>tab_dinamicas!P648</f>
        <v>1999.7056957579539</v>
      </c>
      <c r="F127" s="174">
        <f>tab_dinamicas!Q648</f>
        <v>742286.65879502322</v>
      </c>
      <c r="G127" s="174">
        <f>tab_dinamicas!R648</f>
        <v>82886.156896224275</v>
      </c>
      <c r="H127" s="174">
        <f>tab_dinamicas!S648</f>
        <v>25318.060660500727</v>
      </c>
      <c r="I127" s="174">
        <f>tab_dinamicas!T648</f>
        <v>7651.1355621817511</v>
      </c>
      <c r="J127" s="174">
        <f>tab_dinamicas!U648</f>
        <v>117933.72604491583</v>
      </c>
      <c r="K127" s="174">
        <f>tab_dinamicas!V648</f>
        <v>242548.11847069787</v>
      </c>
      <c r="L127" s="174">
        <f t="shared" si="6"/>
        <v>3542056.6765846503</v>
      </c>
      <c r="N127" s="1" t="s">
        <v>555</v>
      </c>
      <c r="O127" s="20">
        <f>+B127/'Total x Ano'!$E$30</f>
        <v>2.8304847235232901E-4</v>
      </c>
      <c r="P127" s="20">
        <f>+C127/'Total x Ano'!$E$30</f>
        <v>3.5328646555664198E-4</v>
      </c>
      <c r="Q127" s="20">
        <f>+D127/'Total x Ano'!$E$30</f>
        <v>1.8598520336480698E-2</v>
      </c>
      <c r="R127" s="20">
        <f>+E127/'Total x Ano'!$E$30</f>
        <v>1.6569096654001612E-5</v>
      </c>
      <c r="S127" s="20">
        <f>+F127/'Total x Ano'!$E$30</f>
        <v>6.150414743850057E-3</v>
      </c>
      <c r="T127" s="20">
        <f>+G127/'Total x Ano'!$E$30</f>
        <v>6.8677543290776013E-4</v>
      </c>
      <c r="U127" s="20">
        <f>+H127/'Total x Ano'!$E$30</f>
        <v>2.0977956659602815E-4</v>
      </c>
      <c r="V127" s="20">
        <f>+I127/'Total x Ano'!$E$30</f>
        <v>6.3395531108195155E-5</v>
      </c>
      <c r="W127" s="20">
        <f>+J127/'Total x Ano'!$E$30</f>
        <v>9.7717144565321007E-4</v>
      </c>
      <c r="X127" s="20">
        <f>+K127/'Total x Ano'!$E$30</f>
        <v>2.009697340319856E-3</v>
      </c>
      <c r="Y127" s="20">
        <f>+L127/'Total x Ano'!$E$30</f>
        <v>2.9348658431478776E-2</v>
      </c>
    </row>
    <row r="128" spans="1:25" x14ac:dyDescent="0.25">
      <c r="A128" s="1" t="s">
        <v>95</v>
      </c>
      <c r="B128" s="162">
        <f t="shared" ref="B128:K128" si="7">SUM(B101:B127)</f>
        <v>4055486.3994298233</v>
      </c>
      <c r="C128" s="162">
        <f t="shared" si="7"/>
        <v>2238652.5097370325</v>
      </c>
      <c r="D128" s="162">
        <f t="shared" si="7"/>
        <v>58254365.776138306</v>
      </c>
      <c r="E128" s="162">
        <f t="shared" si="7"/>
        <v>1518306.676245156</v>
      </c>
      <c r="F128" s="162">
        <f t="shared" si="7"/>
        <v>25647582.314567983</v>
      </c>
      <c r="G128" s="162">
        <f t="shared" si="7"/>
        <v>2166226.9691871004</v>
      </c>
      <c r="H128" s="162">
        <f t="shared" si="7"/>
        <v>3448959.7850781991</v>
      </c>
      <c r="I128" s="162">
        <f t="shared" si="7"/>
        <v>1026029.2916376808</v>
      </c>
      <c r="J128" s="162">
        <f t="shared" si="7"/>
        <v>1234648.751893484</v>
      </c>
      <c r="K128" s="162">
        <f t="shared" si="7"/>
        <v>8960428.4048554655</v>
      </c>
      <c r="L128" s="174">
        <f t="shared" si="6"/>
        <v>108550686.87877022</v>
      </c>
      <c r="N128" s="1" t="s">
        <v>95</v>
      </c>
      <c r="O128" s="20">
        <f>+B128/'Total x Ano'!$E$30</f>
        <v>3.3602817791481235E-2</v>
      </c>
      <c r="P128" s="20">
        <f>+C128/'Total x Ano'!$E$30</f>
        <v>1.8548954422264084E-2</v>
      </c>
      <c r="Q128" s="20">
        <f>+D128/'Total x Ano'!$E$30</f>
        <v>0.48268213623132605</v>
      </c>
      <c r="R128" s="20">
        <f>+E128/'Total x Ano'!$E$30</f>
        <v>1.2580336257724469E-2</v>
      </c>
      <c r="S128" s="20">
        <f>+F128/'Total x Ano'!$E$30</f>
        <v>0.21250990643924061</v>
      </c>
      <c r="T128" s="20">
        <f>+G128/'Total x Ano'!$E$30</f>
        <v>1.7948853225305057E-2</v>
      </c>
      <c r="U128" s="20">
        <f>+H128/'Total x Ano'!$E$30</f>
        <v>2.8577279224613627E-2</v>
      </c>
      <c r="V128" s="20">
        <f>+I128/'Total x Ano'!$E$30</f>
        <v>8.5014402564562597E-3</v>
      </c>
      <c r="W128" s="20">
        <f>+J128/'Total x Ano'!$E$30</f>
        <v>1.0230012619987921E-2</v>
      </c>
      <c r="X128" s="20">
        <f>+K128/'Total x Ano'!$E$30</f>
        <v>7.4244027316748812E-2</v>
      </c>
      <c r="Y128" s="20">
        <f>+L128/'Total x Ano'!$E$30</f>
        <v>0.89942576378514794</v>
      </c>
    </row>
    <row r="129" spans="1:25" x14ac:dyDescent="0.25">
      <c r="A129" s="21"/>
      <c r="B129" s="175"/>
      <c r="C129" s="174"/>
      <c r="D129" s="174"/>
      <c r="E129" s="174"/>
      <c r="F129" s="174"/>
      <c r="G129" s="174"/>
      <c r="H129" s="174"/>
      <c r="I129" s="174"/>
      <c r="J129" s="174"/>
      <c r="K129" s="174"/>
      <c r="L129" s="174"/>
    </row>
    <row r="130" spans="1:25" x14ac:dyDescent="0.25">
      <c r="A130" s="1"/>
      <c r="B130" s="156"/>
    </row>
    <row r="131" spans="1:25" s="181" customFormat="1" x14ac:dyDescent="0.25">
      <c r="B131" s="182">
        <v>2011</v>
      </c>
      <c r="C131" s="177">
        <v>2011</v>
      </c>
      <c r="D131" s="177">
        <v>2011</v>
      </c>
      <c r="E131" s="177">
        <v>2011</v>
      </c>
      <c r="F131" s="177">
        <v>2011</v>
      </c>
      <c r="G131" s="177">
        <v>2011</v>
      </c>
      <c r="H131" s="177">
        <v>2011</v>
      </c>
      <c r="I131" s="177">
        <v>2011</v>
      </c>
      <c r="J131" s="177">
        <v>2011</v>
      </c>
      <c r="K131" s="177">
        <v>2011</v>
      </c>
      <c r="L131" s="177">
        <v>2011</v>
      </c>
      <c r="O131" s="183">
        <v>2011</v>
      </c>
      <c r="P131" s="181">
        <v>2011</v>
      </c>
      <c r="Q131" s="181">
        <v>2011</v>
      </c>
      <c r="R131" s="181">
        <v>2011</v>
      </c>
      <c r="S131" s="181">
        <v>2011</v>
      </c>
      <c r="T131" s="181">
        <v>2011</v>
      </c>
      <c r="U131" s="181">
        <v>2011</v>
      </c>
      <c r="V131" s="181">
        <v>2011</v>
      </c>
      <c r="W131" s="181">
        <v>2011</v>
      </c>
      <c r="X131" s="181">
        <v>2011</v>
      </c>
      <c r="Y131" s="181">
        <v>2011</v>
      </c>
    </row>
    <row r="132" spans="1:25" s="133" customFormat="1" x14ac:dyDescent="0.25">
      <c r="A132" s="123"/>
      <c r="B132" s="156" t="s">
        <v>780</v>
      </c>
      <c r="C132" s="156" t="s">
        <v>782</v>
      </c>
      <c r="D132" s="156" t="s">
        <v>23</v>
      </c>
      <c r="E132" s="156" t="s">
        <v>787</v>
      </c>
      <c r="F132" s="156" t="s">
        <v>788</v>
      </c>
      <c r="G132" s="156" t="s">
        <v>791</v>
      </c>
      <c r="H132" s="156" t="s">
        <v>25</v>
      </c>
      <c r="I132" s="156" t="s">
        <v>24</v>
      </c>
      <c r="J132" s="156" t="s">
        <v>35</v>
      </c>
      <c r="K132" s="156" t="s">
        <v>795</v>
      </c>
      <c r="L132" s="156" t="s">
        <v>935</v>
      </c>
      <c r="N132" s="123"/>
      <c r="O132" s="123" t="s">
        <v>780</v>
      </c>
      <c r="P132" s="123" t="s">
        <v>782</v>
      </c>
      <c r="Q132" s="123" t="s">
        <v>23</v>
      </c>
      <c r="R132" s="123" t="s">
        <v>787</v>
      </c>
      <c r="S132" s="123" t="s">
        <v>788</v>
      </c>
      <c r="T132" s="123" t="s">
        <v>791</v>
      </c>
      <c r="U132" s="123" t="s">
        <v>25</v>
      </c>
      <c r="V132" s="123" t="s">
        <v>24</v>
      </c>
      <c r="W132" s="123" t="s">
        <v>35</v>
      </c>
      <c r="X132" s="123" t="s">
        <v>795</v>
      </c>
      <c r="Y132" s="123" t="s">
        <v>935</v>
      </c>
    </row>
    <row r="133" spans="1:25" x14ac:dyDescent="0.25">
      <c r="A133" s="1" t="s">
        <v>529</v>
      </c>
      <c r="B133" s="174">
        <f>tab_dinamicas!M654</f>
        <v>3468.6288948049255</v>
      </c>
      <c r="C133" s="174">
        <f>tab_dinamicas!N654</f>
        <v>14177.077596659481</v>
      </c>
      <c r="D133" s="174">
        <f>tab_dinamicas!O654</f>
        <v>219719.20616878793</v>
      </c>
      <c r="E133" s="174">
        <f>tab_dinamicas!P654</f>
        <v>549.68228675811338</v>
      </c>
      <c r="F133" s="174">
        <f>tab_dinamicas!Q654</f>
        <v>32281.483929242419</v>
      </c>
      <c r="G133" s="174">
        <f>tab_dinamicas!R654</f>
        <v>9273.7958603016559</v>
      </c>
      <c r="H133" s="174">
        <f>tab_dinamicas!S654</f>
        <v>6528.3333550838379</v>
      </c>
      <c r="I133" s="174">
        <f>tab_dinamicas!T654</f>
        <v>2906.2251564791063</v>
      </c>
      <c r="J133" s="174">
        <f>tab_dinamicas!U654</f>
        <v>967.60462762389966</v>
      </c>
      <c r="K133" s="174">
        <f>tab_dinamicas!V654</f>
        <v>9155.0608272330901</v>
      </c>
      <c r="L133" s="174">
        <f>SUM(B133:K133)</f>
        <v>299027.09870297444</v>
      </c>
      <c r="N133" s="1" t="s">
        <v>529</v>
      </c>
      <c r="O133" s="20">
        <f>+B133/'Total x Ano'!$F$30</f>
        <v>2.7431098158103355E-5</v>
      </c>
      <c r="P133" s="20">
        <f>+C133/'Total x Ano'!$F$30</f>
        <v>1.1211715607036292E-4</v>
      </c>
      <c r="Q133" s="20">
        <f>+D133/'Total x Ano'!$F$30</f>
        <v>1.7376142834604202E-3</v>
      </c>
      <c r="R133" s="20">
        <f>+E133/'Total x Ano'!$F$30</f>
        <v>4.347074657198382E-6</v>
      </c>
      <c r="S133" s="20">
        <f>+F133/'Total x Ano'!$F$30</f>
        <v>2.5529296480189935E-4</v>
      </c>
      <c r="T133" s="20">
        <f>+G133/'Total x Ano'!$F$30</f>
        <v>7.3340334828887516E-5</v>
      </c>
      <c r="U133" s="20">
        <f>+H133/'Total x Ano'!$F$30</f>
        <v>5.1628282673980415E-5</v>
      </c>
      <c r="V133" s="20">
        <f>+I133/'Total x Ano'!$F$30</f>
        <v>2.2983417931024047E-5</v>
      </c>
      <c r="W133" s="20">
        <f>+J133/'Total x Ano'!$F$30</f>
        <v>7.6521468060015616E-6</v>
      </c>
      <c r="X133" s="20">
        <f>+K133/'Total x Ano'!$F$30</f>
        <v>7.2401337765296296E-5</v>
      </c>
      <c r="Y133" s="20">
        <f>+L133/'Total x Ano'!$F$30</f>
        <v>2.3648080971531739E-3</v>
      </c>
    </row>
    <row r="134" spans="1:25" x14ac:dyDescent="0.25">
      <c r="A134" s="1" t="s">
        <v>530</v>
      </c>
      <c r="B134" s="174">
        <f>tab_dinamicas!M655</f>
        <v>3315.0411389212227</v>
      </c>
      <c r="C134" s="174">
        <f>tab_dinamicas!N655</f>
        <v>265.55480727174944</v>
      </c>
      <c r="D134" s="174">
        <f>tab_dinamicas!O655</f>
        <v>51682.30712379668</v>
      </c>
      <c r="E134" s="174">
        <f>tab_dinamicas!P655</f>
        <v>320.73126254131353</v>
      </c>
      <c r="F134" s="174">
        <f>tab_dinamicas!Q655</f>
        <v>5444.5729078352297</v>
      </c>
      <c r="G134" s="174">
        <f>tab_dinamicas!R655</f>
        <v>1816.0744392386241</v>
      </c>
      <c r="H134" s="174">
        <f>tab_dinamicas!S655</f>
        <v>2632.3011245265002</v>
      </c>
      <c r="I134" s="174">
        <f>tab_dinamicas!T655</f>
        <v>1260.6498355060435</v>
      </c>
      <c r="J134" s="174">
        <f>tab_dinamicas!U655</f>
        <v>20767.979418126979</v>
      </c>
      <c r="K134" s="174">
        <f>tab_dinamicas!V655</f>
        <v>3000.7418974605775</v>
      </c>
      <c r="L134" s="174">
        <f t="shared" ref="L134:L160" si="8">SUM(B134:K134)</f>
        <v>90505.953955224933</v>
      </c>
      <c r="N134" s="1" t="s">
        <v>530</v>
      </c>
      <c r="O134" s="20">
        <f>+B134/'Total x Ano'!$F$30</f>
        <v>2.6216473897249528E-5</v>
      </c>
      <c r="P134" s="20">
        <f>+C134/'Total x Ano'!$F$30</f>
        <v>2.1000978212277888E-6</v>
      </c>
      <c r="Q134" s="20">
        <f>+D134/'Total x Ano'!$F$30</f>
        <v>4.087212794293009E-4</v>
      </c>
      <c r="R134" s="20">
        <f>+E134/'Total x Ano'!$F$30</f>
        <v>2.5364520137395632E-6</v>
      </c>
      <c r="S134" s="20">
        <f>+F134/'Total x Ano'!$F$30</f>
        <v>4.3057536102367568E-5</v>
      </c>
      <c r="T134" s="20">
        <f>+G134/'Total x Ano'!$F$30</f>
        <v>1.4362134928815697E-5</v>
      </c>
      <c r="U134" s="20">
        <f>+H134/'Total x Ano'!$F$30</f>
        <v>2.0817133431806105E-5</v>
      </c>
      <c r="V134" s="20">
        <f>+I134/'Total x Ano'!$F$30</f>
        <v>9.9696480740722061E-6</v>
      </c>
      <c r="W134" s="20">
        <f>+J134/'Total x Ano'!$F$30</f>
        <v>1.642402514772773E-4</v>
      </c>
      <c r="X134" s="20">
        <f>+K134/'Total x Ano'!$F$30</f>
        <v>2.3730888495929372E-5</v>
      </c>
      <c r="Y134" s="20">
        <f>+L134/'Total x Ano'!$F$30</f>
        <v>7.1575189567178613E-4</v>
      </c>
    </row>
    <row r="135" spans="1:25" x14ac:dyDescent="0.25">
      <c r="A135" s="1" t="s">
        <v>531</v>
      </c>
      <c r="B135" s="174">
        <f>tab_dinamicas!M656</f>
        <v>33582.136629882923</v>
      </c>
      <c r="C135" s="174">
        <f>tab_dinamicas!N656</f>
        <v>83545.420992288986</v>
      </c>
      <c r="D135" s="174">
        <f>tab_dinamicas!O656</f>
        <v>607188.30753504054</v>
      </c>
      <c r="E135" s="174">
        <f>tab_dinamicas!P656</f>
        <v>533.96211897424314</v>
      </c>
      <c r="F135" s="174">
        <f>tab_dinamicas!Q656</f>
        <v>135408.64623206333</v>
      </c>
      <c r="G135" s="174">
        <f>tab_dinamicas!R656</f>
        <v>12706.816021406376</v>
      </c>
      <c r="H135" s="174">
        <f>tab_dinamicas!S656</f>
        <v>59204.011401678654</v>
      </c>
      <c r="I135" s="174">
        <f>tab_dinamicas!T656</f>
        <v>2062.0954148285891</v>
      </c>
      <c r="J135" s="174">
        <f>tab_dinamicas!U656</f>
        <v>4466.1753559569643</v>
      </c>
      <c r="K135" s="174">
        <f>tab_dinamicas!V656</f>
        <v>59447.459531272361</v>
      </c>
      <c r="L135" s="174">
        <f t="shared" si="8"/>
        <v>998145.03123339301</v>
      </c>
      <c r="N135" s="1" t="s">
        <v>531</v>
      </c>
      <c r="O135" s="20">
        <f>+B135/'Total x Ano'!$F$30</f>
        <v>2.6557896915200679E-4</v>
      </c>
      <c r="P135" s="20">
        <f>+C135/'Total x Ano'!$F$30</f>
        <v>6.607056313611303E-4</v>
      </c>
      <c r="Q135" s="20">
        <f>+D135/'Total x Ano'!$F$30</f>
        <v>4.801851846818298E-3</v>
      </c>
      <c r="R135" s="20">
        <f>+E135/'Total x Ano'!$F$30</f>
        <v>4.2227542185988389E-6</v>
      </c>
      <c r="S135" s="20">
        <f>+F135/'Total x Ano'!$F$30</f>
        <v>1.0708576728432398E-3</v>
      </c>
      <c r="T135" s="20">
        <f>+G135/'Total x Ano'!$F$30</f>
        <v>1.0048982699827323E-4</v>
      </c>
      <c r="U135" s="20">
        <f>+H135/'Total x Ano'!$F$30</f>
        <v>4.6820547754338311E-4</v>
      </c>
      <c r="V135" s="20">
        <f>+I135/'Total x Ano'!$F$30</f>
        <v>1.6307752559017736E-5</v>
      </c>
      <c r="W135" s="20">
        <f>+J135/'Total x Ano'!$F$30</f>
        <v>3.5320035177025681E-5</v>
      </c>
      <c r="X135" s="20">
        <f>+K135/'Total x Ano'!$F$30</f>
        <v>4.7013074823154858E-4</v>
      </c>
      <c r="Y135" s="20">
        <f>+L135/'Total x Ano'!$F$30</f>
        <v>7.8936707149025228E-3</v>
      </c>
    </row>
    <row r="136" spans="1:25" x14ac:dyDescent="0.25">
      <c r="A136" s="1" t="s">
        <v>532</v>
      </c>
      <c r="B136" s="174">
        <f>tab_dinamicas!M657</f>
        <v>0</v>
      </c>
      <c r="C136" s="174">
        <f>tab_dinamicas!N657</f>
        <v>1598.0826406205438</v>
      </c>
      <c r="D136" s="174">
        <f>tab_dinamicas!O657</f>
        <v>61535.855198237434</v>
      </c>
      <c r="E136" s="174">
        <f>tab_dinamicas!P657</f>
        <v>402.00356942032636</v>
      </c>
      <c r="F136" s="174">
        <f>tab_dinamicas!Q657</f>
        <v>8127.1812374241335</v>
      </c>
      <c r="G136" s="174">
        <f>tab_dinamicas!R657</f>
        <v>2453.3391924532662</v>
      </c>
      <c r="H136" s="174">
        <f>tab_dinamicas!S657</f>
        <v>3215.1202212717967</v>
      </c>
      <c r="I136" s="174">
        <f>tab_dinamicas!T657</f>
        <v>1996.2145121420003</v>
      </c>
      <c r="J136" s="174">
        <f>tab_dinamicas!U657</f>
        <v>764.02132727641117</v>
      </c>
      <c r="K136" s="174">
        <f>tab_dinamicas!V657</f>
        <v>2878.3730537020247</v>
      </c>
      <c r="L136" s="174">
        <f t="shared" si="8"/>
        <v>82970.190952547928</v>
      </c>
      <c r="N136" s="1" t="s">
        <v>532</v>
      </c>
      <c r="O136" s="20">
        <f>+B136/'Total x Ano'!$F$30</f>
        <v>0</v>
      </c>
      <c r="P136" s="20">
        <f>+C136/'Total x Ano'!$F$30</f>
        <v>1.2638181572343884E-5</v>
      </c>
      <c r="Q136" s="20">
        <f>+D136/'Total x Ano'!$F$30</f>
        <v>4.8664649213810406E-4</v>
      </c>
      <c r="R136" s="20">
        <f>+E136/'Total x Ano'!$F$30</f>
        <v>3.1791810848352706E-6</v>
      </c>
      <c r="S136" s="20">
        <f>+F136/'Total x Ano'!$F$30</f>
        <v>6.4272516038362538E-5</v>
      </c>
      <c r="T136" s="20">
        <f>+G136/'Total x Ano'!$F$30</f>
        <v>1.9401841547275807E-5</v>
      </c>
      <c r="U136" s="20">
        <f>+H136/'Total x Ano'!$F$30</f>
        <v>2.5426265263459283E-5</v>
      </c>
      <c r="V136" s="20">
        <f>+I136/'Total x Ano'!$F$30</f>
        <v>1.5786743952116333E-5</v>
      </c>
      <c r="W136" s="20">
        <f>+J136/'Total x Ano'!$F$30</f>
        <v>6.0421407590742885E-6</v>
      </c>
      <c r="X136" s="20">
        <f>+K136/'Total x Ano'!$F$30</f>
        <v>2.2763154020309356E-5</v>
      </c>
      <c r="Y136" s="20">
        <f>+L136/'Total x Ano'!$F$30</f>
        <v>6.5615651637588072E-4</v>
      </c>
    </row>
    <row r="137" spans="1:25" x14ac:dyDescent="0.25">
      <c r="A137" s="1" t="s">
        <v>533</v>
      </c>
      <c r="B137" s="174">
        <f>tab_dinamicas!M658</f>
        <v>15039.438037070713</v>
      </c>
      <c r="C137" s="174">
        <f>tab_dinamicas!N658</f>
        <v>57528.957962725253</v>
      </c>
      <c r="D137" s="174">
        <f>tab_dinamicas!O658</f>
        <v>484637.43033540423</v>
      </c>
      <c r="E137" s="174">
        <f>tab_dinamicas!P658</f>
        <v>5331.9603046108023</v>
      </c>
      <c r="F137" s="174">
        <f>tab_dinamicas!Q658</f>
        <v>200560.90724139733</v>
      </c>
      <c r="G137" s="174">
        <f>tab_dinamicas!R658</f>
        <v>24170.140635346477</v>
      </c>
      <c r="H137" s="174">
        <f>tab_dinamicas!S658</f>
        <v>16574.124295344132</v>
      </c>
      <c r="I137" s="174">
        <f>tab_dinamicas!T658</f>
        <v>2411.0449520699481</v>
      </c>
      <c r="J137" s="174">
        <f>tab_dinamicas!U658</f>
        <v>159290.68918476134</v>
      </c>
      <c r="K137" s="174">
        <f>tab_dinamicas!V658</f>
        <v>56524.498228347278</v>
      </c>
      <c r="L137" s="174">
        <f t="shared" si="8"/>
        <v>1022069.1911770776</v>
      </c>
      <c r="N137" s="1" t="s">
        <v>533</v>
      </c>
      <c r="O137" s="20">
        <f>+B137/'Total x Ano'!$F$30</f>
        <v>1.1893699601461734E-4</v>
      </c>
      <c r="P137" s="20">
        <f>+C137/'Total x Ano'!$F$30</f>
        <v>4.549585846939296E-4</v>
      </c>
      <c r="Q137" s="20">
        <f>+D137/'Total x Ano'!$F$30</f>
        <v>3.8326777887748376E-3</v>
      </c>
      <c r="R137" s="20">
        <f>+E137/'Total x Ano'!$F$30</f>
        <v>4.2166957298300224E-5</v>
      </c>
      <c r="S137" s="20">
        <f>+F137/'Total x Ano'!$F$30</f>
        <v>1.5861039333025682E-3</v>
      </c>
      <c r="T137" s="20">
        <f>+G137/'Total x Ano'!$F$30</f>
        <v>1.9114570061281794E-4</v>
      </c>
      <c r="U137" s="20">
        <f>+H137/'Total x Ano'!$F$30</f>
        <v>1.3107381741273296E-4</v>
      </c>
      <c r="V137" s="20">
        <f>+I137/'Total x Ano'!$F$30</f>
        <v>1.9067364295698143E-5</v>
      </c>
      <c r="W137" s="20">
        <f>+J137/'Total x Ano'!$F$30</f>
        <v>1.2597249989018677E-3</v>
      </c>
      <c r="X137" s="20">
        <f>+K137/'Total x Ano'!$F$30</f>
        <v>4.4701497515678586E-4</v>
      </c>
      <c r="Y137" s="20">
        <f>+L137/'Total x Ano'!$F$30</f>
        <v>8.0828711164641562E-3</v>
      </c>
    </row>
    <row r="138" spans="1:25" x14ac:dyDescent="0.25">
      <c r="A138" s="1" t="s">
        <v>534</v>
      </c>
      <c r="B138" s="174">
        <f>tab_dinamicas!M659</f>
        <v>899.90083777535779</v>
      </c>
      <c r="C138" s="174">
        <f>tab_dinamicas!N659</f>
        <v>2126.5177824250186</v>
      </c>
      <c r="D138" s="174">
        <f>tab_dinamicas!O659</f>
        <v>59992.534529229051</v>
      </c>
      <c r="E138" s="174">
        <f>tab_dinamicas!P659</f>
        <v>0</v>
      </c>
      <c r="F138" s="174">
        <f>tab_dinamicas!Q659</f>
        <v>661.93951281578097</v>
      </c>
      <c r="G138" s="174">
        <f>tab_dinamicas!R659</f>
        <v>1202.2939474733964</v>
      </c>
      <c r="H138" s="174">
        <f>tab_dinamicas!S659</f>
        <v>941.26947932583755</v>
      </c>
      <c r="I138" s="174">
        <f>tab_dinamicas!T659</f>
        <v>0</v>
      </c>
      <c r="J138" s="174">
        <f>tab_dinamicas!U659</f>
        <v>318.52802690093472</v>
      </c>
      <c r="K138" s="174">
        <f>tab_dinamicas!V659</f>
        <v>7643.9816421296255</v>
      </c>
      <c r="L138" s="174">
        <f t="shared" si="8"/>
        <v>73786.965758075006</v>
      </c>
      <c r="N138" s="1" t="s">
        <v>534</v>
      </c>
      <c r="O138" s="20">
        <f>+B138/'Total x Ano'!$F$30</f>
        <v>7.116722186840796E-6</v>
      </c>
      <c r="P138" s="20">
        <f>+C138/'Total x Ano'!$F$30</f>
        <v>1.6817226573883331E-5</v>
      </c>
      <c r="Q138" s="20">
        <f>+D138/'Total x Ano'!$F$30</f>
        <v>4.7444138688040264E-4</v>
      </c>
      <c r="R138" s="20">
        <f>+E138/'Total x Ano'!$F$30</f>
        <v>0</v>
      </c>
      <c r="S138" s="20">
        <f>+F138/'Total x Ano'!$F$30</f>
        <v>5.2348430176465986E-6</v>
      </c>
      <c r="T138" s="20">
        <f>+G138/'Total x Ano'!$F$30</f>
        <v>9.5081498448657461E-6</v>
      </c>
      <c r="U138" s="20">
        <f>+H138/'Total x Ano'!$F$30</f>
        <v>7.4438794877380501E-6</v>
      </c>
      <c r="V138" s="20">
        <f>+I138/'Total x Ano'!$F$30</f>
        <v>0</v>
      </c>
      <c r="W138" s="20">
        <f>+J138/'Total x Ano'!$F$30</f>
        <v>2.5190280762271989E-6</v>
      </c>
      <c r="X138" s="20">
        <f>+K138/'Total x Ano'!$F$30</f>
        <v>6.0451209138586828E-5</v>
      </c>
      <c r="Y138" s="20">
        <f>+L138/'Total x Ano'!$F$30</f>
        <v>5.8353244520619124E-4</v>
      </c>
    </row>
    <row r="139" spans="1:25" x14ac:dyDescent="0.25">
      <c r="A139" s="1" t="s">
        <v>535</v>
      </c>
      <c r="B139" s="174">
        <f>tab_dinamicas!M660</f>
        <v>5590.9938790473288</v>
      </c>
      <c r="C139" s="174">
        <f>tab_dinamicas!N660</f>
        <v>1385.6737979804534</v>
      </c>
      <c r="D139" s="174">
        <f>tab_dinamicas!O660</f>
        <v>83586.070435859088</v>
      </c>
      <c r="E139" s="174">
        <f>tab_dinamicas!P660</f>
        <v>0</v>
      </c>
      <c r="F139" s="174">
        <f>tab_dinamicas!Q660</f>
        <v>24416.503412226983</v>
      </c>
      <c r="G139" s="174">
        <f>tab_dinamicas!R660</f>
        <v>3374.8588565868499</v>
      </c>
      <c r="H139" s="174">
        <f>tab_dinamicas!S660</f>
        <v>3875.5985845209552</v>
      </c>
      <c r="I139" s="174">
        <f>tab_dinamicas!T660</f>
        <v>65.402087404466357</v>
      </c>
      <c r="J139" s="174">
        <f>tab_dinamicas!U660</f>
        <v>0</v>
      </c>
      <c r="K139" s="174">
        <f>tab_dinamicas!V660</f>
        <v>11507.752920749712</v>
      </c>
      <c r="L139" s="174">
        <f t="shared" si="8"/>
        <v>133802.85397437584</v>
      </c>
      <c r="N139" s="1" t="s">
        <v>535</v>
      </c>
      <c r="O139" s="20">
        <f>+B139/'Total x Ano'!$F$30</f>
        <v>4.4215482990182391E-5</v>
      </c>
      <c r="P139" s="20">
        <f>+C139/'Total x Ano'!$F$30</f>
        <v>1.0958380132404276E-5</v>
      </c>
      <c r="Q139" s="20">
        <f>+D139/'Total x Ano'!$F$30</f>
        <v>6.6102710099955541E-4</v>
      </c>
      <c r="R139" s="20">
        <f>+E139/'Total x Ano'!$F$30</f>
        <v>0</v>
      </c>
      <c r="S139" s="20">
        <f>+F139/'Total x Ano'!$F$30</f>
        <v>1.9309402132398819E-4</v>
      </c>
      <c r="T139" s="20">
        <f>+G139/'Total x Ano'!$F$30</f>
        <v>2.6689532772858015E-5</v>
      </c>
      <c r="U139" s="20">
        <f>+H139/'Total x Ano'!$F$30</f>
        <v>3.0649553012900132E-5</v>
      </c>
      <c r="V139" s="20">
        <f>+I139/'Total x Ano'!$F$30</f>
        <v>5.1722197264278649E-7</v>
      </c>
      <c r="W139" s="20">
        <f>+J139/'Total x Ano'!$F$30</f>
        <v>0</v>
      </c>
      <c r="X139" s="20">
        <f>+K139/'Total x Ano'!$F$30</f>
        <v>9.1007227789941807E-5</v>
      </c>
      <c r="Y139" s="20">
        <f>+L139/'Total x Ano'!$F$30</f>
        <v>1.0581585209944731E-3</v>
      </c>
    </row>
    <row r="140" spans="1:25" x14ac:dyDescent="0.25">
      <c r="A140" s="1" t="s">
        <v>536</v>
      </c>
      <c r="B140" s="174">
        <f>tab_dinamicas!M661</f>
        <v>5141.2670030399304</v>
      </c>
      <c r="C140" s="174">
        <f>tab_dinamicas!N661</f>
        <v>3512.6869564621693</v>
      </c>
      <c r="D140" s="174">
        <f>tab_dinamicas!O661</f>
        <v>319025.89542645041</v>
      </c>
      <c r="E140" s="174">
        <f>tab_dinamicas!P661</f>
        <v>455.39749801168347</v>
      </c>
      <c r="F140" s="174">
        <f>tab_dinamicas!Q661</f>
        <v>44669.032333513394</v>
      </c>
      <c r="G140" s="174">
        <f>tab_dinamicas!R661</f>
        <v>7499.0040166540775</v>
      </c>
      <c r="H140" s="174">
        <f>tab_dinamicas!S661</f>
        <v>5450.1644699266853</v>
      </c>
      <c r="I140" s="174">
        <f>tab_dinamicas!T661</f>
        <v>3359.6548283586267</v>
      </c>
      <c r="J140" s="174">
        <f>tab_dinamicas!U661</f>
        <v>8078.2222427571378</v>
      </c>
      <c r="K140" s="174">
        <f>tab_dinamicas!V661</f>
        <v>44781.992842997541</v>
      </c>
      <c r="L140" s="174">
        <f t="shared" si="8"/>
        <v>441973.31761817168</v>
      </c>
      <c r="N140" s="1" t="s">
        <v>536</v>
      </c>
      <c r="O140" s="20">
        <f>+B140/'Total x Ano'!$F$30</f>
        <v>4.0658889749962058E-5</v>
      </c>
      <c r="P140" s="20">
        <f>+C140/'Total x Ano'!$F$30</f>
        <v>2.7779524308789503E-5</v>
      </c>
      <c r="Q140" s="20">
        <f>+D140/'Total x Ano'!$F$30</f>
        <v>2.5229653900210457E-3</v>
      </c>
      <c r="R140" s="20">
        <f>+E140/'Total x Ano'!$F$30</f>
        <v>3.6014384495334478E-6</v>
      </c>
      <c r="S140" s="20">
        <f>+F140/'Total x Ano'!$F$30</f>
        <v>3.5325791479258554E-4</v>
      </c>
      <c r="T140" s="20">
        <f>+G140/'Total x Ano'!$F$30</f>
        <v>5.9304676720228431E-5</v>
      </c>
      <c r="U140" s="20">
        <f>+H140/'Total x Ano'!$F$30</f>
        <v>4.310175607897492E-5</v>
      </c>
      <c r="V140" s="20">
        <f>+I140/'Total x Ano'!$F$30</f>
        <v>2.6569294141578776E-5</v>
      </c>
      <c r="W140" s="20">
        <f>+J140/'Total x Ano'!$F$30</f>
        <v>6.3885331640964517E-5</v>
      </c>
      <c r="X140" s="20">
        <f>+K140/'Total x Ano'!$F$30</f>
        <v>3.5415124495779572E-4</v>
      </c>
      <c r="Y140" s="20">
        <f>+L140/'Total x Ano'!$F$30</f>
        <v>3.4952754608614587E-3</v>
      </c>
    </row>
    <row r="141" spans="1:25" x14ac:dyDescent="0.25">
      <c r="A141" s="1" t="s">
        <v>537</v>
      </c>
      <c r="B141" s="174">
        <f>tab_dinamicas!M662</f>
        <v>5238.8191059427809</v>
      </c>
      <c r="C141" s="174">
        <f>tab_dinamicas!N662</f>
        <v>64146.01350097391</v>
      </c>
      <c r="D141" s="174">
        <f>tab_dinamicas!O662</f>
        <v>135960.13171171918</v>
      </c>
      <c r="E141" s="174">
        <f>tab_dinamicas!P662</f>
        <v>4561.7838864615051</v>
      </c>
      <c r="F141" s="174">
        <f>tab_dinamicas!Q662</f>
        <v>26261.358071803206</v>
      </c>
      <c r="G141" s="174">
        <f>tab_dinamicas!R662</f>
        <v>7693.1670412226595</v>
      </c>
      <c r="H141" s="174">
        <f>tab_dinamicas!S662</f>
        <v>3952.3917553991714</v>
      </c>
      <c r="I141" s="174">
        <f>tab_dinamicas!T662</f>
        <v>196.20626221339904</v>
      </c>
      <c r="J141" s="174">
        <f>tab_dinamicas!U662</f>
        <v>11101.022651341118</v>
      </c>
      <c r="K141" s="174">
        <f>tab_dinamicas!V662</f>
        <v>16616.676447993093</v>
      </c>
      <c r="L141" s="174">
        <f t="shared" si="8"/>
        <v>275727.57043507003</v>
      </c>
      <c r="N141" s="1" t="s">
        <v>537</v>
      </c>
      <c r="O141" s="20">
        <f>+B141/'Total x Ano'!$F$30</f>
        <v>4.1430364990298478E-5</v>
      </c>
      <c r="P141" s="20">
        <f>+C141/'Total x Ano'!$F$30</f>
        <v>5.072885125969054E-4</v>
      </c>
      <c r="Q141" s="20">
        <f>+D141/'Total x Ano'!$F$30</f>
        <v>1.0752190077637513E-3</v>
      </c>
      <c r="R141" s="20">
        <f>+E141/'Total x Ano'!$F$30</f>
        <v>3.6076139985167628E-5</v>
      </c>
      <c r="S141" s="20">
        <f>+F141/'Total x Ano'!$F$30</f>
        <v>2.0768376003315497E-4</v>
      </c>
      <c r="T141" s="20">
        <f>+G141/'Total x Ano'!$F$30</f>
        <v>6.0840184019262949E-5</v>
      </c>
      <c r="U141" s="20">
        <f>+H141/'Total x Ano'!$F$30</f>
        <v>3.1256859551627107E-5</v>
      </c>
      <c r="V141" s="20">
        <f>+I141/'Total x Ano'!$F$30</f>
        <v>1.5516659179283592E-6</v>
      </c>
      <c r="W141" s="20">
        <f>+J141/'Total x Ano'!$F$30</f>
        <v>8.7790666352444344E-5</v>
      </c>
      <c r="X141" s="20">
        <f>+K141/'Total x Ano'!$F$30</f>
        <v>1.3141033432231082E-4</v>
      </c>
      <c r="Y141" s="20">
        <f>+L141/'Total x Ano'!$F$30</f>
        <v>2.1805474955328514E-3</v>
      </c>
    </row>
    <row r="142" spans="1:25" x14ac:dyDescent="0.25">
      <c r="A142" s="1" t="s">
        <v>538</v>
      </c>
      <c r="B142" s="174">
        <f>tab_dinamicas!M663</f>
        <v>53428.119916461816</v>
      </c>
      <c r="C142" s="174">
        <f>tab_dinamicas!N663</f>
        <v>142208.93620050838</v>
      </c>
      <c r="D142" s="174">
        <f>tab_dinamicas!O663</f>
        <v>609457.39076230885</v>
      </c>
      <c r="E142" s="174">
        <f>tab_dinamicas!P663</f>
        <v>3310.2983845175017</v>
      </c>
      <c r="F142" s="174">
        <f>tab_dinamicas!Q663</f>
        <v>285121.63954935729</v>
      </c>
      <c r="G142" s="174">
        <f>tab_dinamicas!R663</f>
        <v>23715.013370988883</v>
      </c>
      <c r="H142" s="174">
        <f>tab_dinamicas!S663</f>
        <v>59358.277367456059</v>
      </c>
      <c r="I142" s="174">
        <f>tab_dinamicas!T663</f>
        <v>18333.342214847617</v>
      </c>
      <c r="J142" s="174">
        <f>tab_dinamicas!U663</f>
        <v>3981.331993256666</v>
      </c>
      <c r="K142" s="174">
        <f>tab_dinamicas!V663</f>
        <v>108989.466839389</v>
      </c>
      <c r="L142" s="174">
        <f t="shared" si="8"/>
        <v>1307903.8165990922</v>
      </c>
      <c r="N142" s="1" t="s">
        <v>538</v>
      </c>
      <c r="O142" s="20">
        <f>+B142/'Total x Ano'!$F$30</f>
        <v>4.2252776133717968E-4</v>
      </c>
      <c r="P142" s="20">
        <f>+C142/'Total x Ano'!$F$30</f>
        <v>1.1246366810004306E-3</v>
      </c>
      <c r="Q142" s="20">
        <f>+D142/'Total x Ano'!$F$30</f>
        <v>4.8197965294648985E-3</v>
      </c>
      <c r="R142" s="20">
        <f>+E142/'Total x Ano'!$F$30</f>
        <v>2.6178966580804375E-5</v>
      </c>
      <c r="S142" s="20">
        <f>+F142/'Total x Ano'!$F$30</f>
        <v>2.254838992200013E-3</v>
      </c>
      <c r="T142" s="20">
        <f>+G142/'Total x Ano'!$F$30</f>
        <v>1.8754639926301921E-4</v>
      </c>
      <c r="U142" s="20">
        <f>+H142/'Total x Ano'!$F$30</f>
        <v>4.6942546531896574E-4</v>
      </c>
      <c r="V142" s="20">
        <f>+I142/'Total x Ano'!$F$30</f>
        <v>1.4498631162728295E-4</v>
      </c>
      <c r="W142" s="20">
        <f>+J142/'Total x Ano'!$F$30</f>
        <v>3.1485728805001769E-5</v>
      </c>
      <c r="X142" s="20">
        <f>+K142/'Total x Ano'!$F$30</f>
        <v>8.6192580807603809E-4</v>
      </c>
      <c r="Y142" s="20">
        <f>+L142/'Total x Ano'!$F$30</f>
        <v>1.0343348643673636E-2</v>
      </c>
    </row>
    <row r="143" spans="1:25" x14ac:dyDescent="0.25">
      <c r="A143" s="1" t="s">
        <v>539</v>
      </c>
      <c r="B143" s="174">
        <f>tab_dinamicas!M664</f>
        <v>14622.11851162416</v>
      </c>
      <c r="C143" s="174">
        <f>tab_dinamicas!N664</f>
        <v>12706.523632190332</v>
      </c>
      <c r="D143" s="174">
        <f>tab_dinamicas!O664</f>
        <v>645773.84375035984</v>
      </c>
      <c r="E143" s="174">
        <f>tab_dinamicas!P664</f>
        <v>2859.3029429058874</v>
      </c>
      <c r="F143" s="174">
        <f>tab_dinamicas!Q664</f>
        <v>93599.42296776791</v>
      </c>
      <c r="G143" s="174">
        <f>tab_dinamicas!R664</f>
        <v>11523.787976811851</v>
      </c>
      <c r="H143" s="174">
        <f>tab_dinamicas!S664</f>
        <v>8013.2357818770142</v>
      </c>
      <c r="I143" s="174">
        <f>tab_dinamicas!T664</f>
        <v>543.87551840694732</v>
      </c>
      <c r="J143" s="174">
        <f>tab_dinamicas!U664</f>
        <v>7671.7801681786495</v>
      </c>
      <c r="K143" s="174">
        <f>tab_dinamicas!V664</f>
        <v>45181.812656113223</v>
      </c>
      <c r="L143" s="174">
        <f t="shared" si="8"/>
        <v>842495.70390623587</v>
      </c>
      <c r="N143" s="1" t="s">
        <v>539</v>
      </c>
      <c r="O143" s="20">
        <f>+B143/'Total x Ano'!$F$30</f>
        <v>1.1563669113537159E-4</v>
      </c>
      <c r="P143" s="20">
        <f>+C143/'Total x Ano'!$F$30</f>
        <v>1.0048751468481194E-4</v>
      </c>
      <c r="Q143" s="20">
        <f>+D143/'Total x Ano'!$F$30</f>
        <v>5.1069994032463557E-3</v>
      </c>
      <c r="R143" s="20">
        <f>+E143/'Total x Ano'!$F$30</f>
        <v>2.2612341091916172E-5</v>
      </c>
      <c r="S143" s="20">
        <f>+F143/'Total x Ano'!$F$30</f>
        <v>7.4021610176175172E-4</v>
      </c>
      <c r="T143" s="20">
        <f>+G143/'Total x Ano'!$F$30</f>
        <v>9.1134038472246275E-5</v>
      </c>
      <c r="U143" s="20">
        <f>+H143/'Total x Ano'!$F$30</f>
        <v>6.3371396584371883E-5</v>
      </c>
      <c r="V143" s="20">
        <f>+I143/'Total x Ano'!$F$30</f>
        <v>4.3011527562245499E-6</v>
      </c>
      <c r="W143" s="20">
        <f>+J143/'Total x Ano'!$F$30</f>
        <v>6.0671049346296406E-5</v>
      </c>
      <c r="X143" s="20">
        <f>+K143/'Total x Ano'!$F$30</f>
        <v>3.5731315615433718E-4</v>
      </c>
      <c r="Y143" s="20">
        <f>+L143/'Total x Ano'!$F$30</f>
        <v>6.6627428452336835E-3</v>
      </c>
    </row>
    <row r="144" spans="1:25" x14ac:dyDescent="0.25">
      <c r="A144" s="1" t="s">
        <v>540</v>
      </c>
      <c r="B144" s="174">
        <f>tab_dinamicas!M665</f>
        <v>1790.4149906183657</v>
      </c>
      <c r="C144" s="174">
        <f>tab_dinamicas!N665</f>
        <v>19896.892519672467</v>
      </c>
      <c r="D144" s="174">
        <f>tab_dinamicas!O665</f>
        <v>376593.76734810532</v>
      </c>
      <c r="E144" s="174">
        <f>tab_dinamicas!P665</f>
        <v>7018.9139803679991</v>
      </c>
      <c r="F144" s="174">
        <f>tab_dinamicas!Q665</f>
        <v>96010.767329462338</v>
      </c>
      <c r="G144" s="174">
        <f>tab_dinamicas!R665</f>
        <v>8885.64784196658</v>
      </c>
      <c r="H144" s="174">
        <f>tab_dinamicas!S665</f>
        <v>5911.9500256509264</v>
      </c>
      <c r="I144" s="174">
        <f>tab_dinamicas!T665</f>
        <v>4897.6949228303356</v>
      </c>
      <c r="J144" s="174">
        <f>tab_dinamicas!U665</f>
        <v>40.487470747710333</v>
      </c>
      <c r="K144" s="174">
        <f>tab_dinamicas!V665</f>
        <v>23372.528055038958</v>
      </c>
      <c r="L144" s="174">
        <f t="shared" si="8"/>
        <v>544419.06448446098</v>
      </c>
      <c r="N144" s="1" t="s">
        <v>540</v>
      </c>
      <c r="O144" s="20">
        <f>+B144/'Total x Ano'!$F$30</f>
        <v>1.4159211273639059E-5</v>
      </c>
      <c r="P144" s="20">
        <f>+C144/'Total x Ano'!$F$30</f>
        <v>1.5735139973198635E-4</v>
      </c>
      <c r="Q144" s="20">
        <f>+D144/'Total x Ano'!$F$30</f>
        <v>2.9782317195500363E-3</v>
      </c>
      <c r="R144" s="20">
        <f>+E144/'Total x Ano'!$F$30</f>
        <v>5.5507961271707825E-5</v>
      </c>
      <c r="S144" s="20">
        <f>+F144/'Total x Ano'!$F$30</f>
        <v>7.5928583389069115E-4</v>
      </c>
      <c r="T144" s="20">
        <f>+G144/'Total x Ano'!$F$30</f>
        <v>7.0270728159010088E-5</v>
      </c>
      <c r="U144" s="20">
        <f>+H144/'Total x Ano'!$F$30</f>
        <v>4.6753713463645894E-5</v>
      </c>
      <c r="V144" s="20">
        <f>+I144/'Total x Ano'!$F$30</f>
        <v>3.873263881812849E-5</v>
      </c>
      <c r="W144" s="20">
        <f>+J144/'Total x Ano'!$F$30</f>
        <v>3.2018870220368184E-7</v>
      </c>
      <c r="X144" s="20">
        <f>+K144/'Total x Ano'!$F$30</f>
        <v>1.8483790878898716E-4</v>
      </c>
      <c r="Y144" s="20">
        <f>+L144/'Total x Ano'!$F$30</f>
        <v>4.3054513036500357E-3</v>
      </c>
    </row>
    <row r="145" spans="1:25" x14ac:dyDescent="0.25">
      <c r="A145" s="1" t="s">
        <v>541</v>
      </c>
      <c r="B145" s="174">
        <f>tab_dinamicas!M666</f>
        <v>298782.65833239694</v>
      </c>
      <c r="C145" s="174">
        <f>tab_dinamicas!N666</f>
        <v>36845.756901252731</v>
      </c>
      <c r="D145" s="174">
        <f>tab_dinamicas!O666</f>
        <v>972035.50635841163</v>
      </c>
      <c r="E145" s="174">
        <f>tab_dinamicas!P666</f>
        <v>7575.6414469992033</v>
      </c>
      <c r="F145" s="174">
        <f>tab_dinamicas!Q666</f>
        <v>568031.07022455148</v>
      </c>
      <c r="G145" s="174">
        <f>tab_dinamicas!R666</f>
        <v>25706.251510027796</v>
      </c>
      <c r="H145" s="174">
        <f>tab_dinamicas!S666</f>
        <v>34143.159223951385</v>
      </c>
      <c r="I145" s="174">
        <f>tab_dinamicas!T666</f>
        <v>8602.8621730847935</v>
      </c>
      <c r="J145" s="174">
        <f>tab_dinamicas!U666</f>
        <v>8631.6626159383595</v>
      </c>
      <c r="K145" s="174">
        <f>tab_dinamicas!V666</f>
        <v>177125.88431367144</v>
      </c>
      <c r="L145" s="174">
        <f t="shared" si="8"/>
        <v>2137480.453100286</v>
      </c>
      <c r="N145" s="1" t="s">
        <v>541</v>
      </c>
      <c r="O145" s="20">
        <f>+B145/'Total x Ano'!$F$30</f>
        <v>2.3628749794855105E-3</v>
      </c>
      <c r="P145" s="20">
        <f>+C145/'Total x Ano'!$F$30</f>
        <v>2.9138878932296973E-4</v>
      </c>
      <c r="Q145" s="20">
        <f>+D145/'Total x Ano'!$F$30</f>
        <v>7.6871877034798393E-3</v>
      </c>
      <c r="R145" s="20">
        <f>+E145/'Total x Ano'!$F$30</f>
        <v>5.9910751609799512E-5</v>
      </c>
      <c r="S145" s="20">
        <f>+F145/'Total x Ano'!$F$30</f>
        <v>4.4921830835000535E-3</v>
      </c>
      <c r="T145" s="20">
        <f>+G145/'Total x Ano'!$F$30</f>
        <v>2.0329378836248278E-4</v>
      </c>
      <c r="U145" s="20">
        <f>+H145/'Total x Ano'!$F$30</f>
        <v>2.7001572682010299E-4</v>
      </c>
      <c r="V145" s="20">
        <f>+I145/'Total x Ano'!$F$30</f>
        <v>6.8034362818105711E-5</v>
      </c>
      <c r="W145" s="20">
        <f>+J145/'Total x Ano'!$F$30</f>
        <v>6.8262126524997569E-5</v>
      </c>
      <c r="X145" s="20">
        <f>+K145/'Total x Ano'!$F$30</f>
        <v>1.4007717937846551E-3</v>
      </c>
      <c r="Y145" s="20">
        <f>+L145/'Total x Ano'!$F$30</f>
        <v>1.690392310570852E-2</v>
      </c>
    </row>
    <row r="146" spans="1:25" x14ac:dyDescent="0.25">
      <c r="A146" s="1" t="s">
        <v>542</v>
      </c>
      <c r="B146" s="174">
        <f>tab_dinamicas!M667</f>
        <v>4164.5564098734767</v>
      </c>
      <c r="C146" s="174">
        <f>tab_dinamicas!N667</f>
        <v>2349.5308126771251</v>
      </c>
      <c r="D146" s="174">
        <f>tab_dinamicas!O667</f>
        <v>283849.21960272401</v>
      </c>
      <c r="E146" s="174">
        <f>tab_dinamicas!P667</f>
        <v>3818.2693956737735</v>
      </c>
      <c r="F146" s="174">
        <f>tab_dinamicas!Q667</f>
        <v>46686.532210603189</v>
      </c>
      <c r="G146" s="174">
        <f>tab_dinamicas!R667</f>
        <v>7390.1556892237822</v>
      </c>
      <c r="H146" s="174">
        <f>tab_dinamicas!S667</f>
        <v>4283.6551950982976</v>
      </c>
      <c r="I146" s="174">
        <f>tab_dinamicas!T667</f>
        <v>1442.4460378012577</v>
      </c>
      <c r="J146" s="174">
        <f>tab_dinamicas!U667</f>
        <v>218.76297629181013</v>
      </c>
      <c r="K146" s="174">
        <f>tab_dinamicas!V667</f>
        <v>17019.801104799044</v>
      </c>
      <c r="L146" s="174">
        <f t="shared" si="8"/>
        <v>371222.92943476577</v>
      </c>
      <c r="N146" s="1" t="s">
        <v>542</v>
      </c>
      <c r="O146" s="20">
        <f>+B146/'Total x Ano'!$F$30</f>
        <v>3.2934729868420408E-5</v>
      </c>
      <c r="P146" s="20">
        <f>+C146/'Total x Ano'!$F$30</f>
        <v>1.8580889539542173E-5</v>
      </c>
      <c r="Q146" s="20">
        <f>+D146/'Total x Ano'!$F$30</f>
        <v>2.2447762620801371E-3</v>
      </c>
      <c r="R146" s="20">
        <f>+E146/'Total x Ano'!$F$30</f>
        <v>3.0196174270381197E-5</v>
      </c>
      <c r="S146" s="20">
        <f>+F146/'Total x Ano'!$F$30</f>
        <v>3.692129906570862E-4</v>
      </c>
      <c r="T146" s="20">
        <f>+G146/'Total x Ano'!$F$30</f>
        <v>5.8443867090648925E-5</v>
      </c>
      <c r="U146" s="20">
        <f>+H146/'Total x Ano'!$F$30</f>
        <v>3.3876603607898865E-5</v>
      </c>
      <c r="V146" s="20">
        <f>+I146/'Total x Ano'!$F$30</f>
        <v>1.1407354332415215E-5</v>
      </c>
      <c r="W146" s="20">
        <f>+J146/'Total x Ano'!$F$30</f>
        <v>1.7300520920549416E-6</v>
      </c>
      <c r="X146" s="20">
        <f>+K146/'Total x Ano'!$F$30</f>
        <v>1.3459838134785394E-4</v>
      </c>
      <c r="Y146" s="20">
        <f>+L146/'Total x Ano'!$F$30</f>
        <v>2.9357573048864388E-3</v>
      </c>
    </row>
    <row r="147" spans="1:25" x14ac:dyDescent="0.25">
      <c r="A147" s="1" t="s">
        <v>543</v>
      </c>
      <c r="B147" s="174">
        <f>tab_dinamicas!M668</f>
        <v>20622.243095668226</v>
      </c>
      <c r="C147" s="174">
        <f>tab_dinamicas!N668</f>
        <v>5702.4884168224935</v>
      </c>
      <c r="D147" s="174">
        <f>tab_dinamicas!O668</f>
        <v>215457.84309282884</v>
      </c>
      <c r="E147" s="174">
        <f>tab_dinamicas!P668</f>
        <v>9933.8374688393178</v>
      </c>
      <c r="F147" s="174">
        <f>tab_dinamicas!Q668</f>
        <v>58589.540581143337</v>
      </c>
      <c r="G147" s="174">
        <f>tab_dinamicas!R668</f>
        <v>10369.683845490361</v>
      </c>
      <c r="H147" s="174">
        <f>tab_dinamicas!S668</f>
        <v>30685.183558521108</v>
      </c>
      <c r="I147" s="174">
        <f>tab_dinamicas!T668</f>
        <v>0</v>
      </c>
      <c r="J147" s="174">
        <f>tab_dinamicas!U668</f>
        <v>510.12493307389877</v>
      </c>
      <c r="K147" s="174">
        <f>tab_dinamicas!V668</f>
        <v>27633.477670294524</v>
      </c>
      <c r="L147" s="174">
        <f t="shared" si="8"/>
        <v>379504.42266268202</v>
      </c>
      <c r="N147" s="1" t="s">
        <v>543</v>
      </c>
      <c r="O147" s="20">
        <f>+B147/'Total x Ano'!$F$30</f>
        <v>1.6308771902488536E-4</v>
      </c>
      <c r="P147" s="20">
        <f>+C147/'Total x Ano'!$F$30</f>
        <v>4.5097219752043418E-5</v>
      </c>
      <c r="Q147" s="20">
        <f>+D147/'Total x Ano'!$F$30</f>
        <v>1.7039139735197902E-3</v>
      </c>
      <c r="R147" s="20">
        <f>+E147/'Total x Ano'!$F$30</f>
        <v>7.8560168573381321E-5</v>
      </c>
      <c r="S147" s="20">
        <f>+F147/'Total x Ano'!$F$30</f>
        <v>4.6334603310450422E-4</v>
      </c>
      <c r="T147" s="20">
        <f>+G147/'Total x Ano'!$F$30</f>
        <v>8.2006990099222539E-5</v>
      </c>
      <c r="U147" s="20">
        <f>+H147/'Total x Ano'!$F$30</f>
        <v>2.426688780266735E-4</v>
      </c>
      <c r="V147" s="20">
        <f>+I147/'Total x Ano'!$F$30</f>
        <v>0</v>
      </c>
      <c r="W147" s="20">
        <f>+J147/'Total x Ano'!$F$30</f>
        <v>4.0342416373813321E-6</v>
      </c>
      <c r="X147" s="20">
        <f>+K147/'Total x Ano'!$F$30</f>
        <v>2.1853494894161544E-4</v>
      </c>
      <c r="Y147" s="20">
        <f>+L147/'Total x Ano'!$F$30</f>
        <v>3.0012501726794966E-3</v>
      </c>
    </row>
    <row r="148" spans="1:25" x14ac:dyDescent="0.25">
      <c r="A148" s="1" t="s">
        <v>544</v>
      </c>
      <c r="B148" s="174">
        <f>tab_dinamicas!M669</f>
        <v>70544.848909311244</v>
      </c>
      <c r="C148" s="174">
        <f>tab_dinamicas!N669</f>
        <v>94621.782189525213</v>
      </c>
      <c r="D148" s="174">
        <f>tab_dinamicas!O669</f>
        <v>1250507.5298766915</v>
      </c>
      <c r="E148" s="174">
        <f>tab_dinamicas!P669</f>
        <v>10955.651524173185</v>
      </c>
      <c r="F148" s="174">
        <f>tab_dinamicas!Q669</f>
        <v>304210.36722804717</v>
      </c>
      <c r="G148" s="174">
        <f>tab_dinamicas!R669</f>
        <v>48063.964384846004</v>
      </c>
      <c r="H148" s="174">
        <f>tab_dinamicas!S669</f>
        <v>44661.214497189278</v>
      </c>
      <c r="I148" s="174">
        <f>tab_dinamicas!T669</f>
        <v>12255.186404717575</v>
      </c>
      <c r="J148" s="174">
        <f>tab_dinamicas!U669</f>
        <v>20207.067521843626</v>
      </c>
      <c r="K148" s="174">
        <f>tab_dinamicas!V669</f>
        <v>206475.53524935822</v>
      </c>
      <c r="L148" s="174">
        <f t="shared" si="8"/>
        <v>2062503.147785703</v>
      </c>
      <c r="N148" s="1" t="s">
        <v>544</v>
      </c>
      <c r="O148" s="20">
        <f>+B148/'Total x Ano'!$F$30</f>
        <v>5.5789268142180943E-4</v>
      </c>
      <c r="P148" s="20">
        <f>+C148/'Total x Ano'!$F$30</f>
        <v>7.4830126653878219E-4</v>
      </c>
      <c r="Q148" s="20">
        <f>+D148/'Total x Ano'!$F$30</f>
        <v>9.8894392683147123E-3</v>
      </c>
      <c r="R148" s="20">
        <f>+E148/'Total x Ano'!$F$30</f>
        <v>8.6641021988739076E-5</v>
      </c>
      <c r="S148" s="20">
        <f>+F148/'Total x Ano'!$F$30</f>
        <v>2.4057991492383449E-3</v>
      </c>
      <c r="T148" s="20">
        <f>+G148/'Total x Ano'!$F$30</f>
        <v>3.8010619322319966E-4</v>
      </c>
      <c r="U148" s="20">
        <f>+H148/'Total x Ano'!$F$30</f>
        <v>3.5319608868143482E-4</v>
      </c>
      <c r="V148" s="20">
        <f>+I148/'Total x Ano'!$F$30</f>
        <v>9.6918186236976452E-5</v>
      </c>
      <c r="W148" s="20">
        <f>+J148/'Total x Ano'!$F$30</f>
        <v>1.5980436924495163E-4</v>
      </c>
      <c r="X148" s="20">
        <f>+K148/'Total x Ano'!$F$30</f>
        <v>1.632878825162012E-3</v>
      </c>
      <c r="Y148" s="20">
        <f>+L148/'Total x Ano'!$F$30</f>
        <v>1.6310977050050961E-2</v>
      </c>
    </row>
    <row r="149" spans="1:25" x14ac:dyDescent="0.25">
      <c r="A149" s="1" t="s">
        <v>545</v>
      </c>
      <c r="B149" s="174">
        <f>tab_dinamicas!M670</f>
        <v>371900.02688610856</v>
      </c>
      <c r="C149" s="174">
        <f>tab_dinamicas!N670</f>
        <v>164545.91916365642</v>
      </c>
      <c r="D149" s="174">
        <f>tab_dinamicas!O670</f>
        <v>3000264.3345851623</v>
      </c>
      <c r="E149" s="174">
        <f>tab_dinamicas!P670</f>
        <v>50078.028233913865</v>
      </c>
      <c r="F149" s="174">
        <f>tab_dinamicas!Q670</f>
        <v>1293357.3129060038</v>
      </c>
      <c r="G149" s="174">
        <f>tab_dinamicas!R670</f>
        <v>177532.09429010883</v>
      </c>
      <c r="H149" s="174">
        <f>tab_dinamicas!S670</f>
        <v>216209.29835911444</v>
      </c>
      <c r="I149" s="174">
        <f>tab_dinamicas!T670</f>
        <v>18313.714640169041</v>
      </c>
      <c r="J149" s="174">
        <f>tab_dinamicas!U670</f>
        <v>111805.26707240893</v>
      </c>
      <c r="K149" s="174">
        <f>tab_dinamicas!V670</f>
        <v>389256.01090691396</v>
      </c>
      <c r="L149" s="174">
        <f t="shared" si="8"/>
        <v>5793262.007043561</v>
      </c>
      <c r="N149" s="1" t="s">
        <v>545</v>
      </c>
      <c r="O149" s="20">
        <f>+B149/'Total x Ano'!$F$30</f>
        <v>2.9411120220423168E-3</v>
      </c>
      <c r="P149" s="20">
        <f>+C149/'Total x Ano'!$F$30</f>
        <v>1.3012851466623809E-3</v>
      </c>
      <c r="Q149" s="20">
        <f>+D149/'Total x Ano'!$F$30</f>
        <v>2.3727111766129363E-2</v>
      </c>
      <c r="R149" s="20">
        <f>+E149/'Total x Ano'!$F$30</f>
        <v>3.9603409580834349E-4</v>
      </c>
      <c r="S149" s="20">
        <f>+F149/'Total x Ano'!$F$30</f>
        <v>1.0228309940265509E-2</v>
      </c>
      <c r="T149" s="20">
        <f>+G149/'Total x Ano'!$F$30</f>
        <v>1.403984240568208E-3</v>
      </c>
      <c r="U149" s="20">
        <f>+H149/'Total x Ano'!$F$30</f>
        <v>1.7098567375905668E-3</v>
      </c>
      <c r="V149" s="20">
        <f>+I149/'Total x Ano'!$F$30</f>
        <v>1.4483109008472475E-4</v>
      </c>
      <c r="W149" s="20">
        <f>+J149/'Total x Ano'!$F$30</f>
        <v>8.8419411492813909E-4</v>
      </c>
      <c r="X149" s="20">
        <f>+K149/'Total x Ano'!$F$30</f>
        <v>3.0783690523398639E-3</v>
      </c>
      <c r="Y149" s="20">
        <f>+L149/'Total x Ano'!$F$30</f>
        <v>4.581508820641942E-2</v>
      </c>
    </row>
    <row r="150" spans="1:25" x14ac:dyDescent="0.25">
      <c r="A150" s="1" t="s">
        <v>546</v>
      </c>
      <c r="B150" s="174">
        <f>tab_dinamicas!M671</f>
        <v>22677.126924214837</v>
      </c>
      <c r="C150" s="174">
        <f>tab_dinamicas!N671</f>
        <v>35362.159397910626</v>
      </c>
      <c r="D150" s="174">
        <f>tab_dinamicas!O671</f>
        <v>775338.66359669552</v>
      </c>
      <c r="E150" s="174">
        <f>tab_dinamicas!P671</f>
        <v>2960.5935441803554</v>
      </c>
      <c r="F150" s="174">
        <f>tab_dinamicas!Q671</f>
        <v>365957.93297061248</v>
      </c>
      <c r="G150" s="174">
        <f>tab_dinamicas!R671</f>
        <v>31337.17698083556</v>
      </c>
      <c r="H150" s="174">
        <f>tab_dinamicas!S671</f>
        <v>35561.485982349972</v>
      </c>
      <c r="I150" s="174">
        <f>tab_dinamicas!T671</f>
        <v>11494.77019964793</v>
      </c>
      <c r="J150" s="174">
        <f>tab_dinamicas!U671</f>
        <v>1597.3940748016298</v>
      </c>
      <c r="K150" s="174">
        <f>tab_dinamicas!V671</f>
        <v>69156.226216466806</v>
      </c>
      <c r="L150" s="174">
        <f t="shared" si="8"/>
        <v>1351443.5298877158</v>
      </c>
      <c r="N150" s="1" t="s">
        <v>546</v>
      </c>
      <c r="O150" s="20">
        <f>+B150/'Total x Ano'!$F$30</f>
        <v>1.7933843990447702E-4</v>
      </c>
      <c r="P150" s="20">
        <f>+C150/'Total x Ano'!$F$30</f>
        <v>2.7965599519147672E-4</v>
      </c>
      <c r="Q150" s="20">
        <f>+D150/'Total x Ano'!$F$30</f>
        <v>6.1316421075624352E-3</v>
      </c>
      <c r="R150" s="20">
        <f>+E150/'Total x Ano'!$F$30</f>
        <v>2.3413381650107538E-5</v>
      </c>
      <c r="S150" s="20">
        <f>+F150/'Total x Ano'!$F$30</f>
        <v>2.8941199204356072E-3</v>
      </c>
      <c r="T150" s="20">
        <f>+G150/'Total x Ano'!$F$30</f>
        <v>2.4782506397459436E-4</v>
      </c>
      <c r="U150" s="20">
        <f>+H150/'Total x Ano'!$F$30</f>
        <v>2.8123233767984851E-4</v>
      </c>
      <c r="V150" s="20">
        <f>+I150/'Total x Ano'!$F$30</f>
        <v>9.0904556011638961E-5</v>
      </c>
      <c r="W150" s="20">
        <f>+J150/'Total x Ano'!$F$30</f>
        <v>1.263273615943297E-5</v>
      </c>
      <c r="X150" s="20">
        <f>+K150/'Total x Ano'!$F$30</f>
        <v>5.4691098042490072E-4</v>
      </c>
      <c r="Y150" s="20">
        <f>+L150/'Total x Ano'!$F$30</f>
        <v>1.068767551899452E-2</v>
      </c>
    </row>
    <row r="151" spans="1:25" x14ac:dyDescent="0.25">
      <c r="A151" s="1" t="s">
        <v>547</v>
      </c>
      <c r="B151" s="174">
        <f>tab_dinamicas!M672</f>
        <v>419674.95505121542</v>
      </c>
      <c r="C151" s="174">
        <f>tab_dinamicas!N672</f>
        <v>307587.23419988411</v>
      </c>
      <c r="D151" s="174">
        <f>tab_dinamicas!O672</f>
        <v>15489639.624963472</v>
      </c>
      <c r="E151" s="174">
        <f>tab_dinamicas!P672</f>
        <v>156713.49600315059</v>
      </c>
      <c r="F151" s="174">
        <f>tab_dinamicas!Q672</f>
        <v>3024720.7254278497</v>
      </c>
      <c r="G151" s="174">
        <f>tab_dinamicas!R672</f>
        <v>298171.54531349771</v>
      </c>
      <c r="H151" s="174">
        <f>tab_dinamicas!S672</f>
        <v>181832.66755289561</v>
      </c>
      <c r="I151" s="174">
        <f>tab_dinamicas!T672</f>
        <v>325143.91153014346</v>
      </c>
      <c r="J151" s="174">
        <f>tab_dinamicas!U672</f>
        <v>317289.77761637734</v>
      </c>
      <c r="K151" s="174">
        <f>tab_dinamicas!V672</f>
        <v>936227.16674819891</v>
      </c>
      <c r="L151" s="174">
        <f t="shared" si="8"/>
        <v>21457001.104406685</v>
      </c>
      <c r="N151" s="1" t="s">
        <v>547</v>
      </c>
      <c r="O151" s="20">
        <f>+B151/'Total x Ano'!$F$30</f>
        <v>3.3189324184404981E-3</v>
      </c>
      <c r="P151" s="20">
        <f>+C151/'Total x Ano'!$F$30</f>
        <v>2.4325045628702424E-3</v>
      </c>
      <c r="Q151" s="20">
        <f>+D151/'Total x Ano'!$F$30</f>
        <v>0.12249734343803774</v>
      </c>
      <c r="R151" s="20">
        <f>+E151/'Total x Ano'!$F$30</f>
        <v>1.2393436778435551E-3</v>
      </c>
      <c r="S151" s="20">
        <f>+F151/'Total x Ano'!$F$30</f>
        <v>2.3920521230832686E-2</v>
      </c>
      <c r="T151" s="20">
        <f>+G151/'Total x Ano'!$F$30</f>
        <v>2.3580420896850982E-3</v>
      </c>
      <c r="U151" s="20">
        <f>+H151/'Total x Ano'!$F$30</f>
        <v>1.4379946380149644E-3</v>
      </c>
      <c r="V151" s="20">
        <f>+I151/'Total x Ano'!$F$30</f>
        <v>2.5713487441828635E-3</v>
      </c>
      <c r="W151" s="20">
        <f>+J151/'Total x Ano'!$F$30</f>
        <v>2.509235579336059E-3</v>
      </c>
      <c r="X151" s="20">
        <f>+K151/'Total x Ano'!$F$30</f>
        <v>7.4040031632721477E-3</v>
      </c>
      <c r="Y151" s="20">
        <f>+L151/'Total x Ano'!$F$30</f>
        <v>0.16968926954251587</v>
      </c>
    </row>
    <row r="152" spans="1:25" x14ac:dyDescent="0.25">
      <c r="A152" s="1" t="s">
        <v>548</v>
      </c>
      <c r="B152" s="174">
        <f>tab_dinamicas!M673</f>
        <v>2007712.6217590687</v>
      </c>
      <c r="C152" s="174">
        <f>tab_dinamicas!N673</f>
        <v>999149.9715528118</v>
      </c>
      <c r="D152" s="174">
        <f>tab_dinamicas!O673</f>
        <v>25804103.094599973</v>
      </c>
      <c r="E152" s="174">
        <f>tab_dinamicas!P673</f>
        <v>1566824.0918633402</v>
      </c>
      <c r="F152" s="174">
        <f>tab_dinamicas!Q673</f>
        <v>12945656.660487628</v>
      </c>
      <c r="G152" s="174">
        <f>tab_dinamicas!R673</f>
        <v>1131557.3631851939</v>
      </c>
      <c r="H152" s="174">
        <f>tab_dinamicas!S673</f>
        <v>2249384.93369014</v>
      </c>
      <c r="I152" s="174">
        <f>tab_dinamicas!T673</f>
        <v>362655.16913521104</v>
      </c>
      <c r="J152" s="174">
        <f>tab_dinamicas!U673</f>
        <v>220562.52413058042</v>
      </c>
      <c r="K152" s="174">
        <f>tab_dinamicas!V673</f>
        <v>6658562.2330113938</v>
      </c>
      <c r="L152" s="174">
        <f t="shared" si="8"/>
        <v>53946168.66341535</v>
      </c>
      <c r="N152" s="1" t="s">
        <v>548</v>
      </c>
      <c r="O152" s="20">
        <f>+B152/'Total x Ano'!$F$30</f>
        <v>1.58776749173778E-2</v>
      </c>
      <c r="P152" s="20">
        <f>+C152/'Total x Ano'!$F$30</f>
        <v>7.9016181250697801E-3</v>
      </c>
      <c r="Q152" s="20">
        <f>+D152/'Total x Ano'!$F$30</f>
        <v>0.2040676320058156</v>
      </c>
      <c r="R152" s="20">
        <f>+E152/'Total x Ano'!$F$30</f>
        <v>1.2390978327129919E-2</v>
      </c>
      <c r="S152" s="20">
        <f>+F152/'Total x Ano'!$F$30</f>
        <v>0.10237866008289483</v>
      </c>
      <c r="T152" s="20">
        <f>+G152/'Total x Ano'!$F$30</f>
        <v>8.9487408547933838E-3</v>
      </c>
      <c r="U152" s="20">
        <f>+H152/'Total x Ano'!$F$30</f>
        <v>1.7788901834908805E-2</v>
      </c>
      <c r="V152" s="20">
        <f>+I152/'Total x Ano'!$F$30</f>
        <v>2.8680005396342703E-3</v>
      </c>
      <c r="W152" s="20">
        <f>+J152/'Total x Ano'!$F$30</f>
        <v>1.7442835290009475E-3</v>
      </c>
      <c r="X152" s="20">
        <f>+K152/'Total x Ano'!$F$30</f>
        <v>5.2658176975674327E-2</v>
      </c>
      <c r="Y152" s="20">
        <f>+L152/'Total x Ano'!$F$30</f>
        <v>0.42662466719229974</v>
      </c>
    </row>
    <row r="153" spans="1:25" x14ac:dyDescent="0.25">
      <c r="A153" s="1" t="s">
        <v>549</v>
      </c>
      <c r="B153" s="174">
        <f>tab_dinamicas!M674</f>
        <v>156430.68975692661</v>
      </c>
      <c r="C153" s="174">
        <f>tab_dinamicas!N674</f>
        <v>170275.19789910066</v>
      </c>
      <c r="D153" s="174">
        <f>tab_dinamicas!O674</f>
        <v>2446860.0382796568</v>
      </c>
      <c r="E153" s="174">
        <f>tab_dinamicas!P674</f>
        <v>66103.836989958028</v>
      </c>
      <c r="F153" s="174">
        <f>tab_dinamicas!Q674</f>
        <v>1334404.5830285407</v>
      </c>
      <c r="G153" s="174">
        <f>tab_dinamicas!R674</f>
        <v>144125.41702160527</v>
      </c>
      <c r="H153" s="174">
        <f>tab_dinamicas!S674</f>
        <v>205441.66681120967</v>
      </c>
      <c r="I153" s="174">
        <f>tab_dinamicas!T674</f>
        <v>54090.490026263971</v>
      </c>
      <c r="J153" s="174">
        <f>tab_dinamicas!U674</f>
        <v>82947.262588363257</v>
      </c>
      <c r="K153" s="174">
        <f>tab_dinamicas!V674</f>
        <v>417093.49450804328</v>
      </c>
      <c r="L153" s="174">
        <f t="shared" si="8"/>
        <v>5077772.6769096674</v>
      </c>
      <c r="N153" s="1" t="s">
        <v>549</v>
      </c>
      <c r="O153" s="20">
        <f>+B153/'Total x Ano'!$F$30</f>
        <v>1.2371071497700233E-3</v>
      </c>
      <c r="P153" s="20">
        <f>+C153/'Total x Ano'!$F$30</f>
        <v>1.3465942333745653E-3</v>
      </c>
      <c r="Q153" s="20">
        <f>+D153/'Total x Ano'!$F$30</f>
        <v>1.9350602190311456E-2</v>
      </c>
      <c r="R153" s="20">
        <f>+E153/'Total x Ano'!$F$30</f>
        <v>5.2277164726807182E-4</v>
      </c>
      <c r="S153" s="20">
        <f>+F153/'Total x Ano'!$F$30</f>
        <v>1.055292572650309E-2</v>
      </c>
      <c r="T153" s="20">
        <f>+G153/'Total x Ano'!$F$30</f>
        <v>1.1397928637792711E-3</v>
      </c>
      <c r="U153" s="20">
        <f>+H153/'Total x Ano'!$F$30</f>
        <v>1.6247026415835686E-3</v>
      </c>
      <c r="V153" s="20">
        <f>+I153/'Total x Ano'!$F$30</f>
        <v>4.2776600966238672E-4</v>
      </c>
      <c r="W153" s="20">
        <f>+J153/'Total x Ano'!$F$30</f>
        <v>6.559751910661895E-4</v>
      </c>
      <c r="X153" s="20">
        <f>+K153/'Total x Ano'!$F$30</f>
        <v>3.2985173496341801E-3</v>
      </c>
      <c r="Y153" s="20">
        <f>+L153/'Total x Ano'!$F$30</f>
        <v>4.01567550029528E-2</v>
      </c>
    </row>
    <row r="154" spans="1:25" x14ac:dyDescent="0.25">
      <c r="A154" s="1" t="s">
        <v>550</v>
      </c>
      <c r="B154" s="174">
        <f>tab_dinamicas!M675</f>
        <v>82131.380430489109</v>
      </c>
      <c r="C154" s="174">
        <f>tab_dinamicas!N675</f>
        <v>62670.328456009745</v>
      </c>
      <c r="D154" s="174">
        <f>tab_dinamicas!O675</f>
        <v>1602829.6667937711</v>
      </c>
      <c r="E154" s="174">
        <f>tab_dinamicas!P675</f>
        <v>27117.988591058969</v>
      </c>
      <c r="F154" s="174">
        <f>tab_dinamicas!Q675</f>
        <v>542450.80749695667</v>
      </c>
      <c r="G154" s="174">
        <f>tab_dinamicas!R675</f>
        <v>111820.03548221222</v>
      </c>
      <c r="H154" s="174">
        <f>tab_dinamicas!S675</f>
        <v>185055.24016290711</v>
      </c>
      <c r="I154" s="174">
        <f>tab_dinamicas!T675</f>
        <v>31443.194413217483</v>
      </c>
      <c r="J154" s="174">
        <f>tab_dinamicas!U675</f>
        <v>2224.1762507026706</v>
      </c>
      <c r="K154" s="174">
        <f>tab_dinamicas!V675</f>
        <v>199513.51466729387</v>
      </c>
      <c r="L154" s="174">
        <f t="shared" si="8"/>
        <v>2847256.3327446189</v>
      </c>
      <c r="N154" s="1" t="s">
        <v>550</v>
      </c>
      <c r="O154" s="20">
        <f>+B154/'Total x Ano'!$F$30</f>
        <v>6.4952291720327755E-4</v>
      </c>
      <c r="P154" s="20">
        <f>+C154/'Total x Ano'!$F$30</f>
        <v>4.9561829287997784E-4</v>
      </c>
      <c r="Q154" s="20">
        <f>+D154/'Total x Ano'!$F$30</f>
        <v>1.2675722671396572E-2</v>
      </c>
      <c r="R154" s="20">
        <f>+E154/'Total x Ano'!$F$30</f>
        <v>2.1445828581022095E-4</v>
      </c>
      <c r="S154" s="20">
        <f>+F154/'Total x Ano'!$F$30</f>
        <v>4.2898856573205975E-3</v>
      </c>
      <c r="T154" s="20">
        <f>+G154/'Total x Ano'!$F$30</f>
        <v>8.8431090854061223E-4</v>
      </c>
      <c r="U154" s="20">
        <f>+H154/'Total x Ano'!$F$30</f>
        <v>1.463479839305664E-3</v>
      </c>
      <c r="V154" s="20">
        <f>+I154/'Total x Ano'!$F$30</f>
        <v>2.486634859223831E-4</v>
      </c>
      <c r="W154" s="20">
        <f>+J154/'Total x Ano'!$F$30</f>
        <v>1.7589542987814651E-5</v>
      </c>
      <c r="X154" s="20">
        <f>+K154/'Total x Ano'!$F$30</f>
        <v>1.5778207962528447E-3</v>
      </c>
      <c r="Y154" s="20">
        <f>+L154/'Total x Ano'!$F$30</f>
        <v>2.2517072397619964E-2</v>
      </c>
    </row>
    <row r="155" spans="1:25" x14ac:dyDescent="0.25">
      <c r="A155" s="1" t="s">
        <v>551</v>
      </c>
      <c r="B155" s="174">
        <f>tab_dinamicas!M676</f>
        <v>472574.66091400263</v>
      </c>
      <c r="C155" s="174">
        <f>tab_dinamicas!N676</f>
        <v>89089.644213779859</v>
      </c>
      <c r="D155" s="174">
        <f>tab_dinamicas!O676</f>
        <v>3058433.0395436785</v>
      </c>
      <c r="E155" s="174">
        <f>tab_dinamicas!P676</f>
        <v>26632.015264351729</v>
      </c>
      <c r="F155" s="174">
        <f>tab_dinamicas!Q676</f>
        <v>1501441.3779490958</v>
      </c>
      <c r="G155" s="174">
        <f>tab_dinamicas!R676</f>
        <v>143834.21443941814</v>
      </c>
      <c r="H155" s="174">
        <f>tab_dinamicas!S676</f>
        <v>92204.519788032034</v>
      </c>
      <c r="I155" s="174">
        <f>tab_dinamicas!T676</f>
        <v>36067.191380902295</v>
      </c>
      <c r="J155" s="174">
        <f>tab_dinamicas!U676</f>
        <v>52700.389110265067</v>
      </c>
      <c r="K155" s="174">
        <f>tab_dinamicas!V676</f>
        <v>421957.73084193922</v>
      </c>
      <c r="L155" s="174">
        <f t="shared" si="8"/>
        <v>5894934.7834454663</v>
      </c>
      <c r="N155" s="1" t="s">
        <v>551</v>
      </c>
      <c r="O155" s="20">
        <f>+B155/'Total x Ano'!$F$30</f>
        <v>3.7372813015482489E-3</v>
      </c>
      <c r="P155" s="20">
        <f>+C155/'Total x Ano'!$F$30</f>
        <v>7.0455123606878104E-4</v>
      </c>
      <c r="Q155" s="20">
        <f>+D155/'Total x Ano'!$F$30</f>
        <v>2.41871296878611E-2</v>
      </c>
      <c r="R155" s="20">
        <f>+E155/'Total x Ano'!$F$30</f>
        <v>2.1061504329814585E-4</v>
      </c>
      <c r="S155" s="20">
        <f>+F155/'Total x Ano'!$F$30</f>
        <v>1.1873909566643307E-2</v>
      </c>
      <c r="T155" s="20">
        <f>+G155/'Total x Ano'!$F$30</f>
        <v>1.1374899346224992E-3</v>
      </c>
      <c r="U155" s="20">
        <f>+H155/'Total x Ano'!$F$30</f>
        <v>7.2918473253638031E-4</v>
      </c>
      <c r="V155" s="20">
        <f>+I155/'Total x Ano'!$F$30</f>
        <v>2.8523162813364953E-4</v>
      </c>
      <c r="W155" s="20">
        <f>+J155/'Total x Ano'!$F$30</f>
        <v>4.1677261837352707E-4</v>
      </c>
      <c r="X155" s="20">
        <f>+K155/'Total x Ano'!$F$30</f>
        <v>3.3369853865403932E-3</v>
      </c>
      <c r="Y155" s="20">
        <f>+L155/'Total x Ano'!$F$30</f>
        <v>4.6619151135626043E-2</v>
      </c>
    </row>
    <row r="156" spans="1:25" x14ac:dyDescent="0.25">
      <c r="A156" s="1" t="s">
        <v>552</v>
      </c>
      <c r="B156" s="174">
        <f>tab_dinamicas!M677</f>
        <v>6876.6593169763173</v>
      </c>
      <c r="C156" s="174">
        <f>tab_dinamicas!N677</f>
        <v>18417.914969683487</v>
      </c>
      <c r="D156" s="174">
        <f>tab_dinamicas!O677</f>
        <v>474321.59948494879</v>
      </c>
      <c r="E156" s="174">
        <f>tab_dinamicas!P677</f>
        <v>3233.1793324246737</v>
      </c>
      <c r="F156" s="174">
        <f>tab_dinamicas!Q677</f>
        <v>93213.590975379731</v>
      </c>
      <c r="G156" s="174">
        <f>tab_dinamicas!R677</f>
        <v>12828.328005228976</v>
      </c>
      <c r="H156" s="174">
        <f>tab_dinamicas!S677</f>
        <v>36100.06604801456</v>
      </c>
      <c r="I156" s="174">
        <f>tab_dinamicas!T677</f>
        <v>2418.1911801523152</v>
      </c>
      <c r="J156" s="174">
        <f>tab_dinamicas!U677</f>
        <v>1337.4697208951739</v>
      </c>
      <c r="K156" s="174">
        <f>tab_dinamicas!V677</f>
        <v>50886.20072326166</v>
      </c>
      <c r="L156" s="174">
        <f t="shared" si="8"/>
        <v>699633.19975696574</v>
      </c>
      <c r="N156" s="1" t="s">
        <v>552</v>
      </c>
      <c r="O156" s="20">
        <f>+B156/'Total x Ano'!$F$30</f>
        <v>5.4382962964512257E-5</v>
      </c>
      <c r="P156" s="20">
        <f>+C156/'Total x Ano'!$F$30</f>
        <v>1.4565514176442405E-4</v>
      </c>
      <c r="Q156" s="20">
        <f>+D156/'Total x Ano'!$F$30</f>
        <v>3.7510966864940333E-3</v>
      </c>
      <c r="R156" s="20">
        <f>+E156/'Total x Ano'!$F$30</f>
        <v>2.5569082862489438E-5</v>
      </c>
      <c r="S156" s="20">
        <f>+F156/'Total x Ano'!$F$30</f>
        <v>7.3716481101352891E-4</v>
      </c>
      <c r="T156" s="20">
        <f>+G156/'Total x Ano'!$F$30</f>
        <v>1.0145078513381084E-4</v>
      </c>
      <c r="U156" s="20">
        <f>+H156/'Total x Ano'!$F$30</f>
        <v>2.8549161219300567E-4</v>
      </c>
      <c r="V156" s="20">
        <f>+I156/'Total x Ano'!$F$30</f>
        <v>1.9123879100231198E-5</v>
      </c>
      <c r="W156" s="20">
        <f>+J156/'Total x Ano'!$F$30</f>
        <v>1.0577165880246163E-5</v>
      </c>
      <c r="X156" s="20">
        <f>+K156/'Total x Ano'!$F$30</f>
        <v>4.0242539898787403E-4</v>
      </c>
      <c r="Y156" s="20">
        <f>+L156/'Total x Ano'!$F$30</f>
        <v>5.5329375263941565E-3</v>
      </c>
    </row>
    <row r="157" spans="1:25" x14ac:dyDescent="0.25">
      <c r="A157" s="1" t="s">
        <v>553</v>
      </c>
      <c r="B157" s="174">
        <f>tab_dinamicas!M678</f>
        <v>10871.251190255214</v>
      </c>
      <c r="C157" s="174">
        <f>tab_dinamicas!N678</f>
        <v>30868.768315580346</v>
      </c>
      <c r="D157" s="174">
        <f>tab_dinamicas!O678</f>
        <v>360795.7363879226</v>
      </c>
      <c r="E157" s="174">
        <f>tab_dinamicas!P678</f>
        <v>11987.987683195981</v>
      </c>
      <c r="F157" s="174">
        <f>tab_dinamicas!Q678</f>
        <v>39857.11518225434</v>
      </c>
      <c r="G157" s="174">
        <f>tab_dinamicas!R678</f>
        <v>17962.773656458699</v>
      </c>
      <c r="H157" s="174">
        <f>tab_dinamicas!S678</f>
        <v>12463.735763758916</v>
      </c>
      <c r="I157" s="174">
        <f>tab_dinamicas!T678</f>
        <v>21199.192603624004</v>
      </c>
      <c r="J157" s="174">
        <f>tab_dinamicas!U678</f>
        <v>8422.8002768212682</v>
      </c>
      <c r="K157" s="174">
        <f>tab_dinamicas!V678</f>
        <v>38033.734928552796</v>
      </c>
      <c r="L157" s="174">
        <f t="shared" si="8"/>
        <v>552463.09598842415</v>
      </c>
      <c r="N157" s="1" t="s">
        <v>553</v>
      </c>
      <c r="O157" s="20">
        <f>+B157/'Total x Ano'!$F$30</f>
        <v>8.5973555414915596E-5</v>
      </c>
      <c r="P157" s="20">
        <f>+C157/'Total x Ano'!$F$30</f>
        <v>2.4412072878498493E-4</v>
      </c>
      <c r="Q157" s="20">
        <f>+D157/'Total x Ano'!$F$30</f>
        <v>2.8532955124445196E-3</v>
      </c>
      <c r="R157" s="20">
        <f>+E157/'Total x Ano'!$F$30</f>
        <v>9.4805087782207689E-5</v>
      </c>
      <c r="S157" s="20">
        <f>+F157/'Total x Ano'!$F$30</f>
        <v>3.1520363579417697E-4</v>
      </c>
      <c r="T157" s="20">
        <f>+G157/'Total x Ano'!$F$30</f>
        <v>1.4205572931140078E-4</v>
      </c>
      <c r="U157" s="20">
        <f>+H157/'Total x Ano'!$F$30</f>
        <v>9.8567465566696814E-5</v>
      </c>
      <c r="V157" s="20">
        <f>+I157/'Total x Ano'!$F$30</f>
        <v>1.6765043215015166E-4</v>
      </c>
      <c r="W157" s="20">
        <f>+J157/'Total x Ano'!$F$30</f>
        <v>6.6610372042287427E-5</v>
      </c>
      <c r="X157" s="20">
        <f>+K157/'Total x Ano'!$F$30</f>
        <v>3.0078372399740131E-4</v>
      </c>
      <c r="Y157" s="20">
        <f>+L157/'Total x Ano'!$F$30</f>
        <v>4.3690662432887429E-3</v>
      </c>
    </row>
    <row r="158" spans="1:25" x14ac:dyDescent="0.25">
      <c r="A158" s="1" t="s">
        <v>554</v>
      </c>
      <c r="B158" s="174">
        <f>tab_dinamicas!M679</f>
        <v>72991.727425112025</v>
      </c>
      <c r="C158" s="174">
        <f>tab_dinamicas!N679</f>
        <v>22900.598460547153</v>
      </c>
      <c r="D158" s="174">
        <f>tab_dinamicas!O679</f>
        <v>935795.44805279281</v>
      </c>
      <c r="E158" s="174">
        <f>tab_dinamicas!P679</f>
        <v>6157.8068711779442</v>
      </c>
      <c r="F158" s="174">
        <f>tab_dinamicas!Q679</f>
        <v>222974.65906230599</v>
      </c>
      <c r="G158" s="174">
        <f>tab_dinamicas!R679</f>
        <v>35230.724646086273</v>
      </c>
      <c r="H158" s="174">
        <f>tab_dinamicas!S679</f>
        <v>44399.909445696147</v>
      </c>
      <c r="I158" s="174">
        <f>tab_dinamicas!T679</f>
        <v>6343.7245786764743</v>
      </c>
      <c r="J158" s="174">
        <f>tab_dinamicas!U679</f>
        <v>4216.0522303393354</v>
      </c>
      <c r="K158" s="174">
        <f>tab_dinamicas!V679</f>
        <v>117108.28117725754</v>
      </c>
      <c r="L158" s="174">
        <f t="shared" si="8"/>
        <v>1468118.9319499917</v>
      </c>
      <c r="N158" s="1" t="s">
        <v>554</v>
      </c>
      <c r="O158" s="20">
        <f>+B158/'Total x Ano'!$F$30</f>
        <v>5.7724342973864838E-4</v>
      </c>
      <c r="P158" s="20">
        <f>+C158/'Total x Ano'!$F$30</f>
        <v>1.811057288923117E-4</v>
      </c>
      <c r="Q158" s="20">
        <f>+D158/'Total x Ano'!$F$30</f>
        <v>7.4005889848548171E-3</v>
      </c>
      <c r="R158" s="20">
        <f>+E158/'Total x Ano'!$F$30</f>
        <v>4.8698033097433804E-5</v>
      </c>
      <c r="S158" s="20">
        <f>+F158/'Total x Ano'!$F$30</f>
        <v>1.7633595132268342E-3</v>
      </c>
      <c r="T158" s="20">
        <f>+G158/'Total x Ano'!$F$30</f>
        <v>2.7861656442847995E-4</v>
      </c>
      <c r="U158" s="20">
        <f>+H158/'Total x Ano'!$F$30</f>
        <v>3.5112959937568872E-4</v>
      </c>
      <c r="V158" s="20">
        <f>+I158/'Total x Ano'!$F$30</f>
        <v>5.0168333622047446E-5</v>
      </c>
      <c r="W158" s="20">
        <f>+J158/'Total x Ano'!$F$30</f>
        <v>3.334197634787133E-5</v>
      </c>
      <c r="X158" s="20">
        <f>+K158/'Total x Ano'!$F$30</f>
        <v>9.2613215582429257E-4</v>
      </c>
      <c r="Y158" s="20">
        <f>+L158/'Total x Ano'!$F$30</f>
        <v>1.1610384319408426E-2</v>
      </c>
    </row>
    <row r="159" spans="1:25" x14ac:dyDescent="0.25">
      <c r="A159" s="1" t="s">
        <v>555</v>
      </c>
      <c r="B159" s="174">
        <f>tab_dinamicas!M680</f>
        <v>22689.902754006111</v>
      </c>
      <c r="C159" s="174">
        <f>tab_dinamicas!N680</f>
        <v>40527.986461487322</v>
      </c>
      <c r="D159" s="174">
        <f>tab_dinamicas!O680</f>
        <v>2422188.8859327249</v>
      </c>
      <c r="E159" s="174">
        <f>tab_dinamicas!P680</f>
        <v>2864.0789890733513</v>
      </c>
      <c r="F159" s="174">
        <f>tab_dinamicas!Q680</f>
        <v>723539.10659510444</v>
      </c>
      <c r="G159" s="174">
        <f>tab_dinamicas!R680</f>
        <v>98052.672600956517</v>
      </c>
      <c r="H159" s="174">
        <f>tab_dinamicas!S680</f>
        <v>29707.426659910161</v>
      </c>
      <c r="I159" s="174">
        <f>tab_dinamicas!T680</f>
        <v>10076.528407326099</v>
      </c>
      <c r="J159" s="174">
        <f>tab_dinamicas!U680</f>
        <v>36045.432235254928</v>
      </c>
      <c r="K159" s="174">
        <f>tab_dinamicas!V680</f>
        <v>651536.77002346073</v>
      </c>
      <c r="L159" s="174">
        <f t="shared" si="8"/>
        <v>4037228.7906593047</v>
      </c>
      <c r="N159" s="1" t="s">
        <v>555</v>
      </c>
      <c r="O159" s="20">
        <f>+B159/'Total x Ano'!$F$30</f>
        <v>1.794394755158624E-4</v>
      </c>
      <c r="P159" s="20">
        <f>+C159/'Total x Ano'!$F$30</f>
        <v>3.2050911426137609E-4</v>
      </c>
      <c r="Q159" s="20">
        <f>+D159/'Total x Ano'!$F$30</f>
        <v>1.9155494318519289E-2</v>
      </c>
      <c r="R159" s="20">
        <f>+E159/'Total x Ano'!$F$30</f>
        <v>2.2650111690962833E-5</v>
      </c>
      <c r="S159" s="20">
        <f>+F159/'Total x Ano'!$F$30</f>
        <v>5.721993576183056E-3</v>
      </c>
      <c r="T159" s="20">
        <f>+G159/'Total x Ano'!$F$30</f>
        <v>7.7543391592269984E-4</v>
      </c>
      <c r="U159" s="20">
        <f>+H159/'Total x Ano'!$F$30</f>
        <v>2.3493644360547317E-4</v>
      </c>
      <c r="V159" s="20">
        <f>+I159/'Total x Ano'!$F$30</f>
        <v>7.968861709255418E-5</v>
      </c>
      <c r="W159" s="20">
        <f>+J159/'Total x Ano'!$F$30</f>
        <v>2.8505954940219935E-4</v>
      </c>
      <c r="X159" s="20">
        <f>+K159/'Total x Ano'!$F$30</f>
        <v>5.1525745861412771E-3</v>
      </c>
      <c r="Y159" s="20">
        <f>+L159/'Total x Ano'!$F$30</f>
        <v>3.1927779708334748E-2</v>
      </c>
    </row>
    <row r="160" spans="1:25" x14ac:dyDescent="0.25">
      <c r="A160" s="1" t="s">
        <v>95</v>
      </c>
      <c r="B160" s="162">
        <f t="shared" ref="B160:K160" si="9">SUM(B133:B159)</f>
        <v>4182762.1881008148</v>
      </c>
      <c r="C160" s="162">
        <f t="shared" si="9"/>
        <v>2484013.6198005076</v>
      </c>
      <c r="D160" s="162">
        <f t="shared" si="9"/>
        <v>62747572.971476763</v>
      </c>
      <c r="E160" s="162">
        <f t="shared" si="9"/>
        <v>1978300.5394360805</v>
      </c>
      <c r="F160" s="162">
        <f t="shared" si="9"/>
        <v>24017654.837050986</v>
      </c>
      <c r="G160" s="162">
        <f t="shared" si="9"/>
        <v>2408296.3402516409</v>
      </c>
      <c r="H160" s="162">
        <f t="shared" si="9"/>
        <v>3577790.9406008497</v>
      </c>
      <c r="I160" s="162">
        <f t="shared" si="9"/>
        <v>939578.97841602494</v>
      </c>
      <c r="J160" s="162">
        <f t="shared" si="9"/>
        <v>1086164.0058208855</v>
      </c>
      <c r="K160" s="162">
        <f t="shared" si="9"/>
        <v>10766686.407033332</v>
      </c>
      <c r="L160" s="174">
        <f t="shared" si="8"/>
        <v>114188820.82798791</v>
      </c>
      <c r="N160" s="1" t="s">
        <v>95</v>
      </c>
      <c r="O160" s="20">
        <f>+B160/'Total x Ano'!$F$30</f>
        <v>3.3078707360606655E-2</v>
      </c>
      <c r="P160" s="20">
        <f>+C160/'Total x Ano'!$F$30</f>
        <v>1.964442536152184E-2</v>
      </c>
      <c r="Q160" s="20">
        <f>+D160/'Total x Ano'!$F$30</f>
        <v>0.49622916880536849</v>
      </c>
      <c r="R160" s="20">
        <f>+E160/'Total x Ano'!$F$30</f>
        <v>1.564507415733556E-2</v>
      </c>
      <c r="S160" s="20">
        <f>+F160/'Total x Ano'!$F$30</f>
        <v>0.18993979100772146</v>
      </c>
      <c r="T160" s="20">
        <f>+G160/'Total x Ano'!$F$30</f>
        <v>1.9045627337703173E-2</v>
      </c>
      <c r="U160" s="20">
        <f>+H160/'Total x Ano'!$F$30</f>
        <v>2.8294388779320355E-2</v>
      </c>
      <c r="V160" s="20">
        <f>+I160/'Total x Ano'!$F$30</f>
        <v>7.4305104310301139E-3</v>
      </c>
      <c r="W160" s="20">
        <f>+J160/'Total x Ano'!$F$30</f>
        <v>8.5897547310684833E-3</v>
      </c>
      <c r="X160" s="20">
        <f>+K160/'Total x Ano'!$F$30</f>
        <v>8.51466215112235E-2</v>
      </c>
      <c r="Y160" s="20">
        <f>+L160/'Total x Ano'!$F$30</f>
        <v>0.90304406948289984</v>
      </c>
    </row>
    <row r="161" spans="1:25" x14ac:dyDescent="0.25">
      <c r="A161" s="21"/>
      <c r="B161" s="156"/>
      <c r="C161" s="180"/>
      <c r="D161" s="180"/>
      <c r="E161" s="180"/>
      <c r="F161" s="180"/>
      <c r="G161" s="180"/>
      <c r="H161" s="180"/>
      <c r="I161" s="180"/>
      <c r="J161" s="180"/>
      <c r="K161" s="180"/>
      <c r="L161" s="180"/>
    </row>
    <row r="162" spans="1:25" ht="15.75" customHeight="1" x14ac:dyDescent="0.25">
      <c r="A162" s="1"/>
      <c r="B162" s="156"/>
    </row>
    <row r="163" spans="1:25" s="181" customFormat="1" x14ac:dyDescent="0.25">
      <c r="B163" s="182">
        <v>2012</v>
      </c>
      <c r="C163" s="177">
        <v>2012</v>
      </c>
      <c r="D163" s="177">
        <v>2012</v>
      </c>
      <c r="E163" s="177">
        <v>2012</v>
      </c>
      <c r="F163" s="177">
        <v>2012</v>
      </c>
      <c r="G163" s="177">
        <v>2012</v>
      </c>
      <c r="H163" s="177">
        <v>2012</v>
      </c>
      <c r="I163" s="177">
        <v>2012</v>
      </c>
      <c r="J163" s="177">
        <v>2012</v>
      </c>
      <c r="K163" s="177">
        <v>2012</v>
      </c>
      <c r="L163" s="177">
        <v>2012</v>
      </c>
      <c r="O163" s="183">
        <v>2012</v>
      </c>
      <c r="P163" s="181">
        <v>2012</v>
      </c>
      <c r="Q163" s="181">
        <v>2012</v>
      </c>
      <c r="R163" s="181">
        <v>2012</v>
      </c>
      <c r="S163" s="181">
        <v>2012</v>
      </c>
      <c r="T163" s="181">
        <v>2012</v>
      </c>
      <c r="U163" s="181">
        <v>2012</v>
      </c>
      <c r="V163" s="181">
        <v>2012</v>
      </c>
      <c r="W163" s="181">
        <v>2012</v>
      </c>
      <c r="X163" s="181">
        <v>2012</v>
      </c>
      <c r="Y163" s="181">
        <v>2012</v>
      </c>
    </row>
    <row r="164" spans="1:25" s="133" customFormat="1" x14ac:dyDescent="0.25">
      <c r="A164" s="123"/>
      <c r="B164" s="156" t="s">
        <v>780</v>
      </c>
      <c r="C164" s="156" t="s">
        <v>782</v>
      </c>
      <c r="D164" s="156" t="s">
        <v>23</v>
      </c>
      <c r="E164" s="156" t="s">
        <v>787</v>
      </c>
      <c r="F164" s="156" t="s">
        <v>788</v>
      </c>
      <c r="G164" s="156" t="s">
        <v>791</v>
      </c>
      <c r="H164" s="156" t="s">
        <v>25</v>
      </c>
      <c r="I164" s="156" t="s">
        <v>24</v>
      </c>
      <c r="J164" s="156" t="s">
        <v>35</v>
      </c>
      <c r="K164" s="156" t="s">
        <v>795</v>
      </c>
      <c r="L164" s="156" t="s">
        <v>935</v>
      </c>
      <c r="N164" s="123"/>
      <c r="O164" s="123" t="s">
        <v>780</v>
      </c>
      <c r="P164" s="123" t="s">
        <v>782</v>
      </c>
      <c r="Q164" s="123" t="s">
        <v>23</v>
      </c>
      <c r="R164" s="123" t="s">
        <v>787</v>
      </c>
      <c r="S164" s="123" t="s">
        <v>788</v>
      </c>
      <c r="T164" s="123" t="s">
        <v>791</v>
      </c>
      <c r="U164" s="123" t="s">
        <v>25</v>
      </c>
      <c r="V164" s="123" t="s">
        <v>24</v>
      </c>
      <c r="W164" s="123" t="s">
        <v>35</v>
      </c>
      <c r="X164" s="123" t="s">
        <v>795</v>
      </c>
      <c r="Y164" s="123" t="s">
        <v>935</v>
      </c>
    </row>
    <row r="165" spans="1:25" x14ac:dyDescent="0.25">
      <c r="A165" s="1" t="s">
        <v>529</v>
      </c>
      <c r="B165" s="174">
        <f>tab_dinamicas!M686</f>
        <v>3819.8735559751385</v>
      </c>
      <c r="C165" s="174">
        <f>tab_dinamicas!N686</f>
        <v>2253.5014298474689</v>
      </c>
      <c r="D165" s="174">
        <f>tab_dinamicas!O686</f>
        <v>231337.06925144157</v>
      </c>
      <c r="E165" s="174">
        <f>tab_dinamicas!P686</f>
        <v>989.65825911497188</v>
      </c>
      <c r="F165" s="174">
        <f>tab_dinamicas!Q686</f>
        <v>31589.40302522168</v>
      </c>
      <c r="G165" s="174">
        <f>tab_dinamicas!R686</f>
        <v>7562.4672228356794</v>
      </c>
      <c r="H165" s="174">
        <f>tab_dinamicas!S686</f>
        <v>8380.3954246685807</v>
      </c>
      <c r="I165" s="174">
        <f>tab_dinamicas!T686</f>
        <v>2417.3693684442264</v>
      </c>
      <c r="J165" s="174">
        <f>tab_dinamicas!U686</f>
        <v>594.66912967307655</v>
      </c>
      <c r="K165" s="174">
        <f>tab_dinamicas!V686</f>
        <v>10083.852184232881</v>
      </c>
      <c r="L165" s="174">
        <f>SUM(B165:K165)</f>
        <v>299028.25885145535</v>
      </c>
      <c r="N165" s="1" t="s">
        <v>529</v>
      </c>
      <c r="O165" s="20">
        <f>+B165/'Total x Ano'!$G$30</f>
        <v>2.898023343029923E-5</v>
      </c>
      <c r="P165" s="20">
        <f>+C165/'Total x Ano'!$G$30</f>
        <v>1.7096638544576417E-5</v>
      </c>
      <c r="Q165" s="20">
        <f>+D165/'Total x Ano'!$G$30</f>
        <v>1.7550848659640054E-3</v>
      </c>
      <c r="R165" s="20">
        <f>+E165/'Total x Ano'!$G$30</f>
        <v>7.5082399836279058E-6</v>
      </c>
      <c r="S165" s="20">
        <f>+F165/'Total x Ano'!$G$30</f>
        <v>2.3965931337248777E-4</v>
      </c>
      <c r="T165" s="20">
        <f>+G165/'Total x Ano'!$G$30</f>
        <v>5.7374167551684038E-5</v>
      </c>
      <c r="U165" s="20">
        <f>+H165/'Total x Ano'!$G$30</f>
        <v>6.3579543167131941E-5</v>
      </c>
      <c r="V165" s="20">
        <f>+I165/'Total x Ano'!$G$30</f>
        <v>1.8339855379554522E-5</v>
      </c>
      <c r="W165" s="20">
        <f>+J165/'Total x Ano'!$G$30</f>
        <v>4.5115760873187405E-6</v>
      </c>
      <c r="X165" s="20">
        <f>+K165/'Total x Ano'!$G$30</f>
        <v>7.6503157995527017E-5</v>
      </c>
      <c r="Y165" s="20">
        <f>+L165/'Total x Ano'!$G$30</f>
        <v>2.2686375914762135E-3</v>
      </c>
    </row>
    <row r="166" spans="1:25" x14ac:dyDescent="0.25">
      <c r="A166" s="1" t="s">
        <v>530</v>
      </c>
      <c r="B166" s="174">
        <f>tab_dinamicas!M687</f>
        <v>3834.5944154325775</v>
      </c>
      <c r="C166" s="174">
        <f>tab_dinamicas!N687</f>
        <v>2382.6478002371014</v>
      </c>
      <c r="D166" s="174">
        <f>tab_dinamicas!O687</f>
        <v>64229.356521606795</v>
      </c>
      <c r="E166" s="174">
        <f>tab_dinamicas!P687</f>
        <v>421.20653797583788</v>
      </c>
      <c r="F166" s="174">
        <f>tab_dinamicas!Q687</f>
        <v>6455.0396099327854</v>
      </c>
      <c r="G166" s="174">
        <f>tab_dinamicas!R687</f>
        <v>1792.9783559276939</v>
      </c>
      <c r="H166" s="174">
        <f>tab_dinamicas!S687</f>
        <v>3903.9131242141284</v>
      </c>
      <c r="I166" s="174">
        <f>tab_dinamicas!T687</f>
        <v>1532.6334632160117</v>
      </c>
      <c r="J166" s="174">
        <f>tab_dinamicas!U687</f>
        <v>20879.234809504313</v>
      </c>
      <c r="K166" s="174">
        <f>tab_dinamicas!V687</f>
        <v>3457.4805466161101</v>
      </c>
      <c r="L166" s="174">
        <f t="shared" ref="L166:L192" si="10">SUM(B166:K166)</f>
        <v>108889.08518466337</v>
      </c>
      <c r="N166" s="1" t="s">
        <v>530</v>
      </c>
      <c r="O166" s="20">
        <f>+B166/'Total x Ano'!$G$30</f>
        <v>2.909191616982444E-5</v>
      </c>
      <c r="P166" s="20">
        <f>+C166/'Total x Ano'!$G$30</f>
        <v>1.8076433269643434E-5</v>
      </c>
      <c r="Q166" s="20">
        <f>+D166/'Total x Ano'!$G$30</f>
        <v>4.8728883765339793E-4</v>
      </c>
      <c r="R166" s="20">
        <f>+E166/'Total x Ano'!$G$30</f>
        <v>3.1955675008702893E-6</v>
      </c>
      <c r="S166" s="20">
        <f>+F166/'Total x Ano'!$G$30</f>
        <v>4.8972446851038469E-5</v>
      </c>
      <c r="T166" s="20">
        <f>+G166/'Total x Ano'!$G$30</f>
        <v>1.3602788293602064E-5</v>
      </c>
      <c r="U166" s="20">
        <f>+H166/'Total x Ano'!$G$30</f>
        <v>2.9617816394567205E-5</v>
      </c>
      <c r="V166" s="20">
        <f>+I166/'Total x Ano'!$G$30</f>
        <v>1.1627629783088304E-5</v>
      </c>
      <c r="W166" s="20">
        <f>+J166/'Total x Ano'!$G$30</f>
        <v>1.5840448375024758E-4</v>
      </c>
      <c r="X166" s="20">
        <f>+K166/'Total x Ano'!$G$30</f>
        <v>2.6230866507327287E-5</v>
      </c>
      <c r="Y166" s="20">
        <f>+L166/'Total x Ano'!$G$30</f>
        <v>8.261087861736071E-4</v>
      </c>
    </row>
    <row r="167" spans="1:25" x14ac:dyDescent="0.25">
      <c r="A167" s="1" t="s">
        <v>531</v>
      </c>
      <c r="B167" s="174">
        <f>tab_dinamicas!M688</f>
        <v>47461.127263577175</v>
      </c>
      <c r="C167" s="174">
        <f>tab_dinamicas!N688</f>
        <v>59436.43433660781</v>
      </c>
      <c r="D167" s="174">
        <f>tab_dinamicas!O688</f>
        <v>657150.36610790261</v>
      </c>
      <c r="E167" s="174">
        <f>tab_dinamicas!P688</f>
        <v>2896.710823868601</v>
      </c>
      <c r="F167" s="174">
        <f>tab_dinamicas!Q688</f>
        <v>129887.2030707268</v>
      </c>
      <c r="G167" s="174">
        <f>tab_dinamicas!R688</f>
        <v>15207.400598723178</v>
      </c>
      <c r="H167" s="174">
        <f>tab_dinamicas!S688</f>
        <v>59325.45055687576</v>
      </c>
      <c r="I167" s="174">
        <f>tab_dinamicas!T688</f>
        <v>2023.3361360180661</v>
      </c>
      <c r="J167" s="174">
        <f>tab_dinamicas!U688</f>
        <v>428.32057422605101</v>
      </c>
      <c r="K167" s="174">
        <f>tab_dinamicas!V688</f>
        <v>55642.261631585839</v>
      </c>
      <c r="L167" s="174">
        <f t="shared" si="10"/>
        <v>1029458.6111001121</v>
      </c>
      <c r="N167" s="1" t="s">
        <v>531</v>
      </c>
      <c r="O167" s="20">
        <f>+B167/'Total x Ano'!$G$30</f>
        <v>3.6007331834639328E-4</v>
      </c>
      <c r="P167" s="20">
        <f>+C167/'Total x Ano'!$G$30</f>
        <v>4.5092637651453124E-4</v>
      </c>
      <c r="Q167" s="20">
        <f>+D167/'Total x Ano'!$G$30</f>
        <v>4.9856024628940794E-3</v>
      </c>
      <c r="R167" s="20">
        <f>+E167/'Total x Ano'!$G$30</f>
        <v>2.1976475039199652E-5</v>
      </c>
      <c r="S167" s="20">
        <f>+F167/'Total x Ano'!$G$30</f>
        <v>9.8541520012104832E-4</v>
      </c>
      <c r="T167" s="20">
        <f>+G167/'Total x Ano'!$G$30</f>
        <v>1.1537398103916147E-4</v>
      </c>
      <c r="U167" s="20">
        <f>+H167/'Total x Ano'!$G$30</f>
        <v>4.5008437590993513E-4</v>
      </c>
      <c r="V167" s="20">
        <f>+I167/'Total x Ano'!$G$30</f>
        <v>1.5350443586815118E-5</v>
      </c>
      <c r="W167" s="20">
        <f>+J167/'Total x Ano'!$G$30</f>
        <v>3.2495395573118688E-6</v>
      </c>
      <c r="X167" s="20">
        <f>+K167/'Total x Ano'!$G$30</f>
        <v>4.2214112772156771E-4</v>
      </c>
      <c r="Y167" s="20">
        <f>+L167/'Total x Ano'!$G$30</f>
        <v>7.810193300730045E-3</v>
      </c>
    </row>
    <row r="168" spans="1:25" x14ac:dyDescent="0.25">
      <c r="A168" s="1" t="s">
        <v>532</v>
      </c>
      <c r="B168" s="174">
        <f>tab_dinamicas!M689</f>
        <v>126.75614540796727</v>
      </c>
      <c r="C168" s="174">
        <f>tab_dinamicas!N689</f>
        <v>672.39540679845038</v>
      </c>
      <c r="D168" s="174">
        <f>tab_dinamicas!O689</f>
        <v>66434.735007021765</v>
      </c>
      <c r="E168" s="174">
        <f>tab_dinamicas!P689</f>
        <v>211.26224095584604</v>
      </c>
      <c r="F168" s="174">
        <f>tab_dinamicas!Q689</f>
        <v>8160.274066105233</v>
      </c>
      <c r="G168" s="174">
        <f>tab_dinamicas!R689</f>
        <v>2675.8530860798851</v>
      </c>
      <c r="H168" s="174">
        <f>tab_dinamicas!S689</f>
        <v>3600.0320321473596</v>
      </c>
      <c r="I168" s="174">
        <f>tab_dinamicas!T689</f>
        <v>1763.8325011363515</v>
      </c>
      <c r="J168" s="174">
        <f>tab_dinamicas!U689</f>
        <v>856.66412643831688</v>
      </c>
      <c r="K168" s="174">
        <f>tab_dinamicas!V689</f>
        <v>3264.5041713890705</v>
      </c>
      <c r="L168" s="174">
        <f t="shared" si="10"/>
        <v>87766.308783480228</v>
      </c>
      <c r="N168" s="1" t="s">
        <v>532</v>
      </c>
      <c r="O168" s="20">
        <f>+B168/'Total x Ano'!$G$30</f>
        <v>9.6166080599756664E-7</v>
      </c>
      <c r="P168" s="20">
        <f>+C168/'Total x Ano'!$G$30</f>
        <v>5.101262008005305E-6</v>
      </c>
      <c r="Q168" s="20">
        <f>+D168/'Total x Ano'!$G$30</f>
        <v>5.0402038187153373E-4</v>
      </c>
      <c r="R168" s="20">
        <f>+E168/'Total x Ano'!$G$30</f>
        <v>1.6027831728439515E-6</v>
      </c>
      <c r="S168" s="20">
        <f>+F168/'Total x Ano'!$G$30</f>
        <v>6.1909548529696376E-5</v>
      </c>
      <c r="T168" s="20">
        <f>+G168/'Total x Ano'!$G$30</f>
        <v>2.0300893713741124E-5</v>
      </c>
      <c r="U168" s="20">
        <f>+H168/'Total x Ano'!$G$30</f>
        <v>2.7312361814958465E-5</v>
      </c>
      <c r="V168" s="20">
        <f>+I168/'Total x Ano'!$G$30</f>
        <v>1.3381667446798777E-5</v>
      </c>
      <c r="W168" s="20">
        <f>+J168/'Total x Ano'!$G$30</f>
        <v>6.499253441704073E-6</v>
      </c>
      <c r="X168" s="20">
        <f>+K168/'Total x Ano'!$G$30</f>
        <v>2.4766812705895904E-5</v>
      </c>
      <c r="Y168" s="20">
        <f>+L168/'Total x Ano'!$G$30</f>
        <v>6.6585662551117513E-4</v>
      </c>
    </row>
    <row r="169" spans="1:25" x14ac:dyDescent="0.25">
      <c r="A169" s="1" t="s">
        <v>533</v>
      </c>
      <c r="B169" s="174">
        <f>tab_dinamicas!M690</f>
        <v>16320.685883637547</v>
      </c>
      <c r="C169" s="174">
        <f>tab_dinamicas!N690</f>
        <v>31468.869550214644</v>
      </c>
      <c r="D169" s="174">
        <f>tab_dinamicas!O690</f>
        <v>537741.00011026184</v>
      </c>
      <c r="E169" s="174">
        <f>tab_dinamicas!P690</f>
        <v>4790.4102296136534</v>
      </c>
      <c r="F169" s="174">
        <f>tab_dinamicas!Q690</f>
        <v>188592.93579551604</v>
      </c>
      <c r="G169" s="174">
        <f>tab_dinamicas!R690</f>
        <v>31909.049282549338</v>
      </c>
      <c r="H169" s="174">
        <f>tab_dinamicas!S690</f>
        <v>18037.578376404002</v>
      </c>
      <c r="I169" s="174">
        <f>tab_dinamicas!T690</f>
        <v>2936.7341239795769</v>
      </c>
      <c r="J169" s="174">
        <f>tab_dinamicas!U690</f>
        <v>146428.39247761079</v>
      </c>
      <c r="K169" s="174">
        <f>tab_dinamicas!V690</f>
        <v>62509.234592407171</v>
      </c>
      <c r="L169" s="174">
        <f t="shared" si="10"/>
        <v>1040734.8904221944</v>
      </c>
      <c r="N169" s="1" t="s">
        <v>533</v>
      </c>
      <c r="O169" s="20">
        <f>+B169/'Total x Ano'!$G$30</f>
        <v>1.2382014213809854E-4</v>
      </c>
      <c r="P169" s="20">
        <f>+C169/'Total x Ano'!$G$30</f>
        <v>2.3874486209794098E-4</v>
      </c>
      <c r="Q169" s="20">
        <f>+D169/'Total x Ano'!$G$30</f>
        <v>4.0796794657931281E-3</v>
      </c>
      <c r="R169" s="20">
        <f>+E169/'Total x Ano'!$G$30</f>
        <v>3.6343403687784414E-5</v>
      </c>
      <c r="S169" s="20">
        <f>+F169/'Total x Ano'!$G$30</f>
        <v>1.4307979629614373E-3</v>
      </c>
      <c r="T169" s="20">
        <f>+G169/'Total x Ano'!$G$30</f>
        <v>2.420843735261117E-4</v>
      </c>
      <c r="U169" s="20">
        <f>+H169/'Total x Ano'!$G$30</f>
        <v>1.3684568983908743E-4</v>
      </c>
      <c r="V169" s="20">
        <f>+I169/'Total x Ano'!$G$30</f>
        <v>2.2280119796773548E-5</v>
      </c>
      <c r="W169" s="20">
        <f>+J169/'Total x Ano'!$G$30</f>
        <v>1.1109082362652559E-3</v>
      </c>
      <c r="X169" s="20">
        <f>+K169/'Total x Ano'!$G$30</f>
        <v>4.7423878918810097E-4</v>
      </c>
      <c r="Y169" s="20">
        <f>+L169/'Total x Ano'!$G$30</f>
        <v>7.8957430452937169E-3</v>
      </c>
    </row>
    <row r="170" spans="1:25" x14ac:dyDescent="0.25">
      <c r="A170" s="1" t="s">
        <v>534</v>
      </c>
      <c r="B170" s="174">
        <f>tab_dinamicas!M691</f>
        <v>1902.0118173840192</v>
      </c>
      <c r="C170" s="174">
        <f>tab_dinamicas!N691</f>
        <v>1052.4371603331142</v>
      </c>
      <c r="D170" s="174">
        <f>tab_dinamicas!O691</f>
        <v>61167.140266719151</v>
      </c>
      <c r="E170" s="174">
        <f>tab_dinamicas!P691</f>
        <v>0</v>
      </c>
      <c r="F170" s="174">
        <f>tab_dinamicas!Q691</f>
        <v>0</v>
      </c>
      <c r="G170" s="174">
        <f>tab_dinamicas!R691</f>
        <v>1871.5140839859894</v>
      </c>
      <c r="H170" s="174">
        <f>tab_dinamicas!S691</f>
        <v>906.21328135891633</v>
      </c>
      <c r="I170" s="174">
        <f>tab_dinamicas!T691</f>
        <v>0</v>
      </c>
      <c r="J170" s="174">
        <f>tab_dinamicas!U691</f>
        <v>373.61688287380196</v>
      </c>
      <c r="K170" s="174">
        <f>tab_dinamicas!V691</f>
        <v>7515.1161985136259</v>
      </c>
      <c r="L170" s="174">
        <f t="shared" si="10"/>
        <v>74788.04969116862</v>
      </c>
      <c r="N170" s="1" t="s">
        <v>534</v>
      </c>
      <c r="O170" s="20">
        <f>+B170/'Total x Ano'!$G$30</f>
        <v>1.4429992419187631E-5</v>
      </c>
      <c r="P170" s="20">
        <f>+C170/'Total x Ano'!$G$30</f>
        <v>7.9845246525153344E-6</v>
      </c>
      <c r="Q170" s="20">
        <f>+D170/'Total x Ano'!$G$30</f>
        <v>4.640567226160073E-4</v>
      </c>
      <c r="R170" s="20">
        <f>+E170/'Total x Ano'!$G$30</f>
        <v>0</v>
      </c>
      <c r="S170" s="20">
        <f>+F170/'Total x Ano'!$G$30</f>
        <v>0</v>
      </c>
      <c r="T170" s="20">
        <f>+G170/'Total x Ano'!$G$30</f>
        <v>1.4198615275410861E-5</v>
      </c>
      <c r="U170" s="20">
        <f>+H170/'Total x Ano'!$G$30</f>
        <v>6.8751679987780608E-6</v>
      </c>
      <c r="V170" s="20">
        <f>+I170/'Total x Ano'!$G$30</f>
        <v>0</v>
      </c>
      <c r="W170" s="20">
        <f>+J170/'Total x Ano'!$G$30</f>
        <v>2.8345190804148224E-6</v>
      </c>
      <c r="X170" s="20">
        <f>+K170/'Total x Ano'!$G$30</f>
        <v>5.7014929551287302E-5</v>
      </c>
      <c r="Y170" s="20">
        <f>+L170/'Total x Ano'!$G$30</f>
        <v>5.6739447159360134E-4</v>
      </c>
    </row>
    <row r="171" spans="1:25" x14ac:dyDescent="0.25">
      <c r="A171" s="1" t="s">
        <v>535</v>
      </c>
      <c r="B171" s="174">
        <f>tab_dinamicas!M692</f>
        <v>6450.2186180871577</v>
      </c>
      <c r="C171" s="174">
        <f>tab_dinamicas!N692</f>
        <v>1316.6645767364325</v>
      </c>
      <c r="D171" s="174">
        <f>tab_dinamicas!O692</f>
        <v>114312.47176708636</v>
      </c>
      <c r="E171" s="174">
        <f>tab_dinamicas!P692</f>
        <v>0</v>
      </c>
      <c r="F171" s="174">
        <f>tab_dinamicas!Q692</f>
        <v>20976.751987656735</v>
      </c>
      <c r="G171" s="174">
        <f>tab_dinamicas!R692</f>
        <v>5144.7623960387282</v>
      </c>
      <c r="H171" s="174">
        <f>tab_dinamicas!S692</f>
        <v>2818.8985261625007</v>
      </c>
      <c r="I171" s="174">
        <f>tab_dinamicas!T692</f>
        <v>163.45490935097467</v>
      </c>
      <c r="J171" s="174">
        <f>tab_dinamicas!U692</f>
        <v>0</v>
      </c>
      <c r="K171" s="174">
        <f>tab_dinamicas!V692</f>
        <v>9126.710078955206</v>
      </c>
      <c r="L171" s="174">
        <f t="shared" si="10"/>
        <v>160309.9328600741</v>
      </c>
      <c r="N171" s="1" t="s">
        <v>535</v>
      </c>
      <c r="O171" s="20">
        <f>+B171/'Total x Ano'!$G$30</f>
        <v>4.8935871433814694E-5</v>
      </c>
      <c r="P171" s="20">
        <f>+C171/'Total x Ano'!$G$30</f>
        <v>9.9891387042226718E-6</v>
      </c>
      <c r="Q171" s="20">
        <f>+D171/'Total x Ano'!$G$30</f>
        <v>8.6725439134567367E-4</v>
      </c>
      <c r="R171" s="20">
        <f>+E171/'Total x Ano'!$G$30</f>
        <v>0</v>
      </c>
      <c r="S171" s="20">
        <f>+F171/'Total x Ano'!$G$30</f>
        <v>1.591443172931408E-4</v>
      </c>
      <c r="T171" s="20">
        <f>+G171/'Total x Ano'!$G$30</f>
        <v>3.9031767150357033E-5</v>
      </c>
      <c r="U171" s="20">
        <f>+H171/'Total x Ano'!$G$30</f>
        <v>2.1386136506202045E-5</v>
      </c>
      <c r="V171" s="20">
        <f>+I171/'Total x Ano'!$G$30</f>
        <v>1.2400833061371827E-6</v>
      </c>
      <c r="W171" s="20">
        <f>+J171/'Total x Ano'!$G$30</f>
        <v>0</v>
      </c>
      <c r="X171" s="20">
        <f>+K171/'Total x Ano'!$G$30</f>
        <v>6.9241608305347795E-5</v>
      </c>
      <c r="Y171" s="20">
        <f>+L171/'Total x Ano'!$G$30</f>
        <v>1.216223314044896E-3</v>
      </c>
    </row>
    <row r="172" spans="1:25" x14ac:dyDescent="0.25">
      <c r="A172" s="1" t="s">
        <v>536</v>
      </c>
      <c r="B172" s="174">
        <f>tab_dinamicas!M693</f>
        <v>5868.1443986483928</v>
      </c>
      <c r="C172" s="174">
        <f>tab_dinamicas!N693</f>
        <v>4793.9766320132649</v>
      </c>
      <c r="D172" s="174">
        <f>tab_dinamicas!O693</f>
        <v>386220.86080185813</v>
      </c>
      <c r="E172" s="174">
        <f>tab_dinamicas!P693</f>
        <v>422.6954658165123</v>
      </c>
      <c r="F172" s="174">
        <f>tab_dinamicas!Q693</f>
        <v>47161.28344925469</v>
      </c>
      <c r="G172" s="174">
        <f>tab_dinamicas!R693</f>
        <v>11413.479982094444</v>
      </c>
      <c r="H172" s="174">
        <f>tab_dinamicas!S693</f>
        <v>9764.0766723254819</v>
      </c>
      <c r="I172" s="174">
        <f>tab_dinamicas!T693</f>
        <v>7106.3449885849896</v>
      </c>
      <c r="J172" s="174">
        <f>tab_dinamicas!U693</f>
        <v>5667.26864645773</v>
      </c>
      <c r="K172" s="174">
        <f>tab_dinamicas!V693</f>
        <v>42027.243677752514</v>
      </c>
      <c r="L172" s="174">
        <f t="shared" si="10"/>
        <v>520445.37471480621</v>
      </c>
      <c r="N172" s="1" t="s">
        <v>536</v>
      </c>
      <c r="O172" s="20">
        <f>+B172/'Total x Ano'!$G$30</f>
        <v>4.4519849147760677E-5</v>
      </c>
      <c r="P172" s="20">
        <f>+C172/'Total x Ano'!$G$30</f>
        <v>3.6370460911677449E-5</v>
      </c>
      <c r="Q172" s="20">
        <f>+D172/'Total x Ano'!$G$30</f>
        <v>2.9301416755486451E-3</v>
      </c>
      <c r="R172" s="20">
        <f>+E172/'Total x Ano'!$G$30</f>
        <v>3.2068635492214504E-6</v>
      </c>
      <c r="S172" s="20">
        <f>+F172/'Total x Ano'!$G$30</f>
        <v>3.5779849338049764E-4</v>
      </c>
      <c r="T172" s="20">
        <f>+G172/'Total x Ano'!$G$30</f>
        <v>8.6590644765126675E-5</v>
      </c>
      <c r="U172" s="20">
        <f>+H172/'Total x Ano'!$G$30</f>
        <v>7.4077117226226179E-5</v>
      </c>
      <c r="V172" s="20">
        <f>+I172/'Total x Ano'!$G$30</f>
        <v>5.3913705149556127E-5</v>
      </c>
      <c r="W172" s="20">
        <f>+J172/'Total x Ano'!$G$30</f>
        <v>4.2995865145759791E-5</v>
      </c>
      <c r="X172" s="20">
        <f>+K172/'Total x Ano'!$G$30</f>
        <v>3.1884807556212795E-4</v>
      </c>
      <c r="Y172" s="20">
        <f>+L172/'Total x Ano'!$G$30</f>
        <v>3.9484627503865999E-3</v>
      </c>
    </row>
    <row r="173" spans="1:25" x14ac:dyDescent="0.25">
      <c r="A173" s="1" t="s">
        <v>537</v>
      </c>
      <c r="B173" s="174">
        <f>tab_dinamicas!M694</f>
        <v>8268.2278949486863</v>
      </c>
      <c r="C173" s="174">
        <f>tab_dinamicas!N694</f>
        <v>43787.521467682949</v>
      </c>
      <c r="D173" s="174">
        <f>tab_dinamicas!O694</f>
        <v>177490.36537301846</v>
      </c>
      <c r="E173" s="174">
        <f>tab_dinamicas!P694</f>
        <v>5151.7703491955399</v>
      </c>
      <c r="F173" s="174">
        <f>tab_dinamicas!Q694</f>
        <v>29998.493780627989</v>
      </c>
      <c r="G173" s="174">
        <f>tab_dinamicas!R694</f>
        <v>7050.827720784072</v>
      </c>
      <c r="H173" s="174">
        <f>tab_dinamicas!S694</f>
        <v>5388.0374818216123</v>
      </c>
      <c r="I173" s="174">
        <f>tab_dinamicas!T694</f>
        <v>370.77136884973862</v>
      </c>
      <c r="J173" s="174">
        <f>tab_dinamicas!U694</f>
        <v>12226.054428570549</v>
      </c>
      <c r="K173" s="174">
        <f>tab_dinamicas!V694</f>
        <v>38451.970712016155</v>
      </c>
      <c r="L173" s="174">
        <f t="shared" si="10"/>
        <v>328184.04057751573</v>
      </c>
      <c r="N173" s="1" t="s">
        <v>537</v>
      </c>
      <c r="O173" s="20">
        <f>+B173/'Total x Ano'!$G$30</f>
        <v>6.2728561806898732E-5</v>
      </c>
      <c r="P173" s="20">
        <f>+C173/'Total x Ano'!$G$30</f>
        <v>3.3220277448260899E-4</v>
      </c>
      <c r="Q173" s="20">
        <f>+D173/'Total x Ano'!$G$30</f>
        <v>1.3465660956481806E-3</v>
      </c>
      <c r="R173" s="20">
        <f>+E173/'Total x Ano'!$G$30</f>
        <v>3.908493438622936E-5</v>
      </c>
      <c r="S173" s="20">
        <f>+F173/'Total x Ano'!$G$30</f>
        <v>2.2758956273830048E-4</v>
      </c>
      <c r="T173" s="20">
        <f>+G173/'Total x Ano'!$G$30</f>
        <v>5.3492512312487913E-5</v>
      </c>
      <c r="U173" s="20">
        <f>+H173/'Total x Ano'!$G$30</f>
        <v>4.0877422162349771E-5</v>
      </c>
      <c r="V173" s="20">
        <f>+I173/'Total x Ano'!$G$30</f>
        <v>2.8129310201195922E-6</v>
      </c>
      <c r="W173" s="20">
        <f>+J173/'Total x Ano'!$G$30</f>
        <v>9.2755403046598702E-5</v>
      </c>
      <c r="X173" s="20">
        <f>+K173/'Total x Ano'!$G$30</f>
        <v>2.9172355334803392E-4</v>
      </c>
      <c r="Y173" s="20">
        <f>+L173/'Total x Ano'!$G$30</f>
        <v>2.489833750951808E-3</v>
      </c>
    </row>
    <row r="174" spans="1:25" x14ac:dyDescent="0.25">
      <c r="A174" s="1" t="s">
        <v>538</v>
      </c>
      <c r="B174" s="174">
        <f>tab_dinamicas!M695</f>
        <v>58559.987832091923</v>
      </c>
      <c r="C174" s="174">
        <f>tab_dinamicas!N695</f>
        <v>154981.89947832644</v>
      </c>
      <c r="D174" s="174">
        <f>tab_dinamicas!O695</f>
        <v>673399.74233288551</v>
      </c>
      <c r="E174" s="174">
        <f>tab_dinamicas!P695</f>
        <v>3669.4787358256044</v>
      </c>
      <c r="F174" s="174">
        <f>tab_dinamicas!Q695</f>
        <v>289919.75636099145</v>
      </c>
      <c r="G174" s="174">
        <f>tab_dinamicas!R695</f>
        <v>33902.615675451307</v>
      </c>
      <c r="H174" s="174">
        <f>tab_dinamicas!S695</f>
        <v>76733.749319232287</v>
      </c>
      <c r="I174" s="174">
        <f>tab_dinamicas!T695</f>
        <v>25765.75984094862</v>
      </c>
      <c r="J174" s="174">
        <f>tab_dinamicas!U695</f>
        <v>4695.241817784914</v>
      </c>
      <c r="K174" s="174">
        <f>tab_dinamicas!V695</f>
        <v>109063.50172492456</v>
      </c>
      <c r="L174" s="174">
        <f t="shared" si="10"/>
        <v>1430691.7331184626</v>
      </c>
      <c r="N174" s="1" t="s">
        <v>538</v>
      </c>
      <c r="O174" s="20">
        <f>+B174/'Total x Ano'!$G$30</f>
        <v>4.4427704011167844E-4</v>
      </c>
      <c r="P174" s="20">
        <f>+C174/'Total x Ano'!$G$30</f>
        <v>1.1758011249685205E-3</v>
      </c>
      <c r="Q174" s="20">
        <f>+D174/'Total x Ano'!$G$30</f>
        <v>5.1088816000686987E-3</v>
      </c>
      <c r="R174" s="20">
        <f>+E174/'Total x Ano'!$G$30</f>
        <v>2.7839233098541197E-5</v>
      </c>
      <c r="S174" s="20">
        <f>+F174/'Total x Ano'!$G$30</f>
        <v>2.1995341186763868E-3</v>
      </c>
      <c r="T174" s="20">
        <f>+G174/'Total x Ano'!$G$30</f>
        <v>2.5720896301277866E-4</v>
      </c>
      <c r="U174" s="20">
        <f>+H174/'Total x Ano'!$G$30</f>
        <v>5.8215591031146932E-4</v>
      </c>
      <c r="V174" s="20">
        <f>+I174/'Total x Ano'!$G$30</f>
        <v>1.954770815729536E-4</v>
      </c>
      <c r="W174" s="20">
        <f>+J174/'Total x Ano'!$G$30</f>
        <v>3.5621389529573971E-5</v>
      </c>
      <c r="X174" s="20">
        <f>+K174/'Total x Ano'!$G$30</f>
        <v>8.2743203208130681E-4</v>
      </c>
      <c r="Y174" s="20">
        <f>+L174/'Total x Ano'!$G$30</f>
        <v>1.0854228493431909E-2</v>
      </c>
    </row>
    <row r="175" spans="1:25" x14ac:dyDescent="0.25">
      <c r="A175" s="1" t="s">
        <v>539</v>
      </c>
      <c r="B175" s="174">
        <f>tab_dinamicas!M696</f>
        <v>14252.223967872031</v>
      </c>
      <c r="C175" s="174">
        <f>tab_dinamicas!N696</f>
        <v>16316.245770579824</v>
      </c>
      <c r="D175" s="174">
        <f>tab_dinamicas!O696</f>
        <v>647852.39363672084</v>
      </c>
      <c r="E175" s="174">
        <f>tab_dinamicas!P696</f>
        <v>5985.0501489029357</v>
      </c>
      <c r="F175" s="174">
        <f>tab_dinamicas!Q696</f>
        <v>74139.924472343191</v>
      </c>
      <c r="G175" s="174">
        <f>tab_dinamicas!R696</f>
        <v>13474.845893086826</v>
      </c>
      <c r="H175" s="174">
        <f>tab_dinamicas!S696</f>
        <v>14823.989972504614</v>
      </c>
      <c r="I175" s="174">
        <f>tab_dinamicas!T696</f>
        <v>847.16550888549466</v>
      </c>
      <c r="J175" s="174">
        <f>tab_dinamicas!U696</f>
        <v>5426.8304472906202</v>
      </c>
      <c r="K175" s="174">
        <f>tab_dinamicas!V696</f>
        <v>52176.156649401077</v>
      </c>
      <c r="L175" s="174">
        <f t="shared" si="10"/>
        <v>845294.82646758761</v>
      </c>
      <c r="N175" s="1" t="s">
        <v>539</v>
      </c>
      <c r="O175" s="20">
        <f>+B175/'Total x Ano'!$G$30</f>
        <v>1.0812734281315702E-4</v>
      </c>
      <c r="P175" s="20">
        <f>+C175/'Total x Ano'!$G$30</f>
        <v>1.2378645633384766E-4</v>
      </c>
      <c r="Q175" s="20">
        <f>+D175/'Total x Ano'!$G$30</f>
        <v>4.9150615382548722E-3</v>
      </c>
      <c r="R175" s="20">
        <f>+E175/'Total x Ano'!$G$30</f>
        <v>4.5406777964140318E-5</v>
      </c>
      <c r="S175" s="20">
        <f>+F175/'Total x Ano'!$G$30</f>
        <v>5.6247734021257852E-4</v>
      </c>
      <c r="T175" s="20">
        <f>+G175/'Total x Ano'!$G$30</f>
        <v>1.0222960883302773E-4</v>
      </c>
      <c r="U175" s="20">
        <f>+H175/'Total x Ano'!$G$30</f>
        <v>1.1246515976938656E-4</v>
      </c>
      <c r="V175" s="20">
        <f>+I175/'Total x Ano'!$G$30</f>
        <v>6.4271902830910515E-6</v>
      </c>
      <c r="W175" s="20">
        <f>+J175/'Total x Ano'!$G$30</f>
        <v>4.1171732740506694E-5</v>
      </c>
      <c r="X175" s="20">
        <f>+K175/'Total x Ano'!$G$30</f>
        <v>3.9584483021179451E-4</v>
      </c>
      <c r="Y175" s="20">
        <f>+L175/'Total x Ano'!$G$30</f>
        <v>6.4129979774164032E-3</v>
      </c>
    </row>
    <row r="176" spans="1:25" x14ac:dyDescent="0.25">
      <c r="A176" s="1" t="s">
        <v>540</v>
      </c>
      <c r="B176" s="174">
        <f>tab_dinamicas!M697</f>
        <v>2409.0582514642597</v>
      </c>
      <c r="C176" s="174">
        <f>tab_dinamicas!N697</f>
        <v>47971.62306028368</v>
      </c>
      <c r="D176" s="174">
        <f>tab_dinamicas!O697</f>
        <v>418666.02055287396</v>
      </c>
      <c r="E176" s="174">
        <f>tab_dinamicas!P697</f>
        <v>7638.2162371072118</v>
      </c>
      <c r="F176" s="174">
        <f>tab_dinamicas!Q697</f>
        <v>82275.13581996414</v>
      </c>
      <c r="G176" s="174">
        <f>tab_dinamicas!R697</f>
        <v>9724.5101529842523</v>
      </c>
      <c r="H176" s="174">
        <f>tab_dinamicas!S697</f>
        <v>6126.9363130602906</v>
      </c>
      <c r="I176" s="174">
        <f>tab_dinamicas!T697</f>
        <v>4837.9043409163642</v>
      </c>
      <c r="J176" s="174">
        <f>tab_dinamicas!U697</f>
        <v>43.138296531493317</v>
      </c>
      <c r="K176" s="174">
        <f>tab_dinamicas!V697</f>
        <v>30187.337421310451</v>
      </c>
      <c r="L176" s="174">
        <f t="shared" si="10"/>
        <v>609879.88044649619</v>
      </c>
      <c r="N176" s="1" t="s">
        <v>540</v>
      </c>
      <c r="O176" s="20">
        <f>+B176/'Total x Ano'!$G$30</f>
        <v>1.8276801431140651E-5</v>
      </c>
      <c r="P176" s="20">
        <f>+C176/'Total x Ano'!$G$30</f>
        <v>3.6394629663663E-4</v>
      </c>
      <c r="Q176" s="20">
        <f>+D176/'Total x Ano'!$G$30</f>
        <v>3.1762933581866732E-3</v>
      </c>
      <c r="R176" s="20">
        <f>+E176/'Total x Ano'!$G$30</f>
        <v>5.7948852572938282E-5</v>
      </c>
      <c r="S176" s="20">
        <f>+F176/'Total x Ano'!$G$30</f>
        <v>6.2419674542432755E-4</v>
      </c>
      <c r="T176" s="20">
        <f>+G176/'Total x Ano'!$G$30</f>
        <v>7.3776937927165438E-5</v>
      </c>
      <c r="U176" s="20">
        <f>+H176/'Total x Ano'!$G$30</f>
        <v>4.6483225678326553E-5</v>
      </c>
      <c r="V176" s="20">
        <f>+I176/'Total x Ano'!$G$30</f>
        <v>3.6703727246129471E-5</v>
      </c>
      <c r="W176" s="20">
        <f>+J176/'Total x Ano'!$G$30</f>
        <v>3.2727729987622673E-7</v>
      </c>
      <c r="X176" s="20">
        <f>+K176/'Total x Ano'!$G$30</f>
        <v>2.2902226272394392E-4</v>
      </c>
      <c r="Y176" s="20">
        <f>+L176/'Total x Ano'!$G$30</f>
        <v>4.6269754851271522E-3</v>
      </c>
    </row>
    <row r="177" spans="1:25" x14ac:dyDescent="0.25">
      <c r="A177" s="1" t="s">
        <v>541</v>
      </c>
      <c r="B177" s="174">
        <f>tab_dinamicas!M698</f>
        <v>327537.92071899946</v>
      </c>
      <c r="C177" s="174">
        <f>tab_dinamicas!N698</f>
        <v>44339.107426724237</v>
      </c>
      <c r="D177" s="174">
        <f>tab_dinamicas!O698</f>
        <v>1034979.8836318782</v>
      </c>
      <c r="E177" s="174">
        <f>tab_dinamicas!P698</f>
        <v>10753.627785714914</v>
      </c>
      <c r="F177" s="174">
        <f>tab_dinamicas!Q698</f>
        <v>358336.09500699665</v>
      </c>
      <c r="G177" s="174">
        <f>tab_dinamicas!R698</f>
        <v>34783.268268964443</v>
      </c>
      <c r="H177" s="174">
        <f>tab_dinamicas!S698</f>
        <v>38918.623307398826</v>
      </c>
      <c r="I177" s="174">
        <f>tab_dinamicas!T698</f>
        <v>11596.39590377252</v>
      </c>
      <c r="J177" s="174">
        <f>tab_dinamicas!U698</f>
        <v>8138.6343396648035</v>
      </c>
      <c r="K177" s="174">
        <f>tab_dinamicas!V698</f>
        <v>205912.57101366619</v>
      </c>
      <c r="L177" s="174">
        <f t="shared" si="10"/>
        <v>2075296.1274037799</v>
      </c>
      <c r="N177" s="1" t="s">
        <v>541</v>
      </c>
      <c r="O177" s="20">
        <f>+B177/'Total x Ano'!$G$30</f>
        <v>2.4849318336371724E-3</v>
      </c>
      <c r="P177" s="20">
        <f>+C177/'Total x Ano'!$G$30</f>
        <v>3.3638749149369633E-4</v>
      </c>
      <c r="Q177" s="20">
        <f>+D177/'Total x Ano'!$G$30</f>
        <v>7.8520815372012734E-3</v>
      </c>
      <c r="R177" s="20">
        <f>+E177/'Total x Ano'!$G$30</f>
        <v>8.158454432741395E-5</v>
      </c>
      <c r="S177" s="20">
        <f>+F177/'Total x Ano'!$G$30</f>
        <v>2.7185883322134322E-3</v>
      </c>
      <c r="T177" s="20">
        <f>+G177/'Total x Ano'!$G$30</f>
        <v>2.6389020974962096E-4</v>
      </c>
      <c r="U177" s="20">
        <f>+H177/'Total x Ano'!$G$30</f>
        <v>2.9526390643744201E-4</v>
      </c>
      <c r="V177" s="20">
        <f>+I177/'Total x Ano'!$G$30</f>
        <v>8.7978372926980912E-5</v>
      </c>
      <c r="W177" s="20">
        <f>+J177/'Total x Ano'!$G$30</f>
        <v>6.1745374424343986E-5</v>
      </c>
      <c r="X177" s="20">
        <f>+K177/'Total x Ano'!$G$30</f>
        <v>1.5621968336817773E-3</v>
      </c>
      <c r="Y177" s="20">
        <f>+L177/'Total x Ano'!$G$30</f>
        <v>1.5744648436093151E-2</v>
      </c>
    </row>
    <row r="178" spans="1:25" x14ac:dyDescent="0.25">
      <c r="A178" s="1" t="s">
        <v>542</v>
      </c>
      <c r="B178" s="174">
        <f>tab_dinamicas!M699</f>
        <v>3856.4744357026339</v>
      </c>
      <c r="C178" s="174">
        <f>tab_dinamicas!N699</f>
        <v>4019.1733777718255</v>
      </c>
      <c r="D178" s="174">
        <f>tab_dinamicas!O699</f>
        <v>277371.24242586206</v>
      </c>
      <c r="E178" s="174">
        <f>tab_dinamicas!P699</f>
        <v>3446.318750856803</v>
      </c>
      <c r="F178" s="174">
        <f>tab_dinamicas!Q699</f>
        <v>46938.651458695473</v>
      </c>
      <c r="G178" s="174">
        <f>tab_dinamicas!R699</f>
        <v>11586.117069910575</v>
      </c>
      <c r="H178" s="174">
        <f>tab_dinamicas!S699</f>
        <v>7945.6382656474489</v>
      </c>
      <c r="I178" s="174">
        <f>tab_dinamicas!T699</f>
        <v>1621.4807470653957</v>
      </c>
      <c r="J178" s="174">
        <f>tab_dinamicas!U699</f>
        <v>218.00364250213272</v>
      </c>
      <c r="K178" s="174">
        <f>tab_dinamicas!V699</f>
        <v>22590.563265261531</v>
      </c>
      <c r="L178" s="174">
        <f t="shared" si="10"/>
        <v>379593.66343927587</v>
      </c>
      <c r="N178" s="1" t="s">
        <v>542</v>
      </c>
      <c r="O178" s="20">
        <f>+B178/'Total x Ano'!$G$30</f>
        <v>2.9257913312293738E-5</v>
      </c>
      <c r="P178" s="20">
        <f>+C178/'Total x Ano'!$G$30</f>
        <v>3.0492261321706904E-5</v>
      </c>
      <c r="Q178" s="20">
        <f>+D178/'Total x Ano'!$G$30</f>
        <v>2.1043323121991623E-3</v>
      </c>
      <c r="R178" s="20">
        <f>+E178/'Total x Ano'!$G$30</f>
        <v>2.6146185315171056E-5</v>
      </c>
      <c r="S178" s="20">
        <f>+F178/'Total x Ano'!$G$30</f>
        <v>3.5610945133213818E-4</v>
      </c>
      <c r="T178" s="20">
        <f>+G178/'Total x Ano'!$G$30</f>
        <v>8.7900390501556257E-5</v>
      </c>
      <c r="U178" s="20">
        <f>+H178/'Total x Ano'!$G$30</f>
        <v>6.0281171174106703E-5</v>
      </c>
      <c r="V178" s="20">
        <f>+I178/'Total x Ano'!$G$30</f>
        <v>1.2301687441770647E-5</v>
      </c>
      <c r="W178" s="20">
        <f>+J178/'Total x Ano'!$G$30</f>
        <v>1.6539281617018078E-6</v>
      </c>
      <c r="X178" s="20">
        <f>+K178/'Total x Ano'!$G$30</f>
        <v>1.7138781877351828E-4</v>
      </c>
      <c r="Y178" s="20">
        <f>+L178/'Total x Ano'!$G$30</f>
        <v>2.8798631195331259E-3</v>
      </c>
    </row>
    <row r="179" spans="1:25" x14ac:dyDescent="0.25">
      <c r="A179" s="1" t="s">
        <v>543</v>
      </c>
      <c r="B179" s="174">
        <f>tab_dinamicas!M700</f>
        <v>23084.717863937061</v>
      </c>
      <c r="C179" s="174">
        <f>tab_dinamicas!N700</f>
        <v>6878.6701122835639</v>
      </c>
      <c r="D179" s="174">
        <f>tab_dinamicas!O700</f>
        <v>214955.76668983689</v>
      </c>
      <c r="E179" s="174">
        <f>tab_dinamicas!P700</f>
        <v>14267.807312536916</v>
      </c>
      <c r="F179" s="174">
        <f>tab_dinamicas!Q700</f>
        <v>57215.656410006603</v>
      </c>
      <c r="G179" s="174">
        <f>tab_dinamicas!R700</f>
        <v>12152.100557841884</v>
      </c>
      <c r="H179" s="174">
        <f>tab_dinamicas!S700</f>
        <v>24125.515775839929</v>
      </c>
      <c r="I179" s="174">
        <f>tab_dinamicas!T700</f>
        <v>0</v>
      </c>
      <c r="J179" s="174">
        <f>tab_dinamicas!U700</f>
        <v>474.32307671676142</v>
      </c>
      <c r="K179" s="174">
        <f>tab_dinamicas!V700</f>
        <v>35482.257609353328</v>
      </c>
      <c r="L179" s="174">
        <f t="shared" si="10"/>
        <v>388636.81540835294</v>
      </c>
      <c r="N179" s="1" t="s">
        <v>543</v>
      </c>
      <c r="O179" s="20">
        <f>+B179/'Total x Ano'!$G$30</f>
        <v>1.7513682130211559E-4</v>
      </c>
      <c r="P179" s="20">
        <f>+C179/'Total x Ano'!$G$30</f>
        <v>5.2186404241621898E-5</v>
      </c>
      <c r="Q179" s="20">
        <f>+D179/'Total x Ano'!$G$30</f>
        <v>1.6308048432954352E-3</v>
      </c>
      <c r="R179" s="20">
        <f>+E179/'Total x Ano'!$G$30</f>
        <v>1.0824556896891727E-4</v>
      </c>
      <c r="S179" s="20">
        <f>+F179/'Total x Ano'!$G$30</f>
        <v>4.3407800136109517E-4</v>
      </c>
      <c r="T179" s="20">
        <f>+G179/'Total x Ano'!$G$30</f>
        <v>9.2194337240261099E-5</v>
      </c>
      <c r="U179" s="20">
        <f>+H179/'Total x Ano'!$G$30</f>
        <v>1.8303304247245565E-4</v>
      </c>
      <c r="V179" s="20">
        <f>+I179/'Total x Ano'!$G$30</f>
        <v>0</v>
      </c>
      <c r="W179" s="20">
        <f>+J179/'Total x Ano'!$G$30</f>
        <v>3.5985467275815086E-6</v>
      </c>
      <c r="X179" s="20">
        <f>+K179/'Total x Ano'!$G$30</f>
        <v>2.6919323194470762E-4</v>
      </c>
      <c r="Y179" s="20">
        <f>+L179/'Total x Ano'!$G$30</f>
        <v>2.948470797554191E-3</v>
      </c>
    </row>
    <row r="180" spans="1:25" x14ac:dyDescent="0.25">
      <c r="A180" s="1" t="s">
        <v>544</v>
      </c>
      <c r="B180" s="174">
        <f>tab_dinamicas!M701</f>
        <v>64053.861167934825</v>
      </c>
      <c r="C180" s="174">
        <f>tab_dinamicas!N701</f>
        <v>111187.14173498962</v>
      </c>
      <c r="D180" s="174">
        <f>tab_dinamicas!O701</f>
        <v>1158730.6290811691</v>
      </c>
      <c r="E180" s="174">
        <f>tab_dinamicas!P701</f>
        <v>13538.298328427445</v>
      </c>
      <c r="F180" s="174">
        <f>tab_dinamicas!Q701</f>
        <v>238342.03348324369</v>
      </c>
      <c r="G180" s="174">
        <f>tab_dinamicas!R701</f>
        <v>52836.936584199393</v>
      </c>
      <c r="H180" s="174">
        <f>tab_dinamicas!S701</f>
        <v>39726.554704545379</v>
      </c>
      <c r="I180" s="174">
        <f>tab_dinamicas!T701</f>
        <v>16409.024288811248</v>
      </c>
      <c r="J180" s="174">
        <f>tab_dinamicas!U701</f>
        <v>20883.947019992171</v>
      </c>
      <c r="K180" s="174">
        <f>tab_dinamicas!V701</f>
        <v>230992.0664592082</v>
      </c>
      <c r="L180" s="174">
        <f t="shared" si="10"/>
        <v>1946700.4928525211</v>
      </c>
      <c r="N180" s="1" t="s">
        <v>544</v>
      </c>
      <c r="O180" s="20">
        <f>+B180/'Total x Ano'!$G$30</f>
        <v>4.8595740711235524E-4</v>
      </c>
      <c r="P180" s="20">
        <f>+C180/'Total x Ano'!$G$30</f>
        <v>8.4354345103582705E-4</v>
      </c>
      <c r="Q180" s="20">
        <f>+D180/'Total x Ano'!$G$30</f>
        <v>8.7909412763369256E-3</v>
      </c>
      <c r="R180" s="20">
        <f>+E180/'Total x Ano'!$G$30</f>
        <v>1.0271100340301703E-4</v>
      </c>
      <c r="S180" s="20">
        <f>+F180/'Total x Ano'!$G$30</f>
        <v>1.8082294257599641E-3</v>
      </c>
      <c r="T180" s="20">
        <f>+G180/'Total x Ano'!$G$30</f>
        <v>4.0085796912225897E-4</v>
      </c>
      <c r="U180" s="20">
        <f>+H180/'Total x Ano'!$G$30</f>
        <v>3.0139343929811747E-4</v>
      </c>
      <c r="V180" s="20">
        <f>+I180/'Total x Ano'!$G$30</f>
        <v>1.2449033908710217E-4</v>
      </c>
      <c r="W180" s="20">
        <f>+J180/'Total x Ano'!$G$30</f>
        <v>1.5844023387598071E-4</v>
      </c>
      <c r="X180" s="20">
        <f>+K180/'Total x Ano'!$G$30</f>
        <v>1.7524674333954879E-3</v>
      </c>
      <c r="Y180" s="20">
        <f>+L180/'Total x Ano'!$G$30</f>
        <v>1.4769031978427036E-2</v>
      </c>
    </row>
    <row r="181" spans="1:25" x14ac:dyDescent="0.25">
      <c r="A181" s="1" t="s">
        <v>545</v>
      </c>
      <c r="B181" s="174">
        <f>tab_dinamicas!M702</f>
        <v>333992.43652275013</v>
      </c>
      <c r="C181" s="174">
        <f>tab_dinamicas!N702</f>
        <v>217049.92242398474</v>
      </c>
      <c r="D181" s="174">
        <f>tab_dinamicas!O702</f>
        <v>2914899.0979149742</v>
      </c>
      <c r="E181" s="174">
        <f>tab_dinamicas!P702</f>
        <v>41745.024729198427</v>
      </c>
      <c r="F181" s="174">
        <f>tab_dinamicas!Q702</f>
        <v>1320796.9697032575</v>
      </c>
      <c r="G181" s="174">
        <f>tab_dinamicas!R702</f>
        <v>205017.78382704814</v>
      </c>
      <c r="H181" s="174">
        <f>tab_dinamicas!S702</f>
        <v>258479.7966324474</v>
      </c>
      <c r="I181" s="174">
        <f>tab_dinamicas!T702</f>
        <v>22486.942179722595</v>
      </c>
      <c r="J181" s="174">
        <f>tab_dinamicas!U702</f>
        <v>125862.28040714585</v>
      </c>
      <c r="K181" s="174">
        <f>tab_dinamicas!V702</f>
        <v>418569.59579534072</v>
      </c>
      <c r="L181" s="174">
        <f t="shared" si="10"/>
        <v>5858899.8501358693</v>
      </c>
      <c r="N181" s="1" t="s">
        <v>545</v>
      </c>
      <c r="O181" s="20">
        <f>+B181/'Total x Ano'!$G$30</f>
        <v>2.5339003065280238E-3</v>
      </c>
      <c r="P181" s="20">
        <f>+C181/'Total x Ano'!$G$30</f>
        <v>1.6466925739037097E-3</v>
      </c>
      <c r="Q181" s="20">
        <f>+D181/'Total x Ano'!$G$30</f>
        <v>2.2114464011827727E-2</v>
      </c>
      <c r="R181" s="20">
        <f>+E181/'Total x Ano'!$G$30</f>
        <v>3.1670696515946617E-4</v>
      </c>
      <c r="S181" s="20">
        <f>+F181/'Total x Ano'!$G$30</f>
        <v>1.0020489928562805E-2</v>
      </c>
      <c r="T181" s="20">
        <f>+G181/'Total x Ano'!$G$30</f>
        <v>1.5554083520321507E-3</v>
      </c>
      <c r="U181" s="20">
        <f>+H181/'Total x Ano'!$G$30</f>
        <v>1.9610085867128508E-3</v>
      </c>
      <c r="V181" s="20">
        <f>+I181/'Total x Ano'!$G$30</f>
        <v>1.7060167671849606E-4</v>
      </c>
      <c r="W181" s="20">
        <f>+J181/'Total x Ano'!$G$30</f>
        <v>9.5487932069461502E-4</v>
      </c>
      <c r="X181" s="20">
        <f>+K181/'Total x Ano'!$G$30</f>
        <v>3.1755618125109265E-3</v>
      </c>
      <c r="Y181" s="20">
        <f>+L181/'Total x Ano'!$G$30</f>
        <v>4.4449713534650763E-2</v>
      </c>
    </row>
    <row r="182" spans="1:25" x14ac:dyDescent="0.25">
      <c r="A182" s="1" t="s">
        <v>546</v>
      </c>
      <c r="B182" s="174">
        <f>tab_dinamicas!M703</f>
        <v>20857.059005884112</v>
      </c>
      <c r="C182" s="174">
        <f>tab_dinamicas!N703</f>
        <v>35668.679065688782</v>
      </c>
      <c r="D182" s="174">
        <f>tab_dinamicas!O703</f>
        <v>757885.8125043771</v>
      </c>
      <c r="E182" s="174">
        <f>tab_dinamicas!P703</f>
        <v>4563.5262152037603</v>
      </c>
      <c r="F182" s="174">
        <f>tab_dinamicas!Q703</f>
        <v>367202.35489684186</v>
      </c>
      <c r="G182" s="174">
        <f>tab_dinamicas!R703</f>
        <v>35914.869700782721</v>
      </c>
      <c r="H182" s="174">
        <f>tab_dinamicas!S703</f>
        <v>45877.881602930051</v>
      </c>
      <c r="I182" s="174">
        <f>tab_dinamicas!T703</f>
        <v>12302.639750544549</v>
      </c>
      <c r="J182" s="174">
        <f>tab_dinamicas!U703</f>
        <v>2085.1258537058939</v>
      </c>
      <c r="K182" s="174">
        <f>tab_dinamicas!V703</f>
        <v>82175.150089015704</v>
      </c>
      <c r="L182" s="174">
        <f t="shared" si="10"/>
        <v>1364533.0986849745</v>
      </c>
      <c r="N182" s="1" t="s">
        <v>546</v>
      </c>
      <c r="O182" s="20">
        <f>+B182/'Total x Ano'!$G$30</f>
        <v>1.5823624258833459E-4</v>
      </c>
      <c r="P182" s="20">
        <f>+C182/'Total x Ano'!$G$30</f>
        <v>2.706075555451752E-4</v>
      </c>
      <c r="Q182" s="20">
        <f>+D182/'Total x Ano'!$G$30</f>
        <v>5.7498520403987405E-3</v>
      </c>
      <c r="R182" s="20">
        <f>+E182/'Total x Ano'!$G$30</f>
        <v>3.4622102811498316E-5</v>
      </c>
      <c r="S182" s="20">
        <f>+F182/'Total x Ano'!$G$30</f>
        <v>2.7858539831561164E-3</v>
      </c>
      <c r="T182" s="20">
        <f>+G182/'Total x Ano'!$G$30</f>
        <v>2.7247532995415162E-4</v>
      </c>
      <c r="U182" s="20">
        <f>+H182/'Total x Ano'!$G$30</f>
        <v>3.4806170902197182E-4</v>
      </c>
      <c r="V182" s="20">
        <f>+I182/'Total x Ano'!$G$30</f>
        <v>9.333643288321971E-5</v>
      </c>
      <c r="W182" s="20">
        <f>+J182/'Total x Ano'!$G$30</f>
        <v>1.581922361734375E-5</v>
      </c>
      <c r="X182" s="20">
        <f>+K182/'Total x Ano'!$G$30</f>
        <v>6.2343818371276194E-4</v>
      </c>
      <c r="Y182" s="20">
        <f>+L182/'Total x Ano'!$G$30</f>
        <v>1.0352302803689314E-2</v>
      </c>
    </row>
    <row r="183" spans="1:25" x14ac:dyDescent="0.25">
      <c r="A183" s="1" t="s">
        <v>547</v>
      </c>
      <c r="B183" s="174">
        <f>tab_dinamicas!M704</f>
        <v>489043.99678058026</v>
      </c>
      <c r="C183" s="174">
        <f>tab_dinamicas!N704</f>
        <v>316770.19479555695</v>
      </c>
      <c r="D183" s="174">
        <f>tab_dinamicas!O704</f>
        <v>16597115.208049126</v>
      </c>
      <c r="E183" s="174">
        <f>tab_dinamicas!P704</f>
        <v>219862.69852507138</v>
      </c>
      <c r="F183" s="174">
        <f>tab_dinamicas!Q704</f>
        <v>2867644.9890419515</v>
      </c>
      <c r="G183" s="174">
        <f>tab_dinamicas!R704</f>
        <v>331196.01459147129</v>
      </c>
      <c r="H183" s="174">
        <f>tab_dinamicas!S704</f>
        <v>181945.26238959064</v>
      </c>
      <c r="I183" s="174">
        <f>tab_dinamicas!T704</f>
        <v>291961.93405514961</v>
      </c>
      <c r="J183" s="174">
        <f>tab_dinamicas!U704</f>
        <v>369179.75794318761</v>
      </c>
      <c r="K183" s="174">
        <f>tab_dinamicas!V704</f>
        <v>980411.40409586253</v>
      </c>
      <c r="L183" s="174">
        <f t="shared" si="10"/>
        <v>22645131.460267544</v>
      </c>
      <c r="N183" s="1" t="s">
        <v>547</v>
      </c>
      <c r="O183" s="20">
        <f>+B183/'Total x Ano'!$G$30</f>
        <v>3.7102299269091204E-3</v>
      </c>
      <c r="P183" s="20">
        <f>+C183/'Total x Ano'!$G$30</f>
        <v>2.4032403309729726E-3</v>
      </c>
      <c r="Q183" s="20">
        <f>+D183/'Total x Ano'!$G$30</f>
        <v>0.12591732840121359</v>
      </c>
      <c r="R183" s="20">
        <f>+E183/'Total x Ano'!$G$30</f>
        <v>1.6680322614096351E-3</v>
      </c>
      <c r="S183" s="20">
        <f>+F183/'Total x Ano'!$G$30</f>
        <v>2.1755961279835753E-2</v>
      </c>
      <c r="T183" s="20">
        <f>+G183/'Total x Ano'!$G$30</f>
        <v>2.512684693196713E-3</v>
      </c>
      <c r="U183" s="20">
        <f>+H183/'Total x Ano'!$G$30</f>
        <v>1.3803640613547308E-3</v>
      </c>
      <c r="V183" s="20">
        <f>+I183/'Total x Ano'!$G$30</f>
        <v>2.2150275075060455E-3</v>
      </c>
      <c r="W183" s="20">
        <f>+J183/'Total x Ano'!$G$30</f>
        <v>2.8008559461868681E-3</v>
      </c>
      <c r="X183" s="20">
        <f>+K183/'Total x Ano'!$G$30</f>
        <v>7.4380868717452498E-3</v>
      </c>
      <c r="Y183" s="20">
        <f>+L183/'Total x Ano'!$G$30</f>
        <v>0.17180181128033065</v>
      </c>
    </row>
    <row r="184" spans="1:25" x14ac:dyDescent="0.25">
      <c r="A184" s="1" t="s">
        <v>548</v>
      </c>
      <c r="B184" s="174">
        <f>tab_dinamicas!M705</f>
        <v>2341785.8667852916</v>
      </c>
      <c r="C184" s="174">
        <f>tab_dinamicas!N705</f>
        <v>1169169.8847978637</v>
      </c>
      <c r="D184" s="174">
        <f>tab_dinamicas!O705</f>
        <v>26300912.159780655</v>
      </c>
      <c r="E184" s="174">
        <f>tab_dinamicas!P705</f>
        <v>1603828.6579296337</v>
      </c>
      <c r="F184" s="174">
        <f>tab_dinamicas!Q705</f>
        <v>12721848.657708861</v>
      </c>
      <c r="G184" s="174">
        <f>tab_dinamicas!R705</f>
        <v>1211928.3316639697</v>
      </c>
      <c r="H184" s="174">
        <f>tab_dinamicas!S705</f>
        <v>2521580.109918009</v>
      </c>
      <c r="I184" s="174">
        <f>tab_dinamicas!T705</f>
        <v>450429.64803659171</v>
      </c>
      <c r="J184" s="174">
        <f>tab_dinamicas!U705</f>
        <v>263072.09675389854</v>
      </c>
      <c r="K184" s="174">
        <f>tab_dinamicas!V705</f>
        <v>7710220.4438482299</v>
      </c>
      <c r="L184" s="174">
        <f t="shared" si="10"/>
        <v>56294775.857222997</v>
      </c>
      <c r="N184" s="1" t="s">
        <v>548</v>
      </c>
      <c r="O184" s="20">
        <f>+B184/'Total x Ano'!$G$30</f>
        <v>1.7766426052782953E-2</v>
      </c>
      <c r="P184" s="20">
        <f>+C184/'Total x Ano'!$G$30</f>
        <v>8.8701407741933833E-3</v>
      </c>
      <c r="Q184" s="20">
        <f>+D184/'Total x Ano'!$G$30</f>
        <v>0.19953712149135849</v>
      </c>
      <c r="R184" s="20">
        <f>+E184/'Total x Ano'!$G$30</f>
        <v>1.2167766343024687E-2</v>
      </c>
      <c r="S184" s="20">
        <f>+F184/'Total x Ano'!$G$30</f>
        <v>9.6516844959079917E-2</v>
      </c>
      <c r="T184" s="20">
        <f>+G184/'Total x Ano'!$G$30</f>
        <v>9.1945362687401826E-3</v>
      </c>
      <c r="U184" s="20">
        <f>+H184/'Total x Ano'!$G$30</f>
        <v>1.9130470977060558E-2</v>
      </c>
      <c r="V184" s="20">
        <f>+I184/'Total x Ano'!$G$30</f>
        <v>3.4172744602001975E-3</v>
      </c>
      <c r="W184" s="20">
        <f>+J184/'Total x Ano'!$G$30</f>
        <v>1.9958489885092581E-3</v>
      </c>
      <c r="X184" s="20">
        <f>+K184/'Total x Ano'!$G$30</f>
        <v>5.8495126864152494E-2</v>
      </c>
      <c r="Y184" s="20">
        <f>+L184/'Total x Ano'!$G$30</f>
        <v>0.42709155717910208</v>
      </c>
    </row>
    <row r="185" spans="1:25" x14ac:dyDescent="0.25">
      <c r="A185" s="1" t="s">
        <v>549</v>
      </c>
      <c r="B185" s="174">
        <f>tab_dinamicas!M706</f>
        <v>166817.7526602362</v>
      </c>
      <c r="C185" s="174">
        <f>tab_dinamicas!N706</f>
        <v>201816.46670567454</v>
      </c>
      <c r="D185" s="174">
        <f>tab_dinamicas!O706</f>
        <v>2415080.7041264395</v>
      </c>
      <c r="E185" s="174">
        <f>tab_dinamicas!P706</f>
        <v>92659.089380335339</v>
      </c>
      <c r="F185" s="174">
        <f>tab_dinamicas!Q706</f>
        <v>1661050.2900097659</v>
      </c>
      <c r="G185" s="174">
        <f>tab_dinamicas!R706</f>
        <v>161351.0817824392</v>
      </c>
      <c r="H185" s="174">
        <f>tab_dinamicas!S706</f>
        <v>239147.12585257151</v>
      </c>
      <c r="I185" s="174">
        <f>tab_dinamicas!T706</f>
        <v>63059.164886531646</v>
      </c>
      <c r="J185" s="174">
        <f>tab_dinamicas!U706</f>
        <v>87902.420570573333</v>
      </c>
      <c r="K185" s="174">
        <f>tab_dinamicas!V706</f>
        <v>460273.66625784489</v>
      </c>
      <c r="L185" s="174">
        <f t="shared" si="10"/>
        <v>5549157.7622324126</v>
      </c>
      <c r="N185" s="1" t="s">
        <v>549</v>
      </c>
      <c r="O185" s="20">
        <f>+B185/'Total x Ano'!$G$30</f>
        <v>1.265596188347505E-3</v>
      </c>
      <c r="P185" s="20">
        <f>+C185/'Total x Ano'!$G$30</f>
        <v>1.5311209204974864E-3</v>
      </c>
      <c r="Q185" s="20">
        <f>+D185/'Total x Ano'!$G$30</f>
        <v>1.832249197073977E-2</v>
      </c>
      <c r="R185" s="20">
        <f>+E185/'Total x Ano'!$G$30</f>
        <v>7.0297668242989234E-4</v>
      </c>
      <c r="S185" s="20">
        <f>+F185/'Total x Ano'!$G$30</f>
        <v>1.2601889680000327E-2</v>
      </c>
      <c r="T185" s="20">
        <f>+G185/'Total x Ano'!$G$30</f>
        <v>1.2241221982261924E-3</v>
      </c>
      <c r="U185" s="20">
        <f>+H185/'Total x Ano'!$G$30</f>
        <v>1.8143374197692361E-3</v>
      </c>
      <c r="V185" s="20">
        <f>+I185/'Total x Ano'!$G$30</f>
        <v>4.7841094516671738E-4</v>
      </c>
      <c r="W185" s="20">
        <f>+J185/'Total x Ano'!$G$30</f>
        <v>6.6688926476081813E-4</v>
      </c>
      <c r="X185" s="20">
        <f>+K185/'Total x Ano'!$G$30</f>
        <v>3.4919580699489523E-3</v>
      </c>
      <c r="Y185" s="20">
        <f>+L185/'Total x Ano'!$G$30</f>
        <v>4.20997933398869E-2</v>
      </c>
    </row>
    <row r="186" spans="1:25" x14ac:dyDescent="0.25">
      <c r="A186" s="1" t="s">
        <v>550</v>
      </c>
      <c r="B186" s="174">
        <f>tab_dinamicas!M707</f>
        <v>103658.40017320836</v>
      </c>
      <c r="C186" s="174">
        <f>tab_dinamicas!N707</f>
        <v>62325.450540204882</v>
      </c>
      <c r="D186" s="174">
        <f>tab_dinamicas!O707</f>
        <v>1659561.689605328</v>
      </c>
      <c r="E186" s="174">
        <f>tab_dinamicas!P707</f>
        <v>33412.993423956221</v>
      </c>
      <c r="F186" s="174">
        <f>tab_dinamicas!Q707</f>
        <v>515071.10916478123</v>
      </c>
      <c r="G186" s="174">
        <f>tab_dinamicas!R707</f>
        <v>124241.95878851236</v>
      </c>
      <c r="H186" s="174">
        <f>tab_dinamicas!S707</f>
        <v>209506.71899110515</v>
      </c>
      <c r="I186" s="174">
        <f>tab_dinamicas!T707</f>
        <v>20611.407143899443</v>
      </c>
      <c r="J186" s="174">
        <f>tab_dinamicas!U707</f>
        <v>2183.9495760429554</v>
      </c>
      <c r="K186" s="174">
        <f>tab_dinamicas!V707</f>
        <v>235827.05478114414</v>
      </c>
      <c r="L186" s="174">
        <f t="shared" si="10"/>
        <v>2966400.7321881824</v>
      </c>
      <c r="N186" s="1" t="s">
        <v>550</v>
      </c>
      <c r="O186" s="20">
        <f>+B186/'Total x Ano'!$G$30</f>
        <v>7.8642514994559153E-4</v>
      </c>
      <c r="P186" s="20">
        <f>+C186/'Total x Ano'!$G$30</f>
        <v>4.7284447478068887E-4</v>
      </c>
      <c r="Q186" s="20">
        <f>+D186/'Total x Ano'!$G$30</f>
        <v>1.2590596115809552E-2</v>
      </c>
      <c r="R186" s="20">
        <f>+E186/'Total x Ano'!$G$30</f>
        <v>2.5349434604102027E-4</v>
      </c>
      <c r="S186" s="20">
        <f>+F186/'Total x Ano'!$G$30</f>
        <v>3.9076898117346081E-3</v>
      </c>
      <c r="T186" s="20">
        <f>+G186/'Total x Ano'!$G$30</f>
        <v>9.4258642721213126E-4</v>
      </c>
      <c r="U186" s="20">
        <f>+H186/'Total x Ano'!$G$30</f>
        <v>1.5894645549408464E-3</v>
      </c>
      <c r="V186" s="20">
        <f>+I186/'Total x Ano'!$G$30</f>
        <v>1.5637255568912622E-4</v>
      </c>
      <c r="W186" s="20">
        <f>+J186/'Total x Ano'!$G$30</f>
        <v>1.6568969518565868E-5</v>
      </c>
      <c r="X186" s="20">
        <f>+K186/'Total x Ano'!$G$30</f>
        <v>1.7891490376813932E-3</v>
      </c>
      <c r="Y186" s="20">
        <f>+L186/'Total x Ano'!$G$30</f>
        <v>2.2505191443353521E-2</v>
      </c>
    </row>
    <row r="187" spans="1:25" x14ac:dyDescent="0.25">
      <c r="A187" s="1" t="s">
        <v>551</v>
      </c>
      <c r="B187" s="174">
        <f>tab_dinamicas!M708</f>
        <v>458057.20286583307</v>
      </c>
      <c r="C187" s="174">
        <f>tab_dinamicas!N708</f>
        <v>78233.736632386484</v>
      </c>
      <c r="D187" s="174">
        <f>tab_dinamicas!O708</f>
        <v>2842148.128647388</v>
      </c>
      <c r="E187" s="174">
        <f>tab_dinamicas!P708</f>
        <v>22218.24221112844</v>
      </c>
      <c r="F187" s="174">
        <f>tab_dinamicas!Q708</f>
        <v>1372808.0061059785</v>
      </c>
      <c r="G187" s="174">
        <f>tab_dinamicas!R708</f>
        <v>153369.40477690115</v>
      </c>
      <c r="H187" s="174">
        <f>tab_dinamicas!S708</f>
        <v>112204.58484134726</v>
      </c>
      <c r="I187" s="174">
        <f>tab_dinamicas!T708</f>
        <v>38759.352771353027</v>
      </c>
      <c r="J187" s="174">
        <f>tab_dinamicas!U708</f>
        <v>51927.818515902793</v>
      </c>
      <c r="K187" s="174">
        <f>tab_dinamicas!V708</f>
        <v>432962.16533436277</v>
      </c>
      <c r="L187" s="174">
        <f t="shared" si="10"/>
        <v>5562688.6427025804</v>
      </c>
      <c r="N187" s="1" t="s">
        <v>551</v>
      </c>
      <c r="O187" s="20">
        <f>+B187/'Total x Ano'!$G$30</f>
        <v>3.4751424278736437E-3</v>
      </c>
      <c r="P187" s="20">
        <f>+C187/'Total x Ano'!$G$30</f>
        <v>5.9353586355879583E-4</v>
      </c>
      <c r="Q187" s="20">
        <f>+D187/'Total x Ano'!$G$30</f>
        <v>2.156252425760281E-2</v>
      </c>
      <c r="R187" s="20">
        <f>+E187/'Total x Ano'!$G$30</f>
        <v>1.6856313075657749E-4</v>
      </c>
      <c r="S187" s="20">
        <f>+F187/'Total x Ano'!$G$30</f>
        <v>1.0415082041054303E-2</v>
      </c>
      <c r="T187" s="20">
        <f>+G187/'Total x Ano'!$G$30</f>
        <v>1.1635676119562039E-3</v>
      </c>
      <c r="U187" s="20">
        <f>+H187/'Total x Ano'!$G$30</f>
        <v>8.5126248631074361E-4</v>
      </c>
      <c r="V187" s="20">
        <f>+I187/'Total x Ano'!$G$30</f>
        <v>2.9405556871486057E-4</v>
      </c>
      <c r="W187" s="20">
        <f>+J187/'Total x Ano'!$G$30</f>
        <v>3.9396076337739168E-4</v>
      </c>
      <c r="X187" s="20">
        <f>+K187/'Total x Ano'!$G$30</f>
        <v>3.2847539150218158E-3</v>
      </c>
      <c r="Y187" s="20">
        <f>+L187/'Total x Ano'!$G$30</f>
        <v>4.2202448066227138E-2</v>
      </c>
    </row>
    <row r="188" spans="1:25" x14ac:dyDescent="0.25">
      <c r="A188" s="1" t="s">
        <v>552</v>
      </c>
      <c r="B188" s="174">
        <f>tab_dinamicas!M709</f>
        <v>7873.2527905768566</v>
      </c>
      <c r="C188" s="174">
        <f>tab_dinamicas!N709</f>
        <v>23775.843394933188</v>
      </c>
      <c r="D188" s="174">
        <f>tab_dinamicas!O709</f>
        <v>458055.30699063442</v>
      </c>
      <c r="E188" s="174">
        <f>tab_dinamicas!P709</f>
        <v>7105.3312199181546</v>
      </c>
      <c r="F188" s="174">
        <f>tab_dinamicas!Q709</f>
        <v>96165.746953323745</v>
      </c>
      <c r="G188" s="174">
        <f>tab_dinamicas!R709</f>
        <v>15507.399826607421</v>
      </c>
      <c r="H188" s="174">
        <f>tab_dinamicas!S709</f>
        <v>43946.47040100646</v>
      </c>
      <c r="I188" s="174">
        <f>tab_dinamicas!T709</f>
        <v>3708.9125877270371</v>
      </c>
      <c r="J188" s="174">
        <f>tab_dinamicas!U709</f>
        <v>2104.757670523788</v>
      </c>
      <c r="K188" s="174">
        <f>tab_dinamicas!V709</f>
        <v>59156.028597001452</v>
      </c>
      <c r="L188" s="174">
        <f t="shared" si="10"/>
        <v>717399.05043225258</v>
      </c>
      <c r="N188" s="1" t="s">
        <v>552</v>
      </c>
      <c r="O188" s="20">
        <f>+B188/'Total x Ano'!$G$30</f>
        <v>5.9732004314583952E-5</v>
      </c>
      <c r="P188" s="20">
        <f>+C188/'Total x Ano'!$G$30</f>
        <v>1.8038018313711073E-4</v>
      </c>
      <c r="Q188" s="20">
        <f>+D188/'Total x Ano'!$G$30</f>
        <v>3.4751280444379079E-3</v>
      </c>
      <c r="R188" s="20">
        <f>+E188/'Total x Ano'!$G$30</f>
        <v>5.3906013991150308E-5</v>
      </c>
      <c r="S188" s="20">
        <f>+F188/'Total x Ano'!$G$30</f>
        <v>7.2958064026676058E-4</v>
      </c>
      <c r="T188" s="20">
        <f>+G188/'Total x Ano'!$G$30</f>
        <v>1.1764998508107419E-4</v>
      </c>
      <c r="U188" s="20">
        <f>+H188/'Total x Ano'!$G$30</f>
        <v>3.3340867230192473E-4</v>
      </c>
      <c r="V188" s="20">
        <f>+I188/'Total x Ano'!$G$30</f>
        <v>2.8138405889580776E-5</v>
      </c>
      <c r="W188" s="20">
        <f>+J188/'Total x Ano'!$G$30</f>
        <v>1.5968164315434005E-5</v>
      </c>
      <c r="X188" s="20">
        <f>+K188/'Total x Ano'!$G$30</f>
        <v>4.4879902238358711E-4</v>
      </c>
      <c r="Y188" s="20">
        <f>+L188/'Total x Ano'!$G$30</f>
        <v>5.4426911361191146E-3</v>
      </c>
    </row>
    <row r="189" spans="1:25" x14ac:dyDescent="0.25">
      <c r="A189" s="1" t="s">
        <v>553</v>
      </c>
      <c r="B189" s="174">
        <f>tab_dinamicas!M710</f>
        <v>12315.083903891276</v>
      </c>
      <c r="C189" s="174">
        <f>tab_dinamicas!N710</f>
        <v>9643.5970065330876</v>
      </c>
      <c r="D189" s="174">
        <f>tab_dinamicas!O710</f>
        <v>415424.32967534813</v>
      </c>
      <c r="E189" s="174">
        <f>tab_dinamicas!P710</f>
        <v>28942.018744467998</v>
      </c>
      <c r="F189" s="174">
        <f>tab_dinamicas!Q710</f>
        <v>37785.580788812862</v>
      </c>
      <c r="G189" s="174">
        <f>tab_dinamicas!R710</f>
        <v>21748.698011894572</v>
      </c>
      <c r="H189" s="174">
        <f>tab_dinamicas!S710</f>
        <v>13183.605234431741</v>
      </c>
      <c r="I189" s="174">
        <f>tab_dinamicas!T710</f>
        <v>22991.046838519083</v>
      </c>
      <c r="J189" s="174">
        <f>tab_dinamicas!U710</f>
        <v>1217.3455520738657</v>
      </c>
      <c r="K189" s="174">
        <f>tab_dinamicas!V710</f>
        <v>48360.905986355494</v>
      </c>
      <c r="L189" s="174">
        <f t="shared" si="10"/>
        <v>611612.21174232813</v>
      </c>
      <c r="N189" s="1" t="s">
        <v>553</v>
      </c>
      <c r="O189" s="20">
        <f>+B189/'Total x Ano'!$G$30</f>
        <v>9.3430842937255781E-5</v>
      </c>
      <c r="P189" s="20">
        <f>+C189/'Total x Ano'!$G$30</f>
        <v>7.3163074186030126E-5</v>
      </c>
      <c r="Q189" s="20">
        <f>+D189/'Total x Ano'!$G$30</f>
        <v>3.151699623089704E-3</v>
      </c>
      <c r="R189" s="20">
        <f>+E189/'Total x Ano'!$G$30</f>
        <v>2.1957440393459906E-4</v>
      </c>
      <c r="S189" s="20">
        <f>+F189/'Total x Ano'!$G$30</f>
        <v>2.8666785314041264E-4</v>
      </c>
      <c r="T189" s="20">
        <f>+G189/'Total x Ano'!$G$30</f>
        <v>1.6500083993719808E-4</v>
      </c>
      <c r="U189" s="20">
        <f>+H189/'Total x Ano'!$G$30</f>
        <v>1.0002005342535828E-4</v>
      </c>
      <c r="V189" s="20">
        <f>+I189/'Total x Ano'!$G$30</f>
        <v>1.7442616736488715E-4</v>
      </c>
      <c r="W189" s="20">
        <f>+J189/'Total x Ano'!$G$30</f>
        <v>9.2356350930132004E-6</v>
      </c>
      <c r="X189" s="20">
        <f>+K189/'Total x Ano'!$G$30</f>
        <v>3.6689966928173871E-4</v>
      </c>
      <c r="Y189" s="20">
        <f>+L189/'Total x Ano'!$G$30</f>
        <v>4.6401181623901971E-3</v>
      </c>
    </row>
    <row r="190" spans="1:25" x14ac:dyDescent="0.25">
      <c r="A190" s="1" t="s">
        <v>554</v>
      </c>
      <c r="B190" s="174">
        <f>tab_dinamicas!M711</f>
        <v>85437.087204767115</v>
      </c>
      <c r="C190" s="174">
        <f>tab_dinamicas!N711</f>
        <v>40094.911682360762</v>
      </c>
      <c r="D190" s="174">
        <f>tab_dinamicas!O711</f>
        <v>837347.93440001213</v>
      </c>
      <c r="E190" s="174">
        <f>tab_dinamicas!P711</f>
        <v>11852.247247832032</v>
      </c>
      <c r="F190" s="174">
        <f>tab_dinamicas!Q711</f>
        <v>195530.43389194281</v>
      </c>
      <c r="G190" s="174">
        <f>tab_dinamicas!R711</f>
        <v>42119.090802706989</v>
      </c>
      <c r="H190" s="174">
        <f>tab_dinamicas!S711</f>
        <v>48943.307288787582</v>
      </c>
      <c r="I190" s="174">
        <f>tab_dinamicas!T711</f>
        <v>10016.672732727628</v>
      </c>
      <c r="J190" s="174">
        <f>tab_dinamicas!U711</f>
        <v>2504.4505463994647</v>
      </c>
      <c r="K190" s="174">
        <f>tab_dinamicas!V711</f>
        <v>115317.50956379049</v>
      </c>
      <c r="L190" s="174">
        <f t="shared" si="10"/>
        <v>1389163.6453613269</v>
      </c>
      <c r="N190" s="1" t="s">
        <v>554</v>
      </c>
      <c r="O190" s="20">
        <f>+B190/'Total x Ano'!$G$30</f>
        <v>6.4818552093850968E-4</v>
      </c>
      <c r="P190" s="20">
        <f>+C190/'Total x Ano'!$G$30</f>
        <v>3.0418805305858378E-4</v>
      </c>
      <c r="Q190" s="20">
        <f>+D190/'Total x Ano'!$G$30</f>
        <v>6.3527072940236283E-3</v>
      </c>
      <c r="R190" s="20">
        <f>+E190/'Total x Ano'!$G$30</f>
        <v>8.9919440233437247E-5</v>
      </c>
      <c r="S190" s="20">
        <f>+F190/'Total x Ano'!$G$30</f>
        <v>1.4834306774506949E-3</v>
      </c>
      <c r="T190" s="20">
        <f>+G190/'Total x Ano'!$G$30</f>
        <v>3.1954489211431954E-4</v>
      </c>
      <c r="U190" s="20">
        <f>+H190/'Total x Ano'!$G$30</f>
        <v>3.7131817304822883E-4</v>
      </c>
      <c r="V190" s="20">
        <f>+I190/'Total x Ano'!$G$30</f>
        <v>7.5993487673247273E-5</v>
      </c>
      <c r="W190" s="20">
        <f>+J190/'Total x Ano'!$G$30</f>
        <v>1.9000514123240082E-5</v>
      </c>
      <c r="X190" s="20">
        <f>+K190/'Total x Ano'!$G$30</f>
        <v>8.7487931126198847E-4</v>
      </c>
      <c r="Y190" s="20">
        <f>+L190/'Total x Ano'!$G$30</f>
        <v>1.0539167363925878E-2</v>
      </c>
    </row>
    <row r="191" spans="1:25" x14ac:dyDescent="0.25">
      <c r="A191" s="1" t="s">
        <v>555</v>
      </c>
      <c r="B191" s="174">
        <f>tab_dinamicas!M712</f>
        <v>24670.966398515156</v>
      </c>
      <c r="C191" s="174">
        <f>tab_dinamicas!N712</f>
        <v>52598.329244486544</v>
      </c>
      <c r="D191" s="174">
        <f>tab_dinamicas!O712</f>
        <v>2597553.0831048475</v>
      </c>
      <c r="E191" s="174">
        <f>tab_dinamicas!P712</f>
        <v>5288.5820945045352</v>
      </c>
      <c r="F191" s="174">
        <f>tab_dinamicas!Q712</f>
        <v>697106.60369563813</v>
      </c>
      <c r="G191" s="174">
        <f>tab_dinamicas!R712</f>
        <v>92393.207374994148</v>
      </c>
      <c r="H191" s="174">
        <f>tab_dinamicas!S712</f>
        <v>31803.07429226541</v>
      </c>
      <c r="I191" s="174">
        <f>tab_dinamicas!T712</f>
        <v>9379.1346563138468</v>
      </c>
      <c r="J191" s="174">
        <f>tab_dinamicas!U712</f>
        <v>29813.257305800609</v>
      </c>
      <c r="K191" s="174">
        <f>tab_dinamicas!V712</f>
        <v>316867.09522523772</v>
      </c>
      <c r="L191" s="174">
        <f t="shared" si="10"/>
        <v>3857473.3333926033</v>
      </c>
      <c r="N191" s="1" t="s">
        <v>555</v>
      </c>
      <c r="O191" s="20">
        <f>+B191/'Total x Ano'!$G$30</f>
        <v>1.8717121252918541E-4</v>
      </c>
      <c r="P191" s="20">
        <f>+C191/'Total x Ano'!$G$30</f>
        <v>3.9904772689781552E-4</v>
      </c>
      <c r="Q191" s="20">
        <f>+D191/'Total x Ano'!$G$30</f>
        <v>1.9706855107342686E-2</v>
      </c>
      <c r="R191" s="20">
        <f>+E191/'Total x Ano'!$G$30</f>
        <v>4.0122884008634909E-5</v>
      </c>
      <c r="S191" s="20">
        <f>+F191/'Total x Ano'!$G$30</f>
        <v>5.2887384372453227E-3</v>
      </c>
      <c r="T191" s="20">
        <f>+G191/'Total x Ano'!$G$30</f>
        <v>7.009595155088431E-4</v>
      </c>
      <c r="U191" s="20">
        <f>+H191/'Total x Ano'!$G$30</f>
        <v>2.4128037310274745E-4</v>
      </c>
      <c r="V191" s="20">
        <f>+I191/'Total x Ano'!$G$30</f>
        <v>7.1156677762020058E-5</v>
      </c>
      <c r="W191" s="20">
        <f>+J191/'Total x Ano'!$G$30</f>
        <v>2.2618422923664409E-4</v>
      </c>
      <c r="X191" s="20">
        <f>+K191/'Total x Ano'!$G$30</f>
        <v>2.4039754854304424E-3</v>
      </c>
      <c r="Y191" s="20">
        <f>+L191/'Total x Ano'!$G$30</f>
        <v>2.9265491649064342E-2</v>
      </c>
    </row>
    <row r="192" spans="1:25" x14ac:dyDescent="0.25">
      <c r="A192" s="1" t="s">
        <v>95</v>
      </c>
      <c r="B192" s="162">
        <f t="shared" ref="B192:K192" si="11">SUM(B165:B191)</f>
        <v>4632314.9893226344</v>
      </c>
      <c r="C192" s="162">
        <f t="shared" si="11"/>
        <v>2740005.3256111047</v>
      </c>
      <c r="D192" s="162">
        <f t="shared" si="11"/>
        <v>64518022.498357274</v>
      </c>
      <c r="E192" s="162">
        <f t="shared" si="11"/>
        <v>2145660.9229271626</v>
      </c>
      <c r="F192" s="162">
        <f t="shared" si="11"/>
        <v>23462999.379758444</v>
      </c>
      <c r="G192" s="162">
        <f t="shared" si="11"/>
        <v>2647876.5680787847</v>
      </c>
      <c r="H192" s="162">
        <f t="shared" si="11"/>
        <v>4027143.5405786987</v>
      </c>
      <c r="I192" s="162">
        <f t="shared" si="11"/>
        <v>1025099.0631290597</v>
      </c>
      <c r="J192" s="162">
        <f t="shared" si="11"/>
        <v>1165187.6004110924</v>
      </c>
      <c r="K192" s="162">
        <f t="shared" si="11"/>
        <v>11778623.847510779</v>
      </c>
      <c r="L192" s="174">
        <f t="shared" si="10"/>
        <v>118142933.73568502</v>
      </c>
      <c r="N192" s="1" t="s">
        <v>95</v>
      </c>
      <c r="O192" s="20">
        <f>+B192/'Total x Ano'!$G$30</f>
        <v>3.5143982581112891E-2</v>
      </c>
      <c r="P192" s="20">
        <f>+C192/'Total x Ano'!$G$30</f>
        <v>2.0787597487949328E-2</v>
      </c>
      <c r="Q192" s="20">
        <f>+D192/'Total x Ano'!$G$30</f>
        <v>0.48947885972272231</v>
      </c>
      <c r="R192" s="20">
        <f>+E192/'Total x Ano'!$G$30</f>
        <v>1.6278485006770513E-2</v>
      </c>
      <c r="S192" s="20">
        <f>+F192/'Total x Ano'!$G$30</f>
        <v>0.17800672955175462</v>
      </c>
      <c r="T192" s="20">
        <f>+G192/'Total x Ano'!$G$30</f>
        <v>2.008864427397351E-2</v>
      </c>
      <c r="U192" s="20">
        <f>+H192/'Total x Ano'!$G$30</f>
        <v>3.0552728553209729E-2</v>
      </c>
      <c r="V192" s="20">
        <f>+I192/'Total x Ano'!$G$30</f>
        <v>7.7771187195952692E-3</v>
      </c>
      <c r="W192" s="20">
        <f>+J192/'Total x Ano'!$G$30</f>
        <v>8.8399283785673705E-3</v>
      </c>
      <c r="X192" s="20">
        <f>+K192/'Total x Ano'!$G$30</f>
        <v>8.936088160682909E-2</v>
      </c>
      <c r="Y192" s="20">
        <f>+L192/'Total x Ano'!$G$30</f>
        <v>0.89631495588248455</v>
      </c>
    </row>
    <row r="193" spans="1:25" x14ac:dyDescent="0.25">
      <c r="A193" s="21"/>
      <c r="B193" s="176"/>
      <c r="C193" s="180"/>
      <c r="D193" s="180"/>
      <c r="E193" s="180"/>
      <c r="F193" s="180"/>
      <c r="G193" s="180"/>
      <c r="H193" s="180"/>
      <c r="I193" s="180"/>
      <c r="J193" s="180"/>
      <c r="K193" s="180"/>
      <c r="L193" s="180"/>
    </row>
    <row r="194" spans="1:25" x14ac:dyDescent="0.25">
      <c r="A194" s="1"/>
      <c r="B194" s="156"/>
    </row>
    <row r="195" spans="1:25" s="181" customFormat="1" x14ac:dyDescent="0.25">
      <c r="B195" s="182">
        <v>2013</v>
      </c>
      <c r="C195" s="177">
        <v>2013</v>
      </c>
      <c r="D195" s="177">
        <v>2013</v>
      </c>
      <c r="E195" s="177">
        <v>2013</v>
      </c>
      <c r="F195" s="177">
        <v>2013</v>
      </c>
      <c r="G195" s="177">
        <v>2013</v>
      </c>
      <c r="H195" s="177">
        <v>2013</v>
      </c>
      <c r="I195" s="177">
        <v>2013</v>
      </c>
      <c r="J195" s="177">
        <v>2013</v>
      </c>
      <c r="K195" s="177">
        <v>2013</v>
      </c>
      <c r="L195" s="177">
        <v>2013</v>
      </c>
      <c r="O195" s="183">
        <v>2013</v>
      </c>
      <c r="P195" s="181">
        <v>2013</v>
      </c>
      <c r="Q195" s="181">
        <v>2013</v>
      </c>
      <c r="R195" s="181">
        <v>2013</v>
      </c>
      <c r="S195" s="181">
        <v>2013</v>
      </c>
      <c r="T195" s="181">
        <v>2013</v>
      </c>
      <c r="U195" s="181">
        <v>2013</v>
      </c>
      <c r="V195" s="181">
        <v>2013</v>
      </c>
      <c r="W195" s="181">
        <v>2013</v>
      </c>
      <c r="X195" s="181">
        <v>2013</v>
      </c>
      <c r="Y195" s="181">
        <v>2013</v>
      </c>
    </row>
    <row r="196" spans="1:25" s="133" customFormat="1" x14ac:dyDescent="0.25">
      <c r="A196" s="123"/>
      <c r="B196" s="156" t="s">
        <v>780</v>
      </c>
      <c r="C196" s="156" t="s">
        <v>782</v>
      </c>
      <c r="D196" s="156" t="s">
        <v>23</v>
      </c>
      <c r="E196" s="156" t="s">
        <v>787</v>
      </c>
      <c r="F196" s="156" t="s">
        <v>788</v>
      </c>
      <c r="G196" s="156" t="s">
        <v>791</v>
      </c>
      <c r="H196" s="156" t="s">
        <v>25</v>
      </c>
      <c r="I196" s="156" t="s">
        <v>24</v>
      </c>
      <c r="J196" s="156" t="s">
        <v>35</v>
      </c>
      <c r="K196" s="156" t="s">
        <v>795</v>
      </c>
      <c r="L196" s="156" t="s">
        <v>935</v>
      </c>
      <c r="N196" s="123"/>
      <c r="O196" s="123" t="s">
        <v>780</v>
      </c>
      <c r="P196" s="123" t="s">
        <v>782</v>
      </c>
      <c r="Q196" s="123" t="s">
        <v>23</v>
      </c>
      <c r="R196" s="123" t="s">
        <v>787</v>
      </c>
      <c r="S196" s="123" t="s">
        <v>788</v>
      </c>
      <c r="T196" s="123" t="s">
        <v>791</v>
      </c>
      <c r="U196" s="123" t="s">
        <v>25</v>
      </c>
      <c r="V196" s="123" t="s">
        <v>24</v>
      </c>
      <c r="W196" s="123" t="s">
        <v>35</v>
      </c>
      <c r="X196" s="123" t="s">
        <v>795</v>
      </c>
      <c r="Y196" s="123" t="s">
        <v>935</v>
      </c>
    </row>
    <row r="197" spans="1:25" x14ac:dyDescent="0.25">
      <c r="A197" s="1" t="s">
        <v>529</v>
      </c>
      <c r="B197" s="174">
        <f>tab_dinamicas!M718</f>
        <v>4432.810151803722</v>
      </c>
      <c r="C197" s="174">
        <f>tab_dinamicas!N718</f>
        <v>1731.1065145776529</v>
      </c>
      <c r="D197" s="174">
        <f>tab_dinamicas!O718</f>
        <v>253648.64147008062</v>
      </c>
      <c r="E197" s="174">
        <f>tab_dinamicas!P718</f>
        <v>1051.9048108424834</v>
      </c>
      <c r="F197" s="174">
        <f>tab_dinamicas!Q718</f>
        <v>33887.275303156195</v>
      </c>
      <c r="G197" s="174">
        <f>tab_dinamicas!R718</f>
        <v>8099.5645364166285</v>
      </c>
      <c r="H197" s="174">
        <f>tab_dinamicas!S718</f>
        <v>8064.4869692926477</v>
      </c>
      <c r="I197" s="174">
        <f>tab_dinamicas!T718</f>
        <v>5438.780001564156</v>
      </c>
      <c r="J197" s="174">
        <f>tab_dinamicas!U718</f>
        <v>2587.9261067874827</v>
      </c>
      <c r="K197" s="174">
        <f>tab_dinamicas!V718</f>
        <v>10828.20212892466</v>
      </c>
      <c r="L197" s="174">
        <f>SUM(B197:K197)</f>
        <v>329770.6979934462</v>
      </c>
      <c r="N197" s="1" t="s">
        <v>529</v>
      </c>
      <c r="O197" s="20">
        <f>+B197/'Total x Ano'!$H$30</f>
        <v>3.325133672096201E-5</v>
      </c>
      <c r="P197" s="20">
        <f>+C197/'Total x Ano'!$H$30</f>
        <v>1.2985353228504608E-5</v>
      </c>
      <c r="Q197" s="20">
        <f>+D197/'Total x Ano'!$H$30</f>
        <v>1.902665825402953E-3</v>
      </c>
      <c r="R197" s="20">
        <f>+E197/'Total x Ano'!$H$30</f>
        <v>7.8905344162981874E-6</v>
      </c>
      <c r="S197" s="20">
        <f>+F197/'Total x Ano'!$H$30</f>
        <v>2.5419478007707814E-4</v>
      </c>
      <c r="T197" s="20">
        <f>+G197/'Total x Ano'!$H$30</f>
        <v>6.0756346080818353E-5</v>
      </c>
      <c r="U197" s="20">
        <f>+H197/'Total x Ano'!$H$30</f>
        <v>6.049322269952104E-5</v>
      </c>
      <c r="V197" s="20">
        <f>+I197/'Total x Ano'!$H$30</f>
        <v>4.0797304416399839E-5</v>
      </c>
      <c r="W197" s="20">
        <f>+J197/'Total x Ano'!$H$30</f>
        <v>1.9412516990095794E-5</v>
      </c>
      <c r="X197" s="20">
        <f>+K197/'Total x Ano'!$H$30</f>
        <v>8.1224366201427641E-5</v>
      </c>
      <c r="Y197" s="20">
        <f>+L197/'Total x Ano'!$H$30</f>
        <v>2.4736715862340585E-3</v>
      </c>
    </row>
    <row r="198" spans="1:25" x14ac:dyDescent="0.25">
      <c r="A198" s="1" t="s">
        <v>530</v>
      </c>
      <c r="B198" s="174">
        <f>tab_dinamicas!M719</f>
        <v>1967.3171343879799</v>
      </c>
      <c r="C198" s="174">
        <f>tab_dinamicas!N719</f>
        <v>4995.5771313440846</v>
      </c>
      <c r="D198" s="174">
        <f>tab_dinamicas!O719</f>
        <v>89747.172357770047</v>
      </c>
      <c r="E198" s="174">
        <f>tab_dinamicas!P719</f>
        <v>0</v>
      </c>
      <c r="F198" s="174">
        <f>tab_dinamicas!Q719</f>
        <v>5138.2976071478315</v>
      </c>
      <c r="G198" s="174">
        <f>tab_dinamicas!R719</f>
        <v>1860.6386253900669</v>
      </c>
      <c r="H198" s="174">
        <f>tab_dinamicas!S719</f>
        <v>4120.4464021507329</v>
      </c>
      <c r="I198" s="174">
        <f>tab_dinamicas!T719</f>
        <v>1598.8303331725076</v>
      </c>
      <c r="J198" s="174">
        <f>tab_dinamicas!U719</f>
        <v>25041.258711759743</v>
      </c>
      <c r="K198" s="174">
        <f>tab_dinamicas!V719</f>
        <v>2489.5351087615377</v>
      </c>
      <c r="L198" s="174">
        <f t="shared" ref="L198:L224" si="12">SUM(B198:K198)</f>
        <v>136959.07341188451</v>
      </c>
      <c r="N198" s="1" t="s">
        <v>530</v>
      </c>
      <c r="O198" s="20">
        <f>+B198/'Total x Ano'!$H$30</f>
        <v>1.475721319710362E-5</v>
      </c>
      <c r="P198" s="20">
        <f>+C198/'Total x Ano'!$H$30</f>
        <v>3.7472756924243454E-5</v>
      </c>
      <c r="Q198" s="20">
        <f>+D198/'Total x Ano'!$H$30</f>
        <v>6.7321029902626017E-4</v>
      </c>
      <c r="R198" s="20">
        <f>+E198/'Total x Ano'!$H$30</f>
        <v>0</v>
      </c>
      <c r="S198" s="20">
        <f>+F198/'Total x Ano'!$H$30</f>
        <v>3.8543329864524977E-5</v>
      </c>
      <c r="T198" s="20">
        <f>+G198/'Total x Ano'!$H$30</f>
        <v>1.3956997780222657E-5</v>
      </c>
      <c r="U198" s="20">
        <f>+H198/'Total x Ano'!$H$30</f>
        <v>3.090823790476129E-5</v>
      </c>
      <c r="V198" s="20">
        <f>+I198/'Total x Ano'!$H$30</f>
        <v>1.1993124890849355E-5</v>
      </c>
      <c r="W198" s="20">
        <f>+J198/'Total x Ano'!$H$30</f>
        <v>1.8783915774119877E-4</v>
      </c>
      <c r="X198" s="20">
        <f>+K198/'Total x Ano'!$H$30</f>
        <v>1.8674467740605384E-5</v>
      </c>
      <c r="Y198" s="20">
        <f>+L198/'Total x Ano'!$H$30</f>
        <v>1.0273555850697695E-3</v>
      </c>
    </row>
    <row r="199" spans="1:25" x14ac:dyDescent="0.25">
      <c r="A199" s="1" t="s">
        <v>531</v>
      </c>
      <c r="B199" s="174">
        <f>tab_dinamicas!M720</f>
        <v>53615.244678123083</v>
      </c>
      <c r="C199" s="174">
        <f>tab_dinamicas!N720</f>
        <v>57479.668226550471</v>
      </c>
      <c r="D199" s="174">
        <f>tab_dinamicas!O720</f>
        <v>672355.43126332352</v>
      </c>
      <c r="E199" s="174">
        <f>tab_dinamicas!P720</f>
        <v>3131.307489938139</v>
      </c>
      <c r="F199" s="174">
        <f>tab_dinamicas!Q720</f>
        <v>100897.70485757325</v>
      </c>
      <c r="G199" s="174">
        <f>tab_dinamicas!R720</f>
        <v>13597.080408436352</v>
      </c>
      <c r="H199" s="174">
        <f>tab_dinamicas!S720</f>
        <v>92375.472678927908</v>
      </c>
      <c r="I199" s="174">
        <f>tab_dinamicas!T720</f>
        <v>17683.409987738865</v>
      </c>
      <c r="J199" s="174">
        <f>tab_dinamicas!U720</f>
        <v>1094.2575280371288</v>
      </c>
      <c r="K199" s="174">
        <f>tab_dinamicas!V720</f>
        <v>52630.051178728048</v>
      </c>
      <c r="L199" s="174">
        <f t="shared" si="12"/>
        <v>1064859.6282973769</v>
      </c>
      <c r="N199" s="1" t="s">
        <v>531</v>
      </c>
      <c r="O199" s="20">
        <f>+B199/'Total x Ano'!$H$30</f>
        <v>4.0217796231215085E-4</v>
      </c>
      <c r="P199" s="20">
        <f>+C199/'Total x Ano'!$H$30</f>
        <v>4.3116572498204278E-4</v>
      </c>
      <c r="Q199" s="20">
        <f>+D199/'Total x Ano'!$H$30</f>
        <v>5.0434636439386851E-3</v>
      </c>
      <c r="R199" s="20">
        <f>+E199/'Total x Ano'!$H$30</f>
        <v>2.3488522214838517E-5</v>
      </c>
      <c r="S199" s="20">
        <f>+F199/'Total x Ano'!$H$30</f>
        <v>7.5685252553084423E-4</v>
      </c>
      <c r="T199" s="20">
        <f>+G199/'Total x Ano'!$H$30</f>
        <v>1.0199423922970026E-4</v>
      </c>
      <c r="U199" s="20">
        <f>+H199/'Total x Ano'!$H$30</f>
        <v>6.9292567053773173E-4</v>
      </c>
      <c r="V199" s="20">
        <f>+I199/'Total x Ano'!$H$30</f>
        <v>1.3264656047538381E-4</v>
      </c>
      <c r="W199" s="20">
        <f>+J199/'Total x Ano'!$H$30</f>
        <v>8.2082300568195402E-6</v>
      </c>
      <c r="X199" s="20">
        <f>+K199/'Total x Ano'!$H$30</f>
        <v>3.9478784190052945E-4</v>
      </c>
      <c r="Y199" s="20">
        <f>+L199/'Total x Ano'!$H$30</f>
        <v>7.9877109211787273E-3</v>
      </c>
    </row>
    <row r="200" spans="1:25" x14ac:dyDescent="0.25">
      <c r="A200" s="1" t="s">
        <v>532</v>
      </c>
      <c r="B200" s="174">
        <f>tab_dinamicas!M721</f>
        <v>85.885037644933078</v>
      </c>
      <c r="C200" s="174">
        <f>tab_dinamicas!N721</f>
        <v>506.24639171554736</v>
      </c>
      <c r="D200" s="174">
        <f>tab_dinamicas!O721</f>
        <v>79564.358026874354</v>
      </c>
      <c r="E200" s="174">
        <f>tab_dinamicas!P721</f>
        <v>114.25697884403729</v>
      </c>
      <c r="F200" s="174">
        <f>tab_dinamicas!Q721</f>
        <v>12673.694164041328</v>
      </c>
      <c r="G200" s="174">
        <f>tab_dinamicas!R721</f>
        <v>2456.524001473193</v>
      </c>
      <c r="H200" s="174">
        <f>tab_dinamicas!S721</f>
        <v>4064.3000664681153</v>
      </c>
      <c r="I200" s="174">
        <f>tab_dinamicas!T721</f>
        <v>2133.3474658719147</v>
      </c>
      <c r="J200" s="174">
        <f>tab_dinamicas!U721</f>
        <v>799.37599179193398</v>
      </c>
      <c r="K200" s="174">
        <f>tab_dinamicas!V721</f>
        <v>2826.7737576561535</v>
      </c>
      <c r="L200" s="174">
        <f t="shared" si="12"/>
        <v>105224.76188238151</v>
      </c>
      <c r="N200" s="1" t="s">
        <v>532</v>
      </c>
      <c r="O200" s="20">
        <f>+B200/'Total x Ano'!$H$30</f>
        <v>6.4423970533954368E-7</v>
      </c>
      <c r="P200" s="20">
        <f>+C200/'Total x Ano'!$H$30</f>
        <v>3.7974487194891836E-6</v>
      </c>
      <c r="Q200" s="20">
        <f>+D200/'Total x Ano'!$H$30</f>
        <v>5.9682710721600959E-4</v>
      </c>
      <c r="R200" s="20">
        <f>+E200/'Total x Ano'!$H$30</f>
        <v>8.5706293438193227E-7</v>
      </c>
      <c r="S200" s="20">
        <f>+F200/'Total x Ano'!$H$30</f>
        <v>9.5067746579571768E-5</v>
      </c>
      <c r="T200" s="20">
        <f>+G200/'Total x Ano'!$H$30</f>
        <v>1.8426845260420911E-5</v>
      </c>
      <c r="U200" s="20">
        <f>+H200/'Total x Ano'!$H$30</f>
        <v>3.0487073756174594E-5</v>
      </c>
      <c r="V200" s="20">
        <f>+I200/'Total x Ano'!$H$30</f>
        <v>1.6002637717668495E-5</v>
      </c>
      <c r="W200" s="20">
        <f>+J200/'Total x Ano'!$H$30</f>
        <v>5.9962685879770781E-6</v>
      </c>
      <c r="X200" s="20">
        <f>+K200/'Total x Ano'!$H$30</f>
        <v>2.1204157821096265E-5</v>
      </c>
      <c r="Y200" s="20">
        <f>+L200/'Total x Ano'!$H$30</f>
        <v>7.8931058829812939E-4</v>
      </c>
    </row>
    <row r="201" spans="1:25" x14ac:dyDescent="0.25">
      <c r="A201" s="1" t="s">
        <v>533</v>
      </c>
      <c r="B201" s="174">
        <f>tab_dinamicas!M722</f>
        <v>26101.618074686085</v>
      </c>
      <c r="C201" s="174">
        <f>tab_dinamicas!N722</f>
        <v>38539.856217684879</v>
      </c>
      <c r="D201" s="174">
        <f>tab_dinamicas!O722</f>
        <v>548684.26712841226</v>
      </c>
      <c r="E201" s="174">
        <f>tab_dinamicas!P722</f>
        <v>5132.7463000542803</v>
      </c>
      <c r="F201" s="174">
        <f>tab_dinamicas!Q722</f>
        <v>175829.60145292035</v>
      </c>
      <c r="G201" s="174">
        <f>tab_dinamicas!R722</f>
        <v>32938.871424958284</v>
      </c>
      <c r="H201" s="174">
        <f>tab_dinamicas!S722</f>
        <v>17390.688470239918</v>
      </c>
      <c r="I201" s="174">
        <f>tab_dinamicas!T722</f>
        <v>7444.849260741521</v>
      </c>
      <c r="J201" s="174">
        <f>tab_dinamicas!U722</f>
        <v>176964.65121580363</v>
      </c>
      <c r="K201" s="174">
        <f>tab_dinamicas!V722</f>
        <v>62496.18413767012</v>
      </c>
      <c r="L201" s="174">
        <f t="shared" si="12"/>
        <v>1091523.3336831711</v>
      </c>
      <c r="N201" s="1" t="s">
        <v>533</v>
      </c>
      <c r="O201" s="20">
        <f>+B201/'Total x Ano'!$H$30</f>
        <v>1.9579311133146064E-4</v>
      </c>
      <c r="P201" s="20">
        <f>+C201/'Total x Ano'!$H$30</f>
        <v>2.8909465832870258E-4</v>
      </c>
      <c r="Q201" s="20">
        <f>+D201/'Total x Ano'!$H$30</f>
        <v>4.11578314770764E-3</v>
      </c>
      <c r="R201" s="20">
        <f>+E201/'Total x Ano'!$H$30</f>
        <v>3.850168847337855E-5</v>
      </c>
      <c r="S201" s="20">
        <f>+F201/'Total x Ano'!$H$30</f>
        <v>1.3189306744942869E-3</v>
      </c>
      <c r="T201" s="20">
        <f>+G201/'Total x Ano'!$H$30</f>
        <v>2.4708062548406157E-4</v>
      </c>
      <c r="U201" s="20">
        <f>+H201/'Total x Ano'!$H$30</f>
        <v>1.3045080171051365E-4</v>
      </c>
      <c r="V201" s="20">
        <f>+I201/'Total x Ano'!$H$30</f>
        <v>5.5845204538027003E-5</v>
      </c>
      <c r="W201" s="20">
        <f>+J201/'Total x Ano'!$H$30</f>
        <v>1.3274448947221311E-3</v>
      </c>
      <c r="X201" s="20">
        <f>+K201/'Total x Ano'!$H$30</f>
        <v>4.6879554760344001E-4</v>
      </c>
      <c r="Y201" s="20">
        <f>+L201/'Total x Ano'!$H$30</f>
        <v>8.1877203543936402E-3</v>
      </c>
    </row>
    <row r="202" spans="1:25" x14ac:dyDescent="0.25">
      <c r="A202" s="1" t="s">
        <v>534</v>
      </c>
      <c r="B202" s="174">
        <f>tab_dinamicas!M723</f>
        <v>1437.2436986289345</v>
      </c>
      <c r="C202" s="174">
        <f>tab_dinamicas!N723</f>
        <v>4688.9792081866462</v>
      </c>
      <c r="D202" s="174">
        <f>tab_dinamicas!O723</f>
        <v>65574.676963858568</v>
      </c>
      <c r="E202" s="174">
        <f>tab_dinamicas!P723</f>
        <v>0</v>
      </c>
      <c r="F202" s="174">
        <f>tab_dinamicas!Q723</f>
        <v>2149.3264901223479</v>
      </c>
      <c r="G202" s="174">
        <f>tab_dinamicas!R723</f>
        <v>1898.1652599060408</v>
      </c>
      <c r="H202" s="174">
        <f>tab_dinamicas!S723</f>
        <v>2060.7163614654314</v>
      </c>
      <c r="I202" s="174">
        <f>tab_dinamicas!T723</f>
        <v>0</v>
      </c>
      <c r="J202" s="174">
        <f>tab_dinamicas!U723</f>
        <v>388.40949182754531</v>
      </c>
      <c r="K202" s="174">
        <f>tab_dinamicas!V723</f>
        <v>7195.6726911263477</v>
      </c>
      <c r="L202" s="174">
        <f t="shared" si="12"/>
        <v>85393.19016512188</v>
      </c>
      <c r="N202" s="1" t="s">
        <v>534</v>
      </c>
      <c r="O202" s="20">
        <f>+B202/'Total x Ano'!$H$30</f>
        <v>1.0781033370839389E-5</v>
      </c>
      <c r="P202" s="20">
        <f>+C202/'Total x Ano'!$H$30</f>
        <v>3.5172908649282404E-5</v>
      </c>
      <c r="Q202" s="20">
        <f>+D202/'Total x Ano'!$H$30</f>
        <v>4.9188789716300913E-4</v>
      </c>
      <c r="R202" s="20">
        <f>+E202/'Total x Ano'!$H$30</f>
        <v>0</v>
      </c>
      <c r="S202" s="20">
        <f>+F202/'Total x Ano'!$H$30</f>
        <v>1.6122499362455462E-5</v>
      </c>
      <c r="T202" s="20">
        <f>+G202/'Total x Ano'!$H$30</f>
        <v>1.4238492073360247E-5</v>
      </c>
      <c r="U202" s="20">
        <f>+H202/'Total x Ano'!$H$30</f>
        <v>1.5457818240558105E-5</v>
      </c>
      <c r="V202" s="20">
        <f>+I202/'Total x Ano'!$H$30</f>
        <v>0</v>
      </c>
      <c r="W202" s="20">
        <f>+J202/'Total x Ano'!$H$30</f>
        <v>2.9135321288506453E-6</v>
      </c>
      <c r="X202" s="20">
        <f>+K202/'Total x Ano'!$H$30</f>
        <v>5.3976084558711629E-5</v>
      </c>
      <c r="Y202" s="20">
        <f>+L202/'Total x Ano'!$H$30</f>
        <v>6.4055026554706712E-4</v>
      </c>
    </row>
    <row r="203" spans="1:25" x14ac:dyDescent="0.25">
      <c r="A203" s="1" t="s">
        <v>535</v>
      </c>
      <c r="B203" s="174">
        <f>tab_dinamicas!M724</f>
        <v>5378.9107219082798</v>
      </c>
      <c r="C203" s="174">
        <f>tab_dinamicas!N724</f>
        <v>1085.9420814084892</v>
      </c>
      <c r="D203" s="174">
        <f>tab_dinamicas!O724</f>
        <v>121989.71787916675</v>
      </c>
      <c r="E203" s="174">
        <f>tab_dinamicas!P724</f>
        <v>452.76048604582968</v>
      </c>
      <c r="F203" s="174">
        <f>tab_dinamicas!Q724</f>
        <v>24159.730813637299</v>
      </c>
      <c r="G203" s="174">
        <f>tab_dinamicas!R724</f>
        <v>6302.5285575955841</v>
      </c>
      <c r="H203" s="174">
        <f>tab_dinamicas!S724</f>
        <v>4601.2802641384123</v>
      </c>
      <c r="I203" s="174">
        <f>tab_dinamicas!T724</f>
        <v>0</v>
      </c>
      <c r="J203" s="174">
        <f>tab_dinamicas!U724</f>
        <v>185.13227225447486</v>
      </c>
      <c r="K203" s="174">
        <f>tab_dinamicas!V724</f>
        <v>7021.3010285112714</v>
      </c>
      <c r="L203" s="174">
        <f t="shared" si="12"/>
        <v>171177.3041046664</v>
      </c>
      <c r="N203" s="1" t="s">
        <v>535</v>
      </c>
      <c r="O203" s="20">
        <f>+B203/'Total x Ano'!$H$30</f>
        <v>4.0348213769856147E-5</v>
      </c>
      <c r="P203" s="20">
        <f>+C203/'Total x Ano'!$H$30</f>
        <v>8.1458543388516548E-6</v>
      </c>
      <c r="Q203" s="20">
        <f>+D203/'Total x Ano'!$H$30</f>
        <v>9.1506765387748567E-4</v>
      </c>
      <c r="R203" s="20">
        <f>+E203/'Total x Ano'!$H$30</f>
        <v>3.396240953231536E-6</v>
      </c>
      <c r="S203" s="20">
        <f>+F203/'Total x Ano'!$H$30</f>
        <v>1.8122665236298757E-4</v>
      </c>
      <c r="T203" s="20">
        <f>+G203/'Total x Ano'!$H$30</f>
        <v>4.7276443629514837E-5</v>
      </c>
      <c r="U203" s="20">
        <f>+H203/'Total x Ano'!$H$30</f>
        <v>3.4515062493287194E-5</v>
      </c>
      <c r="V203" s="20">
        <f>+I203/'Total x Ano'!$H$30</f>
        <v>0</v>
      </c>
      <c r="W203" s="20">
        <f>+J203/'Total x Ano'!$H$30</f>
        <v>1.3887117453350683E-6</v>
      </c>
      <c r="X203" s="20">
        <f>+K203/'Total x Ano'!$H$30</f>
        <v>5.2668090155691999E-5</v>
      </c>
      <c r="Y203" s="20">
        <f>+L203/'Total x Ano'!$H$30</f>
        <v>1.2840329233262417E-3</v>
      </c>
    </row>
    <row r="204" spans="1:25" x14ac:dyDescent="0.25">
      <c r="A204" s="1" t="s">
        <v>536</v>
      </c>
      <c r="B204" s="174">
        <f>tab_dinamicas!M725</f>
        <v>12485.562806428898</v>
      </c>
      <c r="C204" s="174">
        <f>tab_dinamicas!N725</f>
        <v>5769.4312708133266</v>
      </c>
      <c r="D204" s="174">
        <f>tab_dinamicas!O725</f>
        <v>419569.87995671795</v>
      </c>
      <c r="E204" s="174">
        <f>tab_dinamicas!P725</f>
        <v>1162.2281834569856</v>
      </c>
      <c r="F204" s="174">
        <f>tab_dinamicas!Q725</f>
        <v>42011.911726034261</v>
      </c>
      <c r="G204" s="174">
        <f>tab_dinamicas!R725</f>
        <v>12069.635386325361</v>
      </c>
      <c r="H204" s="174">
        <f>tab_dinamicas!S725</f>
        <v>11022.751234370335</v>
      </c>
      <c r="I204" s="174">
        <f>tab_dinamicas!T725</f>
        <v>3235.1377619912219</v>
      </c>
      <c r="J204" s="174">
        <f>tab_dinamicas!U725</f>
        <v>5909.8179468435474</v>
      </c>
      <c r="K204" s="174">
        <f>tab_dinamicas!V725</f>
        <v>36873.573464145644</v>
      </c>
      <c r="L204" s="174">
        <f t="shared" si="12"/>
        <v>550109.9297371275</v>
      </c>
      <c r="N204" s="1" t="s">
        <v>536</v>
      </c>
      <c r="O204" s="20">
        <f>+B204/'Total x Ano'!$H$30</f>
        <v>9.3656538134924709E-5</v>
      </c>
      <c r="P204" s="20">
        <f>+C204/'Total x Ano'!$H$30</f>
        <v>4.3277581332058838E-5</v>
      </c>
      <c r="Q204" s="20">
        <f>+D204/'Total x Ano'!$H$30</f>
        <v>3.1472720190233354E-3</v>
      </c>
      <c r="R204" s="20">
        <f>+E204/'Total x Ano'!$H$30</f>
        <v>8.7180906358002314E-6</v>
      </c>
      <c r="S204" s="20">
        <f>+F204/'Total x Ano'!$H$30</f>
        <v>3.1513919506010737E-4</v>
      </c>
      <c r="T204" s="20">
        <f>+G204/'Total x Ano'!$H$30</f>
        <v>9.0536588887444263E-5</v>
      </c>
      <c r="U204" s="20">
        <f>+H204/'Total x Ano'!$H$30</f>
        <v>8.2683715371006621E-5</v>
      </c>
      <c r="V204" s="20">
        <f>+I204/'Total x Ano'!$H$30</f>
        <v>2.4267372474523406E-5</v>
      </c>
      <c r="W204" s="20">
        <f>+J204/'Total x Ano'!$H$30</f>
        <v>4.4330648004431002E-5</v>
      </c>
      <c r="X204" s="20">
        <f>+K204/'Total x Ano'!$H$30</f>
        <v>2.7659556023678001E-4</v>
      </c>
      <c r="Y204" s="20">
        <f>+L204/'Total x Ano'!$H$30</f>
        <v>4.1264773091604116E-3</v>
      </c>
    </row>
    <row r="205" spans="1:25" x14ac:dyDescent="0.25">
      <c r="A205" s="1" t="s">
        <v>537</v>
      </c>
      <c r="B205" s="174">
        <f>tab_dinamicas!M726</f>
        <v>10504.55162262995</v>
      </c>
      <c r="C205" s="174">
        <f>tab_dinamicas!N726</f>
        <v>42507.326397527468</v>
      </c>
      <c r="D205" s="174">
        <f>tab_dinamicas!O726</f>
        <v>205499.14353326889</v>
      </c>
      <c r="E205" s="174">
        <f>tab_dinamicas!P726</f>
        <v>7722.3841670305465</v>
      </c>
      <c r="F205" s="174">
        <f>tab_dinamicas!Q726</f>
        <v>33189.81292870389</v>
      </c>
      <c r="G205" s="174">
        <f>tab_dinamicas!R726</f>
        <v>7980.7489478634288</v>
      </c>
      <c r="H205" s="174">
        <f>tab_dinamicas!S726</f>
        <v>6496.7038266175477</v>
      </c>
      <c r="I205" s="174">
        <f>tab_dinamicas!T726</f>
        <v>627.75031896166058</v>
      </c>
      <c r="J205" s="174">
        <f>tab_dinamicas!U726</f>
        <v>23539.440809960961</v>
      </c>
      <c r="K205" s="174">
        <f>tab_dinamicas!V726</f>
        <v>53911.122850130771</v>
      </c>
      <c r="L205" s="174">
        <f t="shared" si="12"/>
        <v>391978.98540269514</v>
      </c>
      <c r="N205" s="1" t="s">
        <v>537</v>
      </c>
      <c r="O205" s="20">
        <f>+B205/'Total x Ano'!$H$30</f>
        <v>7.8796603315995641E-5</v>
      </c>
      <c r="P205" s="20">
        <f>+C205/'Total x Ano'!$H$30</f>
        <v>3.1885539302351949E-4</v>
      </c>
      <c r="Q205" s="20">
        <f>+D205/'Total x Ano'!$H$30</f>
        <v>1.5414874500577498E-3</v>
      </c>
      <c r="R205" s="20">
        <f>+E205/'Total x Ano'!$H$30</f>
        <v>5.7927045696300377E-5</v>
      </c>
      <c r="S205" s="20">
        <f>+F205/'Total x Ano'!$H$30</f>
        <v>2.4896298456386889E-4</v>
      </c>
      <c r="T205" s="20">
        <f>+G205/'Total x Ano'!$H$30</f>
        <v>5.9865088163744206E-5</v>
      </c>
      <c r="U205" s="20">
        <f>+H205/'Total x Ano'!$H$30</f>
        <v>4.8732988582270258E-5</v>
      </c>
      <c r="V205" s="20">
        <f>+I205/'Total x Ano'!$H$30</f>
        <v>4.7088723671127631E-6</v>
      </c>
      <c r="W205" s="20">
        <f>+J205/'Total x Ano'!$H$30</f>
        <v>1.7657374121395129E-4</v>
      </c>
      <c r="X205" s="20">
        <f>+K205/'Total x Ano'!$H$30</f>
        <v>4.0439739973195714E-4</v>
      </c>
      <c r="Y205" s="20">
        <f>+L205/'Total x Ano'!$H$30</f>
        <v>2.9403075667164698E-3</v>
      </c>
    </row>
    <row r="206" spans="1:25" x14ac:dyDescent="0.25">
      <c r="A206" s="1" t="s">
        <v>538</v>
      </c>
      <c r="B206" s="174">
        <f>tab_dinamicas!M727</f>
        <v>69920.352786207368</v>
      </c>
      <c r="C206" s="174">
        <f>tab_dinamicas!N727</f>
        <v>182944.37728543192</v>
      </c>
      <c r="D206" s="174">
        <f>tab_dinamicas!O727</f>
        <v>750646.74359956151</v>
      </c>
      <c r="E206" s="174">
        <f>tab_dinamicas!P727</f>
        <v>7414.7796013596544</v>
      </c>
      <c r="F206" s="174">
        <f>tab_dinamicas!Q727</f>
        <v>302148.72288624785</v>
      </c>
      <c r="G206" s="174">
        <f>tab_dinamicas!R727</f>
        <v>34010.804182015505</v>
      </c>
      <c r="H206" s="174">
        <f>tab_dinamicas!S727</f>
        <v>81450.593618715386</v>
      </c>
      <c r="I206" s="174">
        <f>tab_dinamicas!T727</f>
        <v>26851.539596313494</v>
      </c>
      <c r="J206" s="174">
        <f>tab_dinamicas!U727</f>
        <v>435.11437708703426</v>
      </c>
      <c r="K206" s="174">
        <f>tab_dinamicas!V727</f>
        <v>112074.49011117721</v>
      </c>
      <c r="L206" s="174">
        <f t="shared" si="12"/>
        <v>1567897.5180441169</v>
      </c>
      <c r="N206" s="1" t="s">
        <v>538</v>
      </c>
      <c r="O206" s="20">
        <f>+B206/'Total x Ano'!$H$30</f>
        <v>5.2448562300747513E-4</v>
      </c>
      <c r="P206" s="20">
        <f>+C206/'Total x Ano'!$H$30</f>
        <v>1.3722999366100447E-3</v>
      </c>
      <c r="Q206" s="20">
        <f>+D206/'Total x Ano'!$H$30</f>
        <v>5.6307413977037483E-3</v>
      </c>
      <c r="R206" s="20">
        <f>+E206/'Total x Ano'!$H$30</f>
        <v>5.5619646407867917E-5</v>
      </c>
      <c r="S206" s="20">
        <f>+F206/'Total x Ano'!$H$30</f>
        <v>2.2664739928939157E-3</v>
      </c>
      <c r="T206" s="20">
        <f>+G206/'Total x Ano'!$H$30</f>
        <v>2.5512139326488694E-4</v>
      </c>
      <c r="U206" s="20">
        <f>+H206/'Total x Ano'!$H$30</f>
        <v>6.1097611262149671E-4</v>
      </c>
      <c r="V206" s="20">
        <f>+I206/'Total x Ano'!$H$30</f>
        <v>2.0141841270372506E-4</v>
      </c>
      <c r="W206" s="20">
        <f>+J206/'Total x Ano'!$H$30</f>
        <v>3.2638741947397613E-6</v>
      </c>
      <c r="X206" s="20">
        <f>+K206/'Total x Ano'!$H$30</f>
        <v>8.4069167884406372E-4</v>
      </c>
      <c r="Y206" s="20">
        <f>+L206/'Total x Ano'!$H$30</f>
        <v>1.1761092068251964E-2</v>
      </c>
    </row>
    <row r="207" spans="1:25" x14ac:dyDescent="0.25">
      <c r="A207" s="1" t="s">
        <v>539</v>
      </c>
      <c r="B207" s="174">
        <f>tab_dinamicas!M728</f>
        <v>15257.154259966061</v>
      </c>
      <c r="C207" s="174">
        <f>tab_dinamicas!N728</f>
        <v>19389.743853919532</v>
      </c>
      <c r="D207" s="174">
        <f>tab_dinamicas!O728</f>
        <v>590630.97331266198</v>
      </c>
      <c r="E207" s="174">
        <f>tab_dinamicas!P728</f>
        <v>8710.8350569104841</v>
      </c>
      <c r="F207" s="174">
        <f>tab_dinamicas!Q728</f>
        <v>64741.201797315276</v>
      </c>
      <c r="G207" s="174">
        <f>tab_dinamicas!R728</f>
        <v>14327.720687966292</v>
      </c>
      <c r="H207" s="174">
        <f>tab_dinamicas!S728</f>
        <v>15144.267767464255</v>
      </c>
      <c r="I207" s="174">
        <f>tab_dinamicas!T728</f>
        <v>536.6680642267097</v>
      </c>
      <c r="J207" s="174">
        <f>tab_dinamicas!U728</f>
        <v>6061.0648730985713</v>
      </c>
      <c r="K207" s="174">
        <f>tab_dinamicas!V728</f>
        <v>50176.035900934905</v>
      </c>
      <c r="L207" s="174">
        <f t="shared" si="12"/>
        <v>784975.66557446425</v>
      </c>
      <c r="N207" s="1" t="s">
        <v>539</v>
      </c>
      <c r="O207" s="20">
        <f>+B207/'Total x Ano'!$H$30</f>
        <v>1.1444676318821397E-4</v>
      </c>
      <c r="P207" s="20">
        <f>+C207/'Total x Ano'!$H$30</f>
        <v>1.4544608944227797E-4</v>
      </c>
      <c r="Q207" s="20">
        <f>+D207/'Total x Ano'!$H$30</f>
        <v>4.4304332238224954E-3</v>
      </c>
      <c r="R207" s="20">
        <f>+E207/'Total x Ano'!$H$30</f>
        <v>6.5341600402226265E-5</v>
      </c>
      <c r="S207" s="20">
        <f>+F207/'Total x Ano'!$H$30</f>
        <v>4.8563584429762438E-4</v>
      </c>
      <c r="T207" s="20">
        <f>+G207/'Total x Ano'!$H$30</f>
        <v>1.0747490840445891E-4</v>
      </c>
      <c r="U207" s="20">
        <f>+H207/'Total x Ano'!$H$30</f>
        <v>1.1359998052780643E-4</v>
      </c>
      <c r="V207" s="20">
        <f>+I207/'Total x Ano'!$H$30</f>
        <v>4.0256473658652042E-6</v>
      </c>
      <c r="W207" s="20">
        <f>+J207/'Total x Ano'!$H$30</f>
        <v>4.5465179441756355E-5</v>
      </c>
      <c r="X207" s="20">
        <f>+K207/'Total x Ano'!$H$30</f>
        <v>3.7637981504490563E-4</v>
      </c>
      <c r="Y207" s="20">
        <f>+L207/'Total x Ano'!$H$30</f>
        <v>5.8882490519376321E-3</v>
      </c>
    </row>
    <row r="208" spans="1:25" x14ac:dyDescent="0.25">
      <c r="A208" s="1" t="s">
        <v>540</v>
      </c>
      <c r="B208" s="174">
        <f>tab_dinamicas!M729</f>
        <v>2114.1559819236909</v>
      </c>
      <c r="C208" s="174">
        <f>tab_dinamicas!N729</f>
        <v>15110.118560812194</v>
      </c>
      <c r="D208" s="174">
        <f>tab_dinamicas!O729</f>
        <v>439599.4984405695</v>
      </c>
      <c r="E208" s="174">
        <f>tab_dinamicas!P729</f>
        <v>8105.4527140455093</v>
      </c>
      <c r="F208" s="174">
        <f>tab_dinamicas!Q729</f>
        <v>77166.690557642069</v>
      </c>
      <c r="G208" s="174">
        <f>tab_dinamicas!R729</f>
        <v>12356.516864864618</v>
      </c>
      <c r="H208" s="174">
        <f>tab_dinamicas!S729</f>
        <v>6863.0436648778204</v>
      </c>
      <c r="I208" s="174">
        <f>tab_dinamicas!T729</f>
        <v>4050.5705437538863</v>
      </c>
      <c r="J208" s="174">
        <f>tab_dinamicas!U729</f>
        <v>0</v>
      </c>
      <c r="K208" s="174">
        <f>tab_dinamicas!V729</f>
        <v>38658.940523700461</v>
      </c>
      <c r="L208" s="174">
        <f t="shared" si="12"/>
        <v>604024.98785218969</v>
      </c>
      <c r="N208" s="1" t="s">
        <v>540</v>
      </c>
      <c r="O208" s="20">
        <f>+B208/'Total x Ano'!$H$30</f>
        <v>1.5858678812801416E-5</v>
      </c>
      <c r="P208" s="20">
        <f>+C208/'Total x Ano'!$H$30</f>
        <v>1.1334382095176879E-4</v>
      </c>
      <c r="Q208" s="20">
        <f>+D208/'Total x Ano'!$H$30</f>
        <v>3.2975179275533794E-3</v>
      </c>
      <c r="R208" s="20">
        <f>+E208/'Total x Ano'!$H$30</f>
        <v>6.0800514400756685E-5</v>
      </c>
      <c r="S208" s="20">
        <f>+F208/'Total x Ano'!$H$30</f>
        <v>5.7884175579465459E-4</v>
      </c>
      <c r="T208" s="20">
        <f>+G208/'Total x Ano'!$H$30</f>
        <v>9.2688540429522982E-5</v>
      </c>
      <c r="U208" s="20">
        <f>+H208/'Total x Ano'!$H$30</f>
        <v>5.1480972118478883E-5</v>
      </c>
      <c r="V208" s="20">
        <f>+I208/'Total x Ano'!$H$30</f>
        <v>3.0384086042477185E-5</v>
      </c>
      <c r="W208" s="20">
        <f>+J208/'Total x Ano'!$H$30</f>
        <v>0</v>
      </c>
      <c r="X208" s="20">
        <f>+K208/'Total x Ano'!$H$30</f>
        <v>2.8998793194564171E-4</v>
      </c>
      <c r="Y208" s="20">
        <f>+L208/'Total x Ano'!$H$30</f>
        <v>4.5309042280494809E-3</v>
      </c>
    </row>
    <row r="209" spans="1:25" x14ac:dyDescent="0.25">
      <c r="A209" s="1" t="s">
        <v>541</v>
      </c>
      <c r="B209" s="174">
        <f>tab_dinamicas!M730</f>
        <v>36605.58656642626</v>
      </c>
      <c r="C209" s="174">
        <f>tab_dinamicas!N730</f>
        <v>45147.719371014115</v>
      </c>
      <c r="D209" s="174">
        <f>tab_dinamicas!O730</f>
        <v>1162941.5939278461</v>
      </c>
      <c r="E209" s="174">
        <f>tab_dinamicas!P730</f>
        <v>32820.880886594976</v>
      </c>
      <c r="F209" s="174">
        <f>tab_dinamicas!Q730</f>
        <v>552509.6605067437</v>
      </c>
      <c r="G209" s="174">
        <f>tab_dinamicas!R730</f>
        <v>52145.410956357249</v>
      </c>
      <c r="H209" s="174">
        <f>tab_dinamicas!S730</f>
        <v>42267.250593508586</v>
      </c>
      <c r="I209" s="174">
        <f>tab_dinamicas!T730</f>
        <v>13526.197358646867</v>
      </c>
      <c r="J209" s="174">
        <f>tab_dinamicas!U730</f>
        <v>13329.483299579737</v>
      </c>
      <c r="K209" s="174">
        <f>tab_dinamicas!V730</f>
        <v>219159.26417887921</v>
      </c>
      <c r="L209" s="174">
        <f t="shared" si="12"/>
        <v>2170453.0476455968</v>
      </c>
      <c r="N209" s="1" t="s">
        <v>541</v>
      </c>
      <c r="O209" s="20">
        <f>+B209/'Total x Ano'!$H$30</f>
        <v>2.7458534047375963E-4</v>
      </c>
      <c r="P209" s="20">
        <f>+C209/'Total x Ano'!$H$30</f>
        <v>3.3866147377826193E-4</v>
      </c>
      <c r="Q209" s="20">
        <f>+D209/'Total x Ano'!$H$30</f>
        <v>8.7234420609627085E-3</v>
      </c>
      <c r="R209" s="20">
        <f>+E209/'Total x Ano'!$H$30</f>
        <v>2.4619555642252968E-4</v>
      </c>
      <c r="S209" s="20">
        <f>+F209/'Total x Ano'!$H$30</f>
        <v>4.1444781377832423E-3</v>
      </c>
      <c r="T209" s="20">
        <f>+G209/'Total x Ano'!$H$30</f>
        <v>3.9115246509197922E-4</v>
      </c>
      <c r="U209" s="20">
        <f>+H209/'Total x Ano'!$H$30</f>
        <v>3.1705453958639693E-4</v>
      </c>
      <c r="V209" s="20">
        <f>+I209/'Total x Ano'!$H$30</f>
        <v>1.0146253223669948E-4</v>
      </c>
      <c r="W209" s="20">
        <f>+J209/'Total x Ano'!$H$30</f>
        <v>9.9986943345727747E-5</v>
      </c>
      <c r="X209" s="20">
        <f>+K209/'Total x Ano'!$H$30</f>
        <v>1.6439545658784738E-3</v>
      </c>
      <c r="Y209" s="20">
        <f>+L209/'Total x Ano'!$H$30</f>
        <v>1.6280973615559777E-2</v>
      </c>
    </row>
    <row r="210" spans="1:25" x14ac:dyDescent="0.25">
      <c r="A210" s="1" t="s">
        <v>542</v>
      </c>
      <c r="B210" s="174">
        <f>tab_dinamicas!M731</f>
        <v>4994.1908784356883</v>
      </c>
      <c r="C210" s="174">
        <f>tab_dinamicas!N731</f>
        <v>5794.6143352985991</v>
      </c>
      <c r="D210" s="174">
        <f>tab_dinamicas!O731</f>
        <v>298920.58421306999</v>
      </c>
      <c r="E210" s="174">
        <f>tab_dinamicas!P731</f>
        <v>8608.9336625690667</v>
      </c>
      <c r="F210" s="174">
        <f>tab_dinamicas!Q731</f>
        <v>8666.9928410761859</v>
      </c>
      <c r="G210" s="174">
        <f>tab_dinamicas!R731</f>
        <v>12038.427523575081</v>
      </c>
      <c r="H210" s="174">
        <f>tab_dinamicas!S731</f>
        <v>8976.5592187190559</v>
      </c>
      <c r="I210" s="174">
        <f>tab_dinamicas!T731</f>
        <v>2400.8823243641582</v>
      </c>
      <c r="J210" s="174">
        <f>tab_dinamicas!U731</f>
        <v>274.79606643597475</v>
      </c>
      <c r="K210" s="174">
        <f>tab_dinamicas!V731</f>
        <v>19204.966619714731</v>
      </c>
      <c r="L210" s="174">
        <f t="shared" si="12"/>
        <v>369880.94768325856</v>
      </c>
      <c r="N210" s="1" t="s">
        <v>542</v>
      </c>
      <c r="O210" s="20">
        <f>+B210/'Total x Ano'!$H$30</f>
        <v>3.7462358382312048E-5</v>
      </c>
      <c r="P210" s="20">
        <f>+C210/'Total x Ano'!$H$30</f>
        <v>4.3466484201387624E-5</v>
      </c>
      <c r="Q210" s="20">
        <f>+D210/'Total x Ano'!$H$30</f>
        <v>2.2422591218915744E-3</v>
      </c>
      <c r="R210" s="20">
        <f>+E210/'Total x Ano'!$H$30</f>
        <v>6.4577219014450552E-5</v>
      </c>
      <c r="S210" s="20">
        <f>+F210/'Total x Ano'!$H$30</f>
        <v>6.50127317542635E-5</v>
      </c>
      <c r="T210" s="20">
        <f>+G210/'Total x Ano'!$H$30</f>
        <v>9.0302492881273342E-5</v>
      </c>
      <c r="U210" s="20">
        <f>+H210/'Total x Ano'!$H$30</f>
        <v>6.7334846960641801E-5</v>
      </c>
      <c r="V210" s="20">
        <f>+I210/'Total x Ano'!$H$30</f>
        <v>1.8009466650033383E-5</v>
      </c>
      <c r="W210" s="20">
        <f>+J210/'Total x Ano'!$H$30</f>
        <v>2.0612966090912864E-6</v>
      </c>
      <c r="X210" s="20">
        <f>+K210/'Total x Ano'!$H$30</f>
        <v>1.4406004090365245E-4</v>
      </c>
      <c r="Y210" s="20">
        <f>+L210/'Total x Ano'!$H$30</f>
        <v>2.7745460592486807E-3</v>
      </c>
    </row>
    <row r="211" spans="1:25" x14ac:dyDescent="0.25">
      <c r="A211" s="1" t="s">
        <v>543</v>
      </c>
      <c r="B211" s="174">
        <f>tab_dinamicas!M732</f>
        <v>39263.445915946635</v>
      </c>
      <c r="C211" s="174">
        <f>tab_dinamicas!N732</f>
        <v>10835.89230223987</v>
      </c>
      <c r="D211" s="174">
        <f>tab_dinamicas!O732</f>
        <v>228656.28537325992</v>
      </c>
      <c r="E211" s="174">
        <f>tab_dinamicas!P732</f>
        <v>12086.853463730338</v>
      </c>
      <c r="F211" s="174">
        <f>tab_dinamicas!Q732</f>
        <v>70978.701008228425</v>
      </c>
      <c r="G211" s="174">
        <f>tab_dinamicas!R732</f>
        <v>11732.723277629209</v>
      </c>
      <c r="H211" s="174">
        <f>tab_dinamicas!S732</f>
        <v>24564.658357058706</v>
      </c>
      <c r="I211" s="174">
        <f>tab_dinamicas!T732</f>
        <v>0</v>
      </c>
      <c r="J211" s="174">
        <f>tab_dinamicas!U732</f>
        <v>516.87447708293087</v>
      </c>
      <c r="K211" s="174">
        <f>tab_dinamicas!V732</f>
        <v>37156.670250621064</v>
      </c>
      <c r="L211" s="174">
        <f t="shared" si="12"/>
        <v>435792.10442579706</v>
      </c>
      <c r="N211" s="1" t="s">
        <v>543</v>
      </c>
      <c r="O211" s="20">
        <f>+B211/'Total x Ano'!$H$30</f>
        <v>2.9452243977676001E-4</v>
      </c>
      <c r="P211" s="20">
        <f>+C211/'Total x Ano'!$H$30</f>
        <v>8.1282051627509449E-5</v>
      </c>
      <c r="Q211" s="20">
        <f>+D211/'Total x Ano'!$H$30</f>
        <v>1.7151934953083686E-3</v>
      </c>
      <c r="R211" s="20">
        <f>+E211/'Total x Ano'!$H$30</f>
        <v>9.0665744901321263E-5</v>
      </c>
      <c r="S211" s="20">
        <f>+F211/'Total x Ano'!$H$30</f>
        <v>5.3242449065425083E-4</v>
      </c>
      <c r="T211" s="20">
        <f>+G211/'Total x Ano'!$H$30</f>
        <v>8.800934824595939E-5</v>
      </c>
      <c r="U211" s="20">
        <f>+H211/'Total x Ano'!$H$30</f>
        <v>1.842640894813849E-4</v>
      </c>
      <c r="V211" s="20">
        <f>+I211/'Total x Ano'!$H$30</f>
        <v>0</v>
      </c>
      <c r="W211" s="20">
        <f>+J211/'Total x Ano'!$H$30</f>
        <v>3.8771719724929692E-6</v>
      </c>
      <c r="X211" s="20">
        <f>+K211/'Total x Ano'!$H$30</f>
        <v>2.7871912209694364E-4</v>
      </c>
      <c r="Y211" s="20">
        <f>+L211/'Total x Ano'!$H$30</f>
        <v>3.2689579540649909E-3</v>
      </c>
    </row>
    <row r="212" spans="1:25" x14ac:dyDescent="0.25">
      <c r="A212" s="1" t="s">
        <v>544</v>
      </c>
      <c r="B212" s="174">
        <f>tab_dinamicas!M733</f>
        <v>72439.431332931577</v>
      </c>
      <c r="C212" s="174">
        <f>tab_dinamicas!N733</f>
        <v>140222.19200659357</v>
      </c>
      <c r="D212" s="174">
        <f>tab_dinamicas!O733</f>
        <v>1211328.1998993573</v>
      </c>
      <c r="E212" s="174">
        <f>tab_dinamicas!P733</f>
        <v>17463.446182079704</v>
      </c>
      <c r="F212" s="174">
        <f>tab_dinamicas!Q733</f>
        <v>223072.52341032444</v>
      </c>
      <c r="G212" s="174">
        <f>tab_dinamicas!R733</f>
        <v>56647.792774847781</v>
      </c>
      <c r="H212" s="174">
        <f>tab_dinamicas!S733</f>
        <v>40553.282814869381</v>
      </c>
      <c r="I212" s="174">
        <f>tab_dinamicas!T733</f>
        <v>18190.824849583787</v>
      </c>
      <c r="J212" s="174">
        <f>tab_dinamicas!U733</f>
        <v>20818.711182370469</v>
      </c>
      <c r="K212" s="174">
        <f>tab_dinamicas!V733</f>
        <v>211614.34471727622</v>
      </c>
      <c r="L212" s="174">
        <f t="shared" si="12"/>
        <v>2012350.7491702342</v>
      </c>
      <c r="N212" s="1" t="s">
        <v>544</v>
      </c>
      <c r="O212" s="20">
        <f>+B212/'Total x Ano'!$H$30</f>
        <v>5.4338170159310881E-4</v>
      </c>
      <c r="P212" s="20">
        <f>+C212/'Total x Ano'!$H$30</f>
        <v>1.0518328469955828E-3</v>
      </c>
      <c r="Q212" s="20">
        <f>+D212/'Total x Ano'!$H$30</f>
        <v>9.0863990279531747E-3</v>
      </c>
      <c r="R212" s="20">
        <f>+E212/'Total x Ano'!$H$30</f>
        <v>1.3099657089362361E-4</v>
      </c>
      <c r="S212" s="20">
        <f>+F212/'Total x Ano'!$H$30</f>
        <v>1.6733086541261405E-3</v>
      </c>
      <c r="T212" s="20">
        <f>+G212/'Total x Ano'!$H$30</f>
        <v>4.2492567187640433E-4</v>
      </c>
      <c r="U212" s="20">
        <f>+H212/'Total x Ano'!$H$30</f>
        <v>3.0419774721661283E-4</v>
      </c>
      <c r="V212" s="20">
        <f>+I212/'Total x Ano'!$H$30</f>
        <v>1.3645277410751072E-4</v>
      </c>
      <c r="W212" s="20">
        <f>+J212/'Total x Ano'!$H$30</f>
        <v>1.561650402149028E-4</v>
      </c>
      <c r="X212" s="20">
        <f>+K212/'Total x Ano'!$H$30</f>
        <v>1.587358716076917E-3</v>
      </c>
      <c r="Y212" s="20">
        <f>+L212/'Total x Ano'!$H$30</f>
        <v>1.5095018751053978E-2</v>
      </c>
    </row>
    <row r="213" spans="1:25" x14ac:dyDescent="0.25">
      <c r="A213" s="1" t="s">
        <v>545</v>
      </c>
      <c r="B213" s="174">
        <f>tab_dinamicas!M734</f>
        <v>281711.81299096759</v>
      </c>
      <c r="C213" s="174">
        <f>tab_dinamicas!N734</f>
        <v>202255.23370127159</v>
      </c>
      <c r="D213" s="174">
        <f>tab_dinamicas!O734</f>
        <v>3163263.2130440879</v>
      </c>
      <c r="E213" s="174">
        <f>tab_dinamicas!P734</f>
        <v>52226.968962160296</v>
      </c>
      <c r="F213" s="174">
        <f>tab_dinamicas!Q734</f>
        <v>1348537.0433749435</v>
      </c>
      <c r="G213" s="174">
        <f>tab_dinamicas!R734</f>
        <v>212058.6244457392</v>
      </c>
      <c r="H213" s="174">
        <f>tab_dinamicas!S734</f>
        <v>233018.96016209701</v>
      </c>
      <c r="I213" s="174">
        <f>tab_dinamicas!T734</f>
        <v>22244.947658960427</v>
      </c>
      <c r="J213" s="174">
        <f>tab_dinamicas!U734</f>
        <v>110752.47817269556</v>
      </c>
      <c r="K213" s="174">
        <f>tab_dinamicas!V734</f>
        <v>438975.13198865054</v>
      </c>
      <c r="L213" s="174">
        <f t="shared" si="12"/>
        <v>6065044.414501573</v>
      </c>
      <c r="N213" s="1" t="s">
        <v>545</v>
      </c>
      <c r="O213" s="20">
        <f>+B213/'Total x Ano'!$H$30</f>
        <v>2.1131729154301288E-3</v>
      </c>
      <c r="P213" s="20">
        <f>+C213/'Total x Ano'!$H$30</f>
        <v>1.5171542766480356E-3</v>
      </c>
      <c r="Q213" s="20">
        <f>+D213/'Total x Ano'!$H$30</f>
        <v>2.3728228061190942E-2</v>
      </c>
      <c r="R213" s="20">
        <f>+E213/'Total x Ano'!$H$30</f>
        <v>3.9176424692345327E-4</v>
      </c>
      <c r="S213" s="20">
        <f>+F213/'Total x Ano'!$H$30</f>
        <v>1.0115628184912231E-2</v>
      </c>
      <c r="T213" s="20">
        <f>+G213/'Total x Ano'!$H$30</f>
        <v>1.5906913412838434E-3</v>
      </c>
      <c r="U213" s="20">
        <f>+H213/'Total x Ano'!$H$30</f>
        <v>1.7479187335748092E-3</v>
      </c>
      <c r="V213" s="20">
        <f>+I213/'Total x Ano'!$H$30</f>
        <v>1.668635063577657E-4</v>
      </c>
      <c r="W213" s="20">
        <f>+J213/'Total x Ano'!$H$30</f>
        <v>8.3077502042419029E-4</v>
      </c>
      <c r="X213" s="20">
        <f>+K213/'Total x Ano'!$H$30</f>
        <v>3.2928344382048488E-3</v>
      </c>
      <c r="Y213" s="20">
        <f>+L213/'Total x Ano'!$H$30</f>
        <v>4.5495030724950244E-2</v>
      </c>
    </row>
    <row r="214" spans="1:25" x14ac:dyDescent="0.25">
      <c r="A214" s="1" t="s">
        <v>546</v>
      </c>
      <c r="B214" s="174">
        <f>tab_dinamicas!M735</f>
        <v>22171.776480562268</v>
      </c>
      <c r="C214" s="174">
        <f>tab_dinamicas!N735</f>
        <v>58747.913443100078</v>
      </c>
      <c r="D214" s="174">
        <f>tab_dinamicas!O735</f>
        <v>826658.56694541848</v>
      </c>
      <c r="E214" s="174">
        <f>tab_dinamicas!P735</f>
        <v>10435.693512586617</v>
      </c>
      <c r="F214" s="174">
        <f>tab_dinamicas!Q735</f>
        <v>369410.04831637046</v>
      </c>
      <c r="G214" s="174">
        <f>tab_dinamicas!R735</f>
        <v>41001.089415303264</v>
      </c>
      <c r="H214" s="174">
        <f>tab_dinamicas!S735</f>
        <v>47732.205117036749</v>
      </c>
      <c r="I214" s="174">
        <f>tab_dinamicas!T735</f>
        <v>13820.880396671477</v>
      </c>
      <c r="J214" s="174">
        <f>tab_dinamicas!U735</f>
        <v>2131.053151530115</v>
      </c>
      <c r="K214" s="174">
        <f>tab_dinamicas!V735</f>
        <v>88628.016887309845</v>
      </c>
      <c r="L214" s="174">
        <f t="shared" si="12"/>
        <v>1480737.2436658898</v>
      </c>
      <c r="N214" s="1" t="s">
        <v>546</v>
      </c>
      <c r="O214" s="20">
        <f>+B214/'Total x Ano'!$H$30</f>
        <v>1.6631463568479165E-4</v>
      </c>
      <c r="P214" s="20">
        <f>+C214/'Total x Ano'!$H$30</f>
        <v>4.4067906918043598E-4</v>
      </c>
      <c r="Q214" s="20">
        <f>+D214/'Total x Ano'!$H$30</f>
        <v>6.2009202788856832E-3</v>
      </c>
      <c r="R214" s="20">
        <f>+E214/'Total x Ano'!$H$30</f>
        <v>7.8280085774163111E-5</v>
      </c>
      <c r="S214" s="20">
        <f>+F214/'Total x Ano'!$H$30</f>
        <v>2.7710137551630403E-3</v>
      </c>
      <c r="T214" s="20">
        <f>+G214/'Total x Ano'!$H$30</f>
        <v>3.075568281487925E-4</v>
      </c>
      <c r="U214" s="20">
        <f>+H214/'Total x Ano'!$H$30</f>
        <v>3.5804818397981589E-4</v>
      </c>
      <c r="V214" s="20">
        <f>+I214/'Total x Ano'!$H$30</f>
        <v>1.0367300473332226E-4</v>
      </c>
      <c r="W214" s="20">
        <f>+J214/'Total x Ano'!$H$30</f>
        <v>1.5985427637355923E-5</v>
      </c>
      <c r="X214" s="20">
        <f>+K214/'Total x Ano'!$H$30</f>
        <v>6.6481530485394344E-4</v>
      </c>
      <c r="Y214" s="20">
        <f>+L214/'Total x Ano'!$H$30</f>
        <v>1.1107286574041348E-2</v>
      </c>
    </row>
    <row r="215" spans="1:25" x14ac:dyDescent="0.25">
      <c r="A215" s="1" t="s">
        <v>547</v>
      </c>
      <c r="B215" s="174">
        <f>tab_dinamicas!M736</f>
        <v>409917.54968939221</v>
      </c>
      <c r="C215" s="174">
        <f>tab_dinamicas!N736</f>
        <v>335520.38644020032</v>
      </c>
      <c r="D215" s="174">
        <f>tab_dinamicas!O736</f>
        <v>15666689.80648981</v>
      </c>
      <c r="E215" s="174">
        <f>tab_dinamicas!P736</f>
        <v>244923.32886500985</v>
      </c>
      <c r="F215" s="174">
        <f>tab_dinamicas!Q736</f>
        <v>2625268.225846976</v>
      </c>
      <c r="G215" s="174">
        <f>tab_dinamicas!R736</f>
        <v>343486.92127233645</v>
      </c>
      <c r="H215" s="174">
        <f>tab_dinamicas!S736</f>
        <v>210921.16754656483</v>
      </c>
      <c r="I215" s="174">
        <f>tab_dinamicas!T736</f>
        <v>285940.95383488835</v>
      </c>
      <c r="J215" s="174">
        <f>tab_dinamicas!U736</f>
        <v>373082.46147196897</v>
      </c>
      <c r="K215" s="174">
        <f>tab_dinamicas!V736</f>
        <v>1018503.2839174177</v>
      </c>
      <c r="L215" s="174">
        <f t="shared" si="12"/>
        <v>21514254.085374564</v>
      </c>
      <c r="N215" s="1" t="s">
        <v>547</v>
      </c>
      <c r="O215" s="20">
        <f>+B215/'Total x Ano'!$H$30</f>
        <v>3.0748680872352383E-3</v>
      </c>
      <c r="P215" s="20">
        <f>+C215/'Total x Ano'!$H$30</f>
        <v>2.5168010729561215E-3</v>
      </c>
      <c r="Q215" s="20">
        <f>+D215/'Total x Ano'!$H$30</f>
        <v>0.11751876579836938</v>
      </c>
      <c r="R215" s="20">
        <f>+E215/'Total x Ano'!$H$30</f>
        <v>1.8372156262084741E-3</v>
      </c>
      <c r="S215" s="20">
        <f>+F215/'Total x Ano'!$H$30</f>
        <v>1.9692627198338353E-2</v>
      </c>
      <c r="T215" s="20">
        <f>+G215/'Total x Ano'!$H$30</f>
        <v>2.5765595383834858E-3</v>
      </c>
      <c r="U215" s="20">
        <f>+H215/'Total x Ano'!$H$30</f>
        <v>1.5821590646771769E-3</v>
      </c>
      <c r="V215" s="20">
        <f>+I215/'Total x Ano'!$H$30</f>
        <v>2.1448964906399452E-3</v>
      </c>
      <c r="W215" s="20">
        <f>+J215/'Total x Ano'!$H$30</f>
        <v>2.7985612120207649E-3</v>
      </c>
      <c r="X215" s="20">
        <f>+K215/'Total x Ano'!$H$30</f>
        <v>7.6399833255126485E-3</v>
      </c>
      <c r="Y215" s="20">
        <f>+L215/'Total x Ano'!$H$30</f>
        <v>0.16138243741434158</v>
      </c>
    </row>
    <row r="216" spans="1:25" x14ac:dyDescent="0.25">
      <c r="A216" s="1" t="s">
        <v>548</v>
      </c>
      <c r="B216" s="174">
        <f>tab_dinamicas!M737</f>
        <v>2022482.0019452241</v>
      </c>
      <c r="C216" s="174">
        <f>tab_dinamicas!N737</f>
        <v>1192684.6275669218</v>
      </c>
      <c r="D216" s="174">
        <f>tab_dinamicas!O737</f>
        <v>26198655.007039938</v>
      </c>
      <c r="E216" s="174">
        <f>tab_dinamicas!P737</f>
        <v>2440380.4507524655</v>
      </c>
      <c r="F216" s="174">
        <f>tab_dinamicas!Q737</f>
        <v>11803143.125722876</v>
      </c>
      <c r="G216" s="174">
        <f>tab_dinamicas!R737</f>
        <v>1171704.3788570161</v>
      </c>
      <c r="H216" s="174">
        <f>tab_dinamicas!S737</f>
        <v>2552831.9362638961</v>
      </c>
      <c r="I216" s="174">
        <f>tab_dinamicas!T737</f>
        <v>432762.72019455256</v>
      </c>
      <c r="J216" s="174">
        <f>tab_dinamicas!U737</f>
        <v>260391.87897311445</v>
      </c>
      <c r="K216" s="174">
        <f>tab_dinamicas!V737</f>
        <v>7699060.1438067164</v>
      </c>
      <c r="L216" s="174">
        <f t="shared" si="12"/>
        <v>55774096.271122724</v>
      </c>
      <c r="N216" s="1" t="s">
        <v>548</v>
      </c>
      <c r="O216" s="20">
        <f>+B216/'Total x Ano'!$H$30</f>
        <v>1.5171015170004899E-2</v>
      </c>
      <c r="P216" s="20">
        <f>+C216/'Total x Ano'!$H$30</f>
        <v>8.9465501104318192E-3</v>
      </c>
      <c r="Q216" s="20">
        <f>+D216/'Total x Ano'!$H$30</f>
        <v>0.19652100348148974</v>
      </c>
      <c r="R216" s="20">
        <f>+E216/'Total x Ano'!$H$30</f>
        <v>1.8305749471856987E-2</v>
      </c>
      <c r="S216" s="20">
        <f>+F216/'Total x Ano'!$H$30</f>
        <v>8.853758067654266E-2</v>
      </c>
      <c r="T216" s="20">
        <f>+G216/'Total x Ano'!$H$30</f>
        <v>8.7891733470577479E-3</v>
      </c>
      <c r="U216" s="20">
        <f>+H216/'Total x Ano'!$H$30</f>
        <v>1.9149269063597565E-2</v>
      </c>
      <c r="V216" s="20">
        <f>+I216/'Total x Ano'!$H$30</f>
        <v>3.2462339772465166E-3</v>
      </c>
      <c r="W216" s="20">
        <f>+J216/'Total x Ano'!$H$30</f>
        <v>1.9532481091291262E-3</v>
      </c>
      <c r="X216" s="20">
        <f>+K216/'Total x Ano'!$H$30</f>
        <v>5.7752087842626552E-2</v>
      </c>
      <c r="Y216" s="20">
        <f>+L216/'Total x Ano'!$H$30</f>
        <v>0.41837191124998363</v>
      </c>
    </row>
    <row r="217" spans="1:25" x14ac:dyDescent="0.25">
      <c r="A217" s="1" t="s">
        <v>549</v>
      </c>
      <c r="B217" s="174">
        <f>tab_dinamicas!M738</f>
        <v>183572.6773532244</v>
      </c>
      <c r="C217" s="174">
        <f>tab_dinamicas!N738</f>
        <v>173287.58475899295</v>
      </c>
      <c r="D217" s="174">
        <f>tab_dinamicas!O738</f>
        <v>2648765.6218842706</v>
      </c>
      <c r="E217" s="174">
        <f>tab_dinamicas!P738</f>
        <v>131360.76470556721</v>
      </c>
      <c r="F217" s="174">
        <f>tab_dinamicas!Q738</f>
        <v>1728059.4326380016</v>
      </c>
      <c r="G217" s="174">
        <f>tab_dinamicas!R738</f>
        <v>151075.95512201381</v>
      </c>
      <c r="H217" s="174">
        <f>tab_dinamicas!S738</f>
        <v>264747.00957475445</v>
      </c>
      <c r="I217" s="174">
        <f>tab_dinamicas!T738</f>
        <v>62520.060855352094</v>
      </c>
      <c r="J217" s="174">
        <f>tab_dinamicas!U738</f>
        <v>121944.584058276</v>
      </c>
      <c r="K217" s="174">
        <f>tab_dinamicas!V738</f>
        <v>401339.68095494178</v>
      </c>
      <c r="L217" s="174">
        <f t="shared" si="12"/>
        <v>5866673.3719053948</v>
      </c>
      <c r="N217" s="1" t="s">
        <v>549</v>
      </c>
      <c r="O217" s="20">
        <f>+B217/'Total x Ano'!$H$30</f>
        <v>1.3770129327457961E-3</v>
      </c>
      <c r="P217" s="20">
        <f>+C217/'Total x Ano'!$H$30</f>
        <v>1.2998625325830676E-3</v>
      </c>
      <c r="Q217" s="20">
        <f>+D217/'Total x Ano'!$H$30</f>
        <v>1.9868885553861192E-2</v>
      </c>
      <c r="R217" s="20">
        <f>+E217/'Total x Ano'!$H$30</f>
        <v>9.8536162604901073E-4</v>
      </c>
      <c r="S217" s="20">
        <f>+F217/'Total x Ano'!$H$30</f>
        <v>1.2962496497870547E-2</v>
      </c>
      <c r="T217" s="20">
        <f>+G217/'Total x Ano'!$H$30</f>
        <v>1.1332489509299107E-3</v>
      </c>
      <c r="U217" s="20">
        <f>+H217/'Total x Ano'!$H$30</f>
        <v>1.9859167570386183E-3</v>
      </c>
      <c r="V217" s="20">
        <f>+I217/'Total x Ano'!$H$30</f>
        <v>4.6897465132145319E-4</v>
      </c>
      <c r="W217" s="20">
        <f>+J217/'Total x Ano'!$H$30</f>
        <v>9.1472909665880322E-4</v>
      </c>
      <c r="X217" s="20">
        <f>+K217/'Total x Ano'!$H$30</f>
        <v>3.0105238920475953E-3</v>
      </c>
      <c r="Y217" s="20">
        <f>+L217/'Total x Ano'!$H$30</f>
        <v>4.4007012491105994E-2</v>
      </c>
    </row>
    <row r="218" spans="1:25" x14ac:dyDescent="0.25">
      <c r="A218" s="1" t="s">
        <v>550</v>
      </c>
      <c r="B218" s="174">
        <f>tab_dinamicas!M739</f>
        <v>89803.851890987629</v>
      </c>
      <c r="C218" s="174">
        <f>tab_dinamicas!N739</f>
        <v>66222.621082935046</v>
      </c>
      <c r="D218" s="174">
        <f>tab_dinamicas!O739</f>
        <v>1868032.6147209464</v>
      </c>
      <c r="E218" s="174">
        <f>tab_dinamicas!P739</f>
        <v>48578.228094678852</v>
      </c>
      <c r="F218" s="174">
        <f>tab_dinamicas!Q739</f>
        <v>516912.26785835251</v>
      </c>
      <c r="G218" s="174">
        <f>tab_dinamicas!R739</f>
        <v>127312.02656375545</v>
      </c>
      <c r="H218" s="174">
        <f>tab_dinamicas!S739</f>
        <v>223016.60362462269</v>
      </c>
      <c r="I218" s="174">
        <f>tab_dinamicas!T739</f>
        <v>15054.665108592179</v>
      </c>
      <c r="J218" s="174">
        <f>tab_dinamicas!U739</f>
        <v>2134.8127436582708</v>
      </c>
      <c r="K218" s="174">
        <f>tab_dinamicas!V739</f>
        <v>255073.97038480654</v>
      </c>
      <c r="L218" s="174">
        <f t="shared" si="12"/>
        <v>3212141.6620733351</v>
      </c>
      <c r="N218" s="1" t="s">
        <v>550</v>
      </c>
      <c r="O218" s="20">
        <f>+B218/'Total x Ano'!$H$30</f>
        <v>6.7363546278912474E-4</v>
      </c>
      <c r="P218" s="20">
        <f>+C218/'Total x Ano'!$H$30</f>
        <v>4.9674824699572464E-4</v>
      </c>
      <c r="Q218" s="20">
        <f>+D218/'Total x Ano'!$H$30</f>
        <v>1.4012461474929329E-2</v>
      </c>
      <c r="R218" s="20">
        <f>+E218/'Total x Ano'!$H$30</f>
        <v>3.6439436031940082E-4</v>
      </c>
      <c r="S218" s="20">
        <f>+F218/'Total x Ano'!$H$30</f>
        <v>3.8774554481563655E-3</v>
      </c>
      <c r="T218" s="20">
        <f>+G218/'Total x Ano'!$H$30</f>
        <v>9.5499128519567966E-4</v>
      </c>
      <c r="U218" s="20">
        <f>+H218/'Total x Ano'!$H$30</f>
        <v>1.6728891893712655E-3</v>
      </c>
      <c r="V218" s="20">
        <f>+I218/'Total x Ano'!$H$30</f>
        <v>1.1292785425142246E-4</v>
      </c>
      <c r="W218" s="20">
        <f>+J218/'Total x Ano'!$H$30</f>
        <v>1.6013629039966394E-5</v>
      </c>
      <c r="X218" s="20">
        <f>+K218/'Total x Ano'!$H$30</f>
        <v>1.913357483754798E-3</v>
      </c>
      <c r="Y218" s="20">
        <f>+L218/'Total x Ano'!$H$30</f>
        <v>2.4094874434803071E-2</v>
      </c>
    </row>
    <row r="219" spans="1:25" x14ac:dyDescent="0.25">
      <c r="A219" s="1" t="s">
        <v>551</v>
      </c>
      <c r="B219" s="174">
        <f>tab_dinamicas!M740</f>
        <v>447239.82979245653</v>
      </c>
      <c r="C219" s="174">
        <f>tab_dinamicas!N740</f>
        <v>79298.533067685217</v>
      </c>
      <c r="D219" s="174">
        <f>tab_dinamicas!O740</f>
        <v>3163650.5422834349</v>
      </c>
      <c r="E219" s="174">
        <f>tab_dinamicas!P740</f>
        <v>38945.558784618363</v>
      </c>
      <c r="F219" s="174">
        <f>tab_dinamicas!Q740</f>
        <v>1304667.2162212445</v>
      </c>
      <c r="G219" s="174">
        <f>tab_dinamicas!R740</f>
        <v>158624.72804809429</v>
      </c>
      <c r="H219" s="174">
        <f>tab_dinamicas!S740</f>
        <v>145605.84456778641</v>
      </c>
      <c r="I219" s="174">
        <f>tab_dinamicas!T740</f>
        <v>41753.689274327298</v>
      </c>
      <c r="J219" s="174">
        <f>tab_dinamicas!U740</f>
        <v>71955.125662504011</v>
      </c>
      <c r="K219" s="174">
        <f>tab_dinamicas!V740</f>
        <v>450268.10551619017</v>
      </c>
      <c r="L219" s="174">
        <f t="shared" si="12"/>
        <v>5902009.1732183415</v>
      </c>
      <c r="N219" s="1" t="s">
        <v>551</v>
      </c>
      <c r="O219" s="20">
        <f>+B219/'Total x Ano'!$H$30</f>
        <v>3.3548294797609434E-3</v>
      </c>
      <c r="P219" s="20">
        <f>+C219/'Total x Ano'!$H$30</f>
        <v>5.9483310455761974E-4</v>
      </c>
      <c r="Q219" s="20">
        <f>+D219/'Total x Ano'!$H$30</f>
        <v>2.3731133490144211E-2</v>
      </c>
      <c r="R219" s="20">
        <f>+E219/'Total x Ano'!$H$30</f>
        <v>2.9213790904319005E-4</v>
      </c>
      <c r="S219" s="20">
        <f>+F219/'Total x Ano'!$H$30</f>
        <v>9.7865524192865625E-3</v>
      </c>
      <c r="T219" s="20">
        <f>+G219/'Total x Ano'!$H$30</f>
        <v>1.1898737062881E-3</v>
      </c>
      <c r="U219" s="20">
        <f>+H219/'Total x Ano'!$H$30</f>
        <v>1.0922166301873919E-3</v>
      </c>
      <c r="V219" s="20">
        <f>+I219/'Total x Ano'!$H$30</f>
        <v>3.1320222023001527E-4</v>
      </c>
      <c r="W219" s="20">
        <f>+J219/'Total x Ano'!$H$30</f>
        <v>5.3974883432115822E-4</v>
      </c>
      <c r="X219" s="20">
        <f>+K219/'Total x Ano'!$H$30</f>
        <v>3.3775451414575783E-3</v>
      </c>
      <c r="Y219" s="20">
        <f>+L219/'Total x Ano'!$H$30</f>
        <v>4.4272072935276768E-2</v>
      </c>
    </row>
    <row r="220" spans="1:25" x14ac:dyDescent="0.25">
      <c r="A220" s="1" t="s">
        <v>552</v>
      </c>
      <c r="B220" s="174">
        <f>tab_dinamicas!M741</f>
        <v>9946.5684983489518</v>
      </c>
      <c r="C220" s="174">
        <f>tab_dinamicas!N741</f>
        <v>23587.56443283716</v>
      </c>
      <c r="D220" s="174">
        <f>tab_dinamicas!O741</f>
        <v>494901.37976992113</v>
      </c>
      <c r="E220" s="174">
        <f>tab_dinamicas!P741</f>
        <v>5896.4798677606268</v>
      </c>
      <c r="F220" s="174">
        <f>tab_dinamicas!Q741</f>
        <v>101510.169419504</v>
      </c>
      <c r="G220" s="174">
        <f>tab_dinamicas!R741</f>
        <v>16147.433864191673</v>
      </c>
      <c r="H220" s="174">
        <f>tab_dinamicas!S741</f>
        <v>63706.284084454921</v>
      </c>
      <c r="I220" s="174">
        <f>tab_dinamicas!T741</f>
        <v>3837.7987368642439</v>
      </c>
      <c r="J220" s="174">
        <f>tab_dinamicas!U741</f>
        <v>8023.0807062443</v>
      </c>
      <c r="K220" s="174">
        <f>tab_dinamicas!V741</f>
        <v>71109.382299679492</v>
      </c>
      <c r="L220" s="174">
        <f t="shared" si="12"/>
        <v>798666.1416798064</v>
      </c>
      <c r="N220" s="1" t="s">
        <v>552</v>
      </c>
      <c r="O220" s="20">
        <f>+B220/'Total x Ano'!$H$30</f>
        <v>7.4611067704340284E-5</v>
      </c>
      <c r="P220" s="20">
        <f>+C220/'Total x Ano'!$H$30</f>
        <v>1.7693472549563499E-4</v>
      </c>
      <c r="Q220" s="20">
        <f>+D220/'Total x Ano'!$H$30</f>
        <v>3.7123476663448582E-3</v>
      </c>
      <c r="R220" s="20">
        <f>+E220/'Total x Ano'!$H$30</f>
        <v>4.423059658250928E-5</v>
      </c>
      <c r="S220" s="20">
        <f>+F220/'Total x Ano'!$H$30</f>
        <v>7.6144673658004277E-4</v>
      </c>
      <c r="T220" s="20">
        <f>+G220/'Total x Ano'!$H$30</f>
        <v>1.2112491674817753E-4</v>
      </c>
      <c r="U220" s="20">
        <f>+H220/'Total x Ano'!$H$30</f>
        <v>4.7787273327541988E-4</v>
      </c>
      <c r="V220" s="20">
        <f>+I220/'Total x Ano'!$H$30</f>
        <v>2.8788044986503654E-5</v>
      </c>
      <c r="W220" s="20">
        <f>+J220/'Total x Ano'!$H$30</f>
        <v>6.0182626588289637E-5</v>
      </c>
      <c r="X220" s="20">
        <f>+K220/'Total x Ano'!$H$30</f>
        <v>5.3340475542453458E-4</v>
      </c>
      <c r="Y220" s="20">
        <f>+L220/'Total x Ano'!$H$30</f>
        <v>5.9909438697303098E-3</v>
      </c>
    </row>
    <row r="221" spans="1:25" x14ac:dyDescent="0.25">
      <c r="A221" s="1" t="s">
        <v>553</v>
      </c>
      <c r="B221" s="174">
        <f>tab_dinamicas!M742</f>
        <v>10542.091005336772</v>
      </c>
      <c r="C221" s="174">
        <f>tab_dinamicas!N742</f>
        <v>11143.365463461965</v>
      </c>
      <c r="D221" s="174">
        <f>tab_dinamicas!O742</f>
        <v>473563.52657271607</v>
      </c>
      <c r="E221" s="174">
        <f>tab_dinamicas!P742</f>
        <v>8597.7915422453752</v>
      </c>
      <c r="F221" s="174">
        <f>tab_dinamicas!Q742</f>
        <v>36688.014583426178</v>
      </c>
      <c r="G221" s="174">
        <f>tab_dinamicas!R742</f>
        <v>19203.922224099664</v>
      </c>
      <c r="H221" s="174">
        <f>tab_dinamicas!S742</f>
        <v>15093.137686513524</v>
      </c>
      <c r="I221" s="174">
        <f>tab_dinamicas!T742</f>
        <v>25848.046795424452</v>
      </c>
      <c r="J221" s="174">
        <f>tab_dinamicas!U742</f>
        <v>1106.7628148477975</v>
      </c>
      <c r="K221" s="174">
        <f>tab_dinamicas!V742</f>
        <v>50420.579666866288</v>
      </c>
      <c r="L221" s="174">
        <f t="shared" si="12"/>
        <v>652207.23835493799</v>
      </c>
      <c r="N221" s="1" t="s">
        <v>553</v>
      </c>
      <c r="O221" s="20">
        <f>+B221/'Total x Ano'!$H$30</f>
        <v>7.9078193235693347E-5</v>
      </c>
      <c r="P221" s="20">
        <f>+C221/'Total x Ano'!$H$30</f>
        <v>8.358846522663334E-5</v>
      </c>
      <c r="Q221" s="20">
        <f>+D221/'Total x Ano'!$H$30</f>
        <v>3.5522884449333525E-3</v>
      </c>
      <c r="R221" s="20">
        <f>+E221/'Total x Ano'!$H$30</f>
        <v>6.4493639889249857E-5</v>
      </c>
      <c r="S221" s="20">
        <f>+F221/'Total x Ano'!$H$30</f>
        <v>2.7520364842168523E-4</v>
      </c>
      <c r="T221" s="20">
        <f>+G221/'Total x Ano'!$H$30</f>
        <v>1.4405220669711592E-4</v>
      </c>
      <c r="U221" s="20">
        <f>+H221/'Total x Ano'!$H$30</f>
        <v>1.1321644424268694E-4</v>
      </c>
      <c r="V221" s="20">
        <f>+I221/'Total x Ano'!$H$30</f>
        <v>1.9389102581442969E-4</v>
      </c>
      <c r="W221" s="20">
        <f>+J221/'Total x Ano'!$H$30</f>
        <v>8.3020345483934797E-6</v>
      </c>
      <c r="X221" s="20">
        <f>+K221/'Total x Ano'!$H$30</f>
        <v>3.7821418349867029E-4</v>
      </c>
      <c r="Y221" s="20">
        <f>+L221/'Total x Ano'!$H$30</f>
        <v>4.8923282865079099E-3</v>
      </c>
    </row>
    <row r="222" spans="1:25" x14ac:dyDescent="0.25">
      <c r="A222" s="1" t="s">
        <v>554</v>
      </c>
      <c r="B222" s="174">
        <f>tab_dinamicas!M743</f>
        <v>89010.901607644977</v>
      </c>
      <c r="C222" s="174">
        <f>tab_dinamicas!N743</f>
        <v>32981.166621021563</v>
      </c>
      <c r="D222" s="174">
        <f>tab_dinamicas!O743</f>
        <v>1013796.4386512267</v>
      </c>
      <c r="E222" s="174">
        <f>tab_dinamicas!P743</f>
        <v>16612.470528074835</v>
      </c>
      <c r="F222" s="174">
        <f>tab_dinamicas!Q743</f>
        <v>201871.8186020999</v>
      </c>
      <c r="G222" s="174">
        <f>tab_dinamicas!R743</f>
        <v>42856.785506437867</v>
      </c>
      <c r="H222" s="174">
        <f>tab_dinamicas!S743</f>
        <v>53663.595592794911</v>
      </c>
      <c r="I222" s="174">
        <f>tab_dinamicas!T743</f>
        <v>11053.101295240944</v>
      </c>
      <c r="J222" s="174">
        <f>tab_dinamicas!U743</f>
        <v>5090.3096469225202</v>
      </c>
      <c r="K222" s="174">
        <f>tab_dinamicas!V743</f>
        <v>119148.77589444222</v>
      </c>
      <c r="L222" s="174">
        <f t="shared" si="12"/>
        <v>1586085.3639459061</v>
      </c>
      <c r="N222" s="1" t="s">
        <v>554</v>
      </c>
      <c r="O222" s="20">
        <f>+B222/'Total x Ano'!$H$30</f>
        <v>6.6768739464014698E-4</v>
      </c>
      <c r="P222" s="20">
        <f>+C222/'Total x Ano'!$H$30</f>
        <v>2.4739788964783517E-4</v>
      </c>
      <c r="Q222" s="20">
        <f>+D222/'Total x Ano'!$H$30</f>
        <v>7.6046764002260098E-3</v>
      </c>
      <c r="R222" s="20">
        <f>+E222/'Total x Ano'!$H$30</f>
        <v>1.2461324360379077E-4</v>
      </c>
      <c r="S222" s="20">
        <f>+F222/'Total x Ano'!$H$30</f>
        <v>1.5142782083911374E-3</v>
      </c>
      <c r="T222" s="20">
        <f>+G222/'Total x Ano'!$H$30</f>
        <v>3.2147675105660798E-4</v>
      </c>
      <c r="U222" s="20">
        <f>+H222/'Total x Ano'!$H$30</f>
        <v>4.0254065155203748E-4</v>
      </c>
      <c r="V222" s="20">
        <f>+I222/'Total x Ano'!$H$30</f>
        <v>8.2911376845094266E-5</v>
      </c>
      <c r="W222" s="20">
        <f>+J222/'Total x Ano'!$H$30</f>
        <v>3.8183363213718904E-5</v>
      </c>
      <c r="X222" s="20">
        <f>+K222/'Total x Ano'!$H$30</f>
        <v>8.9375721753940903E-4</v>
      </c>
      <c r="Y222" s="20">
        <f>+L222/'Total x Ano'!$H$30</f>
        <v>1.1897522496715785E-2</v>
      </c>
    </row>
    <row r="223" spans="1:25" x14ac:dyDescent="0.25">
      <c r="A223" s="1" t="s">
        <v>555</v>
      </c>
      <c r="B223" s="174">
        <f>tab_dinamicas!M744</f>
        <v>29064.280174630065</v>
      </c>
      <c r="C223" s="174">
        <f>tab_dinamicas!N744</f>
        <v>67694.926098978409</v>
      </c>
      <c r="D223" s="174">
        <f>tab_dinamicas!O744</f>
        <v>2818762.2174329278</v>
      </c>
      <c r="E223" s="174">
        <f>tab_dinamicas!P744</f>
        <v>8388.3399160574718</v>
      </c>
      <c r="F223" s="174">
        <f>tab_dinamicas!Q744</f>
        <v>752251.51551220147</v>
      </c>
      <c r="G223" s="174">
        <f>tab_dinamicas!R744</f>
        <v>93950.887868959646</v>
      </c>
      <c r="H223" s="174">
        <f>tab_dinamicas!S744</f>
        <v>40102.155829792217</v>
      </c>
      <c r="I223" s="174">
        <f>tab_dinamicas!T744</f>
        <v>8022.1294677654942</v>
      </c>
      <c r="J223" s="174">
        <f>tab_dinamicas!U744</f>
        <v>42486.622347123564</v>
      </c>
      <c r="K223" s="174">
        <f>tab_dinamicas!V744</f>
        <v>305721.01605128805</v>
      </c>
      <c r="L223" s="174">
        <f t="shared" si="12"/>
        <v>4166444.0906997239</v>
      </c>
      <c r="N223" s="1" t="s">
        <v>555</v>
      </c>
      <c r="O223" s="20">
        <f>+B223/'Total x Ano'!$H$30</f>
        <v>2.1801659298351938E-4</v>
      </c>
      <c r="P223" s="20">
        <f>+C223/'Total x Ano'!$H$30</f>
        <v>5.0779228185575561E-4</v>
      </c>
      <c r="Q223" s="20">
        <f>+D223/'Total x Ano'!$H$30</f>
        <v>2.1144061761826143E-2</v>
      </c>
      <c r="R223" s="20">
        <f>+E223/'Total x Ano'!$H$30</f>
        <v>6.2922504128722605E-5</v>
      </c>
      <c r="S223" s="20">
        <f>+F223/'Total x Ano'!$H$30</f>
        <v>5.6427790914916993E-3</v>
      </c>
      <c r="T223" s="20">
        <f>+G223/'Total x Ano'!$H$30</f>
        <v>7.0474315406739477E-4</v>
      </c>
      <c r="U223" s="20">
        <f>+H223/'Total x Ano'!$H$30</f>
        <v>3.0081375945918329E-4</v>
      </c>
      <c r="V223" s="20">
        <f>+I223/'Total x Ano'!$H$30</f>
        <v>6.017549117082813E-5</v>
      </c>
      <c r="W223" s="20">
        <f>+J223/'Total x Ano'!$H$30</f>
        <v>3.1870008807521536E-4</v>
      </c>
      <c r="X223" s="20">
        <f>+K223/'Total x Ano'!$H$30</f>
        <v>2.2932704310062971E-3</v>
      </c>
      <c r="Y223" s="20">
        <f>+L223/'Total x Ano'!$H$30</f>
        <v>3.1253275156064755E-2</v>
      </c>
    </row>
    <row r="224" spans="1:25" x14ac:dyDescent="0.25">
      <c r="A224" s="1" t="s">
        <v>95</v>
      </c>
      <c r="B224" s="162">
        <f t="shared" ref="B224:K224" si="13">SUM(B197:B223)</f>
        <v>3952066.8030768554</v>
      </c>
      <c r="C224" s="162">
        <f t="shared" si="13"/>
        <v>2820172.7138325246</v>
      </c>
      <c r="D224" s="162">
        <f t="shared" si="13"/>
        <v>65476096.102180511</v>
      </c>
      <c r="E224" s="162">
        <f t="shared" si="13"/>
        <v>3120324.8455147273</v>
      </c>
      <c r="F224" s="162">
        <f t="shared" si="13"/>
        <v>22517540.726446912</v>
      </c>
      <c r="G224" s="162">
        <f t="shared" si="13"/>
        <v>2657885.9066035678</v>
      </c>
      <c r="H224" s="162">
        <f t="shared" si="13"/>
        <v>4220455.4023591988</v>
      </c>
      <c r="I224" s="162">
        <f t="shared" si="13"/>
        <v>1026577.7814855701</v>
      </c>
      <c r="J224" s="162">
        <f t="shared" si="13"/>
        <v>1277045.4840996065</v>
      </c>
      <c r="K224" s="162">
        <f t="shared" si="13"/>
        <v>11822565.21601627</v>
      </c>
      <c r="L224" s="174">
        <f t="shared" si="12"/>
        <v>118890730.98161575</v>
      </c>
      <c r="N224" s="1" t="s">
        <v>95</v>
      </c>
      <c r="O224" s="20">
        <f>+B224/'Total x Ano'!$H$30</f>
        <v>2.9645191089307691E-2</v>
      </c>
      <c r="P224" s="20">
        <f>+C224/'Total x Ano'!$H$30</f>
        <v>2.1154642158712215E-2</v>
      </c>
      <c r="Q224" s="20">
        <f>+D224/'Total x Ano'!$H$30</f>
        <v>0.49114842371080952</v>
      </c>
      <c r="R224" s="20">
        <f>+E224/'Total x Ano'!$H$30</f>
        <v>2.3406139348145959E-2</v>
      </c>
      <c r="S224" s="20">
        <f>+F224/'Total x Ano'!$H$30</f>
        <v>0.16890827786035414</v>
      </c>
      <c r="T224" s="20">
        <f>+G224/'Total x Ano'!$H$30</f>
        <v>1.9937298512640627E-2</v>
      </c>
      <c r="U224" s="20">
        <f>+H224/'Total x Ano'!$H$30</f>
        <v>3.1658424090764616E-2</v>
      </c>
      <c r="V224" s="20">
        <f>+I224/'Total x Ano'!$H$30</f>
        <v>7.7005516395835709E-3</v>
      </c>
      <c r="W224" s="20">
        <f>+J224/'Total x Ano'!$H$30</f>
        <v>9.5793566486264831E-3</v>
      </c>
      <c r="X224" s="20">
        <f>+K224/'Total x Ano'!$H$30</f>
        <v>8.8683269402667741E-2</v>
      </c>
      <c r="Y224" s="20">
        <f>+L224/'Total x Ano'!$H$30</f>
        <v>0.89182157446161259</v>
      </c>
    </row>
    <row r="225" spans="1:25" x14ac:dyDescent="0.25">
      <c r="A225" s="21"/>
      <c r="B225" s="175"/>
      <c r="C225" s="174"/>
      <c r="D225" s="174"/>
      <c r="E225" s="174"/>
      <c r="F225" s="174"/>
      <c r="G225" s="174"/>
      <c r="H225" s="174"/>
      <c r="I225" s="174"/>
      <c r="J225" s="174"/>
      <c r="K225" s="174"/>
      <c r="L225" s="174"/>
    </row>
    <row r="226" spans="1:25" x14ac:dyDescent="0.25">
      <c r="A226" s="1"/>
    </row>
    <row r="227" spans="1:25" s="181" customFormat="1" x14ac:dyDescent="0.25">
      <c r="B227" s="182">
        <v>2014</v>
      </c>
      <c r="C227" s="177">
        <v>2014</v>
      </c>
      <c r="D227" s="177">
        <v>2014</v>
      </c>
      <c r="E227" s="177">
        <v>2014</v>
      </c>
      <c r="F227" s="177">
        <v>2014</v>
      </c>
      <c r="G227" s="177">
        <v>2014</v>
      </c>
      <c r="H227" s="177">
        <v>2014</v>
      </c>
      <c r="I227" s="177">
        <v>2014</v>
      </c>
      <c r="J227" s="177">
        <v>2014</v>
      </c>
      <c r="K227" s="177">
        <v>2014</v>
      </c>
      <c r="L227" s="177">
        <v>2014</v>
      </c>
      <c r="O227" s="183">
        <v>2014</v>
      </c>
      <c r="P227" s="181">
        <v>2014</v>
      </c>
      <c r="Q227" s="181">
        <v>2014</v>
      </c>
      <c r="R227" s="181">
        <v>2014</v>
      </c>
      <c r="S227" s="181">
        <v>2014</v>
      </c>
      <c r="T227" s="181">
        <v>2014</v>
      </c>
      <c r="U227" s="181">
        <v>2014</v>
      </c>
      <c r="V227" s="181">
        <v>2014</v>
      </c>
      <c r="W227" s="181">
        <v>2014</v>
      </c>
      <c r="X227" s="181">
        <v>2014</v>
      </c>
      <c r="Y227" s="181">
        <v>2014</v>
      </c>
    </row>
    <row r="228" spans="1:25" s="133" customFormat="1" x14ac:dyDescent="0.25">
      <c r="A228" s="123"/>
      <c r="B228" s="156" t="s">
        <v>780</v>
      </c>
      <c r="C228" s="156" t="s">
        <v>782</v>
      </c>
      <c r="D228" s="156" t="s">
        <v>23</v>
      </c>
      <c r="E228" s="156" t="s">
        <v>787</v>
      </c>
      <c r="F228" s="156" t="s">
        <v>788</v>
      </c>
      <c r="G228" s="156" t="s">
        <v>791</v>
      </c>
      <c r="H228" s="156" t="s">
        <v>25</v>
      </c>
      <c r="I228" s="156" t="s">
        <v>24</v>
      </c>
      <c r="J228" s="156" t="s">
        <v>35</v>
      </c>
      <c r="K228" s="156" t="s">
        <v>795</v>
      </c>
      <c r="L228" s="156" t="s">
        <v>935</v>
      </c>
      <c r="N228" s="123"/>
      <c r="O228" s="123" t="s">
        <v>780</v>
      </c>
      <c r="P228" s="123" t="s">
        <v>782</v>
      </c>
      <c r="Q228" s="123" t="s">
        <v>23</v>
      </c>
      <c r="R228" s="123" t="s">
        <v>787</v>
      </c>
      <c r="S228" s="123" t="s">
        <v>788</v>
      </c>
      <c r="T228" s="123" t="s">
        <v>791</v>
      </c>
      <c r="U228" s="123" t="s">
        <v>25</v>
      </c>
      <c r="V228" s="123" t="s">
        <v>24</v>
      </c>
      <c r="W228" s="123" t="s">
        <v>35</v>
      </c>
      <c r="X228" s="123" t="s">
        <v>795</v>
      </c>
      <c r="Y228" s="123" t="s">
        <v>935</v>
      </c>
    </row>
    <row r="229" spans="1:25" x14ac:dyDescent="0.25">
      <c r="A229" s="1" t="s">
        <v>529</v>
      </c>
      <c r="B229" s="174">
        <f>tab_dinamicas!M750</f>
        <v>4084.7151977064796</v>
      </c>
      <c r="C229" s="174">
        <f>tab_dinamicas!N750</f>
        <v>3133.0634311802969</v>
      </c>
      <c r="D229" s="174">
        <f>tab_dinamicas!O750</f>
        <v>278234.50372744753</v>
      </c>
      <c r="E229" s="174">
        <f>tab_dinamicas!P750</f>
        <v>1223.4928980719385</v>
      </c>
      <c r="F229" s="174">
        <f>tab_dinamicas!Q750</f>
        <v>55541.256464163802</v>
      </c>
      <c r="G229" s="174">
        <f>tab_dinamicas!R750</f>
        <v>9078.3733043262255</v>
      </c>
      <c r="H229" s="174">
        <f>tab_dinamicas!S750</f>
        <v>7040.4943633011735</v>
      </c>
      <c r="I229" s="174">
        <f>tab_dinamicas!T750</f>
        <v>4454.7565340606243</v>
      </c>
      <c r="J229" s="174">
        <f>tab_dinamicas!U750</f>
        <v>2794.3922447071782</v>
      </c>
      <c r="K229" s="174">
        <f>tab_dinamicas!V750</f>
        <v>18008.822617403024</v>
      </c>
      <c r="L229" s="174">
        <f>SUM(B229:K229)</f>
        <v>383593.87078236823</v>
      </c>
      <c r="N229" s="1" t="s">
        <v>529</v>
      </c>
      <c r="O229" s="20">
        <f>+B229/'Total x Ano'!$I$30</f>
        <v>2.9645264839724788E-5</v>
      </c>
      <c r="P229" s="20">
        <f>+C229/'Total x Ano'!$I$30</f>
        <v>2.2738548633488102E-5</v>
      </c>
      <c r="Q229" s="20">
        <f>+D229/'Total x Ano'!$I$30</f>
        <v>2.0193171742257381E-3</v>
      </c>
      <c r="R229" s="20">
        <f>+E229/'Total x Ano'!$I$30</f>
        <v>8.8796327864499928E-6</v>
      </c>
      <c r="S229" s="20">
        <f>+F229/'Total x Ano'!$I$30</f>
        <v>4.0309670998255222E-4</v>
      </c>
      <c r="T229" s="20">
        <f>+G229/'Total x Ano'!$I$30</f>
        <v>6.5887281706140052E-5</v>
      </c>
      <c r="U229" s="20">
        <f>+H229/'Total x Ano'!$I$30</f>
        <v>5.1097153632607039E-5</v>
      </c>
      <c r="V229" s="20">
        <f>+I229/'Total x Ano'!$I$30</f>
        <v>3.233088008752072E-5</v>
      </c>
      <c r="W229" s="20">
        <f>+J229/'Total x Ano'!$I$30</f>
        <v>2.0280605660568775E-5</v>
      </c>
      <c r="X229" s="20">
        <f>+K229/'Total x Ano'!$I$30</f>
        <v>1.30700988956171E-4</v>
      </c>
      <c r="Y229" s="20">
        <f>+L229/'Total x Ano'!$I$30</f>
        <v>2.7839742405109604E-3</v>
      </c>
    </row>
    <row r="230" spans="1:25" x14ac:dyDescent="0.25">
      <c r="A230" s="1" t="s">
        <v>530</v>
      </c>
      <c r="B230" s="174">
        <f>tab_dinamicas!M751</f>
        <v>2212.0070924250699</v>
      </c>
      <c r="C230" s="174">
        <f>tab_dinamicas!N751</f>
        <v>7604.1085578595284</v>
      </c>
      <c r="D230" s="174">
        <f>tab_dinamicas!O751</f>
        <v>91792.449853181752</v>
      </c>
      <c r="E230" s="174">
        <f>tab_dinamicas!P751</f>
        <v>49.783521724344823</v>
      </c>
      <c r="F230" s="174">
        <f>tab_dinamicas!Q751</f>
        <v>11312.649825010008</v>
      </c>
      <c r="G230" s="174">
        <f>tab_dinamicas!R751</f>
        <v>1896.8098859356396</v>
      </c>
      <c r="H230" s="174">
        <f>tab_dinamicas!S751</f>
        <v>3375.3367298931435</v>
      </c>
      <c r="I230" s="174">
        <f>tab_dinamicas!T751</f>
        <v>1633.5927095201534</v>
      </c>
      <c r="J230" s="174">
        <f>tab_dinamicas!U751</f>
        <v>22858.950435832281</v>
      </c>
      <c r="K230" s="174">
        <f>tab_dinamicas!V751</f>
        <v>2524.0734301001812</v>
      </c>
      <c r="L230" s="174">
        <f t="shared" ref="L230:L256" si="14">SUM(B230:K230)</f>
        <v>145259.76204148211</v>
      </c>
      <c r="N230" s="1" t="s">
        <v>530</v>
      </c>
      <c r="O230" s="20">
        <f>+B230/'Total x Ano'!$I$30</f>
        <v>1.6053882072148064E-5</v>
      </c>
      <c r="P230" s="20">
        <f>+C230/'Total x Ano'!$I$30</f>
        <v>5.5187644953640203E-5</v>
      </c>
      <c r="Q230" s="20">
        <f>+D230/'Total x Ano'!$I$30</f>
        <v>6.6619368902699956E-4</v>
      </c>
      <c r="R230" s="20">
        <f>+E230/'Total x Ano'!$I$30</f>
        <v>3.6130932384247133E-7</v>
      </c>
      <c r="S230" s="20">
        <f>+F230/'Total x Ano'!$I$30</f>
        <v>8.2102786576109985E-5</v>
      </c>
      <c r="T230" s="20">
        <f>+G230/'Total x Ano'!$I$30</f>
        <v>1.3766304062213077E-5</v>
      </c>
      <c r="U230" s="20">
        <f>+H230/'Total x Ano'!$I$30</f>
        <v>2.4496873450838611E-5</v>
      </c>
      <c r="V230" s="20">
        <f>+I230/'Total x Ano'!$I$30</f>
        <v>1.1855976774380862E-5</v>
      </c>
      <c r="W230" s="20">
        <f>+J230/'Total x Ano'!$I$30</f>
        <v>1.6590131914432819E-4</v>
      </c>
      <c r="X230" s="20">
        <f>+K230/'Total x Ano'!$I$30</f>
        <v>1.8318737461120138E-5</v>
      </c>
      <c r="Y230" s="20">
        <f>+L230/'Total x Ano'!$I$30</f>
        <v>1.0542385228456213E-3</v>
      </c>
    </row>
    <row r="231" spans="1:25" x14ac:dyDescent="0.25">
      <c r="A231" s="1" t="s">
        <v>531</v>
      </c>
      <c r="B231" s="174">
        <f>tab_dinamicas!M752</f>
        <v>66348.094971857252</v>
      </c>
      <c r="C231" s="174">
        <f>tab_dinamicas!N752</f>
        <v>67541.785538933313</v>
      </c>
      <c r="D231" s="174">
        <f>tab_dinamicas!O752</f>
        <v>749571.42611842917</v>
      </c>
      <c r="E231" s="174">
        <f>tab_dinamicas!P752</f>
        <v>2535.4722722449696</v>
      </c>
      <c r="F231" s="174">
        <f>tab_dinamicas!Q752</f>
        <v>98504.019021804706</v>
      </c>
      <c r="G231" s="174">
        <f>tab_dinamicas!R752</f>
        <v>14307.996725683703</v>
      </c>
      <c r="H231" s="174">
        <f>tab_dinamicas!S752</f>
        <v>57256.492329439861</v>
      </c>
      <c r="I231" s="174">
        <f>tab_dinamicas!T752</f>
        <v>2231.5389774483151</v>
      </c>
      <c r="J231" s="174">
        <f>tab_dinamicas!U752</f>
        <v>290.06697506379373</v>
      </c>
      <c r="K231" s="174">
        <f>tab_dinamicas!V752</f>
        <v>51175.182413177499</v>
      </c>
      <c r="L231" s="174">
        <f t="shared" si="14"/>
        <v>1109762.0753440829</v>
      </c>
      <c r="N231" s="1" t="s">
        <v>531</v>
      </c>
      <c r="O231" s="20">
        <f>+B231/'Total x Ano'!$I$30</f>
        <v>4.8152851590640056E-4</v>
      </c>
      <c r="P231" s="20">
        <f>+C231/'Total x Ano'!$I$30</f>
        <v>4.901918550340638E-4</v>
      </c>
      <c r="Q231" s="20">
        <f>+D231/'Total x Ano'!$I$30</f>
        <v>5.44009615555278E-3</v>
      </c>
      <c r="R231" s="20">
        <f>+E231/'Total x Ano'!$I$30</f>
        <v>1.8401465797832135E-5</v>
      </c>
      <c r="S231" s="20">
        <f>+F231/'Total x Ano'!$I$30</f>
        <v>7.1490363228220535E-4</v>
      </c>
      <c r="T231" s="20">
        <f>+G231/'Total x Ano'!$I$30</f>
        <v>1.0384184251009025E-4</v>
      </c>
      <c r="U231" s="20">
        <f>+H231/'Total x Ano'!$I$30</f>
        <v>4.1554522084011558E-4</v>
      </c>
      <c r="V231" s="20">
        <f>+I231/'Total x Ano'!$I$30</f>
        <v>1.6195636852177347E-5</v>
      </c>
      <c r="W231" s="20">
        <f>+J231/'Total x Ano'!$I$30</f>
        <v>2.1051926219610889E-6</v>
      </c>
      <c r="X231" s="20">
        <f>+K231/'Total x Ano'!$I$30</f>
        <v>3.7140945266189143E-4</v>
      </c>
      <c r="Y231" s="20">
        <f>+L231/'Total x Ano'!$I$30</f>
        <v>8.0542189700595207E-3</v>
      </c>
    </row>
    <row r="232" spans="1:25" x14ac:dyDescent="0.25">
      <c r="A232" s="1" t="s">
        <v>532</v>
      </c>
      <c r="B232" s="174">
        <f>tab_dinamicas!M753</f>
        <v>256.01076449801832</v>
      </c>
      <c r="C232" s="174">
        <f>tab_dinamicas!N753</f>
        <v>214.9719083648846</v>
      </c>
      <c r="D232" s="174">
        <f>tab_dinamicas!O753</f>
        <v>81717.765262692177</v>
      </c>
      <c r="E232" s="174">
        <f>tab_dinamicas!P753</f>
        <v>0</v>
      </c>
      <c r="F232" s="174">
        <f>tab_dinamicas!Q753</f>
        <v>10199.091844239281</v>
      </c>
      <c r="G232" s="174">
        <f>tab_dinamicas!R753</f>
        <v>3677.9246661068773</v>
      </c>
      <c r="H232" s="174">
        <f>tab_dinamicas!S753</f>
        <v>6082.2120445154769</v>
      </c>
      <c r="I232" s="174">
        <f>tab_dinamicas!T753</f>
        <v>2361.8694473815349</v>
      </c>
      <c r="J232" s="174">
        <f>tab_dinamicas!U753</f>
        <v>819.48071374220899</v>
      </c>
      <c r="K232" s="174">
        <f>tab_dinamicas!V753</f>
        <v>5769.6531267641412</v>
      </c>
      <c r="L232" s="174">
        <f t="shared" si="14"/>
        <v>111098.97977830459</v>
      </c>
      <c r="N232" s="1" t="s">
        <v>532</v>
      </c>
      <c r="O232" s="20">
        <f>+B232/'Total x Ano'!$I$30</f>
        <v>1.8580259695034763E-6</v>
      </c>
      <c r="P232" s="20">
        <f>+C232/'Total x Ano'!$I$30</f>
        <v>1.5601820073419957E-6</v>
      </c>
      <c r="Q232" s="20">
        <f>+D232/'Total x Ano'!$I$30</f>
        <v>5.9307556979326312E-4</v>
      </c>
      <c r="R232" s="20">
        <f>+E232/'Total x Ano'!$I$30</f>
        <v>0</v>
      </c>
      <c r="S232" s="20">
        <f>+F232/'Total x Ano'!$I$30</f>
        <v>7.4021018409537907E-5</v>
      </c>
      <c r="T232" s="20">
        <f>+G232/'Total x Ano'!$I$30</f>
        <v>2.669293831024389E-5</v>
      </c>
      <c r="U232" s="20">
        <f>+H232/'Total x Ano'!$I$30</f>
        <v>4.4142315472145177E-5</v>
      </c>
      <c r="V232" s="20">
        <f>+I232/'Total x Ano'!$I$30</f>
        <v>1.7141524413695836E-5</v>
      </c>
      <c r="W232" s="20">
        <f>+J232/'Total x Ano'!$I$30</f>
        <v>5.9474704144796009E-6</v>
      </c>
      <c r="X232" s="20">
        <f>+K232/'Total x Ano'!$I$30</f>
        <v>4.1873885129692221E-5</v>
      </c>
      <c r="Y232" s="20">
        <f>+L232/'Total x Ano'!$I$30</f>
        <v>8.0631292991990323E-4</v>
      </c>
    </row>
    <row r="233" spans="1:25" x14ac:dyDescent="0.25">
      <c r="A233" s="1" t="s">
        <v>533</v>
      </c>
      <c r="B233" s="174">
        <f>tab_dinamicas!M754</f>
        <v>29117.862623091154</v>
      </c>
      <c r="C233" s="174">
        <f>tab_dinamicas!N754</f>
        <v>45498.375990709959</v>
      </c>
      <c r="D233" s="174">
        <f>tab_dinamicas!O754</f>
        <v>565563.83425539336</v>
      </c>
      <c r="E233" s="174">
        <f>tab_dinamicas!P754</f>
        <v>4947.3600632785019</v>
      </c>
      <c r="F233" s="174">
        <f>tab_dinamicas!Q754</f>
        <v>188724.35664865602</v>
      </c>
      <c r="G233" s="174">
        <f>tab_dinamicas!R754</f>
        <v>37259.521694990894</v>
      </c>
      <c r="H233" s="174">
        <f>tab_dinamicas!S754</f>
        <v>56968.624030047285</v>
      </c>
      <c r="I233" s="174">
        <f>tab_dinamicas!T754</f>
        <v>11027.767681278503</v>
      </c>
      <c r="J233" s="174">
        <f>tab_dinamicas!U754</f>
        <v>170665.44126020843</v>
      </c>
      <c r="K233" s="174">
        <f>tab_dinamicas!V754</f>
        <v>76862.179649791418</v>
      </c>
      <c r="L233" s="174">
        <f t="shared" si="14"/>
        <v>1186635.3238974456</v>
      </c>
      <c r="N233" s="1" t="s">
        <v>533</v>
      </c>
      <c r="O233" s="20">
        <f>+B233/'Total x Ano'!$I$30</f>
        <v>2.1132605512201716E-4</v>
      </c>
      <c r="P233" s="20">
        <f>+C233/'Total x Ano'!$I$30</f>
        <v>3.3020941258752001E-4</v>
      </c>
      <c r="Q233" s="20">
        <f>+D233/'Total x Ano'!$I$30</f>
        <v>4.1046410431957231E-3</v>
      </c>
      <c r="R233" s="20">
        <f>+E233/'Total x Ano'!$I$30</f>
        <v>3.5906003781051838E-5</v>
      </c>
      <c r="S233" s="20">
        <f>+F233/'Total x Ano'!$I$30</f>
        <v>1.369687545828774E-3</v>
      </c>
      <c r="T233" s="20">
        <f>+G233/'Total x Ano'!$I$30</f>
        <v>2.7041503140039696E-4</v>
      </c>
      <c r="U233" s="20">
        <f>+H233/'Total x Ano'!$I$30</f>
        <v>4.1345598534598717E-4</v>
      </c>
      <c r="V233" s="20">
        <f>+I233/'Total x Ano'!$I$30</f>
        <v>8.0035223431494405E-5</v>
      </c>
      <c r="W233" s="20">
        <f>+J233/'Total x Ano'!$I$30</f>
        <v>1.2386230031381821E-3</v>
      </c>
      <c r="X233" s="20">
        <f>+K233/'Total x Ano'!$I$30</f>
        <v>5.5783562906808757E-4</v>
      </c>
      <c r="Y233" s="20">
        <f>+L233/'Total x Ano'!$I$30</f>
        <v>8.6121349328992357E-3</v>
      </c>
    </row>
    <row r="234" spans="1:25" x14ac:dyDescent="0.25">
      <c r="A234" s="1" t="s">
        <v>534</v>
      </c>
      <c r="B234" s="174">
        <f>tab_dinamicas!M755</f>
        <v>1485.2787083630406</v>
      </c>
      <c r="C234" s="174">
        <f>tab_dinamicas!N755</f>
        <v>4687.1438923625437</v>
      </c>
      <c r="D234" s="174">
        <f>tab_dinamicas!O755</f>
        <v>73535.048076773062</v>
      </c>
      <c r="E234" s="174">
        <f>tab_dinamicas!P755</f>
        <v>455.39476497344424</v>
      </c>
      <c r="F234" s="174">
        <f>tab_dinamicas!Q755</f>
        <v>1713.9447080578241</v>
      </c>
      <c r="G234" s="174">
        <f>tab_dinamicas!R755</f>
        <v>2769.7445525796525</v>
      </c>
      <c r="H234" s="174">
        <f>tab_dinamicas!S755</f>
        <v>2144.3430740894519</v>
      </c>
      <c r="I234" s="174">
        <f>tab_dinamicas!T755</f>
        <v>0</v>
      </c>
      <c r="J234" s="174">
        <f>tab_dinamicas!U755</f>
        <v>346.28168181594958</v>
      </c>
      <c r="K234" s="174">
        <f>tab_dinamicas!V755</f>
        <v>5066.2059542670677</v>
      </c>
      <c r="L234" s="174">
        <f t="shared" si="14"/>
        <v>92203.385413282027</v>
      </c>
      <c r="N234" s="1" t="s">
        <v>534</v>
      </c>
      <c r="O234" s="20">
        <f>+B234/'Total x Ano'!$I$30</f>
        <v>1.0779571778945534E-5</v>
      </c>
      <c r="P234" s="20">
        <f>+C234/'Total x Ano'!$I$30</f>
        <v>3.4017456617050272E-5</v>
      </c>
      <c r="Q234" s="20">
        <f>+D234/'Total x Ano'!$I$30</f>
        <v>5.3368860978651777E-4</v>
      </c>
      <c r="R234" s="20">
        <f>+E234/'Total x Ano'!$I$30</f>
        <v>3.3050770398490063E-6</v>
      </c>
      <c r="S234" s="20">
        <f>+F234/'Total x Ano'!$I$30</f>
        <v>1.2439140143613537E-5</v>
      </c>
      <c r="T234" s="20">
        <f>+G234/'Total x Ano'!$I$30</f>
        <v>2.010172235403647E-5</v>
      </c>
      <c r="U234" s="20">
        <f>+H234/'Total x Ano'!$I$30</f>
        <v>1.556280309929686E-5</v>
      </c>
      <c r="V234" s="20">
        <f>+I234/'Total x Ano'!$I$30</f>
        <v>0</v>
      </c>
      <c r="W234" s="20">
        <f>+J234/'Total x Ano'!$I$30</f>
        <v>2.5131769706595846E-6</v>
      </c>
      <c r="X234" s="20">
        <f>+K234/'Total x Ano'!$I$30</f>
        <v>3.6768540761707762E-5</v>
      </c>
      <c r="Y234" s="20">
        <f>+L234/'Total x Ano'!$I$30</f>
        <v>6.6917609855167675E-4</v>
      </c>
    </row>
    <row r="235" spans="1:25" x14ac:dyDescent="0.25">
      <c r="A235" s="1" t="s">
        <v>535</v>
      </c>
      <c r="B235" s="174">
        <f>tab_dinamicas!M756</f>
        <v>5958.8810663727381</v>
      </c>
      <c r="C235" s="174">
        <f>tab_dinamicas!N756</f>
        <v>1511.4439327106397</v>
      </c>
      <c r="D235" s="174">
        <f>tab_dinamicas!O756</f>
        <v>136450.7118464731</v>
      </c>
      <c r="E235" s="174">
        <f>tab_dinamicas!P756</f>
        <v>1415.2135962905475</v>
      </c>
      <c r="F235" s="174">
        <f>tab_dinamicas!Q756</f>
        <v>21660.609783539687</v>
      </c>
      <c r="G235" s="174">
        <f>tab_dinamicas!R756</f>
        <v>7057.0905872422718</v>
      </c>
      <c r="H235" s="174">
        <f>tab_dinamicas!S756</f>
        <v>5091.9748331289638</v>
      </c>
      <c r="I235" s="174">
        <f>tab_dinamicas!T756</f>
        <v>76.630738808478128</v>
      </c>
      <c r="J235" s="174">
        <f>tab_dinamicas!U756</f>
        <v>317.2571113992035</v>
      </c>
      <c r="K235" s="174">
        <f>tab_dinamicas!V756</f>
        <v>6447.7473745410116</v>
      </c>
      <c r="L235" s="174">
        <f t="shared" si="14"/>
        <v>185987.56087050668</v>
      </c>
      <c r="N235" s="1" t="s">
        <v>535</v>
      </c>
      <c r="O235" s="20">
        <f>+B235/'Total x Ano'!$I$30</f>
        <v>4.3247227483627226E-5</v>
      </c>
      <c r="P235" s="20">
        <f>+C235/'Total x Ano'!$I$30</f>
        <v>1.0969468740626222E-5</v>
      </c>
      <c r="Q235" s="20">
        <f>+D235/'Total x Ano'!$I$30</f>
        <v>9.9030588289948695E-4</v>
      </c>
      <c r="R235" s="20">
        <f>+E235/'Total x Ano'!$I$30</f>
        <v>1.0271066607133231E-5</v>
      </c>
      <c r="S235" s="20">
        <f>+F235/'Total x Ano'!$I$30</f>
        <v>1.5720423151741863E-4</v>
      </c>
      <c r="T235" s="20">
        <f>+G235/'Total x Ano'!$I$30</f>
        <v>5.1217602533022297E-5</v>
      </c>
      <c r="U235" s="20">
        <f>+H235/'Total x Ano'!$I$30</f>
        <v>3.6955561202915662E-5</v>
      </c>
      <c r="V235" s="20">
        <f>+I235/'Total x Ano'!$I$30</f>
        <v>5.5615592198855516E-7</v>
      </c>
      <c r="W235" s="20">
        <f>+J235/'Total x Ano'!$I$30</f>
        <v>2.3025279938724619E-6</v>
      </c>
      <c r="X235" s="20">
        <f>+K235/'Total x Ano'!$I$30</f>
        <v>4.6795227888895236E-5</v>
      </c>
      <c r="Y235" s="20">
        <f>+L235/'Total x Ano'!$I$30</f>
        <v>1.3498249527889867E-3</v>
      </c>
    </row>
    <row r="236" spans="1:25" x14ac:dyDescent="0.25">
      <c r="A236" s="1" t="s">
        <v>536</v>
      </c>
      <c r="B236" s="174">
        <f>tab_dinamicas!M757</f>
        <v>17887.569813667891</v>
      </c>
      <c r="C236" s="174">
        <f>tab_dinamicas!N757</f>
        <v>7301.7590305156045</v>
      </c>
      <c r="D236" s="174">
        <f>tab_dinamicas!O757</f>
        <v>425850.2676813635</v>
      </c>
      <c r="E236" s="174">
        <f>tab_dinamicas!P757</f>
        <v>1761.7106412560918</v>
      </c>
      <c r="F236" s="174">
        <f>tab_dinamicas!Q757</f>
        <v>36446.602064437728</v>
      </c>
      <c r="G236" s="174">
        <f>tab_dinamicas!R757</f>
        <v>15541.880369070899</v>
      </c>
      <c r="H236" s="174">
        <f>tab_dinamicas!S757</f>
        <v>10209.098158903234</v>
      </c>
      <c r="I236" s="174">
        <f>tab_dinamicas!T757</f>
        <v>2452.8176448070435</v>
      </c>
      <c r="J236" s="174">
        <f>tab_dinamicas!U757</f>
        <v>4852.8629992609813</v>
      </c>
      <c r="K236" s="174">
        <f>tab_dinamicas!V757</f>
        <v>34650.651642371973</v>
      </c>
      <c r="L236" s="174">
        <f t="shared" si="14"/>
        <v>556955.22004565492</v>
      </c>
      <c r="N236" s="1" t="s">
        <v>536</v>
      </c>
      <c r="O236" s="20">
        <f>+B236/'Total x Ano'!$I$30</f>
        <v>1.298209835444582E-4</v>
      </c>
      <c r="P236" s="20">
        <f>+C236/'Total x Ano'!$I$30</f>
        <v>5.2993310372539178E-5</v>
      </c>
      <c r="Q236" s="20">
        <f>+D236/'Total x Ano'!$I$30</f>
        <v>3.0906546372119637E-3</v>
      </c>
      <c r="R236" s="20">
        <f>+E236/'Total x Ano'!$I$30</f>
        <v>1.2785806599275937E-5</v>
      </c>
      <c r="S236" s="20">
        <f>+F236/'Total x Ano'!$I$30</f>
        <v>2.6451517876080748E-4</v>
      </c>
      <c r="T236" s="20">
        <f>+G236/'Total x Ano'!$I$30</f>
        <v>1.1279688726086176E-4</v>
      </c>
      <c r="U236" s="20">
        <f>+H236/'Total x Ano'!$I$30</f>
        <v>7.4093640326593246E-5</v>
      </c>
      <c r="V236" s="20">
        <f>+I236/'Total x Ano'!$I$30</f>
        <v>1.7801590848900094E-5</v>
      </c>
      <c r="W236" s="20">
        <f>+J236/'Total x Ano'!$I$30</f>
        <v>3.5220181060547663E-5</v>
      </c>
      <c r="X236" s="20">
        <f>+K236/'Total x Ano'!$I$30</f>
        <v>2.5148087322806212E-4</v>
      </c>
      <c r="Y236" s="20">
        <f>+L236/'Total x Ano'!$I$30</f>
        <v>4.0421630892140091E-3</v>
      </c>
    </row>
    <row r="237" spans="1:25" x14ac:dyDescent="0.25">
      <c r="A237" s="1" t="s">
        <v>537</v>
      </c>
      <c r="B237" s="174">
        <f>tab_dinamicas!M758</f>
        <v>9630.982568004305</v>
      </c>
      <c r="C237" s="174">
        <f>tab_dinamicas!N758</f>
        <v>41666.763628498091</v>
      </c>
      <c r="D237" s="174">
        <f>tab_dinamicas!O758</f>
        <v>208074.82313514553</v>
      </c>
      <c r="E237" s="174">
        <f>tab_dinamicas!P758</f>
        <v>8096.3538782561436</v>
      </c>
      <c r="F237" s="174">
        <f>tab_dinamicas!Q758</f>
        <v>32259.486979380647</v>
      </c>
      <c r="G237" s="174">
        <f>tab_dinamicas!R758</f>
        <v>7461.3027231049373</v>
      </c>
      <c r="H237" s="174">
        <f>tab_dinamicas!S758</f>
        <v>7184.9734902688469</v>
      </c>
      <c r="I237" s="174">
        <f>tab_dinamicas!T758</f>
        <v>755.38221562660453</v>
      </c>
      <c r="J237" s="174">
        <f>tab_dinamicas!U758</f>
        <v>14183.173435867155</v>
      </c>
      <c r="K237" s="174">
        <f>tab_dinamicas!V758</f>
        <v>23770.982746182053</v>
      </c>
      <c r="L237" s="174">
        <f t="shared" si="14"/>
        <v>353084.22480033443</v>
      </c>
      <c r="N237" s="1" t="s">
        <v>537</v>
      </c>
      <c r="O237" s="20">
        <f>+B237/'Total x Ano'!$I$30</f>
        <v>6.9897903544308951E-5</v>
      </c>
      <c r="P237" s="20">
        <f>+C237/'Total x Ano'!$I$30</f>
        <v>3.0240106910626254E-4</v>
      </c>
      <c r="Q237" s="20">
        <f>+D237/'Total x Ano'!$I$30</f>
        <v>1.5101256610947533E-3</v>
      </c>
      <c r="R237" s="20">
        <f>+E237/'Total x Ano'!$I$30</f>
        <v>5.876016890768882E-5</v>
      </c>
      <c r="S237" s="20">
        <f>+F237/'Total x Ano'!$I$30</f>
        <v>2.3412673560065268E-4</v>
      </c>
      <c r="T237" s="20">
        <f>+G237/'Total x Ano'!$I$30</f>
        <v>5.4151216074991603E-5</v>
      </c>
      <c r="U237" s="20">
        <f>+H237/'Total x Ano'!$I$30</f>
        <v>5.2145726611495218E-5</v>
      </c>
      <c r="V237" s="20">
        <f>+I237/'Total x Ano'!$I$30</f>
        <v>5.4822685924449477E-6</v>
      </c>
      <c r="W237" s="20">
        <f>+J237/'Total x Ano'!$I$30</f>
        <v>1.0293592390728167E-4</v>
      </c>
      <c r="X237" s="20">
        <f>+K237/'Total x Ano'!$I$30</f>
        <v>1.7252049283797674E-4</v>
      </c>
      <c r="Y237" s="20">
        <f>+L237/'Total x Ano'!$I$30</f>
        <v>2.5625471662778575E-3</v>
      </c>
    </row>
    <row r="238" spans="1:25" x14ac:dyDescent="0.25">
      <c r="A238" s="1" t="s">
        <v>538</v>
      </c>
      <c r="B238" s="174">
        <f>tab_dinamicas!M759</f>
        <v>79108.775186233979</v>
      </c>
      <c r="C238" s="174">
        <f>tab_dinamicas!N759</f>
        <v>164709.2483558289</v>
      </c>
      <c r="D238" s="174">
        <f>tab_dinamicas!O759</f>
        <v>996274.14610915922</v>
      </c>
      <c r="E238" s="174">
        <f>tab_dinamicas!P759</f>
        <v>12648.91879067463</v>
      </c>
      <c r="F238" s="174">
        <f>tab_dinamicas!Q759</f>
        <v>278830.19455107226</v>
      </c>
      <c r="G238" s="174">
        <f>tab_dinamicas!R759</f>
        <v>35631.876527707806</v>
      </c>
      <c r="H238" s="174">
        <f>tab_dinamicas!S759</f>
        <v>105253.45501558507</v>
      </c>
      <c r="I238" s="174">
        <f>tab_dinamicas!T759</f>
        <v>24191.564596666922</v>
      </c>
      <c r="J238" s="174">
        <f>tab_dinamicas!U759</f>
        <v>729.11579669694117</v>
      </c>
      <c r="K238" s="174">
        <f>tab_dinamicas!V759</f>
        <v>130163.85712762436</v>
      </c>
      <c r="L238" s="174">
        <f t="shared" si="14"/>
        <v>1827541.15205725</v>
      </c>
      <c r="N238" s="1" t="s">
        <v>538</v>
      </c>
      <c r="O238" s="20">
        <f>+B238/'Total x Ano'!$I$30</f>
        <v>5.7414054053485982E-4</v>
      </c>
      <c r="P238" s="20">
        <f>+C238/'Total x Ano'!$I$30</f>
        <v>1.1953952852826106E-3</v>
      </c>
      <c r="Q238" s="20">
        <f>+D238/'Total x Ano'!$I$30</f>
        <v>7.2305679796134011E-3</v>
      </c>
      <c r="R238" s="20">
        <f>+E238/'Total x Ano'!$I$30</f>
        <v>9.1800903939708711E-5</v>
      </c>
      <c r="S238" s="20">
        <f>+F238/'Total x Ano'!$I$30</f>
        <v>2.0236404651711791E-3</v>
      </c>
      <c r="T238" s="20">
        <f>+G238/'Total x Ano'!$I$30</f>
        <v>2.5860221956071274E-4</v>
      </c>
      <c r="U238" s="20">
        <f>+H238/'Total x Ano'!$I$30</f>
        <v>7.63888398139746E-4</v>
      </c>
      <c r="V238" s="20">
        <f>+I238/'Total x Ano'!$I$30</f>
        <v>1.755729113643421E-4</v>
      </c>
      <c r="W238" s="20">
        <f>+J238/'Total x Ano'!$I$30</f>
        <v>5.2916372000780453E-6</v>
      </c>
      <c r="X238" s="20">
        <f>+K238/'Total x Ano'!$I$30</f>
        <v>9.4467835095948967E-4</v>
      </c>
      <c r="Y238" s="20">
        <f>+L238/'Total x Ano'!$I$30</f>
        <v>1.3263578691766127E-2</v>
      </c>
    </row>
    <row r="239" spans="1:25" x14ac:dyDescent="0.25">
      <c r="A239" s="1" t="s">
        <v>539</v>
      </c>
      <c r="B239" s="174">
        <f>tab_dinamicas!M760</f>
        <v>13619.568574268244</v>
      </c>
      <c r="C239" s="174">
        <f>tab_dinamicas!N760</f>
        <v>22325.465047375597</v>
      </c>
      <c r="D239" s="174">
        <f>tab_dinamicas!O760</f>
        <v>635864.00478038797</v>
      </c>
      <c r="E239" s="174">
        <f>tab_dinamicas!P760</f>
        <v>10639.661454526144</v>
      </c>
      <c r="F239" s="174">
        <f>tab_dinamicas!Q760</f>
        <v>60224.014361012021</v>
      </c>
      <c r="G239" s="174">
        <f>tab_dinamicas!R760</f>
        <v>14071.316487260512</v>
      </c>
      <c r="H239" s="174">
        <f>tab_dinamicas!S760</f>
        <v>16394.782579557821</v>
      </c>
      <c r="I239" s="174">
        <f>tab_dinamicas!T760</f>
        <v>1043.1412242085032</v>
      </c>
      <c r="J239" s="174">
        <f>tab_dinamicas!U760</f>
        <v>6254.2639180628512</v>
      </c>
      <c r="K239" s="174">
        <f>tab_dinamicas!V760</f>
        <v>60665.972995234886</v>
      </c>
      <c r="L239" s="174">
        <f t="shared" si="14"/>
        <v>841102.19142189471</v>
      </c>
      <c r="N239" s="1" t="s">
        <v>539</v>
      </c>
      <c r="O239" s="20">
        <f>+B239/'Total x Ano'!$I$30</f>
        <v>9.8845500321216809E-5</v>
      </c>
      <c r="P239" s="20">
        <f>+C239/'Total x Ano'!$I$30</f>
        <v>1.6202949091067266E-4</v>
      </c>
      <c r="Q239" s="20">
        <f>+D239/'Total x Ano'!$I$30</f>
        <v>4.6148521772942427E-3</v>
      </c>
      <c r="R239" s="20">
        <f>+E239/'Total x Ano'!$I$30</f>
        <v>7.7218500276724606E-5</v>
      </c>
      <c r="S239" s="20">
        <f>+F239/'Total x Ano'!$I$30</f>
        <v>4.3708233476009479E-4</v>
      </c>
      <c r="T239" s="20">
        <f>+G239/'Total x Ano'!$I$30</f>
        <v>1.0212410993614622E-4</v>
      </c>
      <c r="U239" s="20">
        <f>+H239/'Total x Ano'!$I$30</f>
        <v>1.1898691782320511E-4</v>
      </c>
      <c r="V239" s="20">
        <f>+I239/'Total x Ano'!$I$30</f>
        <v>7.5707108966273566E-6</v>
      </c>
      <c r="W239" s="20">
        <f>+J239/'Total x Ano'!$I$30</f>
        <v>4.5391000658408989E-5</v>
      </c>
      <c r="X239" s="20">
        <f>+K239/'Total x Ano'!$I$30</f>
        <v>4.4028989761958046E-4</v>
      </c>
      <c r="Y239" s="20">
        <f>+L239/'Total x Ano'!$I$30</f>
        <v>6.1043906404969206E-3</v>
      </c>
    </row>
    <row r="240" spans="1:25" x14ac:dyDescent="0.25">
      <c r="A240" s="1" t="s">
        <v>540</v>
      </c>
      <c r="B240" s="174">
        <f>tab_dinamicas!M761</f>
        <v>3487.2998781006631</v>
      </c>
      <c r="C240" s="174">
        <f>tab_dinamicas!N761</f>
        <v>20253.377767011138</v>
      </c>
      <c r="D240" s="174">
        <f>tab_dinamicas!O761</f>
        <v>521363.45149839862</v>
      </c>
      <c r="E240" s="174">
        <f>tab_dinamicas!P761</f>
        <v>16563.428840855955</v>
      </c>
      <c r="F240" s="174">
        <f>tab_dinamicas!Q761</f>
        <v>76510.604531385543</v>
      </c>
      <c r="G240" s="174">
        <f>tab_dinamicas!R761</f>
        <v>14803.450927047441</v>
      </c>
      <c r="H240" s="174">
        <f>tab_dinamicas!S761</f>
        <v>9441.826034557942</v>
      </c>
      <c r="I240" s="174">
        <f>tab_dinamicas!T761</f>
        <v>3356.8174711231195</v>
      </c>
      <c r="J240" s="174">
        <f>tab_dinamicas!U761</f>
        <v>142.46522801237913</v>
      </c>
      <c r="K240" s="174">
        <f>tab_dinamicas!V761</f>
        <v>42144.780575148834</v>
      </c>
      <c r="L240" s="174">
        <f t="shared" si="14"/>
        <v>708067.50275164156</v>
      </c>
      <c r="N240" s="1" t="s">
        <v>540</v>
      </c>
      <c r="O240" s="20">
        <f>+B240/'Total x Ano'!$I$30</f>
        <v>2.5309458177128698E-5</v>
      </c>
      <c r="P240" s="20">
        <f>+C240/'Total x Ano'!$I$30</f>
        <v>1.4699109209356041E-4</v>
      </c>
      <c r="Q240" s="20">
        <f>+D240/'Total x Ano'!$I$30</f>
        <v>3.7838519576839477E-3</v>
      </c>
      <c r="R240" s="20">
        <f>+E240/'Total x Ano'!$I$30</f>
        <v>1.2021088640814338E-4</v>
      </c>
      <c r="S240" s="20">
        <f>+F240/'Total x Ano'!$I$30</f>
        <v>5.5528403440561222E-4</v>
      </c>
      <c r="T240" s="20">
        <f>+G240/'Total x Ano'!$I$30</f>
        <v>1.0743765526678611E-4</v>
      </c>
      <c r="U240" s="20">
        <f>+H240/'Total x Ano'!$I$30</f>
        <v>6.8525079428363164E-5</v>
      </c>
      <c r="V240" s="20">
        <f>+I240/'Total x Ano'!$I$30</f>
        <v>2.4362467915984915E-5</v>
      </c>
      <c r="W240" s="20">
        <f>+J240/'Total x Ano'!$I$30</f>
        <v>1.0339568881693781E-6</v>
      </c>
      <c r="X240" s="20">
        <f>+K240/'Total x Ano'!$I$30</f>
        <v>3.0587032909023762E-4</v>
      </c>
      <c r="Y240" s="20">
        <f>+L240/'Total x Ano'!$I$30</f>
        <v>5.1388769173579332E-3</v>
      </c>
    </row>
    <row r="241" spans="1:25" x14ac:dyDescent="0.25">
      <c r="A241" s="1" t="s">
        <v>541</v>
      </c>
      <c r="B241" s="174">
        <f>tab_dinamicas!M762</f>
        <v>57252.400986137545</v>
      </c>
      <c r="C241" s="174">
        <f>tab_dinamicas!N762</f>
        <v>51060.139248354513</v>
      </c>
      <c r="D241" s="174">
        <f>tab_dinamicas!O762</f>
        <v>1089510.5199194644</v>
      </c>
      <c r="E241" s="174">
        <f>tab_dinamicas!P762</f>
        <v>13204.649132213821</v>
      </c>
      <c r="F241" s="174">
        <f>tab_dinamicas!Q762</f>
        <v>554060.94835616183</v>
      </c>
      <c r="G241" s="174">
        <f>tab_dinamicas!R762</f>
        <v>45610.877855831524</v>
      </c>
      <c r="H241" s="174">
        <f>tab_dinamicas!S762</f>
        <v>53724.596121648523</v>
      </c>
      <c r="I241" s="174">
        <f>tab_dinamicas!T762</f>
        <v>12244.857507275392</v>
      </c>
      <c r="J241" s="174">
        <f>tab_dinamicas!U762</f>
        <v>12965.817905553078</v>
      </c>
      <c r="K241" s="174">
        <f>tab_dinamicas!V762</f>
        <v>237306.34889874599</v>
      </c>
      <c r="L241" s="174">
        <f t="shared" si="14"/>
        <v>2126941.1559313866</v>
      </c>
      <c r="N241" s="1" t="s">
        <v>541</v>
      </c>
      <c r="O241" s="20">
        <f>+B241/'Total x Ano'!$I$30</f>
        <v>4.1551552747108573E-4</v>
      </c>
      <c r="P241" s="20">
        <f>+C241/'Total x Ano'!$I$30</f>
        <v>3.7057451438000276E-4</v>
      </c>
      <c r="Q241" s="20">
        <f>+D241/'Total x Ano'!$I$30</f>
        <v>7.9072411038140899E-3</v>
      </c>
      <c r="R241" s="20">
        <f>+E241/'Total x Ano'!$I$30</f>
        <v>9.5834177339932647E-5</v>
      </c>
      <c r="S241" s="20">
        <f>+F241/'Total x Ano'!$I$30</f>
        <v>4.0211575976190706E-3</v>
      </c>
      <c r="T241" s="20">
        <f>+G241/'Total x Ano'!$I$30</f>
        <v>3.3102590711040977E-4</v>
      </c>
      <c r="U241" s="20">
        <f>+H241/'Total x Ano'!$I$30</f>
        <v>3.89912099949537E-4</v>
      </c>
      <c r="V241" s="20">
        <f>+I241/'Total x Ano'!$I$30</f>
        <v>8.8868385225900878E-5</v>
      </c>
      <c r="W241" s="20">
        <f>+J241/'Total x Ano'!$I$30</f>
        <v>9.4100833734892686E-5</v>
      </c>
      <c r="X241" s="20">
        <f>+K241/'Total x Ano'!$I$30</f>
        <v>1.7222766388220981E-3</v>
      </c>
      <c r="Y241" s="20">
        <f>+L241/'Total x Ano'!$I$30</f>
        <v>1.543650678546702E-2</v>
      </c>
    </row>
    <row r="242" spans="1:25" x14ac:dyDescent="0.25">
      <c r="A242" s="1" t="s">
        <v>542</v>
      </c>
      <c r="B242" s="174">
        <f>tab_dinamicas!M763</f>
        <v>8504.6075323954501</v>
      </c>
      <c r="C242" s="174">
        <f>tab_dinamicas!N763</f>
        <v>6073.412095578482</v>
      </c>
      <c r="D242" s="174">
        <f>tab_dinamicas!O763</f>
        <v>329282.24912668613</v>
      </c>
      <c r="E242" s="174">
        <f>tab_dinamicas!P763</f>
        <v>5743.4216005299595</v>
      </c>
      <c r="F242" s="174">
        <f>tab_dinamicas!Q763</f>
        <v>44392.724817900285</v>
      </c>
      <c r="G242" s="174">
        <f>tab_dinamicas!R763</f>
        <v>13043.758035932649</v>
      </c>
      <c r="H242" s="174">
        <f>tab_dinamicas!S763</f>
        <v>15462.704879277506</v>
      </c>
      <c r="I242" s="174">
        <f>tab_dinamicas!T763</f>
        <v>1725.9168732496419</v>
      </c>
      <c r="J242" s="174">
        <f>tab_dinamicas!U763</f>
        <v>226.182976546199</v>
      </c>
      <c r="K242" s="174">
        <f>tab_dinamicas!V763</f>
        <v>24255.598312073373</v>
      </c>
      <c r="L242" s="174">
        <f t="shared" si="14"/>
        <v>448710.57625016966</v>
      </c>
      <c r="N242" s="1" t="s">
        <v>542</v>
      </c>
      <c r="O242" s="20">
        <f>+B242/'Total x Ano'!$I$30</f>
        <v>6.172311420814471E-5</v>
      </c>
      <c r="P242" s="20">
        <f>+C242/'Total x Ano'!$I$30</f>
        <v>4.4078448885569022E-5</v>
      </c>
      <c r="Q242" s="20">
        <f>+D242/'Total x Ano'!$I$30</f>
        <v>2.3898017388977095E-3</v>
      </c>
      <c r="R242" s="20">
        <f>+E242/'Total x Ano'!$I$30</f>
        <v>4.1683506974858037E-5</v>
      </c>
      <c r="S242" s="20">
        <f>+F242/'Total x Ano'!$I$30</f>
        <v>3.2218502893974476E-4</v>
      </c>
      <c r="T242" s="20">
        <f>+G242/'Total x Ano'!$I$30</f>
        <v>9.4666492708630302E-5</v>
      </c>
      <c r="U242" s="20">
        <f>+H242/'Total x Ano'!$I$30</f>
        <v>1.1222226253180893E-4</v>
      </c>
      <c r="V242" s="20">
        <f>+I242/'Total x Ano'!$I$30</f>
        <v>1.2526029434699402E-5</v>
      </c>
      <c r="W242" s="20">
        <f>+J242/'Total x Ano'!$I$30</f>
        <v>1.6415475540900017E-6</v>
      </c>
      <c r="X242" s="20">
        <f>+K242/'Total x Ano'!$I$30</f>
        <v>1.7603764301881867E-4</v>
      </c>
      <c r="Y242" s="20">
        <f>+L242/'Total x Ano'!$I$30</f>
        <v>3.256565813154073E-3</v>
      </c>
    </row>
    <row r="243" spans="1:25" x14ac:dyDescent="0.25">
      <c r="A243" s="1" t="s">
        <v>543</v>
      </c>
      <c r="B243" s="174">
        <f>tab_dinamicas!M764</f>
        <v>32763.281070544712</v>
      </c>
      <c r="C243" s="174">
        <f>tab_dinamicas!N764</f>
        <v>6846.6083939993268</v>
      </c>
      <c r="D243" s="174">
        <f>tab_dinamicas!O764</f>
        <v>282540.95005791786</v>
      </c>
      <c r="E243" s="174">
        <f>tab_dinamicas!P764</f>
        <v>11992.269783073179</v>
      </c>
      <c r="F243" s="174">
        <f>tab_dinamicas!Q764</f>
        <v>61765.040548714576</v>
      </c>
      <c r="G243" s="174">
        <f>tab_dinamicas!R764</f>
        <v>13810.32684626948</v>
      </c>
      <c r="H243" s="174">
        <f>tab_dinamicas!S764</f>
        <v>25662.97482441453</v>
      </c>
      <c r="I243" s="174">
        <f>tab_dinamicas!T764</f>
        <v>0</v>
      </c>
      <c r="J243" s="174">
        <f>tab_dinamicas!U764</f>
        <v>703.56996812049385</v>
      </c>
      <c r="K243" s="174">
        <f>tab_dinamicas!V764</f>
        <v>41653.326572015358</v>
      </c>
      <c r="L243" s="174">
        <f t="shared" si="14"/>
        <v>477738.34806506947</v>
      </c>
      <c r="N243" s="1" t="s">
        <v>543</v>
      </c>
      <c r="O243" s="20">
        <f>+B243/'Total x Ano'!$I$30</f>
        <v>2.3778307601469992E-4</v>
      </c>
      <c r="P243" s="20">
        <f>+C243/'Total x Ano'!$I$30</f>
        <v>4.9690005121521785E-5</v>
      </c>
      <c r="Q243" s="20">
        <f>+D243/'Total x Ano'!$I$30</f>
        <v>2.0505716768790777E-3</v>
      </c>
      <c r="R243" s="20">
        <f>+E243/'Total x Ano'!$I$30</f>
        <v>8.7035202343666544E-5</v>
      </c>
      <c r="S243" s="20">
        <f>+F243/'Total x Ano'!$I$30</f>
        <v>4.4826649993397151E-4</v>
      </c>
      <c r="T243" s="20">
        <f>+G243/'Total x Ano'!$I$30</f>
        <v>1.0022994922894486E-4</v>
      </c>
      <c r="U243" s="20">
        <f>+H243/'Total x Ano'!$I$30</f>
        <v>1.8625183113675362E-4</v>
      </c>
      <c r="V243" s="20">
        <f>+I243/'Total x Ano'!$I$30</f>
        <v>0</v>
      </c>
      <c r="W243" s="20">
        <f>+J243/'Total x Ano'!$I$30</f>
        <v>5.1062355705778514E-6</v>
      </c>
      <c r="X243" s="20">
        <f>+K243/'Total x Ano'!$I$30</f>
        <v>3.023035482072974E-4</v>
      </c>
      <c r="Y243" s="20">
        <f>+L243/'Total x Ano'!$I$30</f>
        <v>3.4672380244365111E-3</v>
      </c>
    </row>
    <row r="244" spans="1:25" x14ac:dyDescent="0.25">
      <c r="A244" s="1" t="s">
        <v>544</v>
      </c>
      <c r="B244" s="174">
        <f>tab_dinamicas!M765</f>
        <v>65728.527151020447</v>
      </c>
      <c r="C244" s="174">
        <f>tab_dinamicas!N765</f>
        <v>132935.12477333797</v>
      </c>
      <c r="D244" s="174">
        <f>tab_dinamicas!O765</f>
        <v>1330291.4101570114</v>
      </c>
      <c r="E244" s="174">
        <f>tab_dinamicas!P765</f>
        <v>20578.583747729004</v>
      </c>
      <c r="F244" s="174">
        <f>tab_dinamicas!Q765</f>
        <v>248691.81975786874</v>
      </c>
      <c r="G244" s="174">
        <f>tab_dinamicas!R765</f>
        <v>65129.382196905659</v>
      </c>
      <c r="H244" s="174">
        <f>tab_dinamicas!S765</f>
        <v>46666.407816948929</v>
      </c>
      <c r="I244" s="174">
        <f>tab_dinamicas!T765</f>
        <v>18372.639205360585</v>
      </c>
      <c r="J244" s="174">
        <f>tab_dinamicas!U765</f>
        <v>20781.034472795141</v>
      </c>
      <c r="K244" s="174">
        <f>tab_dinamicas!V765</f>
        <v>287884.83459937264</v>
      </c>
      <c r="L244" s="174">
        <f t="shared" si="14"/>
        <v>2237059.7638783501</v>
      </c>
      <c r="N244" s="1" t="s">
        <v>544</v>
      </c>
      <c r="O244" s="20">
        <f>+B244/'Total x Ano'!$I$30</f>
        <v>4.7703193505660446E-4</v>
      </c>
      <c r="P244" s="20">
        <f>+C244/'Total x Ano'!$I$30</f>
        <v>9.6479112732761189E-4</v>
      </c>
      <c r="Q244" s="20">
        <f>+D244/'Total x Ano'!$I$30</f>
        <v>9.6547346043266095E-3</v>
      </c>
      <c r="R244" s="20">
        <f>+E244/'Total x Ano'!$I$30</f>
        <v>1.4935130987110749E-4</v>
      </c>
      <c r="S244" s="20">
        <f>+F244/'Total x Ano'!$I$30</f>
        <v>1.8049079319739877E-3</v>
      </c>
      <c r="T244" s="20">
        <f>+G244/'Total x Ano'!$I$30</f>
        <v>4.7268357538342802E-4</v>
      </c>
      <c r="U244" s="20">
        <f>+H244/'Total x Ano'!$I$30</f>
        <v>3.3868653061267E-4</v>
      </c>
      <c r="V244" s="20">
        <f>+I244/'Total x Ano'!$I$30</f>
        <v>1.3334142741541603E-4</v>
      </c>
      <c r="W244" s="20">
        <f>+J244/'Total x Ano'!$I$30</f>
        <v>1.5082061802873618E-4</v>
      </c>
      <c r="X244" s="20">
        <f>+K244/'Total x Ano'!$I$30</f>
        <v>2.0893555001902575E-3</v>
      </c>
      <c r="Y244" s="20">
        <f>+L244/'Total x Ano'!$I$30</f>
        <v>1.6235704560186425E-2</v>
      </c>
    </row>
    <row r="245" spans="1:25" x14ac:dyDescent="0.25">
      <c r="A245" s="1" t="s">
        <v>545</v>
      </c>
      <c r="B245" s="174">
        <f>tab_dinamicas!M766</f>
        <v>282352.74071599008</v>
      </c>
      <c r="C245" s="174">
        <f>tab_dinamicas!N766</f>
        <v>258765.14791443141</v>
      </c>
      <c r="D245" s="174">
        <f>tab_dinamicas!O766</f>
        <v>3204053.0086996052</v>
      </c>
      <c r="E245" s="174">
        <f>tab_dinamicas!P766</f>
        <v>61081.002099232122</v>
      </c>
      <c r="F245" s="174">
        <f>tab_dinamicas!Q766</f>
        <v>1201830.7789683836</v>
      </c>
      <c r="G245" s="174">
        <f>tab_dinamicas!R766</f>
        <v>216973.54591996461</v>
      </c>
      <c r="H245" s="174">
        <f>tab_dinamicas!S766</f>
        <v>241870.09638350934</v>
      </c>
      <c r="I245" s="174">
        <f>tab_dinamicas!T766</f>
        <v>21560.376320250249</v>
      </c>
      <c r="J245" s="174">
        <f>tab_dinamicas!U766</f>
        <v>113484.24729284756</v>
      </c>
      <c r="K245" s="174">
        <f>tab_dinamicas!V766</f>
        <v>476880.67056866444</v>
      </c>
      <c r="L245" s="174">
        <f t="shared" si="14"/>
        <v>6078851.614882879</v>
      </c>
      <c r="N245" s="1" t="s">
        <v>545</v>
      </c>
      <c r="O245" s="20">
        <f>+B245/'Total x Ano'!$I$30</f>
        <v>2.0492057271086035E-3</v>
      </c>
      <c r="P245" s="20">
        <f>+C245/'Total x Ano'!$I$30</f>
        <v>1.8780162067409609E-3</v>
      </c>
      <c r="Q245" s="20">
        <f>+D245/'Total x Ano'!$I$30</f>
        <v>2.3253763213834298E-2</v>
      </c>
      <c r="R245" s="20">
        <f>+E245/'Total x Ano'!$I$30</f>
        <v>4.4330201648434245E-4</v>
      </c>
      <c r="S245" s="20">
        <f>+F245/'Total x Ano'!$I$30</f>
        <v>8.7224176008783953E-3</v>
      </c>
      <c r="T245" s="20">
        <f>+G245/'Total x Ano'!$I$30</f>
        <v>1.5747091096150758E-3</v>
      </c>
      <c r="U245" s="20">
        <f>+H245/'Total x Ano'!$I$30</f>
        <v>1.7553985325892334E-3</v>
      </c>
      <c r="V245" s="20">
        <f>+I245/'Total x Ano'!$I$30</f>
        <v>1.5647677625525331E-4</v>
      </c>
      <c r="W245" s="20">
        <f>+J245/'Total x Ano'!$I$30</f>
        <v>8.2362426835101883E-4</v>
      </c>
      <c r="X245" s="20">
        <f>+K245/'Total x Ano'!$I$30</f>
        <v>3.4610133367172116E-3</v>
      </c>
      <c r="Y245" s="20">
        <f>+L245/'Total x Ano'!$I$30</f>
        <v>4.4117926788574395E-2</v>
      </c>
    </row>
    <row r="246" spans="1:25" x14ac:dyDescent="0.25">
      <c r="A246" s="1" t="s">
        <v>546</v>
      </c>
      <c r="B246" s="174">
        <f>tab_dinamicas!M767</f>
        <v>20553.305615376365</v>
      </c>
      <c r="C246" s="174">
        <f>tab_dinamicas!N767</f>
        <v>12938.440820550461</v>
      </c>
      <c r="D246" s="174">
        <f>tab_dinamicas!O767</f>
        <v>841926.04524003854</v>
      </c>
      <c r="E246" s="174">
        <f>tab_dinamicas!P767</f>
        <v>7739.0438523722942</v>
      </c>
      <c r="F246" s="174">
        <f>tab_dinamicas!Q767</f>
        <v>358592.13980593963</v>
      </c>
      <c r="G246" s="174">
        <f>tab_dinamicas!R767</f>
        <v>44022.814269805385</v>
      </c>
      <c r="H246" s="174">
        <f>tab_dinamicas!S767</f>
        <v>55354.508822657706</v>
      </c>
      <c r="I246" s="174">
        <f>tab_dinamicas!T767</f>
        <v>9449.3906338968882</v>
      </c>
      <c r="J246" s="174">
        <f>tab_dinamicas!U767</f>
        <v>1854.2724939394911</v>
      </c>
      <c r="K246" s="174">
        <f>tab_dinamicas!V767</f>
        <v>103093.44091492293</v>
      </c>
      <c r="L246" s="174">
        <f t="shared" si="14"/>
        <v>1455523.4024694995</v>
      </c>
      <c r="N246" s="1" t="s">
        <v>546</v>
      </c>
      <c r="O246" s="20">
        <f>+B246/'Total x Ano'!$I$30</f>
        <v>1.4916785107606877E-4</v>
      </c>
      <c r="P246" s="20">
        <f>+C246/'Total x Ano'!$I$30</f>
        <v>9.390214156269475E-5</v>
      </c>
      <c r="Q246" s="20">
        <f>+D246/'Total x Ano'!$I$30</f>
        <v>6.1103698491922556E-3</v>
      </c>
      <c r="R246" s="20">
        <f>+E246/'Total x Ano'!$I$30</f>
        <v>5.6166952530409146E-5</v>
      </c>
      <c r="S246" s="20">
        <f>+F246/'Total x Ano'!$I$30</f>
        <v>2.602521458524118E-3</v>
      </c>
      <c r="T246" s="20">
        <f>+G246/'Total x Ano'!$I$30</f>
        <v>3.1950036290196603E-4</v>
      </c>
      <c r="U246" s="20">
        <f>+H246/'Total x Ano'!$I$30</f>
        <v>4.0174136866187685E-4</v>
      </c>
      <c r="V246" s="20">
        <f>+I246/'Total x Ano'!$I$30</f>
        <v>6.857998033086314E-5</v>
      </c>
      <c r="W246" s="20">
        <f>+J246/'Total x Ano'!$I$30</f>
        <v>1.3457584313030793E-5</v>
      </c>
      <c r="X246" s="20">
        <f>+K246/'Total x Ano'!$I$30</f>
        <v>7.4821186086056841E-4</v>
      </c>
      <c r="Y246" s="20">
        <f>+L246/'Total x Ano'!$I$30</f>
        <v>1.056361940995385E-2</v>
      </c>
    </row>
    <row r="247" spans="1:25" x14ac:dyDescent="0.25">
      <c r="A247" s="1" t="s">
        <v>547</v>
      </c>
      <c r="B247" s="174">
        <f>tab_dinamicas!M768</f>
        <v>398706.17346986139</v>
      </c>
      <c r="C247" s="174">
        <f>tab_dinamicas!N768</f>
        <v>389914.19999181502</v>
      </c>
      <c r="D247" s="174">
        <f>tab_dinamicas!O768</f>
        <v>16088312.821810856</v>
      </c>
      <c r="E247" s="174">
        <f>tab_dinamicas!P768</f>
        <v>234920.71883754747</v>
      </c>
      <c r="F247" s="174">
        <f>tab_dinamicas!Q768</f>
        <v>2539098.3562376266</v>
      </c>
      <c r="G247" s="174">
        <f>tab_dinamicas!R768</f>
        <v>377344.02796966548</v>
      </c>
      <c r="H247" s="174">
        <f>tab_dinamicas!S768</f>
        <v>227808.34487337404</v>
      </c>
      <c r="I247" s="174">
        <f>tab_dinamicas!T768</f>
        <v>322059.74139171914</v>
      </c>
      <c r="J247" s="174">
        <f>tab_dinamicas!U768</f>
        <v>293439.74867732695</v>
      </c>
      <c r="K247" s="174">
        <f>tab_dinamicas!V768</f>
        <v>1049456.9650580806</v>
      </c>
      <c r="L247" s="174">
        <f t="shared" si="14"/>
        <v>21921061.098317873</v>
      </c>
      <c r="N247" s="1" t="s">
        <v>547</v>
      </c>
      <c r="O247" s="20">
        <f>+B247/'Total x Ano'!$I$30</f>
        <v>2.8936534210228285E-3</v>
      </c>
      <c r="P247" s="20">
        <f>+C247/'Total x Ano'!$I$30</f>
        <v>2.8298447172074763E-3</v>
      </c>
      <c r="Q247" s="20">
        <f>+D247/'Total x Ano'!$I$30</f>
        <v>0.11676268022179868</v>
      </c>
      <c r="R247" s="20">
        <f>+E247/'Total x Ano'!$I$30</f>
        <v>1.7049626691691957E-3</v>
      </c>
      <c r="S247" s="20">
        <f>+F247/'Total x Ano'!$I$30</f>
        <v>1.8427782496816134E-2</v>
      </c>
      <c r="T247" s="20">
        <f>+G247/'Total x Ano'!$I$30</f>
        <v>2.7386153265055837E-3</v>
      </c>
      <c r="U247" s="20">
        <f>+H247/'Total x Ano'!$I$30</f>
        <v>1.6533438415149511E-3</v>
      </c>
      <c r="V247" s="20">
        <f>+I247/'Total x Ano'!$I$30</f>
        <v>2.3373836034227373E-3</v>
      </c>
      <c r="W247" s="20">
        <f>+J247/'Total x Ano'!$I$30</f>
        <v>2.1296708933161565E-3</v>
      </c>
      <c r="X247" s="20">
        <f>+K247/'Total x Ano'!$I$30</f>
        <v>7.6165480728030465E-3</v>
      </c>
      <c r="Y247" s="20">
        <f>+L247/'Total x Ano'!$I$30</f>
        <v>0.15909448526357678</v>
      </c>
    </row>
    <row r="248" spans="1:25" x14ac:dyDescent="0.25">
      <c r="A248" s="1" t="s">
        <v>548</v>
      </c>
      <c r="B248" s="174">
        <f>tab_dinamicas!M769</f>
        <v>2368833.5668359646</v>
      </c>
      <c r="C248" s="174">
        <f>tab_dinamicas!N769</f>
        <v>1347524.1407887659</v>
      </c>
      <c r="D248" s="174">
        <f>tab_dinamicas!O769</f>
        <v>27083290.62736157</v>
      </c>
      <c r="E248" s="174">
        <f>tab_dinamicas!P769</f>
        <v>3225517.6263108696</v>
      </c>
      <c r="F248" s="174">
        <f>tab_dinamicas!Q769</f>
        <v>11569585.583557732</v>
      </c>
      <c r="G248" s="174">
        <f>tab_dinamicas!R769</f>
        <v>1226548.8265744934</v>
      </c>
      <c r="H248" s="174">
        <f>tab_dinamicas!S769</f>
        <v>2258802.3671629443</v>
      </c>
      <c r="I248" s="174">
        <f>tab_dinamicas!T769</f>
        <v>431916.66747979145</v>
      </c>
      <c r="J248" s="174">
        <f>tab_dinamicas!U769</f>
        <v>276320.30938798346</v>
      </c>
      <c r="K248" s="174">
        <f>tab_dinamicas!V769</f>
        <v>8307876.4214625284</v>
      </c>
      <c r="L248" s="174">
        <f t="shared" si="14"/>
        <v>58096216.136922643</v>
      </c>
      <c r="N248" s="1" t="s">
        <v>548</v>
      </c>
      <c r="O248" s="20">
        <f>+B248/'Total x Ano'!$I$30</f>
        <v>1.7192067268120049E-2</v>
      </c>
      <c r="P248" s="20">
        <f>+C248/'Total x Ano'!$I$30</f>
        <v>9.7798030212818098E-3</v>
      </c>
      <c r="Q248" s="20">
        <f>+D248/'Total x Ano'!$I$30</f>
        <v>0.19655992756366075</v>
      </c>
      <c r="R248" s="20">
        <f>+E248/'Total x Ano'!$I$30</f>
        <v>2.3409545010843462E-2</v>
      </c>
      <c r="S248" s="20">
        <f>+F248/'Total x Ano'!$I$30</f>
        <v>8.3967525790540315E-2</v>
      </c>
      <c r="T248" s="20">
        <f>+G248/'Total x Ano'!$I$30</f>
        <v>8.9018115199490568E-3</v>
      </c>
      <c r="U248" s="20">
        <f>+H248/'Total x Ano'!$I$30</f>
        <v>1.6393503868456137E-2</v>
      </c>
      <c r="V248" s="20">
        <f>+I248/'Total x Ano'!$I$30</f>
        <v>3.1346821935882389E-3</v>
      </c>
      <c r="W248" s="20">
        <f>+J248/'Total x Ano'!$I$30</f>
        <v>2.0054247006011444E-3</v>
      </c>
      <c r="X248" s="20">
        <f>+K248/'Total x Ano'!$I$30</f>
        <v>6.0295316772207327E-2</v>
      </c>
      <c r="Y248" s="20">
        <f>+L248/'Total x Ano'!$I$30</f>
        <v>0.4216396077092483</v>
      </c>
    </row>
    <row r="249" spans="1:25" x14ac:dyDescent="0.25">
      <c r="A249" s="1" t="s">
        <v>549</v>
      </c>
      <c r="B249" s="174">
        <f>tab_dinamicas!M770</f>
        <v>185908.92082407034</v>
      </c>
      <c r="C249" s="174">
        <f>tab_dinamicas!N770</f>
        <v>158475.61076513061</v>
      </c>
      <c r="D249" s="174">
        <f>tab_dinamicas!O770</f>
        <v>2642317.285332182</v>
      </c>
      <c r="E249" s="174">
        <f>tab_dinamicas!P770</f>
        <v>90410.168009076995</v>
      </c>
      <c r="F249" s="174">
        <f>tab_dinamicas!Q770</f>
        <v>1617033.9601116078</v>
      </c>
      <c r="G249" s="174">
        <f>tab_dinamicas!R770</f>
        <v>175236.42320550655</v>
      </c>
      <c r="H249" s="174">
        <f>tab_dinamicas!S770</f>
        <v>269087.8666924577</v>
      </c>
      <c r="I249" s="174">
        <f>tab_dinamicas!T770</f>
        <v>56278.05716300448</v>
      </c>
      <c r="J249" s="174">
        <f>tab_dinamicas!U770</f>
        <v>131840.99087081739</v>
      </c>
      <c r="K249" s="174">
        <f>tab_dinamicas!V770</f>
        <v>453999.93780322192</v>
      </c>
      <c r="L249" s="174">
        <f t="shared" si="14"/>
        <v>5780589.2207770767</v>
      </c>
      <c r="N249" s="1" t="s">
        <v>549</v>
      </c>
      <c r="O249" s="20">
        <f>+B249/'Total x Ano'!$I$30</f>
        <v>1.3492542140983376E-3</v>
      </c>
      <c r="P249" s="20">
        <f>+C249/'Total x Ano'!$I$30</f>
        <v>1.1501539824385649E-3</v>
      </c>
      <c r="Q249" s="20">
        <f>+D249/'Total x Ano'!$I$30</f>
        <v>1.9176905101789668E-2</v>
      </c>
      <c r="R249" s="20">
        <f>+E249/'Total x Ano'!$I$30</f>
        <v>6.5616162819332445E-4</v>
      </c>
      <c r="S249" s="20">
        <f>+F249/'Total x Ano'!$I$30</f>
        <v>1.173579984946169E-2</v>
      </c>
      <c r="T249" s="20">
        <f>+G249/'Total x Ano'!$I$30</f>
        <v>1.271797401789537E-3</v>
      </c>
      <c r="U249" s="20">
        <f>+H249/'Total x Ano'!$I$30</f>
        <v>1.9529344610692962E-3</v>
      </c>
      <c r="V249" s="20">
        <f>+I249/'Total x Ano'!$I$30</f>
        <v>4.0844412119582128E-4</v>
      </c>
      <c r="W249" s="20">
        <f>+J249/'Total x Ano'!$I$30</f>
        <v>9.5685033152168725E-4</v>
      </c>
      <c r="X249" s="20">
        <f>+K249/'Total x Ano'!$I$30</f>
        <v>3.2949539299464842E-3</v>
      </c>
      <c r="Y249" s="20">
        <f>+L249/'Total x Ano'!$I$30</f>
        <v>4.1953255021504418E-2</v>
      </c>
    </row>
    <row r="250" spans="1:25" x14ac:dyDescent="0.25">
      <c r="A250" s="1" t="s">
        <v>550</v>
      </c>
      <c r="B250" s="174">
        <f>tab_dinamicas!M771</f>
        <v>98766.237973645766</v>
      </c>
      <c r="C250" s="174">
        <f>tab_dinamicas!N771</f>
        <v>72039.594877965748</v>
      </c>
      <c r="D250" s="174">
        <f>tab_dinamicas!O771</f>
        <v>1935670.8553879457</v>
      </c>
      <c r="E250" s="174">
        <f>tab_dinamicas!P771</f>
        <v>52651.103603776726</v>
      </c>
      <c r="F250" s="174">
        <f>tab_dinamicas!Q771</f>
        <v>485044.33099433355</v>
      </c>
      <c r="G250" s="174">
        <f>tab_dinamicas!R771</f>
        <v>144581.64460422623</v>
      </c>
      <c r="H250" s="174">
        <f>tab_dinamicas!S771</f>
        <v>210825.82037175074</v>
      </c>
      <c r="I250" s="174">
        <f>tab_dinamicas!T771</f>
        <v>13161.328846313851</v>
      </c>
      <c r="J250" s="174">
        <f>tab_dinamicas!U771</f>
        <v>2286.9642580708487</v>
      </c>
      <c r="K250" s="174">
        <f>tab_dinamicas!V771</f>
        <v>294768.15769818384</v>
      </c>
      <c r="L250" s="174">
        <f t="shared" si="14"/>
        <v>3309796.038616213</v>
      </c>
      <c r="N250" s="1" t="s">
        <v>550</v>
      </c>
      <c r="O250" s="20">
        <f>+B250/'Total x Ano'!$I$30</f>
        <v>7.168067148466123E-4</v>
      </c>
      <c r="P250" s="20">
        <f>+C250/'Total x Ano'!$I$30</f>
        <v>5.2283519553649892E-4</v>
      </c>
      <c r="Q250" s="20">
        <f>+D250/'Total x Ano'!$I$30</f>
        <v>1.4048341774900837E-2</v>
      </c>
      <c r="R250" s="20">
        <f>+E250/'Total x Ano'!$I$30</f>
        <v>3.821211112378537E-4</v>
      </c>
      <c r="S250" s="20">
        <f>+F250/'Total x Ano'!$I$30</f>
        <v>3.5202619902136483E-3</v>
      </c>
      <c r="T250" s="20">
        <f>+G250/'Total x Ano'!$I$30</f>
        <v>1.049317011786252E-3</v>
      </c>
      <c r="U250" s="20">
        <f>+H250/'Total x Ano'!$I$30</f>
        <v>1.5300913227639693E-3</v>
      </c>
      <c r="V250" s="20">
        <f>+I250/'Total x Ano'!$I$30</f>
        <v>9.5519775653088408E-5</v>
      </c>
      <c r="W250" s="20">
        <f>+J250/'Total x Ano'!$I$30</f>
        <v>1.6597891854874637E-5</v>
      </c>
      <c r="X250" s="20">
        <f>+K250/'Total x Ano'!$I$30</f>
        <v>2.1393119662753909E-3</v>
      </c>
      <c r="Y250" s="20">
        <f>+L250/'Total x Ano'!$I$30</f>
        <v>2.4021204755069026E-2</v>
      </c>
    </row>
    <row r="251" spans="1:25" x14ac:dyDescent="0.25">
      <c r="A251" s="1" t="s">
        <v>551</v>
      </c>
      <c r="B251" s="174">
        <f>tab_dinamicas!M772</f>
        <v>505048.07041301182</v>
      </c>
      <c r="C251" s="174">
        <f>tab_dinamicas!N772</f>
        <v>99444.090801583719</v>
      </c>
      <c r="D251" s="174">
        <f>tab_dinamicas!O772</f>
        <v>3499454.0254117497</v>
      </c>
      <c r="E251" s="174">
        <f>tab_dinamicas!P772</f>
        <v>136309.88429256208</v>
      </c>
      <c r="F251" s="174">
        <f>tab_dinamicas!Q772</f>
        <v>1321822.8917450518</v>
      </c>
      <c r="G251" s="174">
        <f>tab_dinamicas!R772</f>
        <v>176563.90679329325</v>
      </c>
      <c r="H251" s="174">
        <f>tab_dinamicas!S772</f>
        <v>151604.60807613068</v>
      </c>
      <c r="I251" s="174">
        <f>tab_dinamicas!T772</f>
        <v>44933.376110872159</v>
      </c>
      <c r="J251" s="174">
        <f>tab_dinamicas!U772</f>
        <v>74677.355872332075</v>
      </c>
      <c r="K251" s="174">
        <f>tab_dinamicas!V772</f>
        <v>493527.16549208568</v>
      </c>
      <c r="L251" s="174">
        <f t="shared" si="14"/>
        <v>6503385.3750086743</v>
      </c>
      <c r="N251" s="1" t="s">
        <v>551</v>
      </c>
      <c r="O251" s="20">
        <f>+B251/'Total x Ano'!$I$30</f>
        <v>3.6654413048411486E-3</v>
      </c>
      <c r="P251" s="20">
        <f>+C251/'Total x Ano'!$I$30</f>
        <v>7.2172630547507526E-4</v>
      </c>
      <c r="Q251" s="20">
        <f>+D251/'Total x Ano'!$I$30</f>
        <v>2.5397668223239259E-2</v>
      </c>
      <c r="R251" s="20">
        <f>+E251/'Total x Ano'!$I$30</f>
        <v>9.8928381160923715E-4</v>
      </c>
      <c r="S251" s="20">
        <f>+F251/'Total x Ano'!$I$30</f>
        <v>9.5932734108354224E-3</v>
      </c>
      <c r="T251" s="20">
        <f>+G251/'Total x Ano'!$I$30</f>
        <v>1.2814317583176057E-3</v>
      </c>
      <c r="U251" s="20">
        <f>+H251/'Total x Ano'!$I$30</f>
        <v>1.1002869330677214E-3</v>
      </c>
      <c r="V251" s="20">
        <f>+I251/'Total x Ano'!$I$30</f>
        <v>3.2610886450485104E-4</v>
      </c>
      <c r="W251" s="20">
        <f>+J251/'Total x Ano'!$I$30</f>
        <v>5.4197903286101843E-4</v>
      </c>
      <c r="X251" s="20">
        <f>+K251/'Total x Ano'!$I$30</f>
        <v>3.5818270842546277E-3</v>
      </c>
      <c r="Y251" s="20">
        <f>+L251/'Total x Ano'!$I$30</f>
        <v>4.7199026729005972E-2</v>
      </c>
    </row>
    <row r="252" spans="1:25" x14ac:dyDescent="0.25">
      <c r="A252" s="1" t="s">
        <v>552</v>
      </c>
      <c r="B252" s="174">
        <f>tab_dinamicas!M773</f>
        <v>13238.341550278905</v>
      </c>
      <c r="C252" s="174">
        <f>tab_dinamicas!N773</f>
        <v>21742.989909316653</v>
      </c>
      <c r="D252" s="174">
        <f>tab_dinamicas!O773</f>
        <v>451561.85120580654</v>
      </c>
      <c r="E252" s="174">
        <f>tab_dinamicas!P773</f>
        <v>4868.1905732689484</v>
      </c>
      <c r="F252" s="174">
        <f>tab_dinamicas!Q773</f>
        <v>87761.739651455122</v>
      </c>
      <c r="G252" s="174">
        <f>tab_dinamicas!R773</f>
        <v>19777.543606750303</v>
      </c>
      <c r="H252" s="174">
        <f>tab_dinamicas!S773</f>
        <v>60228.28883116637</v>
      </c>
      <c r="I252" s="174">
        <f>tab_dinamicas!T773</f>
        <v>4053.9439001525002</v>
      </c>
      <c r="J252" s="174">
        <f>tab_dinamicas!U773</f>
        <v>8831.1884317907898</v>
      </c>
      <c r="K252" s="174">
        <f>tab_dinamicas!V773</f>
        <v>87969.01342139623</v>
      </c>
      <c r="L252" s="174">
        <f t="shared" si="14"/>
        <v>760033.09108138224</v>
      </c>
      <c r="N252" s="1" t="s">
        <v>552</v>
      </c>
      <c r="O252" s="20">
        <f>+B252/'Total x Ano'!$I$30</f>
        <v>9.6078703728746972E-5</v>
      </c>
      <c r="P252" s="20">
        <f>+C252/'Total x Ano'!$I$30</f>
        <v>1.5780211424068884E-4</v>
      </c>
      <c r="Q252" s="20">
        <f>+D252/'Total x Ano'!$I$30</f>
        <v>3.2772592512763177E-3</v>
      </c>
      <c r="R252" s="20">
        <f>+E252/'Total x Ano'!$I$30</f>
        <v>3.533142259608282E-5</v>
      </c>
      <c r="S252" s="20">
        <f>+F252/'Total x Ano'!$I$30</f>
        <v>6.3694037131969419E-4</v>
      </c>
      <c r="T252" s="20">
        <f>+G252/'Total x Ano'!$I$30</f>
        <v>1.4353767391923067E-4</v>
      </c>
      <c r="U252" s="20">
        <f>+H252/'Total x Ano'!$I$30</f>
        <v>4.3711335719217188E-4</v>
      </c>
      <c r="V252" s="20">
        <f>+I252/'Total x Ano'!$I$30</f>
        <v>2.9421938800748581E-5</v>
      </c>
      <c r="W252" s="20">
        <f>+J252/'Total x Ano'!$I$30</f>
        <v>6.4093310607542749E-5</v>
      </c>
      <c r="X252" s="20">
        <f>+K252/'Total x Ano'!$I$30</f>
        <v>6.3844468325010304E-4</v>
      </c>
      <c r="Y252" s="20">
        <f>+L252/'Total x Ano'!$I$30</f>
        <v>5.5160228269313261E-3</v>
      </c>
    </row>
    <row r="253" spans="1:25" x14ac:dyDescent="0.25">
      <c r="A253" s="1" t="s">
        <v>553</v>
      </c>
      <c r="B253" s="174">
        <f>tab_dinamicas!M774</f>
        <v>15183.028883763533</v>
      </c>
      <c r="C253" s="174">
        <f>tab_dinamicas!N774</f>
        <v>15402.24991417974</v>
      </c>
      <c r="D253" s="174">
        <f>tab_dinamicas!O774</f>
        <v>501312.87410913798</v>
      </c>
      <c r="E253" s="174">
        <f>tab_dinamicas!P774</f>
        <v>8197.7069055468801</v>
      </c>
      <c r="F253" s="174">
        <f>tab_dinamicas!Q774</f>
        <v>30800.788832061735</v>
      </c>
      <c r="G253" s="174">
        <f>tab_dinamicas!R774</f>
        <v>24082.289760841944</v>
      </c>
      <c r="H253" s="174">
        <f>tab_dinamicas!S774</f>
        <v>16982.815837113943</v>
      </c>
      <c r="I253" s="174">
        <f>tab_dinamicas!T774</f>
        <v>22447.893212740517</v>
      </c>
      <c r="J253" s="174">
        <f>tab_dinamicas!U774</f>
        <v>1398.4329795603267</v>
      </c>
      <c r="K253" s="174">
        <f>tab_dinamicas!V774</f>
        <v>59392.297910252804</v>
      </c>
      <c r="L253" s="174">
        <f t="shared" si="14"/>
        <v>695200.37834519951</v>
      </c>
      <c r="N253" s="1" t="s">
        <v>553</v>
      </c>
      <c r="O253" s="20">
        <f>+B253/'Total x Ano'!$I$30</f>
        <v>1.1019248357415216E-4</v>
      </c>
      <c r="P253" s="20">
        <f>+C253/'Total x Ano'!$I$30</f>
        <v>1.1178350404695645E-4</v>
      </c>
      <c r="Q253" s="20">
        <f>+D253/'Total x Ano'!$I$30</f>
        <v>3.6383327113904042E-3</v>
      </c>
      <c r="R253" s="20">
        <f>+E253/'Total x Ano'!$I$30</f>
        <v>5.9495749527367959E-5</v>
      </c>
      <c r="S253" s="20">
        <f>+F253/'Total x Ano'!$I$30</f>
        <v>2.2354007513463884E-4</v>
      </c>
      <c r="T253" s="20">
        <f>+G253/'Total x Ano'!$I$30</f>
        <v>1.7477983735757468E-4</v>
      </c>
      <c r="U253" s="20">
        <f>+H253/'Total x Ano'!$I$30</f>
        <v>1.2325463314999348E-4</v>
      </c>
      <c r="V253" s="20">
        <f>+I253/'Total x Ano'!$I$30</f>
        <v>1.6291802663725711E-4</v>
      </c>
      <c r="W253" s="20">
        <f>+J253/'Total x Ano'!$I$30</f>
        <v>1.0149279455994607E-5</v>
      </c>
      <c r="X253" s="20">
        <f>+K253/'Total x Ano'!$I$30</f>
        <v>4.3104606215333942E-4</v>
      </c>
      <c r="Y253" s="20">
        <f>+L253/'Total x Ano'!$I$30</f>
        <v>5.0454923624276794E-3</v>
      </c>
    </row>
    <row r="254" spans="1:25" x14ac:dyDescent="0.25">
      <c r="A254" s="1" t="s">
        <v>554</v>
      </c>
      <c r="B254" s="174">
        <f>tab_dinamicas!M775</f>
        <v>115549.71355361943</v>
      </c>
      <c r="C254" s="174">
        <f>tab_dinamicas!N775</f>
        <v>48949.581132897147</v>
      </c>
      <c r="D254" s="174">
        <f>tab_dinamicas!O775</f>
        <v>984108.61099939141</v>
      </c>
      <c r="E254" s="174">
        <f>tab_dinamicas!P775</f>
        <v>21995.05064417953</v>
      </c>
      <c r="F254" s="174">
        <f>tab_dinamicas!Q775</f>
        <v>205221.38615637939</v>
      </c>
      <c r="G254" s="174">
        <f>tab_dinamicas!R775</f>
        <v>44557.605550297681</v>
      </c>
      <c r="H254" s="174">
        <f>tab_dinamicas!S775</f>
        <v>61696.647630561281</v>
      </c>
      <c r="I254" s="174">
        <f>tab_dinamicas!T775</f>
        <v>13178.832077212912</v>
      </c>
      <c r="J254" s="174">
        <f>tab_dinamicas!U775</f>
        <v>5069.2935833805132</v>
      </c>
      <c r="K254" s="174">
        <f>tab_dinamicas!V775</f>
        <v>132444.95394935017</v>
      </c>
      <c r="L254" s="174">
        <f t="shared" si="14"/>
        <v>1632771.6752772697</v>
      </c>
      <c r="N254" s="1" t="s">
        <v>554</v>
      </c>
      <c r="O254" s="20">
        <f>+B254/'Total x Ano'!$I$30</f>
        <v>8.3861461439827293E-4</v>
      </c>
      <c r="P254" s="20">
        <f>+C254/'Total x Ano'!$I$30</f>
        <v>3.5525690929275082E-4</v>
      </c>
      <c r="Q254" s="20">
        <f>+D254/'Total x Ano'!$I$30</f>
        <v>7.142275285315268E-3</v>
      </c>
      <c r="R254" s="20">
        <f>+E254/'Total x Ano'!$I$30</f>
        <v>1.596314724404726E-4</v>
      </c>
      <c r="S254" s="20">
        <f>+F254/'Total x Ano'!$I$30</f>
        <v>1.4894165318544864E-3</v>
      </c>
      <c r="T254" s="20">
        <f>+G254/'Total x Ano'!$I$30</f>
        <v>3.2338166878911125E-4</v>
      </c>
      <c r="U254" s="20">
        <f>+H254/'Total x Ano'!$I$30</f>
        <v>4.4777013089141143E-4</v>
      </c>
      <c r="V254" s="20">
        <f>+I254/'Total x Ano'!$I$30</f>
        <v>9.5646807255155759E-5</v>
      </c>
      <c r="W254" s="20">
        <f>+J254/'Total x Ano'!$I$30</f>
        <v>3.679094956583842E-5</v>
      </c>
      <c r="X254" s="20">
        <f>+K254/'Total x Ano'!$I$30</f>
        <v>9.6123365925689216E-4</v>
      </c>
      <c r="Y254" s="20">
        <f>+L254/'Total x Ano'!$I$30</f>
        <v>1.1850018029059661E-2</v>
      </c>
    </row>
    <row r="255" spans="1:25" x14ac:dyDescent="0.25">
      <c r="A255" s="1" t="s">
        <v>555</v>
      </c>
      <c r="B255" s="174">
        <f>tab_dinamicas!M776</f>
        <v>34174.246660310833</v>
      </c>
      <c r="C255" s="174">
        <f>tab_dinamicas!N776</f>
        <v>80724.899058200419</v>
      </c>
      <c r="D255" s="174">
        <f>tab_dinamicas!O776</f>
        <v>2920563.6066921493</v>
      </c>
      <c r="E255" s="174">
        <f>tab_dinamicas!P776</f>
        <v>18570.780090416174</v>
      </c>
      <c r="F255" s="174">
        <f>tab_dinamicas!Q776</f>
        <v>707293.89376596198</v>
      </c>
      <c r="G255" s="174">
        <f>tab_dinamicas!R776</f>
        <v>101381.50762299239</v>
      </c>
      <c r="H255" s="174">
        <f>tab_dinamicas!S776</f>
        <v>37339.250741160249</v>
      </c>
      <c r="I255" s="174">
        <f>tab_dinamicas!T776</f>
        <v>5393.0988723348319</v>
      </c>
      <c r="J255" s="174">
        <f>tab_dinamicas!U776</f>
        <v>42881.638355475588</v>
      </c>
      <c r="K255" s="174">
        <f>tab_dinamicas!V776</f>
        <v>354212.00818817527</v>
      </c>
      <c r="L255" s="174">
        <f t="shared" si="14"/>
        <v>4302534.9300471777</v>
      </c>
      <c r="N255" s="1" t="s">
        <v>555</v>
      </c>
      <c r="O255" s="20">
        <f>+B255/'Total x Ano'!$I$30</f>
        <v>2.4802331225242866E-4</v>
      </c>
      <c r="P255" s="20">
        <f>+C255/'Total x Ano'!$I$30</f>
        <v>5.8586973532061813E-4</v>
      </c>
      <c r="Q255" s="20">
        <f>+D255/'Total x Ano'!$I$30</f>
        <v>2.1196308043768815E-2</v>
      </c>
      <c r="R255" s="20">
        <f>+E255/'Total x Ano'!$I$30</f>
        <v>1.3477945644038908E-4</v>
      </c>
      <c r="S255" s="20">
        <f>+F255/'Total x Ano'!$I$30</f>
        <v>5.133262365999312E-3</v>
      </c>
      <c r="T255" s="20">
        <f>+G255/'Total x Ano'!$I$30</f>
        <v>7.3578731878827931E-4</v>
      </c>
      <c r="U255" s="20">
        <f>+H255/'Total x Ano'!$I$30</f>
        <v>2.7099367362505843E-4</v>
      </c>
      <c r="V255" s="20">
        <f>+I255/'Total x Ano'!$I$30</f>
        <v>3.9141001670559033E-5</v>
      </c>
      <c r="W255" s="20">
        <f>+J255/'Total x Ano'!$I$30</f>
        <v>3.1121815457860061E-4</v>
      </c>
      <c r="X255" s="20">
        <f>+K255/'Total x Ano'!$I$30</f>
        <v>2.5707321768835309E-3</v>
      </c>
      <c r="Y255" s="20">
        <f>+L255/'Total x Ano'!$I$30</f>
        <v>3.1226115239327598E-2</v>
      </c>
    </row>
    <row r="256" spans="1:25" x14ac:dyDescent="0.25">
      <c r="A256" s="179" t="s">
        <v>95</v>
      </c>
      <c r="B256" s="162">
        <f t="shared" ref="B256:K256" si="15">SUM(B229:B255)</f>
        <v>4435760.2096805796</v>
      </c>
      <c r="C256" s="162">
        <f t="shared" si="15"/>
        <v>3089283.7375674574</v>
      </c>
      <c r="D256" s="162">
        <f t="shared" si="15"/>
        <v>67948489.173856348</v>
      </c>
      <c r="E256" s="162">
        <f t="shared" si="15"/>
        <v>3974116.9902045475</v>
      </c>
      <c r="F256" s="162">
        <f t="shared" si="15"/>
        <v>21904923.214089945</v>
      </c>
      <c r="G256" s="162">
        <f t="shared" si="15"/>
        <v>2852221.7692638328</v>
      </c>
      <c r="H256" s="162">
        <f t="shared" si="15"/>
        <v>4019560.9117484041</v>
      </c>
      <c r="I256" s="162">
        <f t="shared" si="15"/>
        <v>1030361.9988351044</v>
      </c>
      <c r="J256" s="162">
        <f t="shared" si="15"/>
        <v>1211014.7993272091</v>
      </c>
      <c r="K256" s="162">
        <f t="shared" si="15"/>
        <v>12861971.250501676</v>
      </c>
      <c r="L256" s="174">
        <f t="shared" si="14"/>
        <v>123327704.05507511</v>
      </c>
      <c r="N256" s="1" t="s">
        <v>95</v>
      </c>
      <c r="O256" s="20">
        <f>+B256/'Total x Ano'!$I$30</f>
        <v>3.2193012197112118E-2</v>
      </c>
      <c r="P256" s="20">
        <f>+C256/'Total x Ano'!$I$30</f>
        <v>2.2420812745198176E-2</v>
      </c>
      <c r="Q256" s="20">
        <f>+D256/'Total x Ano'!$I$30</f>
        <v>0.49314355090146278</v>
      </c>
      <c r="R256" s="20">
        <f>+E256/'Total x Ano'!$I$30</f>
        <v>2.8842586319069399E-2</v>
      </c>
      <c r="S256" s="20">
        <f>+F256/'Total x Ano'!$I$30</f>
        <v>0.15897736281348324</v>
      </c>
      <c r="T256" s="20">
        <f>+G256/'Total x Ano'!$I$30</f>
        <v>2.0700309725126324E-2</v>
      </c>
      <c r="U256" s="20">
        <f>+H256/'Total x Ano'!$I$30</f>
        <v>2.9172400522585899E-2</v>
      </c>
      <c r="V256" s="20">
        <f>+I256/'Total x Ano'!$I$30</f>
        <v>7.4779642784901469E-3</v>
      </c>
      <c r="W256" s="20">
        <f>+J256/'Total x Ano'!$I$30</f>
        <v>8.7890716275737402E-3</v>
      </c>
      <c r="X256" s="20">
        <f>+K256/'Total x Ano'!$I$30</f>
        <v>9.3347155340509899E-2</v>
      </c>
      <c r="Y256" s="20">
        <f>+L256/'Total x Ano'!$I$30</f>
        <v>0.89506422647061179</v>
      </c>
    </row>
    <row r="258" spans="1:25" x14ac:dyDescent="0.25"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</row>
    <row r="259" spans="1:25" s="181" customFormat="1" x14ac:dyDescent="0.25">
      <c r="B259" s="182">
        <v>2015</v>
      </c>
      <c r="C259" s="177">
        <v>2015</v>
      </c>
      <c r="D259" s="177">
        <v>2015</v>
      </c>
      <c r="E259" s="177">
        <v>2015</v>
      </c>
      <c r="F259" s="177">
        <v>2015</v>
      </c>
      <c r="G259" s="177">
        <v>2015</v>
      </c>
      <c r="H259" s="177">
        <v>2015</v>
      </c>
      <c r="I259" s="177">
        <v>2015</v>
      </c>
      <c r="J259" s="177">
        <v>2015</v>
      </c>
      <c r="K259" s="177">
        <v>2015</v>
      </c>
      <c r="L259" s="177">
        <v>2015</v>
      </c>
      <c r="O259" s="183">
        <v>2015</v>
      </c>
      <c r="P259" s="181">
        <v>2015</v>
      </c>
      <c r="Q259" s="181">
        <v>2015</v>
      </c>
      <c r="R259" s="181">
        <v>2015</v>
      </c>
      <c r="S259" s="181">
        <v>2015</v>
      </c>
      <c r="T259" s="181">
        <v>2015</v>
      </c>
      <c r="U259" s="181">
        <v>2015</v>
      </c>
      <c r="V259" s="181">
        <v>2015</v>
      </c>
      <c r="W259" s="181">
        <v>2015</v>
      </c>
      <c r="X259" s="181">
        <v>2015</v>
      </c>
      <c r="Y259" s="181">
        <v>2015</v>
      </c>
    </row>
    <row r="260" spans="1:25" s="133" customFormat="1" x14ac:dyDescent="0.25">
      <c r="A260" s="123"/>
      <c r="B260" s="156" t="s">
        <v>780</v>
      </c>
      <c r="C260" s="156" t="s">
        <v>782</v>
      </c>
      <c r="D260" s="156" t="s">
        <v>23</v>
      </c>
      <c r="E260" s="156" t="s">
        <v>787</v>
      </c>
      <c r="F260" s="156" t="s">
        <v>788</v>
      </c>
      <c r="G260" s="156" t="s">
        <v>791</v>
      </c>
      <c r="H260" s="156" t="s">
        <v>25</v>
      </c>
      <c r="I260" s="156" t="s">
        <v>24</v>
      </c>
      <c r="J260" s="156" t="s">
        <v>35</v>
      </c>
      <c r="K260" s="156" t="s">
        <v>795</v>
      </c>
      <c r="L260" s="156" t="s">
        <v>935</v>
      </c>
      <c r="N260" s="123"/>
      <c r="O260" s="123" t="s">
        <v>780</v>
      </c>
      <c r="P260" s="123" t="s">
        <v>782</v>
      </c>
      <c r="Q260" s="123" t="s">
        <v>23</v>
      </c>
      <c r="R260" s="123" t="s">
        <v>787</v>
      </c>
      <c r="S260" s="123" t="s">
        <v>788</v>
      </c>
      <c r="T260" s="123" t="s">
        <v>791</v>
      </c>
      <c r="U260" s="123" t="s">
        <v>25</v>
      </c>
      <c r="V260" s="123" t="s">
        <v>24</v>
      </c>
      <c r="W260" s="123" t="s">
        <v>35</v>
      </c>
      <c r="X260" s="123" t="s">
        <v>795</v>
      </c>
      <c r="Y260" s="123" t="s">
        <v>935</v>
      </c>
    </row>
    <row r="261" spans="1:25" x14ac:dyDescent="0.25">
      <c r="A261" s="123" t="s">
        <v>529</v>
      </c>
      <c r="B261" s="174">
        <f>'[1]SCC x Atuacao = Serv. Indústria'!B37</f>
        <v>4244.2701432277918</v>
      </c>
      <c r="C261" s="174">
        <f>'[1]SCC x Atuacao = Serv. Indústria'!C37</f>
        <v>2741.6254988880855</v>
      </c>
      <c r="D261" s="174">
        <f>'[1]SCC x Atuacao = Serv. Indústria'!D37</f>
        <v>239023.24502775664</v>
      </c>
      <c r="E261" s="174">
        <f>'[1]SCC x Atuacao = Serv. Indústria'!E37</f>
        <v>791.53571315711815</v>
      </c>
      <c r="F261" s="174">
        <f>'[1]SCC x Atuacao = Serv. Indústria'!F37</f>
        <v>23809.62918347005</v>
      </c>
      <c r="G261" s="174">
        <f>'[1]SCC x Atuacao = Serv. Indústria'!G37</f>
        <v>10480.692728661357</v>
      </c>
      <c r="H261" s="174">
        <f>'[1]SCC x Atuacao = Serv. Indústria'!H37</f>
        <v>4927.1905288525923</v>
      </c>
      <c r="I261" s="174">
        <f>'[1]SCC x Atuacao = Serv. Indústria'!I37</f>
        <v>1611.2396669370767</v>
      </c>
      <c r="J261" s="174">
        <f>'[1]SCC x Atuacao = Serv. Indústria'!J37</f>
        <v>986.29750355802662</v>
      </c>
      <c r="K261" s="174">
        <f>'[1]SCC x Atuacao = Serv. Indústria'!K37</f>
        <v>12471.149681659093</v>
      </c>
      <c r="L261" s="174">
        <f>SUM(B261:K261)</f>
        <v>301086.87567616784</v>
      </c>
      <c r="M261" s="133"/>
      <c r="N261" s="123" t="s">
        <v>529</v>
      </c>
      <c r="O261" s="19">
        <f>B261/'Total x Ano'!$J$30</f>
        <v>3.5590820819121036E-5</v>
      </c>
      <c r="P261" s="19">
        <f>C261/'Total x Ano'!$J$30</f>
        <v>2.2990219423180152E-5</v>
      </c>
      <c r="Q261" s="19">
        <f>D261/'Total x Ano'!$J$30</f>
        <v>2.0043572153298664E-3</v>
      </c>
      <c r="R261" s="19">
        <f>E261/'Total x Ano'!$J$30</f>
        <v>6.6375147641958681E-6</v>
      </c>
      <c r="S261" s="19">
        <f>F261/'Total x Ano'!$J$30</f>
        <v>1.9965841415413345E-4</v>
      </c>
      <c r="T261" s="19">
        <f>G261/'Total x Ano'!$J$30</f>
        <v>8.7887067594234227E-5</v>
      </c>
      <c r="U261" s="19">
        <f>H261/'Total x Ano'!$J$30</f>
        <v>4.1317529124265044E-5</v>
      </c>
      <c r="V261" s="19">
        <f>I261/'Total x Ano'!$J$30</f>
        <v>1.3511237585599652E-5</v>
      </c>
      <c r="W261" s="19">
        <f>J261/'Total x Ano'!$J$30</f>
        <v>8.2707124049328263E-6</v>
      </c>
      <c r="X261" s="19">
        <f>K261/'Total x Ano'!$J$30</f>
        <v>1.0457827582831716E-4</v>
      </c>
      <c r="Y261" s="19">
        <f>L261/'Total x Ano'!$J$30</f>
        <v>2.5247990070278461E-3</v>
      </c>
    </row>
    <row r="262" spans="1:25" x14ac:dyDescent="0.25">
      <c r="A262" s="123" t="s">
        <v>530</v>
      </c>
      <c r="B262" s="174">
        <f>'[1]SCC x Atuacao = Serv. Indústria'!B38</f>
        <v>470.79115698022173</v>
      </c>
      <c r="C262" s="174">
        <f>'[1]SCC x Atuacao = Serv. Indústria'!C38</f>
        <v>2012.0256650358353</v>
      </c>
      <c r="D262" s="174">
        <f>'[1]SCC x Atuacao = Serv. Indústria'!D38</f>
        <v>73388.491278381174</v>
      </c>
      <c r="E262" s="174">
        <f>'[1]SCC x Atuacao = Serv. Indústria'!E38</f>
        <v>131.62623949358104</v>
      </c>
      <c r="F262" s="174">
        <f>'[1]SCC x Atuacao = Serv. Indústria'!F38</f>
        <v>14130.252761944566</v>
      </c>
      <c r="G262" s="174">
        <f>'[1]SCC x Atuacao = Serv. Indústria'!G38</f>
        <v>1904.6644199039658</v>
      </c>
      <c r="H262" s="174">
        <f>'[1]SCC x Atuacao = Serv. Indústria'!H38</f>
        <v>909.55712848674932</v>
      </c>
      <c r="I262" s="174">
        <f>'[1]SCC x Atuacao = Serv. Indústria'!I38</f>
        <v>0</v>
      </c>
      <c r="J262" s="174">
        <f>'[1]SCC x Atuacao = Serv. Indústria'!J38</f>
        <v>50826.071144689944</v>
      </c>
      <c r="K262" s="174">
        <f>'[1]SCC x Atuacao = Serv. Indústria'!K38</f>
        <v>6502.0474983455788</v>
      </c>
      <c r="L262" s="174">
        <f t="shared" ref="L262:L288" si="16">SUM(B262:K262)</f>
        <v>150275.52729326161</v>
      </c>
      <c r="M262" s="133"/>
      <c r="N262" s="123" t="s">
        <v>530</v>
      </c>
      <c r="O262" s="19">
        <f>B262/'Total x Ano'!$J$30</f>
        <v>3.9478739914907592E-6</v>
      </c>
      <c r="P262" s="19">
        <f>C262/'Total x Ano'!$J$30</f>
        <v>1.6872075176935773E-5</v>
      </c>
      <c r="Q262" s="19">
        <f>D262/'Total x Ano'!$J$30</f>
        <v>6.1540772739034078E-4</v>
      </c>
      <c r="R262" s="19">
        <f>E262/'Total x Ano'!$J$30</f>
        <v>1.1037671370625871E-6</v>
      </c>
      <c r="S262" s="19">
        <f>F262/'Total x Ano'!$J$30</f>
        <v>1.1849087763221296E-4</v>
      </c>
      <c r="T262" s="19">
        <f>G262/'Total x Ano'!$J$30</f>
        <v>1.5971784971680328E-5</v>
      </c>
      <c r="U262" s="19">
        <f>H262/'Total x Ano'!$J$30</f>
        <v>7.627197066232722E-6</v>
      </c>
      <c r="V262" s="19">
        <f>I262/'Total x Ano'!$J$30</f>
        <v>0</v>
      </c>
      <c r="W262" s="19">
        <f>J262/'Total x Ano'!$J$30</f>
        <v>4.2620792975134412E-4</v>
      </c>
      <c r="X262" s="19">
        <f>K262/'Total x Ano'!$J$30</f>
        <v>5.4523675369787045E-5</v>
      </c>
      <c r="Y262" s="19">
        <f>L262/'Total x Ano'!$J$30</f>
        <v>1.2601529084870871E-3</v>
      </c>
    </row>
    <row r="263" spans="1:25" x14ac:dyDescent="0.25">
      <c r="A263" s="123" t="s">
        <v>531</v>
      </c>
      <c r="B263" s="174">
        <f>'[1]SCC x Atuacao = Serv. Indústria'!B39</f>
        <v>120918.35505614938</v>
      </c>
      <c r="C263" s="174">
        <f>'[1]SCC x Atuacao = Serv. Indústria'!C39</f>
        <v>56627.479166721547</v>
      </c>
      <c r="D263" s="174">
        <f>'[1]SCC x Atuacao = Serv. Indústria'!D39</f>
        <v>420565.21195767517</v>
      </c>
      <c r="E263" s="174">
        <f>'[1]SCC x Atuacao = Serv. Indústria'!E39</f>
        <v>7347.2282505906214</v>
      </c>
      <c r="F263" s="174">
        <f>'[1]SCC x Atuacao = Serv. Indústria'!F39</f>
        <v>82845.59979349612</v>
      </c>
      <c r="G263" s="174">
        <f>'[1]SCC x Atuacao = Serv. Indústria'!G39</f>
        <v>15996.722283253121</v>
      </c>
      <c r="H263" s="174">
        <f>'[1]SCC x Atuacao = Serv. Indústria'!H39</f>
        <v>26522.250949938356</v>
      </c>
      <c r="I263" s="174">
        <f>'[1]SCC x Atuacao = Serv. Indústria'!I39</f>
        <v>1994.4479715436564</v>
      </c>
      <c r="J263" s="174">
        <f>'[1]SCC x Atuacao = Serv. Indústria'!J39</f>
        <v>0</v>
      </c>
      <c r="K263" s="174">
        <f>'[1]SCC x Atuacao = Serv. Indústria'!K39</f>
        <v>51048.153693335757</v>
      </c>
      <c r="L263" s="174">
        <f t="shared" si="16"/>
        <v>783865.44912270352</v>
      </c>
      <c r="M263" s="133"/>
      <c r="N263" s="123" t="s">
        <v>531</v>
      </c>
      <c r="O263" s="19">
        <f>B263/'Total x Ano'!$J$30</f>
        <v>1.0139749269761069E-3</v>
      </c>
      <c r="P263" s="19">
        <f>C263/'Total x Ano'!$J$30</f>
        <v>4.7485631132059816E-4</v>
      </c>
      <c r="Q263" s="19">
        <f>D263/'Total x Ano'!$J$30</f>
        <v>3.5266984891206359E-3</v>
      </c>
      <c r="R263" s="19">
        <f>E263/'Total x Ano'!$J$30</f>
        <v>6.1611036847218056E-5</v>
      </c>
      <c r="S263" s="19">
        <f>F263/'Total x Ano'!$J$30</f>
        <v>6.9471141053725381E-4</v>
      </c>
      <c r="T263" s="19">
        <f>G263/'Total x Ano'!$J$30</f>
        <v>1.3414237484033449E-4</v>
      </c>
      <c r="U263" s="19">
        <f>H263/'Total x Ano'!$J$30</f>
        <v>2.2240541940648961E-4</v>
      </c>
      <c r="V263" s="19">
        <f>I263/'Total x Ano'!$J$30</f>
        <v>1.6724675384184174E-5</v>
      </c>
      <c r="W263" s="19">
        <f>J263/'Total x Ano'!$J$30</f>
        <v>0</v>
      </c>
      <c r="X263" s="19">
        <f>K263/'Total x Ano'!$J$30</f>
        <v>4.2807022878726172E-4</v>
      </c>
      <c r="Y263" s="19">
        <f>L263/'Total x Ano'!$J$30</f>
        <v>6.5731948732200814E-3</v>
      </c>
    </row>
    <row r="264" spans="1:25" x14ac:dyDescent="0.25">
      <c r="A264" s="123" t="s">
        <v>532</v>
      </c>
      <c r="B264" s="174">
        <f>'[1]SCC x Atuacao = Serv. Indústria'!B40</f>
        <v>417.60387325846148</v>
      </c>
      <c r="C264" s="174">
        <f>'[1]SCC x Atuacao = Serv. Indústria'!C40</f>
        <v>8967.5215150097938</v>
      </c>
      <c r="D264" s="174">
        <f>'[1]SCC x Atuacao = Serv. Indústria'!D40</f>
        <v>91843.955071819539</v>
      </c>
      <c r="E264" s="174">
        <f>'[1]SCC x Atuacao = Serv. Indústria'!E40</f>
        <v>50.415046790848294</v>
      </c>
      <c r="F264" s="174">
        <f>'[1]SCC x Atuacao = Serv. Indústria'!F40</f>
        <v>8474.6926382733163</v>
      </c>
      <c r="G264" s="174">
        <f>'[1]SCC x Atuacao = Serv. Indústria'!G40</f>
        <v>3765.1537517419474</v>
      </c>
      <c r="H264" s="174">
        <f>'[1]SCC x Atuacao = Serv. Indústria'!H40</f>
        <v>4801.7130577845555</v>
      </c>
      <c r="I264" s="174">
        <f>'[1]SCC x Atuacao = Serv. Indústria'!I40</f>
        <v>1688.5927810441351</v>
      </c>
      <c r="J264" s="174">
        <f>'[1]SCC x Atuacao = Serv. Indústria'!J40</f>
        <v>871.64284222790013</v>
      </c>
      <c r="K264" s="174">
        <f>'[1]SCC x Atuacao = Serv. Indústria'!K40</f>
        <v>2284.5884832659226</v>
      </c>
      <c r="L264" s="174">
        <f t="shared" si="16"/>
        <v>123165.87906121642</v>
      </c>
      <c r="M264" s="133"/>
      <c r="N264" s="123" t="s">
        <v>532</v>
      </c>
      <c r="O264" s="19">
        <f>B264/'Total x Ano'!$J$30</f>
        <v>3.5018658391073904E-6</v>
      </c>
      <c r="P264" s="19">
        <f>C264/'Total x Ano'!$J$30</f>
        <v>7.5198194427276085E-5</v>
      </c>
      <c r="Q264" s="19">
        <f>D264/'Total x Ano'!$J$30</f>
        <v>7.7016816507221426E-4</v>
      </c>
      <c r="R264" s="19">
        <f>E264/'Total x Ano'!$J$30</f>
        <v>4.2276123723738744E-7</v>
      </c>
      <c r="S264" s="19">
        <f>F264/'Total x Ano'!$J$30</f>
        <v>7.1065520574174626E-5</v>
      </c>
      <c r="T264" s="19">
        <f>G264/'Total x Ano'!$J$30</f>
        <v>3.1573134605606769E-5</v>
      </c>
      <c r="U264" s="19">
        <f>H264/'Total x Ano'!$J$30</f>
        <v>4.02653231998272E-5</v>
      </c>
      <c r="V264" s="19">
        <f>I264/'Total x Ano'!$J$30</f>
        <v>1.4159891118734944E-5</v>
      </c>
      <c r="W264" s="19">
        <f>J264/'Total x Ano'!$J$30</f>
        <v>7.3092624100523927E-6</v>
      </c>
      <c r="X264" s="19">
        <f>K264/'Total x Ano'!$J$30</f>
        <v>1.9157682383409259E-5</v>
      </c>
      <c r="Y264" s="19">
        <f>L264/'Total x Ano'!$J$30</f>
        <v>1.0328218008676402E-3</v>
      </c>
    </row>
    <row r="265" spans="1:25" x14ac:dyDescent="0.25">
      <c r="A265" s="123" t="s">
        <v>533</v>
      </c>
      <c r="B265" s="174">
        <f>'[1]SCC x Atuacao = Serv. Indústria'!B41</f>
        <v>25971.861829286427</v>
      </c>
      <c r="C265" s="174">
        <f>'[1]SCC x Atuacao = Serv. Indústria'!C41</f>
        <v>26358.075433506994</v>
      </c>
      <c r="D265" s="174">
        <f>'[1]SCC x Atuacao = Serv. Indústria'!D41</f>
        <v>471526.52305027167</v>
      </c>
      <c r="E265" s="174">
        <f>'[1]SCC x Atuacao = Serv. Indústria'!E41</f>
        <v>9318.9779175281237</v>
      </c>
      <c r="F265" s="174">
        <f>'[1]SCC x Atuacao = Serv. Indústria'!F41</f>
        <v>129625.0824463535</v>
      </c>
      <c r="G265" s="174">
        <f>'[1]SCC x Atuacao = Serv. Indústria'!G41</f>
        <v>42894.008945958383</v>
      </c>
      <c r="H265" s="174">
        <f>'[1]SCC x Atuacao = Serv. Indústria'!H41</f>
        <v>61269.726434478747</v>
      </c>
      <c r="I265" s="174">
        <f>'[1]SCC x Atuacao = Serv. Indústria'!I41</f>
        <v>9218.4732155396541</v>
      </c>
      <c r="J265" s="174">
        <f>'[1]SCC x Atuacao = Serv. Indústria'!J41</f>
        <v>148083.47998013991</v>
      </c>
      <c r="K265" s="174">
        <f>'[1]SCC x Atuacao = Serv. Indústria'!K41</f>
        <v>68576.780637759046</v>
      </c>
      <c r="L265" s="174">
        <f t="shared" si="16"/>
        <v>992842.98989082244</v>
      </c>
      <c r="M265" s="133"/>
      <c r="N265" s="123" t="s">
        <v>533</v>
      </c>
      <c r="O265" s="19">
        <f>B265/'Total x Ano'!$J$30</f>
        <v>2.1779006743480314E-4</v>
      </c>
      <c r="P265" s="19">
        <f>C265/'Total x Ano'!$J$30</f>
        <v>2.2102870652276362E-4</v>
      </c>
      <c r="Q265" s="19">
        <f>D265/'Total x Ano'!$J$30</f>
        <v>3.9540404891811494E-3</v>
      </c>
      <c r="R265" s="19">
        <f>E265/'Total x Ano'!$J$30</f>
        <v>7.8145372958718452E-5</v>
      </c>
      <c r="S265" s="19">
        <f>F265/'Total x Ano'!$J$30</f>
        <v>1.0869862019441095E-3</v>
      </c>
      <c r="T265" s="19">
        <f>G265/'Total x Ano'!$J$30</f>
        <v>3.5969269982621006E-4</v>
      </c>
      <c r="U265" s="19">
        <f>H265/'Total x Ano'!$J$30</f>
        <v>5.1378441559511755E-4</v>
      </c>
      <c r="V265" s="19">
        <f>I265/'Total x Ano'!$J$30</f>
        <v>7.7302579093285937E-5</v>
      </c>
      <c r="W265" s="19">
        <f>J265/'Total x Ano'!$J$30</f>
        <v>1.2417712408468132E-3</v>
      </c>
      <c r="X265" s="19">
        <f>K265/'Total x Ano'!$J$30</f>
        <v>5.7505856829708814E-4</v>
      </c>
      <c r="Y265" s="19">
        <f>L265/'Total x Ano'!$J$30</f>
        <v>8.3256003417000596E-3</v>
      </c>
    </row>
    <row r="266" spans="1:25" x14ac:dyDescent="0.25">
      <c r="A266" s="123" t="s">
        <v>534</v>
      </c>
      <c r="B266" s="174">
        <f>'[1]SCC x Atuacao = Serv. Indústria'!B42</f>
        <v>1072.2066209938203</v>
      </c>
      <c r="C266" s="174">
        <f>'[1]SCC x Atuacao = Serv. Indústria'!C42</f>
        <v>83.169055171775597</v>
      </c>
      <c r="D266" s="174">
        <f>'[1]SCC x Atuacao = Serv. Indústria'!D42</f>
        <v>72130.613160908106</v>
      </c>
      <c r="E266" s="174">
        <f>'[1]SCC x Atuacao = Serv. Indústria'!E42</f>
        <v>194.32708944836071</v>
      </c>
      <c r="F266" s="174">
        <f>'[1]SCC x Atuacao = Serv. Indústria'!F42</f>
        <v>1124.8462369591416</v>
      </c>
      <c r="G266" s="174">
        <f>'[1]SCC x Atuacao = Serv. Indústria'!G42</f>
        <v>2862.2329766449225</v>
      </c>
      <c r="H266" s="174">
        <f>'[1]SCC x Atuacao = Serv. Indústria'!H42</f>
        <v>1651.1557115544756</v>
      </c>
      <c r="I266" s="174">
        <f>'[1]SCC x Atuacao = Serv. Indústria'!I42</f>
        <v>0</v>
      </c>
      <c r="J266" s="174">
        <f>'[1]SCC x Atuacao = Serv. Indústria'!J42</f>
        <v>354.58278504524515</v>
      </c>
      <c r="K266" s="174">
        <f>'[1]SCC x Atuacao = Serv. Indústria'!K42</f>
        <v>1576.5528189964584</v>
      </c>
      <c r="L266" s="174">
        <f t="shared" si="16"/>
        <v>81049.686455722302</v>
      </c>
      <c r="M266" s="133"/>
      <c r="N266" s="123" t="s">
        <v>534</v>
      </c>
      <c r="O266" s="19">
        <f>B266/'Total x Ano'!$J$30</f>
        <v>8.9911132988921484E-6</v>
      </c>
      <c r="P266" s="19">
        <f>C266/'Total x Ano'!$J$30</f>
        <v>6.9742378322392043E-7</v>
      </c>
      <c r="Q266" s="19">
        <f>D266/'Total x Ano'!$J$30</f>
        <v>6.0485964416743111E-4</v>
      </c>
      <c r="R266" s="19">
        <f>E266/'Total x Ano'!$J$30</f>
        <v>1.6295524053513843E-6</v>
      </c>
      <c r="S266" s="19">
        <f>F266/'Total x Ano'!$J$30</f>
        <v>9.4325289196198844E-6</v>
      </c>
      <c r="T266" s="19">
        <f>G266/'Total x Ano'!$J$30</f>
        <v>2.4001587452413377E-5</v>
      </c>
      <c r="U266" s="19">
        <f>H266/'Total x Ano'!$J$30</f>
        <v>1.3845958219264473E-5</v>
      </c>
      <c r="V266" s="19">
        <f>I266/'Total x Ano'!$J$30</f>
        <v>0</v>
      </c>
      <c r="W266" s="19">
        <f>J266/'Total x Ano'!$J$30</f>
        <v>2.9733951756644619E-6</v>
      </c>
      <c r="X266" s="19">
        <f>K266/'Total x Ano'!$J$30</f>
        <v>1.3220366988730487E-5</v>
      </c>
      <c r="Y266" s="19">
        <f>L266/'Total x Ano'!$J$30</f>
        <v>6.7965157041059124E-4</v>
      </c>
    </row>
    <row r="267" spans="1:25" x14ac:dyDescent="0.25">
      <c r="A267" s="123" t="s">
        <v>535</v>
      </c>
      <c r="B267" s="174">
        <f>'[1]SCC x Atuacao = Serv. Indústria'!B43</f>
        <v>2952.2523282955108</v>
      </c>
      <c r="C267" s="174">
        <f>'[1]SCC x Atuacao = Serv. Indústria'!C43</f>
        <v>6693.3251145033191</v>
      </c>
      <c r="D267" s="174">
        <f>'[1]SCC x Atuacao = Serv. Indústria'!D43</f>
        <v>132238.79445108975</v>
      </c>
      <c r="E267" s="174">
        <f>'[1]SCC x Atuacao = Serv. Indústria'!E43</f>
        <v>1979.8063351540027</v>
      </c>
      <c r="F267" s="174">
        <f>'[1]SCC x Atuacao = Serv. Indústria'!F43</f>
        <v>19242.080501944689</v>
      </c>
      <c r="G267" s="174">
        <f>'[1]SCC x Atuacao = Serv. Indústria'!G43</f>
        <v>7708.3278664908248</v>
      </c>
      <c r="H267" s="174">
        <f>'[1]SCC x Atuacao = Serv. Indústria'!H43</f>
        <v>2288.8562731603688</v>
      </c>
      <c r="I267" s="174">
        <f>'[1]SCC x Atuacao = Serv. Indústria'!I43</f>
        <v>700.11536200599699</v>
      </c>
      <c r="J267" s="174">
        <f>'[1]SCC x Atuacao = Serv. Indústria'!J43</f>
        <v>348.00727908788753</v>
      </c>
      <c r="K267" s="174">
        <f>'[1]SCC x Atuacao = Serv. Indústria'!K43</f>
        <v>11978.594945229126</v>
      </c>
      <c r="L267" s="174">
        <f t="shared" si="16"/>
        <v>186130.16045696146</v>
      </c>
      <c r="M267" s="133"/>
      <c r="N267" s="123" t="s">
        <v>535</v>
      </c>
      <c r="O267" s="19">
        <f>B267/'Total x Ano'!$J$30</f>
        <v>2.4756455193327948E-5</v>
      </c>
      <c r="P267" s="19">
        <f>C267/'Total x Ano'!$J$30</f>
        <v>5.612765606226046E-5</v>
      </c>
      <c r="Q267" s="19">
        <f>D267/'Total x Ano'!$J$30</f>
        <v>1.1089037878880166E-3</v>
      </c>
      <c r="R267" s="19">
        <f>E267/'Total x Ano'!$J$30</f>
        <v>1.6601896239676992E-5</v>
      </c>
      <c r="S267" s="19">
        <f>F267/'Total x Ano'!$J$30</f>
        <v>1.6135670356057737E-4</v>
      </c>
      <c r="T267" s="19">
        <f>G267/'Total x Ano'!$J$30</f>
        <v>6.4639079665808227E-5</v>
      </c>
      <c r="U267" s="19">
        <f>H267/'Total x Ano'!$J$30</f>
        <v>1.9193470431837149E-5</v>
      </c>
      <c r="V267" s="19">
        <f>I267/'Total x Ano'!$J$30</f>
        <v>5.8708987790582673E-6</v>
      </c>
      <c r="W267" s="19">
        <f>J267/'Total x Ano'!$J$30</f>
        <v>2.9182555058447179E-6</v>
      </c>
      <c r="X267" s="19">
        <f>K267/'Total x Ano'!$J$30</f>
        <v>1.0044790081063359E-4</v>
      </c>
      <c r="Y267" s="19">
        <f>L267/'Total x Ano'!$J$30</f>
        <v>1.560816104137041E-3</v>
      </c>
    </row>
    <row r="268" spans="1:25" x14ac:dyDescent="0.25">
      <c r="A268" s="123" t="s">
        <v>536</v>
      </c>
      <c r="B268" s="174">
        <f>'[1]SCC x Atuacao = Serv. Indústria'!B44</f>
        <v>9046.6440066745126</v>
      </c>
      <c r="C268" s="174">
        <f>'[1]SCC x Atuacao = Serv. Indústria'!C44</f>
        <v>6856.8876001690751</v>
      </c>
      <c r="D268" s="174">
        <f>'[1]SCC x Atuacao = Serv. Indústria'!D44</f>
        <v>318882.1969087465</v>
      </c>
      <c r="E268" s="174">
        <f>'[1]SCC x Atuacao = Serv. Indústria'!E44</f>
        <v>5840.3580217038216</v>
      </c>
      <c r="F268" s="174">
        <f>'[1]SCC x Atuacao = Serv. Indústria'!F44</f>
        <v>21796.205176213312</v>
      </c>
      <c r="G268" s="174">
        <f>'[1]SCC x Atuacao = Serv. Indústria'!G44</f>
        <v>15439.359655655135</v>
      </c>
      <c r="H268" s="174">
        <f>'[1]SCC x Atuacao = Serv. Indústria'!H44</f>
        <v>11393.969460346681</v>
      </c>
      <c r="I268" s="174">
        <f>'[1]SCC x Atuacao = Serv. Indústria'!I44</f>
        <v>461.51249642685366</v>
      </c>
      <c r="J268" s="174">
        <f>'[1]SCC x Atuacao = Serv. Indústria'!J44</f>
        <v>4256.6372970340408</v>
      </c>
      <c r="K268" s="174">
        <f>'[1]SCC x Atuacao = Serv. Indústria'!K44</f>
        <v>32524.800446785666</v>
      </c>
      <c r="L268" s="174">
        <f t="shared" si="16"/>
        <v>426498.57106975559</v>
      </c>
      <c r="M268" s="133"/>
      <c r="N268" s="123" t="s">
        <v>536</v>
      </c>
      <c r="O268" s="19">
        <f>B268/'Total x Ano'!$J$30</f>
        <v>7.5861685281668269E-5</v>
      </c>
      <c r="P268" s="19">
        <f>C268/'Total x Ano'!$J$30</f>
        <v>5.7499228305216894E-5</v>
      </c>
      <c r="Q268" s="19">
        <f>D268/'Total x Ano'!$J$30</f>
        <v>2.6740237425027986E-3</v>
      </c>
      <c r="R268" s="19">
        <f>E268/'Total x Ano'!$J$30</f>
        <v>4.8975001320697232E-5</v>
      </c>
      <c r="S268" s="19">
        <f>F268/'Total x Ano'!$J$30</f>
        <v>1.8277461301590198E-4</v>
      </c>
      <c r="T268" s="19">
        <f>G268/'Total x Ano'!$J$30</f>
        <v>1.2946854571525712E-4</v>
      </c>
      <c r="U268" s="19">
        <f>H268/'Total x Ano'!$J$30</f>
        <v>9.5545455825612262E-5</v>
      </c>
      <c r="V268" s="19">
        <f>I268/'Total x Ano'!$J$30</f>
        <v>3.8700667044773962E-6</v>
      </c>
      <c r="W268" s="19">
        <f>J268/'Total x Ano'!$J$30</f>
        <v>3.5694527025443232E-5</v>
      </c>
      <c r="X268" s="19">
        <f>K268/'Total x Ano'!$J$30</f>
        <v>2.7274049620198471E-4</v>
      </c>
      <c r="Y268" s="19">
        <f>L268/'Total x Ano'!$J$30</f>
        <v>3.5764533618990579E-3</v>
      </c>
    </row>
    <row r="269" spans="1:25" x14ac:dyDescent="0.25">
      <c r="A269" s="123" t="s">
        <v>537</v>
      </c>
      <c r="B269" s="174">
        <f>'[1]SCC x Atuacao = Serv. Indústria'!B45</f>
        <v>7019.7145610296684</v>
      </c>
      <c r="C269" s="174">
        <f>'[1]SCC x Atuacao = Serv. Indústria'!C45</f>
        <v>36222.752682161692</v>
      </c>
      <c r="D269" s="174">
        <f>'[1]SCC x Atuacao = Serv. Indústria'!D45</f>
        <v>193839.74671774663</v>
      </c>
      <c r="E269" s="174">
        <f>'[1]SCC x Atuacao = Serv. Indústria'!E45</f>
        <v>13865.067681357847</v>
      </c>
      <c r="F269" s="174">
        <f>'[1]SCC x Atuacao = Serv. Indústria'!F45</f>
        <v>29458.705297271088</v>
      </c>
      <c r="G269" s="174">
        <f>'[1]SCC x Atuacao = Serv. Indústria'!G45</f>
        <v>8584.1714431486926</v>
      </c>
      <c r="H269" s="174">
        <f>'[1]SCC x Atuacao = Serv. Indústria'!H45</f>
        <v>8283.3091020675274</v>
      </c>
      <c r="I269" s="174">
        <f>'[1]SCC x Atuacao = Serv. Indústria'!I45</f>
        <v>1004.3534489152546</v>
      </c>
      <c r="J269" s="174">
        <f>'[1]SCC x Atuacao = Serv. Indústria'!J45</f>
        <v>7938.6046792584921</v>
      </c>
      <c r="K269" s="174">
        <f>'[1]SCC x Atuacao = Serv. Indústria'!K45</f>
        <v>27404.410571330867</v>
      </c>
      <c r="L269" s="174">
        <f t="shared" si="16"/>
        <v>333620.83618428773</v>
      </c>
      <c r="M269" s="133"/>
      <c r="N269" s="123" t="s">
        <v>537</v>
      </c>
      <c r="O269" s="19">
        <f>B269/'Total x Ano'!$J$30</f>
        <v>5.8864632719391194E-5</v>
      </c>
      <c r="P269" s="19">
        <f>C269/'Total x Ano'!$J$30</f>
        <v>3.0375010467776465E-4</v>
      </c>
      <c r="Q269" s="19">
        <f>D269/'Total x Ano'!$J$30</f>
        <v>1.6254657362145335E-3</v>
      </c>
      <c r="R269" s="19">
        <f>E269/'Total x Ano'!$J$30</f>
        <v>1.1626713730264753E-4</v>
      </c>
      <c r="S269" s="19">
        <f>F269/'Total x Ano'!$J$30</f>
        <v>2.4702939879343015E-4</v>
      </c>
      <c r="T269" s="19">
        <f>G269/'Total x Ano'!$J$30</f>
        <v>7.1983567822893771E-5</v>
      </c>
      <c r="U269" s="19">
        <f>H269/'Total x Ano'!$J$30</f>
        <v>6.9460651676821693E-5</v>
      </c>
      <c r="V269" s="19">
        <f>I269/'Total x Ano'!$J$30</f>
        <v>8.4221226343109737E-6</v>
      </c>
      <c r="W269" s="19">
        <f>J269/'Total x Ano'!$J$30</f>
        <v>6.6570092656366691E-5</v>
      </c>
      <c r="X269" s="19">
        <f>K269/'Total x Ano'!$J$30</f>
        <v>2.2980287149114111E-4</v>
      </c>
      <c r="Y269" s="19">
        <f>L269/'Total x Ano'!$J$30</f>
        <v>2.7976163159893009E-3</v>
      </c>
    </row>
    <row r="270" spans="1:25" x14ac:dyDescent="0.25">
      <c r="A270" s="123" t="s">
        <v>538</v>
      </c>
      <c r="B270" s="174">
        <f>'[1]SCC x Atuacao = Serv. Indústria'!B46</f>
        <v>89330.446647009478</v>
      </c>
      <c r="C270" s="174">
        <f>'[1]SCC x Atuacao = Serv. Indústria'!C46</f>
        <v>175211.0221766562</v>
      </c>
      <c r="D270" s="174">
        <f>'[1]SCC x Atuacao = Serv. Indústria'!D46</f>
        <v>852655.38869332266</v>
      </c>
      <c r="E270" s="174">
        <f>'[1]SCC x Atuacao = Serv. Indústria'!E46</f>
        <v>23755.106573155565</v>
      </c>
      <c r="F270" s="174">
        <f>'[1]SCC x Atuacao = Serv. Indústria'!F46</f>
        <v>247582.7129885483</v>
      </c>
      <c r="G270" s="174">
        <f>'[1]SCC x Atuacao = Serv. Indústria'!G46</f>
        <v>34787.97310456643</v>
      </c>
      <c r="H270" s="174">
        <f>'[1]SCC x Atuacao = Serv. Indústria'!H46</f>
        <v>110756.59161477187</v>
      </c>
      <c r="I270" s="174">
        <f>'[1]SCC x Atuacao = Serv. Indústria'!I46</f>
        <v>25260.573895588645</v>
      </c>
      <c r="J270" s="174">
        <f>'[1]SCC x Atuacao = Serv. Indústria'!J46</f>
        <v>1807.5713290852368</v>
      </c>
      <c r="K270" s="174">
        <f>'[1]SCC x Atuacao = Serv. Indústria'!K46</f>
        <v>168415.71366568713</v>
      </c>
      <c r="L270" s="174">
        <f t="shared" si="16"/>
        <v>1729563.1006883914</v>
      </c>
      <c r="M270" s="133"/>
      <c r="N270" s="123" t="s">
        <v>538</v>
      </c>
      <c r="O270" s="19">
        <f>B270/'Total x Ano'!$J$30</f>
        <v>7.4909084789967137E-4</v>
      </c>
      <c r="P270" s="19">
        <f>C270/'Total x Ano'!$J$30</f>
        <v>1.469252400386082E-3</v>
      </c>
      <c r="Q270" s="19">
        <f>D270/'Total x Ano'!$J$30</f>
        <v>7.1500409105352582E-3</v>
      </c>
      <c r="R270" s="19">
        <f>E270/'Total x Ano'!$J$30</f>
        <v>1.9920120846533205E-4</v>
      </c>
      <c r="S270" s="19">
        <f>F270/'Total x Ano'!$J$30</f>
        <v>2.0761336292288799E-3</v>
      </c>
      <c r="T270" s="19">
        <f>G270/'Total x Ano'!$J$30</f>
        <v>2.9171859369050876E-4</v>
      </c>
      <c r="U270" s="19">
        <f>H270/'Total x Ano'!$J$30</f>
        <v>9.2876227800619171E-4</v>
      </c>
      <c r="V270" s="19">
        <f>I270/'Total x Ano'!$J$30</f>
        <v>2.1182547975665217E-4</v>
      </c>
      <c r="W270" s="19">
        <f>J270/'Total x Ano'!$J$30</f>
        <v>1.5157599568421335E-5</v>
      </c>
      <c r="X270" s="19">
        <f>K270/'Total x Ano'!$J$30</f>
        <v>1.412269550693904E-3</v>
      </c>
      <c r="Y270" s="19">
        <f>L270/'Total x Ano'!$J$30</f>
        <v>1.4503452498230901E-2</v>
      </c>
    </row>
    <row r="271" spans="1:25" x14ac:dyDescent="0.25">
      <c r="A271" s="123" t="s">
        <v>539</v>
      </c>
      <c r="B271" s="174">
        <f>'[1]SCC x Atuacao = Serv. Indústria'!B47</f>
        <v>22200.456647350027</v>
      </c>
      <c r="C271" s="174">
        <f>'[1]SCC x Atuacao = Serv. Indústria'!C47</f>
        <v>14237.802735258745</v>
      </c>
      <c r="D271" s="174">
        <f>'[1]SCC x Atuacao = Serv. Indústria'!D47</f>
        <v>704634.8589410492</v>
      </c>
      <c r="E271" s="174">
        <f>'[1]SCC x Atuacao = Serv. Indústria'!E47</f>
        <v>5553.5674448478258</v>
      </c>
      <c r="F271" s="174">
        <f>'[1]SCC x Atuacao = Serv. Indústria'!F47</f>
        <v>38986.014099865439</v>
      </c>
      <c r="G271" s="174">
        <f>'[1]SCC x Atuacao = Serv. Indústria'!G47</f>
        <v>17305.322486085912</v>
      </c>
      <c r="H271" s="174">
        <f>'[1]SCC x Atuacao = Serv. Indústria'!H47</f>
        <v>14808.200106511524</v>
      </c>
      <c r="I271" s="174">
        <f>'[1]SCC x Atuacao = Serv. Indústria'!I47</f>
        <v>813.08095216087213</v>
      </c>
      <c r="J271" s="174">
        <f>'[1]SCC x Atuacao = Serv. Indústria'!J47</f>
        <v>6368.533207307647</v>
      </c>
      <c r="K271" s="174">
        <f>'[1]SCC x Atuacao = Serv. Indústria'!K47</f>
        <v>65954.046055061204</v>
      </c>
      <c r="L271" s="174">
        <f t="shared" si="16"/>
        <v>890861.88267549837</v>
      </c>
      <c r="M271" s="133"/>
      <c r="N271" s="123" t="s">
        <v>539</v>
      </c>
      <c r="O271" s="19">
        <f>B271/'Total x Ano'!$J$30</f>
        <v>1.8616451073437073E-4</v>
      </c>
      <c r="P271" s="19">
        <f>C271/'Total x Ano'!$J$30</f>
        <v>1.1939275043958688E-4</v>
      </c>
      <c r="Q271" s="19">
        <f>D271/'Total x Ano'!$J$30</f>
        <v>5.9087975461442101E-3</v>
      </c>
      <c r="R271" s="19">
        <f>E271/'Total x Ano'!$J$30</f>
        <v>4.657008558983107E-5</v>
      </c>
      <c r="S271" s="19">
        <f>F271/'Total x Ano'!$J$30</f>
        <v>3.2692175461404582E-4</v>
      </c>
      <c r="T271" s="19">
        <f>G271/'Total x Ano'!$J$30</f>
        <v>1.4511579400810392E-4</v>
      </c>
      <c r="U271" s="19">
        <f>H271/'Total x Ano'!$J$30</f>
        <v>1.2417588392329024E-4</v>
      </c>
      <c r="V271" s="19">
        <f>I271/'Total x Ano'!$J$30</f>
        <v>6.8181848711897126E-6</v>
      </c>
      <c r="W271" s="19">
        <f>J271/'Total x Ano'!$J$30</f>
        <v>5.3404075756952515E-5</v>
      </c>
      <c r="X271" s="19">
        <f>K271/'Total x Ano'!$J$30</f>
        <v>5.5306532247651895E-4</v>
      </c>
      <c r="Y271" s="19">
        <f>L271/'Total x Ano'!$J$30</f>
        <v>7.4704259085580996E-3</v>
      </c>
    </row>
    <row r="272" spans="1:25" x14ac:dyDescent="0.25">
      <c r="A272" s="123" t="s">
        <v>540</v>
      </c>
      <c r="B272" s="174">
        <f>'[1]SCC x Atuacao = Serv. Indústria'!B48</f>
        <v>3103.8378862597679</v>
      </c>
      <c r="C272" s="174">
        <f>'[1]SCC x Atuacao = Serv. Indústria'!C48</f>
        <v>19497.87071550321</v>
      </c>
      <c r="D272" s="174">
        <f>'[1]SCC x Atuacao = Serv. Indústria'!D48</f>
        <v>359667.60182482487</v>
      </c>
      <c r="E272" s="174">
        <f>'[1]SCC x Atuacao = Serv. Indústria'!E48</f>
        <v>10363.954081191172</v>
      </c>
      <c r="F272" s="174">
        <f>'[1]SCC x Atuacao = Serv. Indústria'!F48</f>
        <v>51279.896153562513</v>
      </c>
      <c r="G272" s="174">
        <f>'[1]SCC x Atuacao = Serv. Indústria'!G48</f>
        <v>19717.741911712899</v>
      </c>
      <c r="H272" s="174">
        <f>'[1]SCC x Atuacao = Serv. Indústria'!H48</f>
        <v>9318.846964464763</v>
      </c>
      <c r="I272" s="174">
        <f>'[1]SCC x Atuacao = Serv. Indústria'!I48</f>
        <v>1146.8732319774283</v>
      </c>
      <c r="J272" s="174">
        <f>'[1]SCC x Atuacao = Serv. Indústria'!J48</f>
        <v>0</v>
      </c>
      <c r="K272" s="174">
        <f>'[1]SCC x Atuacao = Serv. Indústria'!K48</f>
        <v>75078.886037386401</v>
      </c>
      <c r="L272" s="174">
        <f t="shared" si="16"/>
        <v>549175.50880688301</v>
      </c>
      <c r="M272" s="133"/>
      <c r="N272" s="123" t="s">
        <v>540</v>
      </c>
      <c r="O272" s="19">
        <f>B272/'Total x Ano'!$J$30</f>
        <v>2.6027593516339923E-5</v>
      </c>
      <c r="P272" s="19">
        <f>C272/'Total x Ano'!$J$30</f>
        <v>1.63501662140222E-4</v>
      </c>
      <c r="Q272" s="19">
        <f>D272/'Total x Ano'!$J$30</f>
        <v>3.016034498043327E-3</v>
      </c>
      <c r="R272" s="19">
        <f>E272/'Total x Ano'!$J$30</f>
        <v>8.6908142091245835E-5</v>
      </c>
      <c r="S272" s="19">
        <f>F272/'Total x Ano'!$J$30</f>
        <v>4.3001353213501707E-4</v>
      </c>
      <c r="T272" s="19">
        <f>G272/'Total x Ano'!$J$30</f>
        <v>1.6534541762314552E-4</v>
      </c>
      <c r="U272" s="19">
        <f>H272/'Total x Ano'!$J$30</f>
        <v>7.8144274836578127E-5</v>
      </c>
      <c r="V272" s="19">
        <f>I272/'Total x Ano'!$J$30</f>
        <v>9.617238847693244E-6</v>
      </c>
      <c r="W272" s="19">
        <f>J272/'Total x Ano'!$J$30</f>
        <v>0</v>
      </c>
      <c r="X272" s="19">
        <f>K272/'Total x Ano'!$J$30</f>
        <v>6.2958272920480641E-4</v>
      </c>
      <c r="Y272" s="19">
        <f>L272/'Total x Ano'!$J$30</f>
        <v>4.6051750884383751E-3</v>
      </c>
    </row>
    <row r="273" spans="1:25" x14ac:dyDescent="0.25">
      <c r="A273" s="123" t="s">
        <v>541</v>
      </c>
      <c r="B273" s="174">
        <f>'[1]SCC x Atuacao = Serv. Indústria'!B49</f>
        <v>47297.322070699811</v>
      </c>
      <c r="C273" s="174">
        <f>'[1]SCC x Atuacao = Serv. Indústria'!C49</f>
        <v>54545.671016265202</v>
      </c>
      <c r="D273" s="174">
        <f>'[1]SCC x Atuacao = Serv. Indústria'!D49</f>
        <v>858607.81851396977</v>
      </c>
      <c r="E273" s="174">
        <f>'[1]SCC x Atuacao = Serv. Indústria'!E49</f>
        <v>15160.042322785392</v>
      </c>
      <c r="F273" s="174">
        <f>'[1]SCC x Atuacao = Serv. Indústria'!F49</f>
        <v>443609.33291881374</v>
      </c>
      <c r="G273" s="174">
        <f>'[1]SCC x Atuacao = Serv. Indústria'!G49</f>
        <v>50026.860135137351</v>
      </c>
      <c r="H273" s="174">
        <f>'[1]SCC x Atuacao = Serv. Indústria'!H49</f>
        <v>50161.519860100205</v>
      </c>
      <c r="I273" s="174">
        <f>'[1]SCC x Atuacao = Serv. Indústria'!I49</f>
        <v>6019.0939395016312</v>
      </c>
      <c r="J273" s="174">
        <f>'[1]SCC x Atuacao = Serv. Indústria'!J49</f>
        <v>13331.447278552267</v>
      </c>
      <c r="K273" s="174">
        <f>'[1]SCC x Atuacao = Serv. Indústria'!K49</f>
        <v>237599.63150537427</v>
      </c>
      <c r="L273" s="174">
        <f t="shared" si="16"/>
        <v>1776358.7395611997</v>
      </c>
      <c r="M273" s="133"/>
      <c r="N273" s="123" t="s">
        <v>541</v>
      </c>
      <c r="O273" s="19">
        <f>B273/'Total x Ano'!$J$30</f>
        <v>3.9661719406068206E-4</v>
      </c>
      <c r="P273" s="19">
        <f>C273/'Total x Ano'!$J$30</f>
        <v>4.5739906699770756E-4</v>
      </c>
      <c r="Q273" s="19">
        <f>D273/'Total x Ano'!$J$30</f>
        <v>7.1999557029579497E-3</v>
      </c>
      <c r="R273" s="19">
        <f>E273/'Total x Ano'!$J$30</f>
        <v>1.2712629774084294E-4</v>
      </c>
      <c r="S273" s="19">
        <f>F273/'Total x Ano'!$J$30</f>
        <v>3.7199376450614257E-3</v>
      </c>
      <c r="T273" s="19">
        <f>G273/'Total x Ano'!$J$30</f>
        <v>4.1950605289672361E-4</v>
      </c>
      <c r="U273" s="19">
        <f>H273/'Total x Ano'!$J$30</f>
        <v>4.2063525767892918E-4</v>
      </c>
      <c r="V273" s="19">
        <f>I273/'Total x Ano'!$J$30</f>
        <v>5.0473812143197131E-5</v>
      </c>
      <c r="W273" s="19">
        <f>J273/'Total x Ano'!$J$30</f>
        <v>1.1179240136436507E-4</v>
      </c>
      <c r="X273" s="19">
        <f>K273/'Total x Ano'!$J$30</f>
        <v>1.992419338597012E-3</v>
      </c>
      <c r="Y273" s="19">
        <f>L273/'Total x Ano'!$J$30</f>
        <v>1.4895862769498835E-2</v>
      </c>
    </row>
    <row r="274" spans="1:25" x14ac:dyDescent="0.25">
      <c r="A274" s="123" t="s">
        <v>542</v>
      </c>
      <c r="B274" s="174">
        <f>'[1]SCC x Atuacao = Serv. Indústria'!B50</f>
        <v>10798.311957707519</v>
      </c>
      <c r="C274" s="174">
        <f>'[1]SCC x Atuacao = Serv. Indústria'!C50</f>
        <v>4082.3268299838446</v>
      </c>
      <c r="D274" s="174">
        <f>'[1]SCC x Atuacao = Serv. Indústria'!D50</f>
        <v>179351.25795185668</v>
      </c>
      <c r="E274" s="174">
        <f>'[1]SCC x Atuacao = Serv. Indústria'!E50</f>
        <v>4742.7995371365632</v>
      </c>
      <c r="F274" s="174">
        <f>'[1]SCC x Atuacao = Serv. Indústria'!F50</f>
        <v>38127.870963173453</v>
      </c>
      <c r="G274" s="174">
        <f>'[1]SCC x Atuacao = Serv. Indústria'!G50</f>
        <v>14840.863667873276</v>
      </c>
      <c r="H274" s="174">
        <f>'[1]SCC x Atuacao = Serv. Indústria'!H50</f>
        <v>15011.12310706756</v>
      </c>
      <c r="I274" s="174">
        <f>'[1]SCC x Atuacao = Serv. Indústria'!I50</f>
        <v>727.56087671998102</v>
      </c>
      <c r="J274" s="174">
        <f>'[1]SCC x Atuacao = Serv. Indústria'!J50</f>
        <v>398.47886635488743</v>
      </c>
      <c r="K274" s="174">
        <f>'[1]SCC x Atuacao = Serv. Indústria'!K50</f>
        <v>27976.217036485537</v>
      </c>
      <c r="L274" s="174">
        <f t="shared" si="16"/>
        <v>296056.81079435936</v>
      </c>
      <c r="M274" s="133"/>
      <c r="N274" s="123" t="s">
        <v>542</v>
      </c>
      <c r="O274" s="19">
        <f>B274/'Total x Ano'!$J$30</f>
        <v>9.0550500572864645E-5</v>
      </c>
      <c r="P274" s="19">
        <f>C274/'Total x Ano'!$J$30</f>
        <v>3.423282633478862E-5</v>
      </c>
      <c r="Q274" s="19">
        <f>D274/'Total x Ano'!$J$30</f>
        <v>1.5039708289147646E-3</v>
      </c>
      <c r="R274" s="19">
        <f>E274/'Total x Ano'!$J$30</f>
        <v>3.9771297021839466E-5</v>
      </c>
      <c r="S274" s="19">
        <f>F274/'Total x Ano'!$J$30</f>
        <v>3.1972569555454032E-4</v>
      </c>
      <c r="T274" s="19">
        <f>G274/'Total x Ano'!$J$30</f>
        <v>1.2444978801528012E-4</v>
      </c>
      <c r="U274" s="19">
        <f>H274/'Total x Ano'!$J$30</f>
        <v>1.2587751834078654E-4</v>
      </c>
      <c r="V274" s="19">
        <f>I274/'Total x Ano'!$J$30</f>
        <v>6.1010463341173067E-6</v>
      </c>
      <c r="W274" s="19">
        <f>J274/'Total x Ano'!$J$30</f>
        <v>3.3414908698195259E-6</v>
      </c>
      <c r="X274" s="19">
        <f>K274/'Total x Ano'!$J$30</f>
        <v>2.3459782109561133E-4</v>
      </c>
      <c r="Y274" s="19">
        <f>L274/'Total x Ano'!$J$30</f>
        <v>2.4826188130544131E-3</v>
      </c>
    </row>
    <row r="275" spans="1:25" x14ac:dyDescent="0.25">
      <c r="A275" s="123" t="s">
        <v>543</v>
      </c>
      <c r="B275" s="174">
        <f>'[1]SCC x Atuacao = Serv. Indústria'!B51</f>
        <v>51111.976560692128</v>
      </c>
      <c r="C275" s="174">
        <f>'[1]SCC x Atuacao = Serv. Indústria'!C51</f>
        <v>8430.9063518238872</v>
      </c>
      <c r="D275" s="174">
        <f>'[1]SCC x Atuacao = Serv. Indústria'!D51</f>
        <v>202557.97579052942</v>
      </c>
      <c r="E275" s="174">
        <f>'[1]SCC x Atuacao = Serv. Indústria'!E51</f>
        <v>11058.187035346264</v>
      </c>
      <c r="F275" s="174">
        <f>'[1]SCC x Atuacao = Serv. Indústria'!F51</f>
        <v>47747.825685130716</v>
      </c>
      <c r="G275" s="174">
        <f>'[1]SCC x Atuacao = Serv. Indústria'!G51</f>
        <v>14118.518968146069</v>
      </c>
      <c r="H275" s="174">
        <f>'[1]SCC x Atuacao = Serv. Indústria'!H51</f>
        <v>21092.060442498514</v>
      </c>
      <c r="I275" s="174">
        <f>'[1]SCC x Atuacao = Serv. Indústria'!I51</f>
        <v>494.88389184226708</v>
      </c>
      <c r="J275" s="174">
        <f>'[1]SCC x Atuacao = Serv. Indústria'!J51</f>
        <v>274.55942702775974</v>
      </c>
      <c r="K275" s="174">
        <f>'[1]SCC x Atuacao = Serv. Indústria'!K51</f>
        <v>39675.989137077646</v>
      </c>
      <c r="L275" s="174">
        <f t="shared" si="16"/>
        <v>396562.8832901147</v>
      </c>
      <c r="M275" s="133"/>
      <c r="N275" s="123" t="s">
        <v>543</v>
      </c>
      <c r="O275" s="19">
        <f>B275/'Total x Ano'!$J$30</f>
        <v>4.2860542286294218E-4</v>
      </c>
      <c r="P275" s="19">
        <f>C275/'Total x Ano'!$J$30</f>
        <v>7.0698345577587074E-5</v>
      </c>
      <c r="Q275" s="19">
        <f>D275/'Total x Ano'!$J$30</f>
        <v>1.6985734598792405E-3</v>
      </c>
      <c r="R275" s="19">
        <f>E275/'Total x Ano'!$J$30</f>
        <v>9.272971325525099E-5</v>
      </c>
      <c r="S275" s="19">
        <f>F275/'Total x Ano'!$J$30</f>
        <v>4.0039494450504534E-4</v>
      </c>
      <c r="T275" s="19">
        <f>G275/'Total x Ano'!$J$30</f>
        <v>1.1839248253988426E-4</v>
      </c>
      <c r="U275" s="19">
        <f>H275/'Total x Ano'!$J$30</f>
        <v>1.7686992547183533E-4</v>
      </c>
      <c r="V275" s="19">
        <f>I275/'Total x Ano'!$J$30</f>
        <v>4.1499064212327377E-6</v>
      </c>
      <c r="W275" s="19">
        <f>J275/'Total x Ano'!$J$30</f>
        <v>2.3023500017164386E-6</v>
      </c>
      <c r="X275" s="19">
        <f>K275/'Total x Ano'!$J$30</f>
        <v>3.3270762052040645E-4</v>
      </c>
      <c r="Y275" s="19">
        <f>L275/'Total x Ano'!$J$30</f>
        <v>3.3254241710351413E-3</v>
      </c>
    </row>
    <row r="276" spans="1:25" x14ac:dyDescent="0.25">
      <c r="A276" s="123" t="s">
        <v>544</v>
      </c>
      <c r="B276" s="174">
        <f>'[1]SCC x Atuacao = Serv. Indústria'!B52</f>
        <v>68286.574641272178</v>
      </c>
      <c r="C276" s="174">
        <f>'[1]SCC x Atuacao = Serv. Indústria'!C52</f>
        <v>90743.54258302378</v>
      </c>
      <c r="D276" s="174">
        <f>'[1]SCC x Atuacao = Serv. Indústria'!D52</f>
        <v>1080618.4446636336</v>
      </c>
      <c r="E276" s="174">
        <f>'[1]SCC x Atuacao = Serv. Indústria'!E52</f>
        <v>25155.301427524115</v>
      </c>
      <c r="F276" s="174">
        <f>'[1]SCC x Atuacao = Serv. Indústria'!F52</f>
        <v>98569.543840314611</v>
      </c>
      <c r="G276" s="174">
        <f>'[1]SCC x Atuacao = Serv. Indústria'!G52</f>
        <v>84309.192246628343</v>
      </c>
      <c r="H276" s="174">
        <f>'[1]SCC x Atuacao = Serv. Indústria'!H52</f>
        <v>34019.739377822749</v>
      </c>
      <c r="I276" s="174">
        <f>'[1]SCC x Atuacao = Serv. Indústria'!I52</f>
        <v>4560.5357356364611</v>
      </c>
      <c r="J276" s="174">
        <f>'[1]SCC x Atuacao = Serv. Indústria'!J52</f>
        <v>19741.587961405927</v>
      </c>
      <c r="K276" s="174">
        <f>'[1]SCC x Atuacao = Serv. Indústria'!K52</f>
        <v>286207.9279053373</v>
      </c>
      <c r="L276" s="174">
        <f t="shared" si="16"/>
        <v>1792212.3903825996</v>
      </c>
      <c r="M276" s="133"/>
      <c r="N276" s="123" t="s">
        <v>544</v>
      </c>
      <c r="O276" s="19">
        <f>B276/'Total x Ano'!$J$30</f>
        <v>5.7262501216775476E-4</v>
      </c>
      <c r="P276" s="19">
        <f>C276/'Total x Ano'!$J$30</f>
        <v>7.6094052818902842E-4</v>
      </c>
      <c r="Q276" s="19">
        <f>D276/'Total x Ano'!$J$30</f>
        <v>9.0616516244207586E-3</v>
      </c>
      <c r="R276" s="19">
        <f>E276/'Total x Ano'!$J$30</f>
        <v>2.1094270523438249E-4</v>
      </c>
      <c r="S276" s="19">
        <f>F276/'Total x Ano'!$J$30</f>
        <v>8.2656637175671129E-4</v>
      </c>
      <c r="T276" s="19">
        <f>G276/'Total x Ano'!$J$30</f>
        <v>7.0698453524274945E-4</v>
      </c>
      <c r="U276" s="19">
        <f>H276/'Total x Ano'!$J$30</f>
        <v>2.852764804429891E-4</v>
      </c>
      <c r="V276" s="19">
        <f>I276/'Total x Ano'!$J$30</f>
        <v>3.8242902720323904E-5</v>
      </c>
      <c r="W276" s="19">
        <f>J276/'Total x Ano'!$J$30</f>
        <v>1.6554538144571761E-4</v>
      </c>
      <c r="X276" s="19">
        <f>K276/'Total x Ano'!$J$30</f>
        <v>2.4000298603387145E-3</v>
      </c>
      <c r="Y276" s="19">
        <f>L276/'Total x Ano'!$J$30</f>
        <v>1.5028805401959135E-2</v>
      </c>
    </row>
    <row r="277" spans="1:25" x14ac:dyDescent="0.25">
      <c r="A277" s="123" t="s">
        <v>545</v>
      </c>
      <c r="B277" s="174">
        <f>'[1]SCC x Atuacao = Serv. Indústria'!B53</f>
        <v>243250.36592226874</v>
      </c>
      <c r="C277" s="174">
        <f>'[1]SCC x Atuacao = Serv. Indústria'!C53</f>
        <v>238503.33396692644</v>
      </c>
      <c r="D277" s="174">
        <f>'[1]SCC x Atuacao = Serv. Indústria'!D53</f>
        <v>2071321.5334036411</v>
      </c>
      <c r="E277" s="174">
        <f>'[1]SCC x Atuacao = Serv. Indústria'!E53</f>
        <v>92695.323291711335</v>
      </c>
      <c r="F277" s="174">
        <f>'[1]SCC x Atuacao = Serv. Indústria'!F53</f>
        <v>837977.16864349309</v>
      </c>
      <c r="G277" s="174">
        <f>'[1]SCC x Atuacao = Serv. Indústria'!G53</f>
        <v>216749.82497989706</v>
      </c>
      <c r="H277" s="174">
        <f>'[1]SCC x Atuacao = Serv. Indústria'!H53</f>
        <v>204055.77457637893</v>
      </c>
      <c r="I277" s="174">
        <f>'[1]SCC x Atuacao = Serv. Indústria'!I53</f>
        <v>28453.535006407408</v>
      </c>
      <c r="J277" s="174">
        <f>'[1]SCC x Atuacao = Serv. Indústria'!J53</f>
        <v>94399.745231600391</v>
      </c>
      <c r="K277" s="174">
        <f>'[1]SCC x Atuacao = Serv. Indústria'!K53</f>
        <v>591220.2274559082</v>
      </c>
      <c r="L277" s="174">
        <f t="shared" si="16"/>
        <v>4618626.8324782327</v>
      </c>
      <c r="M277" s="133"/>
      <c r="N277" s="123" t="s">
        <v>545</v>
      </c>
      <c r="O277" s="19">
        <f>B277/'Total x Ano'!$J$30</f>
        <v>2.0398042291297296E-3</v>
      </c>
      <c r="P277" s="19">
        <f>C277/'Total x Ano'!$J$30</f>
        <v>1.9999974406728709E-3</v>
      </c>
      <c r="Q277" s="19">
        <f>D277/'Total x Ano'!$J$30</f>
        <v>1.736930757618824E-2</v>
      </c>
      <c r="R277" s="19">
        <f>E277/'Total x Ano'!$J$30</f>
        <v>7.7730741227908942E-4</v>
      </c>
      <c r="S277" s="19">
        <f>F277/'Total x Ano'!$J$30</f>
        <v>7.0269549894916416E-3</v>
      </c>
      <c r="T277" s="19">
        <f>G277/'Total x Ano'!$J$30</f>
        <v>1.8175808615161779E-3</v>
      </c>
      <c r="U277" s="19">
        <f>H277/'Total x Ano'!$J$30</f>
        <v>1.7111334257653248E-3</v>
      </c>
      <c r="V277" s="19">
        <f>I277/'Total x Ano'!$J$30</f>
        <v>2.3860042643597648E-4</v>
      </c>
      <c r="W277" s="19">
        <f>J277/'Total x Ano'!$J$30</f>
        <v>7.9160004064996793E-4</v>
      </c>
      <c r="X277" s="19">
        <f>K277/'Total x Ano'!$J$30</f>
        <v>4.9577459657223046E-3</v>
      </c>
      <c r="Y277" s="19">
        <f>L277/'Total x Ano'!$J$30</f>
        <v>3.8730032367851323E-2</v>
      </c>
    </row>
    <row r="278" spans="1:25" x14ac:dyDescent="0.25">
      <c r="A278" s="123" t="s">
        <v>546</v>
      </c>
      <c r="B278" s="174">
        <f>'[1]SCC x Atuacao = Serv. Indústria'!B54</f>
        <v>12825.894192178235</v>
      </c>
      <c r="C278" s="174">
        <f>'[1]SCC x Atuacao = Serv. Indústria'!C54</f>
        <v>15292.72623879158</v>
      </c>
      <c r="D278" s="174">
        <f>'[1]SCC x Atuacao = Serv. Indústria'!D54</f>
        <v>519704.42769277311</v>
      </c>
      <c r="E278" s="174">
        <f>'[1]SCC x Atuacao = Serv. Indústria'!E54</f>
        <v>10531.906080591491</v>
      </c>
      <c r="F278" s="174">
        <f>'[1]SCC x Atuacao = Serv. Indústria'!F54</f>
        <v>276586.80800450308</v>
      </c>
      <c r="G278" s="174">
        <f>'[1]SCC x Atuacao = Serv. Indústria'!G54</f>
        <v>39728.241698844686</v>
      </c>
      <c r="H278" s="174">
        <f>'[1]SCC x Atuacao = Serv. Indústria'!H54</f>
        <v>23256.664594374452</v>
      </c>
      <c r="I278" s="174">
        <f>'[1]SCC x Atuacao = Serv. Indústria'!I54</f>
        <v>10723.74832386498</v>
      </c>
      <c r="J278" s="174">
        <f>'[1]SCC x Atuacao = Serv. Indústria'!J54</f>
        <v>1990.5874413489846</v>
      </c>
      <c r="K278" s="174">
        <f>'[1]SCC x Atuacao = Serv. Indústria'!K54</f>
        <v>98140.253362787102</v>
      </c>
      <c r="L278" s="174">
        <f t="shared" si="16"/>
        <v>1008781.2576300577</v>
      </c>
      <c r="M278" s="133"/>
      <c r="N278" s="123" t="s">
        <v>546</v>
      </c>
      <c r="O278" s="19">
        <f>B278/'Total x Ano'!$J$30</f>
        <v>1.0755302717174877E-4</v>
      </c>
      <c r="P278" s="19">
        <f>C278/'Total x Ano'!$J$30</f>
        <v>1.2823893414729096E-4</v>
      </c>
      <c r="Q278" s="19">
        <f>D278/'Total x Ano'!$J$30</f>
        <v>4.3580419107937564E-3</v>
      </c>
      <c r="R278" s="19">
        <f>E278/'Total x Ano'!$J$30</f>
        <v>8.8316523112045772E-5</v>
      </c>
      <c r="S278" s="19">
        <f>F278/'Total x Ano'!$J$30</f>
        <v>2.319350840645247E-3</v>
      </c>
      <c r="T278" s="19">
        <f>G278/'Total x Ano'!$J$30</f>
        <v>3.3314579045314697E-4</v>
      </c>
      <c r="U278" s="19">
        <f>H278/'Total x Ano'!$J$30</f>
        <v>1.9502146529233144E-4</v>
      </c>
      <c r="V278" s="19">
        <f>I278/'Total x Ano'!$J$30</f>
        <v>8.992523855085438E-5</v>
      </c>
      <c r="W278" s="19">
        <f>J278/'Total x Ano'!$J$30</f>
        <v>1.6692302459325796E-5</v>
      </c>
      <c r="X278" s="19">
        <f>K278/'Total x Ano'!$J$30</f>
        <v>8.229665065385617E-4</v>
      </c>
      <c r="Y278" s="19">
        <f>L278/'Total x Ano'!$J$30</f>
        <v>8.4592525391643091E-3</v>
      </c>
    </row>
    <row r="279" spans="1:25" x14ac:dyDescent="0.25">
      <c r="A279" s="123" t="s">
        <v>547</v>
      </c>
      <c r="B279" s="174">
        <f>'[1]SCC x Atuacao = Serv. Indústria'!B55</f>
        <v>325130.97187375318</v>
      </c>
      <c r="C279" s="174">
        <f>'[1]SCC x Atuacao = Serv. Indústria'!C55</f>
        <v>355906.15366631874</v>
      </c>
      <c r="D279" s="174">
        <f>'[1]SCC x Atuacao = Serv. Indústria'!D55</f>
        <v>14101993.859692659</v>
      </c>
      <c r="E279" s="174">
        <f>'[1]SCC x Atuacao = Serv. Indústria'!E55</f>
        <v>480752.89510790276</v>
      </c>
      <c r="F279" s="174">
        <f>'[1]SCC x Atuacao = Serv. Indústria'!F55</f>
        <v>2133684.2929517282</v>
      </c>
      <c r="G279" s="174">
        <f>'[1]SCC x Atuacao = Serv. Indústria'!G55</f>
        <v>372056.33815452241</v>
      </c>
      <c r="H279" s="174">
        <f>'[1]SCC x Atuacao = Serv. Indústria'!H55</f>
        <v>237086.83142631527</v>
      </c>
      <c r="I279" s="174">
        <f>'[1]SCC x Atuacao = Serv. Indústria'!I55</f>
        <v>267635.66263918823</v>
      </c>
      <c r="J279" s="174">
        <f>'[1]SCC x Atuacao = Serv. Indústria'!J55</f>
        <v>349505.09234319057</v>
      </c>
      <c r="K279" s="174">
        <f>'[1]SCC x Atuacao = Serv. Indústria'!K55</f>
        <v>731688.06493729714</v>
      </c>
      <c r="L279" s="174">
        <f t="shared" si="16"/>
        <v>19355440.162792873</v>
      </c>
      <c r="M279" s="133"/>
      <c r="N279" s="123" t="s">
        <v>547</v>
      </c>
      <c r="O279" s="19">
        <f>B279/'Total x Ano'!$J$30</f>
        <v>2.7264235715931842E-3</v>
      </c>
      <c r="P279" s="19">
        <f>C279/'Total x Ano'!$J$30</f>
        <v>2.9844924371206939E-3</v>
      </c>
      <c r="Q279" s="19">
        <f>D279/'Total x Ano'!$J$30</f>
        <v>0.11825390932137217</v>
      </c>
      <c r="R279" s="19">
        <f>E279/'Total x Ano'!$J$30</f>
        <v>4.0314093049332884E-3</v>
      </c>
      <c r="S279" s="19">
        <f>F279/'Total x Ano'!$J$30</f>
        <v>1.7892257748057819E-2</v>
      </c>
      <c r="T279" s="19">
        <f>G279/'Total x Ano'!$J$30</f>
        <v>3.1199216871255647E-3</v>
      </c>
      <c r="U279" s="19">
        <f>H279/'Total x Ano'!$J$30</f>
        <v>1.9881191939045396E-3</v>
      </c>
      <c r="V279" s="19">
        <f>I279/'Total x Ano'!$J$30</f>
        <v>2.2442899703254927E-3</v>
      </c>
      <c r="W279" s="19">
        <f>J279/'Total x Ano'!$J$30</f>
        <v>2.9308155930660874E-3</v>
      </c>
      <c r="X279" s="19">
        <f>K279/'Total x Ano'!$J$30</f>
        <v>6.1356553508321509E-3</v>
      </c>
      <c r="Y279" s="19">
        <f>L279/'Total x Ano'!$J$30</f>
        <v>0.16230729417833095</v>
      </c>
    </row>
    <row r="280" spans="1:25" x14ac:dyDescent="0.25">
      <c r="A280" s="123" t="s">
        <v>548</v>
      </c>
      <c r="B280" s="174">
        <f>'[1]SCC x Atuacao = Serv. Indústria'!B56</f>
        <v>2253457.2866942366</v>
      </c>
      <c r="C280" s="174">
        <f>'[1]SCC x Atuacao = Serv. Indústria'!C56</f>
        <v>1050703.7376214829</v>
      </c>
      <c r="D280" s="174">
        <f>'[1]SCC x Atuacao = Serv. Indústria'!D56</f>
        <v>18825777.068918664</v>
      </c>
      <c r="E280" s="174">
        <f>'[1]SCC x Atuacao = Serv. Indústria'!E56</f>
        <v>3726176.1518518594</v>
      </c>
      <c r="F280" s="174">
        <f>'[1]SCC x Atuacao = Serv. Indústria'!F56</f>
        <v>8921797.4332241472</v>
      </c>
      <c r="G280" s="174">
        <f>'[1]SCC x Atuacao = Serv. Indústria'!G56</f>
        <v>1193004.794265639</v>
      </c>
      <c r="H280" s="174">
        <f>'[1]SCC x Atuacao = Serv. Indústria'!H56</f>
        <v>2002127.7714013492</v>
      </c>
      <c r="I280" s="174">
        <f>'[1]SCC x Atuacao = Serv. Indústria'!I56</f>
        <v>329569.82536811224</v>
      </c>
      <c r="J280" s="174">
        <f>'[1]SCC x Atuacao = Serv. Indústria'!J56</f>
        <v>344618.9368946334</v>
      </c>
      <c r="K280" s="174">
        <f>'[1]SCC x Atuacao = Serv. Indústria'!K56</f>
        <v>8452750.6372716241</v>
      </c>
      <c r="L280" s="174">
        <f t="shared" si="16"/>
        <v>47099983.643511742</v>
      </c>
      <c r="M280" s="133"/>
      <c r="N280" s="123" t="s">
        <v>548</v>
      </c>
      <c r="O280" s="19">
        <f>B280/'Total x Ano'!$J$30</f>
        <v>1.8896628114553251E-2</v>
      </c>
      <c r="P280" s="19">
        <f>C280/'Total x Ano'!$J$30</f>
        <v>8.8107983699707536E-3</v>
      </c>
      <c r="Q280" s="19">
        <f>D280/'Total x Ano'!$J$30</f>
        <v>0.15786574271425713</v>
      </c>
      <c r="R280" s="19">
        <f>E280/'Total x Ano'!$J$30</f>
        <v>3.1246283409327235E-2</v>
      </c>
      <c r="S280" s="19">
        <f>F280/'Total x Ano'!$J$30</f>
        <v>7.4814769822565561E-2</v>
      </c>
      <c r="T280" s="19">
        <f>G280/'Total x Ano'!$J$30</f>
        <v>1.0004080427540748E-2</v>
      </c>
      <c r="U280" s="19">
        <f>H280/'Total x Ano'!$J$30</f>
        <v>1.6789075238914909E-2</v>
      </c>
      <c r="V280" s="19">
        <f>I280/'Total x Ano'!$J$30</f>
        <v>2.7636460937297976E-3</v>
      </c>
      <c r="W280" s="19">
        <f>J280/'Total x Ano'!$J$30</f>
        <v>2.8898421683792893E-3</v>
      </c>
      <c r="X280" s="19">
        <f>K280/'Total x Ano'!$J$30</f>
        <v>7.0881523373310718E-2</v>
      </c>
      <c r="Y280" s="19">
        <f>L280/'Total x Ano'!$J$30</f>
        <v>0.39496238973254932</v>
      </c>
    </row>
    <row r="281" spans="1:25" x14ac:dyDescent="0.25">
      <c r="A281" s="123" t="s">
        <v>549</v>
      </c>
      <c r="B281" s="174">
        <f>'[1]SCC x Atuacao = Serv. Indústria'!B57</f>
        <v>169528.78167186715</v>
      </c>
      <c r="C281" s="174">
        <f>'[1]SCC x Atuacao = Serv. Indústria'!C57</f>
        <v>179455.94751037535</v>
      </c>
      <c r="D281" s="174">
        <f>'[1]SCC x Atuacao = Serv. Indústria'!D57</f>
        <v>1841591.1181870289</v>
      </c>
      <c r="E281" s="174">
        <f>'[1]SCC x Atuacao = Serv. Indústria'!E57</f>
        <v>107983.06291773374</v>
      </c>
      <c r="F281" s="174">
        <f>'[1]SCC x Atuacao = Serv. Indústria'!F57</f>
        <v>1428295.5073899426</v>
      </c>
      <c r="G281" s="174">
        <f>'[1]SCC x Atuacao = Serv. Indústria'!G57</f>
        <v>158721.25830246351</v>
      </c>
      <c r="H281" s="174">
        <f>'[1]SCC x Atuacao = Serv. Indústria'!H57</f>
        <v>255816.27489028775</v>
      </c>
      <c r="I281" s="174">
        <f>'[1]SCC x Atuacao = Serv. Indústria'!I57</f>
        <v>41375.424600475715</v>
      </c>
      <c r="J281" s="174">
        <f>'[1]SCC x Atuacao = Serv. Indústria'!J57</f>
        <v>94668.100055161776</v>
      </c>
      <c r="K281" s="174">
        <f>'[1]SCC x Atuacao = Serv. Indústria'!K57</f>
        <v>530301.29885743116</v>
      </c>
      <c r="L281" s="174">
        <f t="shared" si="16"/>
        <v>4807736.7743827673</v>
      </c>
      <c r="M281" s="133"/>
      <c r="N281" s="123" t="s">
        <v>549</v>
      </c>
      <c r="O281" s="19">
        <f>B281/'Total x Ano'!$J$30</f>
        <v>1.421603311889727E-3</v>
      </c>
      <c r="P281" s="19">
        <f>C281/'Total x Ano'!$J$30</f>
        <v>1.5048487153812554E-3</v>
      </c>
      <c r="Q281" s="19">
        <f>D281/'Total x Ano'!$J$30</f>
        <v>1.544287646583045E-2</v>
      </c>
      <c r="R281" s="19">
        <f>E281/'Total x Ano'!$J$30</f>
        <v>9.0550453060515021E-4</v>
      </c>
      <c r="S281" s="19">
        <f>F281/'Total x Ano'!$J$30</f>
        <v>1.1977138062567175E-2</v>
      </c>
      <c r="T281" s="19">
        <f>G281/'Total x Ano'!$J$30</f>
        <v>1.3309755679529612E-3</v>
      </c>
      <c r="U281" s="19">
        <f>H281/'Total x Ano'!$J$30</f>
        <v>2.1451771199726367E-3</v>
      </c>
      <c r="V281" s="19">
        <f>I281/'Total x Ano'!$J$30</f>
        <v>3.4695843421283129E-4</v>
      </c>
      <c r="W281" s="19">
        <f>J281/'Total x Ano'!$J$30</f>
        <v>7.9385036122783218E-4</v>
      </c>
      <c r="X281" s="19">
        <f>K281/'Total x Ano'!$J$30</f>
        <v>4.4469032061725247E-3</v>
      </c>
      <c r="Y281" s="19">
        <f>L281/'Total x Ano'!$J$30</f>
        <v>4.031583577581254E-2</v>
      </c>
    </row>
    <row r="282" spans="1:25" x14ac:dyDescent="0.25">
      <c r="A282" s="123" t="s">
        <v>550</v>
      </c>
      <c r="B282" s="174">
        <f>'[1]SCC x Atuacao = Serv. Indústria'!B58</f>
        <v>87672.809242426636</v>
      </c>
      <c r="C282" s="174">
        <f>'[1]SCC x Atuacao = Serv. Indústria'!C58</f>
        <v>62683.929480550229</v>
      </c>
      <c r="D282" s="174">
        <f>'[1]SCC x Atuacao = Serv. Indústria'!D58</f>
        <v>1097712.5163539071</v>
      </c>
      <c r="E282" s="174">
        <f>'[1]SCC x Atuacao = Serv. Indústria'!E58</f>
        <v>124143.23951164927</v>
      </c>
      <c r="F282" s="174">
        <f>'[1]SCC x Atuacao = Serv. Indústria'!F58</f>
        <v>334042.4571800757</v>
      </c>
      <c r="G282" s="174">
        <f>'[1]SCC x Atuacao = Serv. Indústria'!G58</f>
        <v>147322.05346111249</v>
      </c>
      <c r="H282" s="174">
        <f>'[1]SCC x Atuacao = Serv. Indústria'!H58</f>
        <v>236111.26398128388</v>
      </c>
      <c r="I282" s="174">
        <f>'[1]SCC x Atuacao = Serv. Indústria'!I58</f>
        <v>13384.876605655147</v>
      </c>
      <c r="J282" s="174">
        <f>'[1]SCC x Atuacao = Serv. Indústria'!J58</f>
        <v>3651.0295351135192</v>
      </c>
      <c r="K282" s="174">
        <f>'[1]SCC x Atuacao = Serv. Indústria'!K58</f>
        <v>283599.74897482945</v>
      </c>
      <c r="L282" s="174">
        <f t="shared" si="16"/>
        <v>2390323.9243266033</v>
      </c>
      <c r="M282" s="133"/>
      <c r="N282" s="123" t="s">
        <v>550</v>
      </c>
      <c r="O282" s="19">
        <f>B282/'Total x Ano'!$J$30</f>
        <v>7.3519053668981199E-4</v>
      </c>
      <c r="P282" s="19">
        <f>C282/'Total x Ano'!$J$30</f>
        <v>5.2564337968459627E-4</v>
      </c>
      <c r="Q282" s="19">
        <f>D282/'Total x Ano'!$J$30</f>
        <v>9.2049959503158699E-3</v>
      </c>
      <c r="R282" s="19">
        <f>E282/'Total x Ano'!$J$30</f>
        <v>1.0410175705743718E-3</v>
      </c>
      <c r="S282" s="19">
        <f>F282/'Total x Ano'!$J$30</f>
        <v>2.8011518678764994E-3</v>
      </c>
      <c r="T282" s="19">
        <f>G282/'Total x Ano'!$J$30</f>
        <v>1.2353862102311554E-3</v>
      </c>
      <c r="U282" s="19">
        <f>H282/'Total x Ano'!$J$30</f>
        <v>1.9799384596530965E-3</v>
      </c>
      <c r="V282" s="19">
        <f>I282/'Total x Ano'!$J$30</f>
        <v>1.1224043919966616E-4</v>
      </c>
      <c r="W282" s="19">
        <f>J282/'Total x Ano'!$J$30</f>
        <v>3.0616132716453705E-5</v>
      </c>
      <c r="X282" s="19">
        <f>K282/'Total x Ano'!$J$30</f>
        <v>2.3781586726321475E-3</v>
      </c>
      <c r="Y282" s="19">
        <f>L282/'Total x Ano'!$J$30</f>
        <v>2.004433921957367E-2</v>
      </c>
    </row>
    <row r="283" spans="1:25" x14ac:dyDescent="0.25">
      <c r="A283" s="123" t="s">
        <v>551</v>
      </c>
      <c r="B283" s="174">
        <f>'[1]SCC x Atuacao = Serv. Indústria'!B59</f>
        <v>616124.95466320205</v>
      </c>
      <c r="C283" s="174">
        <f>'[1]SCC x Atuacao = Serv. Indústria'!C59</f>
        <v>86269.902161927486</v>
      </c>
      <c r="D283" s="174">
        <f>'[1]SCC x Atuacao = Serv. Indústria'!D59</f>
        <v>1693141.5397309894</v>
      </c>
      <c r="E283" s="174">
        <f>'[1]SCC x Atuacao = Serv. Indústria'!E59</f>
        <v>155153.78915952245</v>
      </c>
      <c r="F283" s="174">
        <f>'[1]SCC x Atuacao = Serv. Indústria'!F59</f>
        <v>996903.22558739351</v>
      </c>
      <c r="G283" s="174">
        <f>'[1]SCC x Atuacao = Serv. Indústria'!G59</f>
        <v>172973.40024179814</v>
      </c>
      <c r="H283" s="174">
        <f>'[1]SCC x Atuacao = Serv. Indústria'!H59</f>
        <v>177741.38494281223</v>
      </c>
      <c r="I283" s="174">
        <f>'[1]SCC x Atuacao = Serv. Indústria'!I59</f>
        <v>37335.575238497324</v>
      </c>
      <c r="J283" s="174">
        <f>'[1]SCC x Atuacao = Serv. Indústria'!J59</f>
        <v>69345.131971970972</v>
      </c>
      <c r="K283" s="174">
        <f>'[1]SCC x Atuacao = Serv. Indústria'!K59</f>
        <v>497214.75894418871</v>
      </c>
      <c r="L283" s="174">
        <f t="shared" si="16"/>
        <v>4502203.6626423029</v>
      </c>
      <c r="M283" s="133"/>
      <c r="N283" s="123" t="s">
        <v>551</v>
      </c>
      <c r="O283" s="19">
        <f>B283/'Total x Ano'!$J$30</f>
        <v>5.1665874516956239E-3</v>
      </c>
      <c r="P283" s="19">
        <f>C283/'Total x Ano'!$J$30</f>
        <v>7.2342629623315974E-4</v>
      </c>
      <c r="Q283" s="19">
        <f>D283/'Total x Ano'!$J$30</f>
        <v>1.4198035263643244E-2</v>
      </c>
      <c r="R283" s="19">
        <f>E283/'Total x Ano'!$J$30</f>
        <v>1.3010601406216562E-3</v>
      </c>
      <c r="S283" s="19">
        <f>F283/'Total x Ano'!$J$30</f>
        <v>8.3596479202668085E-3</v>
      </c>
      <c r="T283" s="19">
        <f>G283/'Total x Ano'!$J$30</f>
        <v>1.4504885614557207E-3</v>
      </c>
      <c r="U283" s="19">
        <f>H283/'Total x Ano'!$J$30</f>
        <v>1.4904710515978416E-3</v>
      </c>
      <c r="V283" s="19">
        <f>I283/'Total x Ano'!$J$30</f>
        <v>3.1308180762537597E-4</v>
      </c>
      <c r="W283" s="19">
        <f>J283/'Total x Ano'!$J$30</f>
        <v>5.8150166775570848E-4</v>
      </c>
      <c r="X283" s="19">
        <f>K283/'Total x Ano'!$J$30</f>
        <v>4.1694521783542642E-3</v>
      </c>
      <c r="Y283" s="19">
        <f>L283/'Total x Ano'!$J$30</f>
        <v>3.7753752339249408E-2</v>
      </c>
    </row>
    <row r="284" spans="1:25" x14ac:dyDescent="0.25">
      <c r="A284" s="123" t="s">
        <v>552</v>
      </c>
      <c r="B284" s="174">
        <f>'[1]SCC x Atuacao = Serv. Indústria'!B60</f>
        <v>11897.21286775282</v>
      </c>
      <c r="C284" s="174">
        <f>'[1]SCC x Atuacao = Serv. Indústria'!C60</f>
        <v>29397.196624769425</v>
      </c>
      <c r="D284" s="174">
        <f>'[1]SCC x Atuacao = Serv. Indústria'!D60</f>
        <v>380622.17547925835</v>
      </c>
      <c r="E284" s="174">
        <f>'[1]SCC x Atuacao = Serv. Indústria'!E60</f>
        <v>4658.916919852395</v>
      </c>
      <c r="F284" s="174">
        <f>'[1]SCC x Atuacao = Serv. Indústria'!F60</f>
        <v>58624.282093712231</v>
      </c>
      <c r="G284" s="174">
        <f>'[1]SCC x Atuacao = Serv. Indústria'!G60</f>
        <v>19995.492876605058</v>
      </c>
      <c r="H284" s="174">
        <f>'[1]SCC x Atuacao = Serv. Indústria'!H60</f>
        <v>97791.367174222687</v>
      </c>
      <c r="I284" s="174">
        <f>'[1]SCC x Atuacao = Serv. Indústria'!I60</f>
        <v>4324.2425186149221</v>
      </c>
      <c r="J284" s="174">
        <f>'[1]SCC x Atuacao = Serv. Indústria'!J60</f>
        <v>7383.7725530694324</v>
      </c>
      <c r="K284" s="174">
        <f>'[1]SCC x Atuacao = Serv. Indústria'!K60</f>
        <v>87275.443841115703</v>
      </c>
      <c r="L284" s="174">
        <f t="shared" si="16"/>
        <v>701970.10294897307</v>
      </c>
      <c r="M284" s="133"/>
      <c r="N284" s="123" t="s">
        <v>552</v>
      </c>
      <c r="O284" s="19">
        <f>B284/'Total x Ano'!$J$30</f>
        <v>9.976546193666873E-5</v>
      </c>
      <c r="P284" s="19">
        <f>C284/'Total x Ano'!$J$30</f>
        <v>2.465136106678035E-4</v>
      </c>
      <c r="Q284" s="19">
        <f>D284/'Total x Ano'!$J$30</f>
        <v>3.1917515120665767E-3</v>
      </c>
      <c r="R284" s="19">
        <f>E284/'Total x Ano'!$J$30</f>
        <v>3.9067889580547501E-5</v>
      </c>
      <c r="S284" s="19">
        <f>F284/'Total x Ano'!$J$30</f>
        <v>4.9160073445752282E-4</v>
      </c>
      <c r="T284" s="19">
        <f>G284/'Total x Ano'!$J$30</f>
        <v>1.6767453063674294E-4</v>
      </c>
      <c r="U284" s="19">
        <f>H284/'Total x Ano'!$J$30</f>
        <v>8.2004088083510002E-4</v>
      </c>
      <c r="V284" s="19">
        <f>I284/'Total x Ano'!$J$30</f>
        <v>3.6261438472293851E-5</v>
      </c>
      <c r="W284" s="19">
        <f>J284/'Total x Ano'!$J$30</f>
        <v>6.1917483345106137E-5</v>
      </c>
      <c r="X284" s="19">
        <f>K284/'Total x Ano'!$J$30</f>
        <v>7.3185838291059467E-4</v>
      </c>
      <c r="Y284" s="19">
        <f>L284/'Total x Ano'!$J$30</f>
        <v>5.8864519249089567E-3</v>
      </c>
    </row>
    <row r="285" spans="1:25" x14ac:dyDescent="0.25">
      <c r="A285" s="123" t="s">
        <v>553</v>
      </c>
      <c r="B285" s="174">
        <f>'[1]SCC x Atuacao = Serv. Indústria'!B61</f>
        <v>16356.350704735365</v>
      </c>
      <c r="C285" s="174">
        <f>'[1]SCC x Atuacao = Serv. Indústria'!C61</f>
        <v>15314.596775374703</v>
      </c>
      <c r="D285" s="174">
        <f>'[1]SCC x Atuacao = Serv. Indústria'!D61</f>
        <v>384860.12249980168</v>
      </c>
      <c r="E285" s="174">
        <f>'[1]SCC x Atuacao = Serv. Indústria'!E61</f>
        <v>19086.147319721094</v>
      </c>
      <c r="F285" s="174">
        <f>'[1]SCC x Atuacao = Serv. Indústria'!F61</f>
        <v>20364.973606600495</v>
      </c>
      <c r="G285" s="174">
        <f>'[1]SCC x Atuacao = Serv. Indústria'!G61</f>
        <v>24467.514741081905</v>
      </c>
      <c r="H285" s="174">
        <f>'[1]SCC x Atuacao = Serv. Indústria'!H61</f>
        <v>18271.270301751803</v>
      </c>
      <c r="I285" s="174">
        <f>'[1]SCC x Atuacao = Serv. Indústria'!I61</f>
        <v>18493.567679906184</v>
      </c>
      <c r="J285" s="174">
        <f>'[1]SCC x Atuacao = Serv. Indústria'!J61</f>
        <v>700.56292173259544</v>
      </c>
      <c r="K285" s="174">
        <f>'[1]SCC x Atuacao = Serv. Indústria'!K61</f>
        <v>80264.392425705955</v>
      </c>
      <c r="L285" s="174">
        <f t="shared" si="16"/>
        <v>598179.49897641176</v>
      </c>
      <c r="M285" s="133"/>
      <c r="N285" s="123" t="s">
        <v>553</v>
      </c>
      <c r="O285" s="19">
        <f>B285/'Total x Ano'!$J$30</f>
        <v>1.3715808078705913E-4</v>
      </c>
      <c r="P285" s="19">
        <f>C285/'Total x Ano'!$J$30</f>
        <v>1.2842233207496293E-4</v>
      </c>
      <c r="Q285" s="19">
        <f>D285/'Total x Ano'!$J$30</f>
        <v>3.2272893096051605E-3</v>
      </c>
      <c r="R285" s="19">
        <f>E285/'Total x Ano'!$J$30</f>
        <v>1.600491077287874E-4</v>
      </c>
      <c r="S285" s="19">
        <f>F285/'Total x Ano'!$J$30</f>
        <v>1.7077285426215312E-4</v>
      </c>
      <c r="T285" s="19">
        <f>G285/'Total x Ano'!$J$30</f>
        <v>2.0517518999786994E-4</v>
      </c>
      <c r="U285" s="19">
        <f>H285/'Total x Ano'!$J$30</f>
        <v>1.532158617389107E-4</v>
      </c>
      <c r="V285" s="19">
        <f>I285/'Total x Ano'!$J$30</f>
        <v>1.5507996225265321E-4</v>
      </c>
      <c r="W285" s="19">
        <f>J285/'Total x Ano'!$J$30</f>
        <v>5.8746518431888898E-6</v>
      </c>
      <c r="X285" s="19">
        <f>K285/'Total x Ano'!$J$30</f>
        <v>6.7306639600616899E-4</v>
      </c>
      <c r="Y285" s="19">
        <f>L285/'Total x Ano'!$J$30</f>
        <v>5.0161037462969141E-3</v>
      </c>
    </row>
    <row r="286" spans="1:25" x14ac:dyDescent="0.25">
      <c r="A286" s="123" t="s">
        <v>554</v>
      </c>
      <c r="B286" s="174">
        <f>'[1]SCC x Atuacao = Serv. Indústria'!B62</f>
        <v>129944.41159831561</v>
      </c>
      <c r="C286" s="174">
        <f>'[1]SCC x Atuacao = Serv. Indústria'!C62</f>
        <v>51862.609303022582</v>
      </c>
      <c r="D286" s="174">
        <f>'[1]SCC x Atuacao = Serv. Indústria'!D62</f>
        <v>733093.05540776299</v>
      </c>
      <c r="E286" s="174">
        <f>'[1]SCC x Atuacao = Serv. Indústria'!E62</f>
        <v>34261.466547480748</v>
      </c>
      <c r="F286" s="174">
        <f>'[1]SCC x Atuacao = Serv. Indústria'!F62</f>
        <v>178474.03695467138</v>
      </c>
      <c r="G286" s="174">
        <f>'[1]SCC x Atuacao = Serv. Indústria'!G62</f>
        <v>49417.056802480831</v>
      </c>
      <c r="H286" s="174">
        <f>'[1]SCC x Atuacao = Serv. Indústria'!H62</f>
        <v>66372.195887529611</v>
      </c>
      <c r="I286" s="174">
        <f>'[1]SCC x Atuacao = Serv. Indústria'!I62</f>
        <v>7695.1227215259178</v>
      </c>
      <c r="J286" s="174">
        <f>'[1]SCC x Atuacao = Serv. Indústria'!J62</f>
        <v>6203.3886425386627</v>
      </c>
      <c r="K286" s="174">
        <f>'[1]SCC x Atuacao = Serv. Indústria'!K62</f>
        <v>167269.34912037558</v>
      </c>
      <c r="L286" s="174">
        <f t="shared" si="16"/>
        <v>1424592.6929857037</v>
      </c>
      <c r="M286" s="133"/>
      <c r="N286" s="123" t="s">
        <v>554</v>
      </c>
      <c r="O286" s="19">
        <f>B286/'Total x Ano'!$J$30</f>
        <v>1.0896639736801854E-3</v>
      </c>
      <c r="P286" s="19">
        <f>C286/'Total x Ano'!$J$30</f>
        <v>4.348999410089835E-4</v>
      </c>
      <c r="Q286" s="19">
        <f>D286/'Total x Ano'!$J$30</f>
        <v>6.1474370617976308E-3</v>
      </c>
      <c r="R286" s="19">
        <f>E286/'Total x Ano'!$J$30</f>
        <v>2.8730351173272421E-4</v>
      </c>
      <c r="S286" s="19">
        <f>F286/'Total x Ano'!$J$30</f>
        <v>1.4966147902376768E-3</v>
      </c>
      <c r="T286" s="19">
        <f>G286/'Total x Ano'!$J$30</f>
        <v>4.1439247614145718E-4</v>
      </c>
      <c r="U286" s="19">
        <f>H286/'Total x Ano'!$J$30</f>
        <v>5.5657176652006677E-4</v>
      </c>
      <c r="V286" s="19">
        <f>I286/'Total x Ano'!$J$30</f>
        <v>6.4528346387181636E-5</v>
      </c>
      <c r="W286" s="19">
        <f>J286/'Total x Ano'!$J$30</f>
        <v>5.2019236805708314E-5</v>
      </c>
      <c r="X286" s="19">
        <f>K286/'Total x Ano'!$J$30</f>
        <v>1.4026565774973988E-3</v>
      </c>
      <c r="Y286" s="19">
        <f>L286/'Total x Ano'!$J$30</f>
        <v>1.1946087681809011E-2</v>
      </c>
    </row>
    <row r="287" spans="1:25" x14ac:dyDescent="0.25">
      <c r="A287" s="123" t="s">
        <v>555</v>
      </c>
      <c r="B287" s="174">
        <f>'[1]SCC x Atuacao = Serv. Indústria'!B63</f>
        <v>26293.517030592982</v>
      </c>
      <c r="C287" s="174">
        <f>'[1]SCC x Atuacao = Serv. Indústria'!C63</f>
        <v>37800.080054377868</v>
      </c>
      <c r="D287" s="174">
        <f>'[1]SCC x Atuacao = Serv. Indústria'!D63</f>
        <v>2622529.3697516597</v>
      </c>
      <c r="E287" s="174">
        <f>'[1]SCC x Atuacao = Serv. Indústria'!E63</f>
        <v>30133.231013911536</v>
      </c>
      <c r="F287" s="174">
        <f>'[1]SCC x Atuacao = Serv. Indústria'!F63</f>
        <v>547439.38599808537</v>
      </c>
      <c r="G287" s="174">
        <f>'[1]SCC x Atuacao = Serv. Indústria'!G63</f>
        <v>110277.3669893882</v>
      </c>
      <c r="H287" s="174">
        <f>'[1]SCC x Atuacao = Serv. Indústria'!H63</f>
        <v>34422.267535954328</v>
      </c>
      <c r="I287" s="174">
        <f>'[1]SCC x Atuacao = Serv. Indústria'!I63</f>
        <v>4860.5455458250535</v>
      </c>
      <c r="J287" s="174">
        <f>'[1]SCC x Atuacao = Serv. Indústria'!J63</f>
        <v>25036.763233633119</v>
      </c>
      <c r="K287" s="174">
        <f>'[1]SCC x Atuacao = Serv. Indústria'!K63</f>
        <v>328872.81151272915</v>
      </c>
      <c r="L287" s="174">
        <f t="shared" si="16"/>
        <v>3767665.3386661573</v>
      </c>
      <c r="M287" s="133"/>
      <c r="N287" s="123" t="s">
        <v>555</v>
      </c>
      <c r="O287" s="19">
        <f>B287/'Total x Ano'!$J$30</f>
        <v>2.2048734452813484E-4</v>
      </c>
      <c r="P287" s="19">
        <f>C287/'Total x Ano'!$J$30</f>
        <v>3.1697696677258582E-4</v>
      </c>
      <c r="Q287" s="19">
        <f>D287/'Total x Ano'!$J$30</f>
        <v>2.199152498354633E-2</v>
      </c>
      <c r="R287" s="19">
        <f>E287/'Total x Ano'!$J$30</f>
        <v>2.5268571262565526E-4</v>
      </c>
      <c r="S287" s="19">
        <f>F287/'Total x Ano'!$J$30</f>
        <v>4.5906166287450166E-3</v>
      </c>
      <c r="T287" s="19">
        <f>G287/'Total x Ano'!$J$30</f>
        <v>9.2474368418474153E-4</v>
      </c>
      <c r="U287" s="19">
        <f>H287/'Total x Ano'!$J$30</f>
        <v>2.8865192711986266E-4</v>
      </c>
      <c r="V287" s="19">
        <f>I287/'Total x Ano'!$J$30</f>
        <v>4.0758669869462138E-5</v>
      </c>
      <c r="W287" s="19">
        <f>J287/'Total x Ano'!$J$30</f>
        <v>2.0994868942562716E-4</v>
      </c>
      <c r="X287" s="19">
        <f>K287/'Total x Ano'!$J$30</f>
        <v>2.7578012029951756E-3</v>
      </c>
      <c r="Y287" s="19">
        <f>L287/'Total x Ano'!$J$30</f>
        <v>3.1594195809812591E-2</v>
      </c>
    </row>
    <row r="288" spans="1:25" x14ac:dyDescent="0.25">
      <c r="A288" s="179" t="s">
        <v>95</v>
      </c>
      <c r="B288" s="162">
        <f>'[1]SCC x Atuacao = Serv. Indústria'!B64</f>
        <v>4356725.1824482158</v>
      </c>
      <c r="C288" s="162">
        <f>'[1]SCC x Atuacao = Serv. Indústria'!C64</f>
        <v>2636502.2175436001</v>
      </c>
      <c r="D288" s="162">
        <f>'[1]SCC x Atuacao = Serv. Indústria'!D64</f>
        <v>50523878.911121719</v>
      </c>
      <c r="E288" s="162">
        <f>'[1]SCC x Atuacao = Serv. Indústria'!E64</f>
        <v>4920884.4304391472</v>
      </c>
      <c r="F288" s="162">
        <f>'[1]SCC x Atuacao = Serv. Indústria'!F64</f>
        <v>17030599.862319689</v>
      </c>
      <c r="G288" s="162">
        <f>'[1]SCC x Atuacao = Serv. Indústria'!G64</f>
        <v>2849455.1491054422</v>
      </c>
      <c r="H288" s="162">
        <f>'[1]SCC x Atuacao = Serv. Indústria'!H64</f>
        <v>3730268.8768321676</v>
      </c>
      <c r="I288" s="162">
        <f>'[1]SCC x Atuacao = Serv. Indústria'!I64</f>
        <v>819553.46371391322</v>
      </c>
      <c r="J288" s="162">
        <f>'[1]SCC x Atuacao = Serv. Indústria'!J64</f>
        <v>1253090.6124047686</v>
      </c>
      <c r="K288" s="162">
        <f>'[1]SCC x Atuacao = Serv. Indústria'!K64</f>
        <v>12963872.476823112</v>
      </c>
      <c r="L288" s="174">
        <f t="shared" si="16"/>
        <v>101084831.18275177</v>
      </c>
      <c r="M288" s="133"/>
      <c r="N288" s="123" t="s">
        <v>95</v>
      </c>
      <c r="O288" s="19">
        <f>B288/'Total x Ano'!$J$30</f>
        <v>3.6533825627023654E-2</v>
      </c>
      <c r="P288" s="19">
        <f>C288/'Total x Ano'!$J$30</f>
        <v>2.2108695923499178E-2</v>
      </c>
      <c r="Q288" s="19">
        <f>D288/'Total x Ano'!$J$30</f>
        <v>0.42367386163717896</v>
      </c>
      <c r="R288" s="19">
        <f>E288/'Total x Ano'!$J$30</f>
        <v>4.1264648602732081E-2</v>
      </c>
      <c r="S288" s="19">
        <f>F288/'Total x Ano'!$J$30</f>
        <v>0.14281207550116021</v>
      </c>
      <c r="T288" s="19">
        <f>G288/'Total x Ano'!$J$30</f>
        <v>2.3894437493747124E-2</v>
      </c>
      <c r="U288" s="19">
        <f>H288/'Total x Ano'!$J$30</f>
        <v>3.1280603430560688E-2</v>
      </c>
      <c r="V288" s="19">
        <f>I288/'Total x Ano'!$J$30</f>
        <v>6.8724608694556441E-3</v>
      </c>
      <c r="W288" s="19">
        <f>J288/'Total x Ano'!$J$30</f>
        <v>1.0507937042457749E-2</v>
      </c>
      <c r="X288" s="19">
        <f>K288/'Total x Ano'!$J$30</f>
        <v>0.10871006012205736</v>
      </c>
      <c r="Y288" s="19">
        <f>L288/'Total x Ano'!$J$30</f>
        <v>0.84765860624987266</v>
      </c>
    </row>
    <row r="291" spans="1:25" x14ac:dyDescent="0.25">
      <c r="A291" s="181"/>
      <c r="B291" s="182">
        <v>2016</v>
      </c>
      <c r="C291" s="182">
        <v>2016</v>
      </c>
      <c r="D291" s="182">
        <v>2016</v>
      </c>
      <c r="E291" s="182">
        <v>2016</v>
      </c>
      <c r="F291" s="182">
        <v>2016</v>
      </c>
      <c r="G291" s="182">
        <v>2016</v>
      </c>
      <c r="H291" s="182">
        <v>2016</v>
      </c>
      <c r="I291" s="182">
        <v>2016</v>
      </c>
      <c r="J291" s="182">
        <v>2016</v>
      </c>
      <c r="K291" s="182">
        <v>2016</v>
      </c>
      <c r="L291" s="182">
        <v>2016</v>
      </c>
      <c r="N291" s="181"/>
      <c r="O291" s="183">
        <v>2015</v>
      </c>
      <c r="P291" s="181">
        <v>2015</v>
      </c>
      <c r="Q291" s="181">
        <v>2015</v>
      </c>
      <c r="R291" s="181">
        <v>2015</v>
      </c>
      <c r="S291" s="181">
        <v>2015</v>
      </c>
      <c r="T291" s="181">
        <v>2015</v>
      </c>
      <c r="U291" s="181">
        <v>2015</v>
      </c>
      <c r="V291" s="181">
        <v>2015</v>
      </c>
      <c r="W291" s="181">
        <v>2015</v>
      </c>
      <c r="X291" s="181">
        <v>2015</v>
      </c>
      <c r="Y291" s="181">
        <v>2015</v>
      </c>
    </row>
    <row r="292" spans="1:25" x14ac:dyDescent="0.25">
      <c r="A292" s="123"/>
      <c r="B292" s="156" t="s">
        <v>780</v>
      </c>
      <c r="C292" s="156" t="s">
        <v>782</v>
      </c>
      <c r="D292" s="156" t="s">
        <v>23</v>
      </c>
      <c r="E292" s="156" t="s">
        <v>787</v>
      </c>
      <c r="F292" s="156" t="s">
        <v>788</v>
      </c>
      <c r="G292" s="156" t="s">
        <v>791</v>
      </c>
      <c r="H292" s="156" t="s">
        <v>25</v>
      </c>
      <c r="I292" s="156" t="s">
        <v>24</v>
      </c>
      <c r="J292" s="156" t="s">
        <v>35</v>
      </c>
      <c r="K292" s="156" t="s">
        <v>795</v>
      </c>
      <c r="L292" s="156" t="s">
        <v>935</v>
      </c>
      <c r="N292" s="123"/>
      <c r="O292" s="123" t="s">
        <v>780</v>
      </c>
      <c r="P292" s="123" t="s">
        <v>782</v>
      </c>
      <c r="Q292" s="123" t="s">
        <v>23</v>
      </c>
      <c r="R292" s="123" t="s">
        <v>787</v>
      </c>
      <c r="S292" s="123" t="s">
        <v>788</v>
      </c>
      <c r="T292" s="123" t="s">
        <v>791</v>
      </c>
      <c r="U292" s="123" t="s">
        <v>25</v>
      </c>
      <c r="V292" s="123" t="s">
        <v>24</v>
      </c>
      <c r="W292" s="123" t="s">
        <v>35</v>
      </c>
      <c r="X292" s="123" t="s">
        <v>795</v>
      </c>
      <c r="Y292" s="123" t="s">
        <v>935</v>
      </c>
    </row>
    <row r="293" spans="1:25" x14ac:dyDescent="0.25">
      <c r="A293" s="123" t="s">
        <v>529</v>
      </c>
      <c r="B293" s="174">
        <f>'[1]SCC x Atuacao = Serv. Indústria'!B69</f>
        <v>3572.0429928986387</v>
      </c>
      <c r="C293" s="174">
        <f>'[1]SCC x Atuacao = Serv. Indústria'!C69</f>
        <v>2760.1257545119724</v>
      </c>
      <c r="D293" s="174">
        <f>'[1]SCC x Atuacao = Serv. Indústria'!D69</f>
        <v>237441.68972894218</v>
      </c>
      <c r="E293" s="174">
        <f>'[1]SCC x Atuacao = Serv. Indústria'!E69</f>
        <v>1027.7015340891037</v>
      </c>
      <c r="F293" s="174">
        <f>'[1]SCC x Atuacao = Serv. Indústria'!F69</f>
        <v>22006.630084050095</v>
      </c>
      <c r="G293" s="174">
        <f>'[1]SCC x Atuacao = Serv. Indústria'!G69</f>
        <v>10106.241334751408</v>
      </c>
      <c r="H293" s="174">
        <f>'[1]SCC x Atuacao = Serv. Indústria'!H69</f>
        <v>4857.8534290501257</v>
      </c>
      <c r="I293" s="174">
        <f>'[1]SCC x Atuacao = Serv. Indústria'!I69</f>
        <v>1042.355745897265</v>
      </c>
      <c r="J293" s="174">
        <f>'[1]SCC x Atuacao = Serv. Indústria'!J69</f>
        <v>2593.6736174233592</v>
      </c>
      <c r="K293" s="174">
        <f>'[1]SCC x Atuacao = Serv. Indústria'!K69</f>
        <v>14294.141403739632</v>
      </c>
      <c r="L293" s="174">
        <f>SUM(B293:K293)</f>
        <v>299702.45562535379</v>
      </c>
      <c r="N293" s="123" t="s">
        <v>529</v>
      </c>
      <c r="O293" s="19">
        <f>B293/'Total x Ano'!$K$30</f>
        <v>3.1416193497784844E-5</v>
      </c>
      <c r="P293" s="19">
        <f>C293/'Total x Ano'!$K$30</f>
        <v>2.42753642535534E-5</v>
      </c>
      <c r="Q293" s="19">
        <f>D293/'Total x Ano'!$K$30</f>
        <v>2.0883046715269795E-3</v>
      </c>
      <c r="R293" s="19">
        <f>E293/'Total x Ano'!$K$30</f>
        <v>9.038656678293171E-6</v>
      </c>
      <c r="S293" s="19">
        <f>F293/'Total x Ano'!$K$30</f>
        <v>1.9354877596074592E-4</v>
      </c>
      <c r="T293" s="19">
        <f>G293/'Total x Ano'!$K$30</f>
        <v>8.8884605795356693E-5</v>
      </c>
      <c r="U293" s="19">
        <f>H293/'Total x Ano'!$K$30</f>
        <v>4.2724923416185496E-5</v>
      </c>
      <c r="V293" s="19">
        <f>I293/'Total x Ano'!$K$30</f>
        <v>9.1675407803708827E-6</v>
      </c>
      <c r="W293" s="19">
        <f>J293/'Total x Ano'!$K$30</f>
        <v>2.2811414195479708E-5</v>
      </c>
      <c r="X293" s="19">
        <f>K293/'Total x Ano'!$K$30</f>
        <v>1.2571727527281893E-4</v>
      </c>
      <c r="Y293" s="19">
        <f>L293/'Total x Ano'!$K$30</f>
        <v>2.6358894213775685E-3</v>
      </c>
    </row>
    <row r="294" spans="1:25" x14ac:dyDescent="0.25">
      <c r="A294" s="123" t="s">
        <v>530</v>
      </c>
      <c r="B294" s="174">
        <f>'[1]SCC x Atuacao = Serv. Indústria'!B70</f>
        <v>2886.5835204633058</v>
      </c>
      <c r="C294" s="174">
        <f>'[1]SCC x Atuacao = Serv. Indústria'!C70</f>
        <v>7164.2169580532473</v>
      </c>
      <c r="D294" s="174">
        <f>'[1]SCC x Atuacao = Serv. Indústria'!D70</f>
        <v>69565.174619815312</v>
      </c>
      <c r="E294" s="174">
        <f>'[1]SCC x Atuacao = Serv. Indústria'!E70</f>
        <v>0</v>
      </c>
      <c r="F294" s="174">
        <f>'[1]SCC x Atuacao = Serv. Indústria'!F70</f>
        <v>11975.759712896417</v>
      </c>
      <c r="G294" s="174">
        <f>'[1]SCC x Atuacao = Serv. Indústria'!G70</f>
        <v>1772.8746727983432</v>
      </c>
      <c r="H294" s="174">
        <f>'[1]SCC x Atuacao = Serv. Indústria'!H70</f>
        <v>901.80781408603093</v>
      </c>
      <c r="I294" s="174">
        <f>'[1]SCC x Atuacao = Serv. Indústria'!I70</f>
        <v>0</v>
      </c>
      <c r="J294" s="174">
        <f>'[1]SCC x Atuacao = Serv. Indústria'!J70</f>
        <v>48030.748072527633</v>
      </c>
      <c r="K294" s="174">
        <f>'[1]SCC x Atuacao = Serv. Indústria'!K70</f>
        <v>16583.023971498398</v>
      </c>
      <c r="L294" s="174">
        <f t="shared" ref="L294:L320" si="17">SUM(B294:K294)</f>
        <v>158880.18934213868</v>
      </c>
      <c r="N294" s="123" t="s">
        <v>530</v>
      </c>
      <c r="O294" s="19">
        <f>B294/'Total x Ano'!$K$30</f>
        <v>2.5387562973536E-5</v>
      </c>
      <c r="P294" s="19">
        <f>C294/'Total x Ano'!$K$30</f>
        <v>6.3009439321353391E-5</v>
      </c>
      <c r="Q294" s="19">
        <f>D294/'Total x Ano'!$K$30</f>
        <v>6.1182717870644754E-4</v>
      </c>
      <c r="R294" s="19">
        <f>E294/'Total x Ano'!$K$30</f>
        <v>0</v>
      </c>
      <c r="S294" s="19">
        <f>F294/'Total x Ano'!$K$30</f>
        <v>1.0532705938066692E-4</v>
      </c>
      <c r="T294" s="19">
        <f>G294/'Total x Ano'!$K$30</f>
        <v>1.5592470157465212E-5</v>
      </c>
      <c r="U294" s="19">
        <f>H294/'Total x Ano'!$K$30</f>
        <v>7.9314187543277044E-6</v>
      </c>
      <c r="V294" s="19">
        <f>I294/'Total x Ano'!$K$30</f>
        <v>0</v>
      </c>
      <c r="W294" s="19">
        <f>J294/'Total x Ano'!$K$30</f>
        <v>4.2243144281570042E-4</v>
      </c>
      <c r="X294" s="19">
        <f>K294/'Total x Ano'!$K$30</f>
        <v>1.458480457549693E-4</v>
      </c>
      <c r="Y294" s="19">
        <f>L294/'Total x Ano'!$K$30</f>
        <v>1.3973546178644664E-3</v>
      </c>
    </row>
    <row r="295" spans="1:25" x14ac:dyDescent="0.25">
      <c r="A295" s="123" t="s">
        <v>531</v>
      </c>
      <c r="B295" s="174">
        <f>'[1]SCC x Atuacao = Serv. Indústria'!B71</f>
        <v>87923.841005376977</v>
      </c>
      <c r="C295" s="174">
        <f>'[1]SCC x Atuacao = Serv. Indústria'!C71</f>
        <v>64679.51261647608</v>
      </c>
      <c r="D295" s="174">
        <f>'[1]SCC x Atuacao = Serv. Indústria'!D71</f>
        <v>396459.24482694233</v>
      </c>
      <c r="E295" s="174">
        <f>'[1]SCC x Atuacao = Serv. Indústria'!E71</f>
        <v>15453.068511349227</v>
      </c>
      <c r="F295" s="174">
        <f>'[1]SCC x Atuacao = Serv. Indústria'!F71</f>
        <v>70935.528845353736</v>
      </c>
      <c r="G295" s="174">
        <f>'[1]SCC x Atuacao = Serv. Indústria'!G71</f>
        <v>17025.484083267984</v>
      </c>
      <c r="H295" s="174">
        <f>'[1]SCC x Atuacao = Serv. Indústria'!H71</f>
        <v>24525.855540422079</v>
      </c>
      <c r="I295" s="174">
        <f>'[1]SCC x Atuacao = Serv. Indústria'!I71</f>
        <v>1596.5154902552083</v>
      </c>
      <c r="J295" s="174">
        <f>'[1]SCC x Atuacao = Serv. Indústria'!J71</f>
        <v>0</v>
      </c>
      <c r="K295" s="174">
        <f>'[1]SCC x Atuacao = Serv. Indústria'!K71</f>
        <v>47750.685809882416</v>
      </c>
      <c r="L295" s="174">
        <f t="shared" si="17"/>
        <v>726349.73672932596</v>
      </c>
      <c r="N295" s="123" t="s">
        <v>531</v>
      </c>
      <c r="O295" s="19">
        <f>B295/'Total x Ano'!$K$30</f>
        <v>7.7329203696171035E-4</v>
      </c>
      <c r="P295" s="19">
        <f>C295/'Total x Ano'!$K$30</f>
        <v>5.6885767829258842E-4</v>
      </c>
      <c r="Q295" s="19">
        <f>D295/'Total x Ano'!$K$30</f>
        <v>3.4868674241128623E-3</v>
      </c>
      <c r="R295" s="19">
        <f>E295/'Total x Ano'!$K$30</f>
        <v>1.3591006363927304E-4</v>
      </c>
      <c r="S295" s="19">
        <f>F295/'Total x Ano'!$K$30</f>
        <v>6.2387947303650171E-4</v>
      </c>
      <c r="T295" s="19">
        <f>G295/'Total x Ano'!$K$30</f>
        <v>1.4973949177452713E-4</v>
      </c>
      <c r="U295" s="19">
        <f>H295/'Total x Ano'!$K$30</f>
        <v>2.1570541700881556E-4</v>
      </c>
      <c r="V295" s="19">
        <f>I295/'Total x Ano'!$K$30</f>
        <v>1.4041387425566104E-5</v>
      </c>
      <c r="W295" s="19">
        <f>J295/'Total x Ano'!$K$30</f>
        <v>0</v>
      </c>
      <c r="X295" s="19">
        <f>K295/'Total x Ano'!$K$30</f>
        <v>4.1996828930601941E-4</v>
      </c>
      <c r="Y295" s="19">
        <f>L295/'Total x Ano'!$K$30</f>
        <v>6.3882612615578632E-3</v>
      </c>
    </row>
    <row r="296" spans="1:25" x14ac:dyDescent="0.25">
      <c r="A296" s="123" t="s">
        <v>532</v>
      </c>
      <c r="B296" s="174">
        <f>'[1]SCC x Atuacao = Serv. Indústria'!B72</f>
        <v>322.08730134850873</v>
      </c>
      <c r="C296" s="174">
        <f>'[1]SCC x Atuacao = Serv. Indústria'!C72</f>
        <v>9462.4674401197753</v>
      </c>
      <c r="D296" s="174">
        <f>'[1]SCC x Atuacao = Serv. Indústria'!D72</f>
        <v>97985.073384030591</v>
      </c>
      <c r="E296" s="174">
        <f>'[1]SCC x Atuacao = Serv. Indústria'!E72</f>
        <v>0</v>
      </c>
      <c r="F296" s="174">
        <f>'[1]SCC x Atuacao = Serv. Indústria'!F72</f>
        <v>7387.666498931213</v>
      </c>
      <c r="G296" s="174">
        <f>'[1]SCC x Atuacao = Serv. Indústria'!G72</f>
        <v>3437.1676092219204</v>
      </c>
      <c r="H296" s="174">
        <f>'[1]SCC x Atuacao = Serv. Indústria'!H72</f>
        <v>3003.0007134854804</v>
      </c>
      <c r="I296" s="174">
        <f>'[1]SCC x Atuacao = Serv. Indústria'!I72</f>
        <v>0</v>
      </c>
      <c r="J296" s="174">
        <f>'[1]SCC x Atuacao = Serv. Indústria'!J72</f>
        <v>632.09563191354744</v>
      </c>
      <c r="K296" s="174">
        <f>'[1]SCC x Atuacao = Serv. Indústria'!K72</f>
        <v>1827.6085645854655</v>
      </c>
      <c r="L296" s="174">
        <f t="shared" si="17"/>
        <v>124057.1671436365</v>
      </c>
      <c r="N296" s="123" t="s">
        <v>532</v>
      </c>
      <c r="O296" s="19">
        <f>B296/'Total x Ano'!$K$30</f>
        <v>2.8327646118651352E-6</v>
      </c>
      <c r="P296" s="19">
        <f>C296/'Total x Ano'!$K$30</f>
        <v>8.3222600807517002E-5</v>
      </c>
      <c r="Q296" s="19">
        <f>D296/'Total x Ano'!$K$30</f>
        <v>8.6178078803843326E-4</v>
      </c>
      <c r="R296" s="19">
        <f>E296/'Total x Ano'!$K$30</f>
        <v>0</v>
      </c>
      <c r="S296" s="19">
        <f>F296/'Total x Ano'!$K$30</f>
        <v>6.4974682748481589E-5</v>
      </c>
      <c r="T296" s="19">
        <f>G296/'Total x Ano'!$K$30</f>
        <v>3.0229961652283654E-5</v>
      </c>
      <c r="U296" s="19">
        <f>H296/'Total x Ano'!$K$30</f>
        <v>2.6411454642736126E-5</v>
      </c>
      <c r="V296" s="19">
        <f>I296/'Total x Ano'!$K$30</f>
        <v>0</v>
      </c>
      <c r="W296" s="19">
        <f>J296/'Total x Ano'!$K$30</f>
        <v>5.559294420806006E-6</v>
      </c>
      <c r="X296" s="19">
        <f>K296/'Total x Ano'!$K$30</f>
        <v>1.6073855890696739E-5</v>
      </c>
      <c r="Y296" s="19">
        <f>L296/'Total x Ano'!$K$30</f>
        <v>1.0910854028128194E-3</v>
      </c>
    </row>
    <row r="297" spans="1:25" x14ac:dyDescent="0.25">
      <c r="A297" s="123" t="s">
        <v>533</v>
      </c>
      <c r="B297" s="174">
        <f>'[1]SCC x Atuacao = Serv. Indústria'!B73</f>
        <v>21702.606682415717</v>
      </c>
      <c r="C297" s="174">
        <f>'[1]SCC x Atuacao = Serv. Indústria'!C73</f>
        <v>22463.029045015937</v>
      </c>
      <c r="D297" s="174">
        <f>'[1]SCC x Atuacao = Serv. Indústria'!D73</f>
        <v>496341.96569987421</v>
      </c>
      <c r="E297" s="174">
        <f>'[1]SCC x Atuacao = Serv. Indústria'!E73</f>
        <v>9219.3898577761247</v>
      </c>
      <c r="F297" s="174">
        <f>'[1]SCC x Atuacao = Serv. Indústria'!F73</f>
        <v>122013.76948942883</v>
      </c>
      <c r="G297" s="174">
        <f>'[1]SCC x Atuacao = Serv. Indústria'!G73</f>
        <v>45233.915720999532</v>
      </c>
      <c r="H297" s="174">
        <f>'[1]SCC x Atuacao = Serv. Indústria'!H73</f>
        <v>58929.170241808984</v>
      </c>
      <c r="I297" s="174">
        <f>'[1]SCC x Atuacao = Serv. Indústria'!I73</f>
        <v>4250.9767535171886</v>
      </c>
      <c r="J297" s="174">
        <f>'[1]SCC x Atuacao = Serv. Indústria'!J73</f>
        <v>135134.77952495622</v>
      </c>
      <c r="K297" s="174">
        <f>'[1]SCC x Atuacao = Serv. Indústria'!K73</f>
        <v>73975.925074933693</v>
      </c>
      <c r="L297" s="174">
        <f t="shared" si="17"/>
        <v>989265.52809072647</v>
      </c>
      <c r="N297" s="123" t="s">
        <v>533</v>
      </c>
      <c r="O297" s="19">
        <f>B297/'Total x Ano'!$K$30</f>
        <v>1.9087488372804081E-4</v>
      </c>
      <c r="P297" s="19">
        <f>C297/'Total x Ano'!$K$30</f>
        <v>1.9756281445311457E-4</v>
      </c>
      <c r="Q297" s="19">
        <f>D297/'Total x Ano'!$K$30</f>
        <v>4.3653380618592719E-3</v>
      </c>
      <c r="R297" s="19">
        <f>E297/'Total x Ano'!$K$30</f>
        <v>8.1084728341518226E-5</v>
      </c>
      <c r="S297" s="19">
        <f>F297/'Total x Ano'!$K$30</f>
        <v>1.0731136773254356E-3</v>
      </c>
      <c r="T297" s="19">
        <f>G297/'Total x Ano'!$K$30</f>
        <v>3.9783324326682817E-4</v>
      </c>
      <c r="U297" s="19">
        <f>H297/'Total x Ano'!$K$30</f>
        <v>5.1828329576690221E-4</v>
      </c>
      <c r="V297" s="19">
        <f>I297/'Total x Ano'!$K$30</f>
        <v>3.7387430248903182E-5</v>
      </c>
      <c r="W297" s="19">
        <f>J297/'Total x Ano'!$K$30</f>
        <v>1.1885132374600698E-3</v>
      </c>
      <c r="X297" s="19">
        <f>K297/'Total x Ano'!$K$30</f>
        <v>6.5061982203238797E-4</v>
      </c>
      <c r="Y297" s="19">
        <f>L297/'Total x Ano'!$K$30</f>
        <v>8.7006111944824722E-3</v>
      </c>
    </row>
    <row r="298" spans="1:25" x14ac:dyDescent="0.25">
      <c r="A298" s="123" t="s">
        <v>534</v>
      </c>
      <c r="B298" s="174">
        <f>'[1]SCC x Atuacao = Serv. Indústria'!B74</f>
        <v>702.33254194162441</v>
      </c>
      <c r="C298" s="174">
        <f>'[1]SCC x Atuacao = Serv. Indústria'!C74</f>
        <v>47.670837020845731</v>
      </c>
      <c r="D298" s="174">
        <f>'[1]SCC x Atuacao = Serv. Indústria'!D74</f>
        <v>72740.973849645408</v>
      </c>
      <c r="E298" s="174">
        <f>'[1]SCC x Atuacao = Serv. Indústria'!E74</f>
        <v>53.485569763313684</v>
      </c>
      <c r="F298" s="174">
        <f>'[1]SCC x Atuacao = Serv. Indústria'!F74</f>
        <v>172.58767699515809</v>
      </c>
      <c r="G298" s="174">
        <f>'[1]SCC x Atuacao = Serv. Indústria'!G74</f>
        <v>3116.9243443063328</v>
      </c>
      <c r="H298" s="174">
        <f>'[1]SCC x Atuacao = Serv. Indústria'!H74</f>
        <v>1370.3162636029492</v>
      </c>
      <c r="I298" s="174">
        <f>'[1]SCC x Atuacao = Serv. Indústria'!I74</f>
        <v>0</v>
      </c>
      <c r="J298" s="174">
        <f>'[1]SCC x Atuacao = Serv. Indústria'!J74</f>
        <v>354.82014349210846</v>
      </c>
      <c r="K298" s="174">
        <f>'[1]SCC x Atuacao = Serv. Indústria'!K74</f>
        <v>2495.1014139103236</v>
      </c>
      <c r="L298" s="174">
        <f t="shared" si="17"/>
        <v>81054.212640678059</v>
      </c>
      <c r="N298" s="123" t="s">
        <v>534</v>
      </c>
      <c r="O298" s="19">
        <f>B298/'Total x Ano'!$K$30</f>
        <v>6.1770295266026979E-6</v>
      </c>
      <c r="P298" s="19">
        <f>C298/'Total x Ano'!$K$30</f>
        <v>4.1926601752151758E-7</v>
      </c>
      <c r="Q298" s="19">
        <f>D298/'Total x Ano'!$K$30</f>
        <v>6.3975839994673159E-4</v>
      </c>
      <c r="R298" s="19">
        <f>E298/'Total x Ano'!$K$30</f>
        <v>4.7040671469074169E-7</v>
      </c>
      <c r="S298" s="19">
        <f>F298/'Total x Ano'!$K$30</f>
        <v>1.5179122610204637E-6</v>
      </c>
      <c r="T298" s="19">
        <f>G298/'Total x Ano'!$K$30</f>
        <v>2.7413415379757879E-5</v>
      </c>
      <c r="U298" s="19">
        <f>H298/'Total x Ano'!$K$30</f>
        <v>1.2051960454030683E-5</v>
      </c>
      <c r="V298" s="19">
        <f>I298/'Total x Ano'!$K$30</f>
        <v>0</v>
      </c>
      <c r="W298" s="19">
        <f>J298/'Total x Ano'!$K$30</f>
        <v>3.1206506492281115E-6</v>
      </c>
      <c r="X298" s="19">
        <f>K298/'Total x Ano'!$K$30</f>
        <v>2.1944469585567387E-5</v>
      </c>
      <c r="Y298" s="19">
        <f>L298/'Total x Ano'!$K$30</f>
        <v>7.1287351053515109E-4</v>
      </c>
    </row>
    <row r="299" spans="1:25" x14ac:dyDescent="0.25">
      <c r="A299" s="123" t="s">
        <v>535</v>
      </c>
      <c r="B299" s="174">
        <f>'[1]SCC x Atuacao = Serv. Indústria'!B75</f>
        <v>1078.9143239806751</v>
      </c>
      <c r="C299" s="174">
        <f>'[1]SCC x Atuacao = Serv. Indústria'!C75</f>
        <v>4425.4664502035266</v>
      </c>
      <c r="D299" s="174">
        <f>'[1]SCC x Atuacao = Serv. Indústria'!D75</f>
        <v>126283.75986091106</v>
      </c>
      <c r="E299" s="174">
        <f>'[1]SCC x Atuacao = Serv. Indústria'!E75</f>
        <v>2533.6959206308566</v>
      </c>
      <c r="F299" s="174">
        <f>'[1]SCC x Atuacao = Serv. Indústria'!F75</f>
        <v>18901.126732908837</v>
      </c>
      <c r="G299" s="174">
        <f>'[1]SCC x Atuacao = Serv. Indústria'!G75</f>
        <v>7310.076513800218</v>
      </c>
      <c r="H299" s="174">
        <f>'[1]SCC x Atuacao = Serv. Indústria'!H75</f>
        <v>2268.1775184666244</v>
      </c>
      <c r="I299" s="174">
        <f>'[1]SCC x Atuacao = Serv. Indústria'!I75</f>
        <v>178.19256086289039</v>
      </c>
      <c r="J299" s="174">
        <f>'[1]SCC x Atuacao = Serv. Indústria'!J75</f>
        <v>286.46598518760936</v>
      </c>
      <c r="K299" s="174">
        <f>'[1]SCC x Atuacao = Serv. Indústria'!K75</f>
        <v>12630.382145580303</v>
      </c>
      <c r="L299" s="174">
        <f t="shared" si="17"/>
        <v>175896.25801253261</v>
      </c>
      <c r="N299" s="123" t="s">
        <v>535</v>
      </c>
      <c r="O299" s="19">
        <f>B299/'Total x Ano'!$K$30</f>
        <v>9.4890742460530178E-6</v>
      </c>
      <c r="P299" s="19">
        <f>C299/'Total x Ano'!$K$30</f>
        <v>3.8922070813242922E-5</v>
      </c>
      <c r="Q299" s="19">
        <f>D299/'Total x Ano'!$K$30</f>
        <v>1.1106683327455559E-3</v>
      </c>
      <c r="R299" s="19">
        <f>E299/'Total x Ano'!$K$30</f>
        <v>2.2283909086574038E-5</v>
      </c>
      <c r="S299" s="19">
        <f>F299/'Total x Ano'!$K$30</f>
        <v>1.6623580845687424E-4</v>
      </c>
      <c r="T299" s="19">
        <f>G299/'Total x Ano'!$K$30</f>
        <v>6.429227719199428E-5</v>
      </c>
      <c r="U299" s="19">
        <f>H299/'Total x Ano'!$K$30</f>
        <v>1.9948669136719696E-5</v>
      </c>
      <c r="V299" s="19">
        <f>I299/'Total x Ano'!$K$30</f>
        <v>1.5672073329082748E-6</v>
      </c>
      <c r="W299" s="19">
        <f>J299/'Total x Ano'!$K$30</f>
        <v>2.519474384569055E-6</v>
      </c>
      <c r="X299" s="19">
        <f>K299/'Total x Ano'!$K$30</f>
        <v>1.1108447748959593E-4</v>
      </c>
      <c r="Y299" s="19">
        <f>L299/'Total x Ano'!$K$30</f>
        <v>1.5470113008840874E-3</v>
      </c>
    </row>
    <row r="300" spans="1:25" x14ac:dyDescent="0.25">
      <c r="A300" s="123" t="s">
        <v>536</v>
      </c>
      <c r="B300" s="174">
        <f>'[1]SCC x Atuacao = Serv. Indústria'!B76</f>
        <v>6741.3710517159616</v>
      </c>
      <c r="C300" s="174">
        <f>'[1]SCC x Atuacao = Serv. Indústria'!C76</f>
        <v>9949.9148072081043</v>
      </c>
      <c r="D300" s="174">
        <f>'[1]SCC x Atuacao = Serv. Indústria'!D76</f>
        <v>309164.50512885279</v>
      </c>
      <c r="E300" s="174">
        <f>'[1]SCC x Atuacao = Serv. Indústria'!E76</f>
        <v>6900.7042151423002</v>
      </c>
      <c r="F300" s="174">
        <f>'[1]SCC x Atuacao = Serv. Indústria'!F76</f>
        <v>26185.43472676145</v>
      </c>
      <c r="G300" s="174">
        <f>'[1]SCC x Atuacao = Serv. Indústria'!G76</f>
        <v>13860.885283651432</v>
      </c>
      <c r="H300" s="174">
        <f>'[1]SCC x Atuacao = Serv. Indústria'!H76</f>
        <v>11502.606909632294</v>
      </c>
      <c r="I300" s="174">
        <f>'[1]SCC x Atuacao = Serv. Indústria'!I76</f>
        <v>1835.9895556896824</v>
      </c>
      <c r="J300" s="174">
        <f>'[1]SCC x Atuacao = Serv. Indústria'!J76</f>
        <v>7133.4945338081752</v>
      </c>
      <c r="K300" s="174">
        <f>'[1]SCC x Atuacao = Serv. Indústria'!K76</f>
        <v>29535.859080197264</v>
      </c>
      <c r="L300" s="174">
        <f t="shared" si="17"/>
        <v>422810.7652926594</v>
      </c>
      <c r="N300" s="123" t="s">
        <v>536</v>
      </c>
      <c r="O300" s="19">
        <f>B300/'Total x Ano'!$K$30</f>
        <v>5.929050065246058E-5</v>
      </c>
      <c r="P300" s="19">
        <f>C300/'Total x Ano'!$K$30</f>
        <v>8.7509710686898916E-5</v>
      </c>
      <c r="Q300" s="19">
        <f>D300/'Total x Ano'!$K$30</f>
        <v>2.7191083464236866E-3</v>
      </c>
      <c r="R300" s="19">
        <f>E300/'Total x Ano'!$K$30</f>
        <v>6.0691839186953989E-5</v>
      </c>
      <c r="S300" s="19">
        <f>F300/'Total x Ano'!$K$30</f>
        <v>2.3030145097217652E-4</v>
      </c>
      <c r="T300" s="19">
        <f>G300/'Total x Ano'!$K$30</f>
        <v>1.2190677855431635E-4</v>
      </c>
      <c r="U300" s="19">
        <f>H300/'Total x Ano'!$K$30</f>
        <v>1.0116567049175474E-4</v>
      </c>
      <c r="V300" s="19">
        <f>I300/'Total x Ano'!$K$30</f>
        <v>1.6147566884309286E-5</v>
      </c>
      <c r="W300" s="19">
        <f>J300/'Total x Ano'!$K$30</f>
        <v>6.2739234951830679E-5</v>
      </c>
      <c r="X300" s="19">
        <f>K300/'Total x Ano'!$K$30</f>
        <v>2.59768503859414E-4</v>
      </c>
      <c r="Y300" s="19">
        <f>L300/'Total x Ano'!$K$30</f>
        <v>3.7186296026638014E-3</v>
      </c>
    </row>
    <row r="301" spans="1:25" x14ac:dyDescent="0.25">
      <c r="A301" s="123" t="s">
        <v>537</v>
      </c>
      <c r="B301" s="174">
        <f>'[1]SCC x Atuacao = Serv. Indústria'!B77</f>
        <v>6623.3133162906452</v>
      </c>
      <c r="C301" s="174">
        <f>'[1]SCC x Atuacao = Serv. Indústria'!C77</f>
        <v>40740.974847768914</v>
      </c>
      <c r="D301" s="174">
        <f>'[1]SCC x Atuacao = Serv. Indústria'!D77</f>
        <v>185831.11287837158</v>
      </c>
      <c r="E301" s="174">
        <f>'[1]SCC x Atuacao = Serv. Indústria'!E77</f>
        <v>13821.691277140237</v>
      </c>
      <c r="F301" s="174">
        <f>'[1]SCC x Atuacao = Serv. Indústria'!F77</f>
        <v>23484.978818021162</v>
      </c>
      <c r="G301" s="174">
        <f>'[1]SCC x Atuacao = Serv. Indústria'!G77</f>
        <v>8615.1842905463</v>
      </c>
      <c r="H301" s="174">
        <f>'[1]SCC x Atuacao = Serv. Indústria'!H77</f>
        <v>8801.9100988509508</v>
      </c>
      <c r="I301" s="174">
        <f>'[1]SCC x Atuacao = Serv. Indústria'!I77</f>
        <v>705.75503134077223</v>
      </c>
      <c r="J301" s="174">
        <f>'[1]SCC x Atuacao = Serv. Indústria'!J77</f>
        <v>8910.1379811977968</v>
      </c>
      <c r="K301" s="174">
        <f>'[1]SCC x Atuacao = Serv. Indústria'!K77</f>
        <v>29756.725536302445</v>
      </c>
      <c r="L301" s="174">
        <f t="shared" si="17"/>
        <v>327291.78407583077</v>
      </c>
      <c r="N301" s="123" t="s">
        <v>537</v>
      </c>
      <c r="O301" s="19">
        <f>B301/'Total x Ano'!$K$30</f>
        <v>5.8252180378207017E-5</v>
      </c>
      <c r="P301" s="19">
        <f>C301/'Total x Ano'!$K$30</f>
        <v>3.5831773347925469E-4</v>
      </c>
      <c r="Q301" s="19">
        <f>D301/'Total x Ano'!$K$30</f>
        <v>1.6343885590688586E-3</v>
      </c>
      <c r="R301" s="19">
        <f>E301/'Total x Ano'!$K$30</f>
        <v>1.2156206644000051E-4</v>
      </c>
      <c r="S301" s="19">
        <f>F301/'Total x Ano'!$K$30</f>
        <v>2.065508842713046E-4</v>
      </c>
      <c r="T301" s="19">
        <f>G301/'Total x Ano'!$K$30</f>
        <v>7.5770727628126006E-5</v>
      </c>
      <c r="U301" s="19">
        <f>H301/'Total x Ano'!$K$30</f>
        <v>7.7412985052348348E-5</v>
      </c>
      <c r="V301" s="19">
        <f>I301/'Total x Ano'!$K$30</f>
        <v>6.2071303930876483E-6</v>
      </c>
      <c r="W301" s="19">
        <f>J301/'Total x Ano'!$K$30</f>
        <v>7.8364851561352734E-5</v>
      </c>
      <c r="X301" s="19">
        <f>K301/'Total x Ano'!$K$30</f>
        <v>2.6171102900145876E-4</v>
      </c>
      <c r="Y301" s="19">
        <f>L301/'Total x Ano'!$K$30</f>
        <v>2.8785381472739985E-3</v>
      </c>
    </row>
    <row r="302" spans="1:25" x14ac:dyDescent="0.25">
      <c r="A302" s="123" t="s">
        <v>538</v>
      </c>
      <c r="B302" s="174">
        <f>'[1]SCC x Atuacao = Serv. Indústria'!B78</f>
        <v>70698.861531622751</v>
      </c>
      <c r="C302" s="174">
        <f>'[1]SCC x Atuacao = Serv. Indústria'!C78</f>
        <v>157396.83314233524</v>
      </c>
      <c r="D302" s="174">
        <f>'[1]SCC x Atuacao = Serv. Indústria'!D78</f>
        <v>835789.51986419049</v>
      </c>
      <c r="E302" s="174">
        <f>'[1]SCC x Atuacao = Serv. Indústria'!E78</f>
        <v>50018.88686163177</v>
      </c>
      <c r="F302" s="174">
        <f>'[1]SCC x Atuacao = Serv. Indústria'!F78</f>
        <v>234913.00058299882</v>
      </c>
      <c r="G302" s="174">
        <f>'[1]SCC x Atuacao = Serv. Indústria'!G78</f>
        <v>32104.161730762189</v>
      </c>
      <c r="H302" s="174">
        <f>'[1]SCC x Atuacao = Serv. Indústria'!H78</f>
        <v>123752.14694108849</v>
      </c>
      <c r="I302" s="174">
        <f>'[1]SCC x Atuacao = Serv. Indústria'!I78</f>
        <v>24592.052394299724</v>
      </c>
      <c r="J302" s="174">
        <f>'[1]SCC x Atuacao = Serv. Indústria'!J78</f>
        <v>2343.6524236416735</v>
      </c>
      <c r="K302" s="174">
        <f>'[1]SCC x Atuacao = Serv. Indústria'!K78</f>
        <v>162801.63327975894</v>
      </c>
      <c r="L302" s="174">
        <f t="shared" si="17"/>
        <v>1694410.7487523304</v>
      </c>
      <c r="N302" s="123" t="s">
        <v>538</v>
      </c>
      <c r="O302" s="19">
        <f>B302/'Total x Ano'!$K$30</f>
        <v>6.2179797901821729E-4</v>
      </c>
      <c r="P302" s="19">
        <f>C302/'Total x Ano'!$K$30</f>
        <v>1.3843084687862471E-3</v>
      </c>
      <c r="Q302" s="19">
        <f>D302/'Total x Ano'!$K$30</f>
        <v>7.3507864635657212E-3</v>
      </c>
      <c r="R302" s="19">
        <f>E302/'Total x Ano'!$K$30</f>
        <v>4.3991716541845732E-4</v>
      </c>
      <c r="S302" s="19">
        <f>F302/'Total x Ano'!$K$30</f>
        <v>2.0660647971294322E-3</v>
      </c>
      <c r="T302" s="19">
        <f>G302/'Total x Ano'!$K$30</f>
        <v>2.8235677986600992E-4</v>
      </c>
      <c r="U302" s="19">
        <f>H302/'Total x Ano'!$K$30</f>
        <v>1.088402743695045E-3</v>
      </c>
      <c r="V302" s="19">
        <f>I302/'Total x Ano'!$K$30</f>
        <v>2.1628761973551823E-4</v>
      </c>
      <c r="W302" s="19">
        <f>J302/'Total x Ano'!$K$30</f>
        <v>2.0612472520363236E-5</v>
      </c>
      <c r="X302" s="19">
        <f>K302/'Total x Ano'!$K$30</f>
        <v>1.4318438000439401E-3</v>
      </c>
      <c r="Y302" s="19">
        <f>L302/'Total x Ano'!$K$30</f>
        <v>1.4902378289778955E-2</v>
      </c>
    </row>
    <row r="303" spans="1:25" x14ac:dyDescent="0.25">
      <c r="A303" s="123" t="s">
        <v>539</v>
      </c>
      <c r="B303" s="174">
        <f>'[1]SCC x Atuacao = Serv. Indústria'!B79</f>
        <v>12527.244926793337</v>
      </c>
      <c r="C303" s="174">
        <f>'[1]SCC x Atuacao = Serv. Indústria'!C79</f>
        <v>14752.700741381481</v>
      </c>
      <c r="D303" s="174">
        <f>'[1]SCC x Atuacao = Serv. Indústria'!D79</f>
        <v>674060.83842548169</v>
      </c>
      <c r="E303" s="174">
        <f>'[1]SCC x Atuacao = Serv. Indústria'!E79</f>
        <v>4449.1974061699757</v>
      </c>
      <c r="F303" s="174">
        <f>'[1]SCC x Atuacao = Serv. Indústria'!F79</f>
        <v>23230.62565529866</v>
      </c>
      <c r="G303" s="174">
        <f>'[1]SCC x Atuacao = Serv. Indústria'!G79</f>
        <v>28085.205115310189</v>
      </c>
      <c r="H303" s="174">
        <f>'[1]SCC x Atuacao = Serv. Indústria'!H79</f>
        <v>17042.819622357223</v>
      </c>
      <c r="I303" s="174">
        <f>'[1]SCC x Atuacao = Serv. Indústria'!I79</f>
        <v>637.07248656610079</v>
      </c>
      <c r="J303" s="174">
        <f>'[1]SCC x Atuacao = Serv. Indústria'!J79</f>
        <v>6803.8843438648582</v>
      </c>
      <c r="K303" s="174">
        <f>'[1]SCC x Atuacao = Serv. Indústria'!K79</f>
        <v>65955.595594443788</v>
      </c>
      <c r="L303" s="174">
        <f t="shared" si="17"/>
        <v>847545.18431766727</v>
      </c>
      <c r="N303" s="123" t="s">
        <v>539</v>
      </c>
      <c r="O303" s="19">
        <f>B303/'Total x Ano'!$K$30</f>
        <v>1.1017738347402101E-4</v>
      </c>
      <c r="P303" s="19">
        <f>C303/'Total x Ano'!$K$30</f>
        <v>1.2975031432364012E-4</v>
      </c>
      <c r="Q303" s="19">
        <f>D303/'Total x Ano'!$K$30</f>
        <v>5.9283792976046433E-3</v>
      </c>
      <c r="R303" s="19">
        <f>E303/'Total x Ano'!$K$30</f>
        <v>3.9130785071725124E-5</v>
      </c>
      <c r="S303" s="19">
        <f>F303/'Total x Ano'!$K$30</f>
        <v>2.0431384283794288E-4</v>
      </c>
      <c r="T303" s="19">
        <f>G303/'Total x Ano'!$K$30</f>
        <v>2.4700997162734848E-4</v>
      </c>
      <c r="U303" s="19">
        <f>H303/'Total x Ano'!$K$30</f>
        <v>1.4989195820662177E-4</v>
      </c>
      <c r="V303" s="19">
        <f>I303/'Total x Ano'!$K$30</f>
        <v>5.6030659624939995E-6</v>
      </c>
      <c r="W303" s="19">
        <f>J303/'Total x Ano'!$K$30</f>
        <v>5.9840306376030438E-5</v>
      </c>
      <c r="X303" s="19">
        <f>K303/'Total x Ano'!$K$30</f>
        <v>5.8008085501099946E-4</v>
      </c>
      <c r="Y303" s="19">
        <f>L303/'Total x Ano'!$K$30</f>
        <v>7.4541777804954662E-3</v>
      </c>
    </row>
    <row r="304" spans="1:25" x14ac:dyDescent="0.25">
      <c r="A304" s="123" t="s">
        <v>540</v>
      </c>
      <c r="B304" s="174">
        <f>'[1]SCC x Atuacao = Serv. Indústria'!B80</f>
        <v>3385.2854836476581</v>
      </c>
      <c r="C304" s="174">
        <f>'[1]SCC x Atuacao = Serv. Indústria'!C80</f>
        <v>18756.297678461284</v>
      </c>
      <c r="D304" s="174">
        <f>'[1]SCC x Atuacao = Serv. Indústria'!D80</f>
        <v>331735.18389688706</v>
      </c>
      <c r="E304" s="174">
        <f>'[1]SCC x Atuacao = Serv. Indústria'!E80</f>
        <v>12289.038586659857</v>
      </c>
      <c r="F304" s="174">
        <f>'[1]SCC x Atuacao = Serv. Indústria'!F80</f>
        <v>9682.0485455946309</v>
      </c>
      <c r="G304" s="174">
        <f>'[1]SCC x Atuacao = Serv. Indústria'!G80</f>
        <v>21050.984021769887</v>
      </c>
      <c r="H304" s="174">
        <f>'[1]SCC x Atuacao = Serv. Indústria'!H80</f>
        <v>11120.309368052438</v>
      </c>
      <c r="I304" s="174">
        <f>'[1]SCC x Atuacao = Serv. Indústria'!I80</f>
        <v>1051.821301482543</v>
      </c>
      <c r="J304" s="174">
        <f>'[1]SCC x Atuacao = Serv. Indústria'!J80</f>
        <v>0</v>
      </c>
      <c r="K304" s="174">
        <f>'[1]SCC x Atuacao = Serv. Indústria'!K80</f>
        <v>53342.314096080336</v>
      </c>
      <c r="L304" s="174">
        <f t="shared" si="17"/>
        <v>462413.28297863575</v>
      </c>
      <c r="N304" s="123" t="s">
        <v>540</v>
      </c>
      <c r="O304" s="19">
        <f>B304/'Total x Ano'!$K$30</f>
        <v>2.9773657263070593E-5</v>
      </c>
      <c r="P304" s="19">
        <f>C304/'Total x Ano'!$K$30</f>
        <v>1.6496203386690681E-4</v>
      </c>
      <c r="Q304" s="19">
        <f>D304/'Total x Ano'!$K$30</f>
        <v>2.9176179424623113E-3</v>
      </c>
      <c r="R304" s="19">
        <f>E304/'Total x Ano'!$K$30</f>
        <v>1.0808235368605089E-4</v>
      </c>
      <c r="S304" s="19">
        <f>F304/'Total x Ano'!$K$30</f>
        <v>8.5153821263645282E-5</v>
      </c>
      <c r="T304" s="19">
        <f>G304/'Total x Ano'!$K$30</f>
        <v>1.8514384867748601E-4</v>
      </c>
      <c r="U304" s="19">
        <f>H304/'Total x Ano'!$K$30</f>
        <v>9.7803355546532291E-5</v>
      </c>
      <c r="V304" s="19">
        <f>I304/'Total x Ano'!$K$30</f>
        <v>9.2507905414802303E-6</v>
      </c>
      <c r="W304" s="19">
        <f>J304/'Total x Ano'!$K$30</f>
        <v>0</v>
      </c>
      <c r="X304" s="19">
        <f>K304/'Total x Ano'!$K$30</f>
        <v>4.691467780745239E-4</v>
      </c>
      <c r="Y304" s="19">
        <f>L304/'Total x Ano'!$K$30</f>
        <v>4.066934581382008E-3</v>
      </c>
    </row>
    <row r="305" spans="1:25" x14ac:dyDescent="0.25">
      <c r="A305" s="123" t="s">
        <v>541</v>
      </c>
      <c r="B305" s="174">
        <f>'[1]SCC x Atuacao = Serv. Indústria'!B81</f>
        <v>44781.954066007544</v>
      </c>
      <c r="C305" s="174">
        <f>'[1]SCC x Atuacao = Serv. Indústria'!C81</f>
        <v>57313.307998908116</v>
      </c>
      <c r="D305" s="174">
        <f>'[1]SCC x Atuacao = Serv. Indústria'!D81</f>
        <v>786390.51623833226</v>
      </c>
      <c r="E305" s="174">
        <f>'[1]SCC x Atuacao = Serv. Indústria'!E81</f>
        <v>20507.126063287389</v>
      </c>
      <c r="F305" s="174">
        <f>'[1]SCC x Atuacao = Serv. Indústria'!F81</f>
        <v>409447.18137600849</v>
      </c>
      <c r="G305" s="174">
        <f>'[1]SCC x Atuacao = Serv. Indústria'!G81</f>
        <v>45499.609930303472</v>
      </c>
      <c r="H305" s="174">
        <f>'[1]SCC x Atuacao = Serv. Indústria'!H81</f>
        <v>62652.042494773959</v>
      </c>
      <c r="I305" s="174">
        <f>'[1]SCC x Atuacao = Serv. Indústria'!I81</f>
        <v>6200.4760765171504</v>
      </c>
      <c r="J305" s="174">
        <f>'[1]SCC x Atuacao = Serv. Indústria'!J81</f>
        <v>5276.7598279311369</v>
      </c>
      <c r="K305" s="174">
        <f>'[1]SCC x Atuacao = Serv. Indústria'!K81</f>
        <v>224813.0750789601</v>
      </c>
      <c r="L305" s="174">
        <f t="shared" si="17"/>
        <v>1662882.0491510294</v>
      </c>
      <c r="N305" s="123" t="s">
        <v>541</v>
      </c>
      <c r="O305" s="19">
        <f>B305/'Total x Ano'!$K$30</f>
        <v>3.9385823097413313E-4</v>
      </c>
      <c r="P305" s="19">
        <f>C305/'Total x Ano'!$K$30</f>
        <v>5.0407175324357323E-4</v>
      </c>
      <c r="Q305" s="19">
        <f>D305/'Total x Ano'!$K$30</f>
        <v>6.9163211842863193E-3</v>
      </c>
      <c r="R305" s="19">
        <f>E305/'Total x Ano'!$K$30</f>
        <v>1.8036060645644782E-4</v>
      </c>
      <c r="S305" s="19">
        <f>F305/'Total x Ano'!$K$30</f>
        <v>3.6010966001260281E-3</v>
      </c>
      <c r="T305" s="19">
        <f>G305/'Total x Ano'!$K$30</f>
        <v>4.0017002944418606E-4</v>
      </c>
      <c r="U305" s="19">
        <f>H305/'Total x Ano'!$K$30</f>
        <v>5.5102603578968462E-4</v>
      </c>
      <c r="V305" s="19">
        <f>I305/'Total x Ano'!$K$30</f>
        <v>5.453331793192562E-5</v>
      </c>
      <c r="W305" s="19">
        <f>J305/'Total x Ano'!$K$30</f>
        <v>4.6409214033871107E-5</v>
      </c>
      <c r="X305" s="19">
        <f>K305/'Total x Ano'!$K$30</f>
        <v>1.9772357391984663E-3</v>
      </c>
      <c r="Y305" s="19">
        <f>L305/'Total x Ano'!$K$30</f>
        <v>1.4625082711484634E-2</v>
      </c>
    </row>
    <row r="306" spans="1:25" x14ac:dyDescent="0.25">
      <c r="A306" s="123" t="s">
        <v>542</v>
      </c>
      <c r="B306" s="174">
        <f>'[1]SCC x Atuacao = Serv. Indústria'!B82</f>
        <v>10431.605594047109</v>
      </c>
      <c r="C306" s="174">
        <f>'[1]SCC x Atuacao = Serv. Indústria'!C82</f>
        <v>4284.8721920079079</v>
      </c>
      <c r="D306" s="174">
        <f>'[1]SCC x Atuacao = Serv. Indústria'!D82</f>
        <v>188658.24474768457</v>
      </c>
      <c r="E306" s="174">
        <f>'[1]SCC x Atuacao = Serv. Indústria'!E82</f>
        <v>8930.77498769056</v>
      </c>
      <c r="F306" s="174">
        <f>'[1]SCC x Atuacao = Serv. Indústria'!F82</f>
        <v>39031.087572172873</v>
      </c>
      <c r="G306" s="174">
        <f>'[1]SCC x Atuacao = Serv. Indústria'!G82</f>
        <v>14120.683227508649</v>
      </c>
      <c r="H306" s="174">
        <f>'[1]SCC x Atuacao = Serv. Indústria'!H82</f>
        <v>17496.03862327752</v>
      </c>
      <c r="I306" s="174">
        <f>'[1]SCC x Atuacao = Serv. Indústria'!I82</f>
        <v>241.01394821989322</v>
      </c>
      <c r="J306" s="174">
        <f>'[1]SCC x Atuacao = Serv. Indústria'!J82</f>
        <v>222.51038813400547</v>
      </c>
      <c r="K306" s="174">
        <f>'[1]SCC x Atuacao = Serv. Indústria'!K82</f>
        <v>24402.928973110756</v>
      </c>
      <c r="L306" s="174">
        <f t="shared" si="17"/>
        <v>307819.7602538538</v>
      </c>
      <c r="N306" s="123" t="s">
        <v>542</v>
      </c>
      <c r="O306" s="19">
        <f>B306/'Total x Ano'!$K$30</f>
        <v>9.1746191321515907E-5</v>
      </c>
      <c r="P306" s="19">
        <f>C306/'Total x Ano'!$K$30</f>
        <v>3.7685541345671533E-5</v>
      </c>
      <c r="Q306" s="19">
        <f>D306/'Total x Ano'!$K$30</f>
        <v>1.6592532435160121E-3</v>
      </c>
      <c r="R306" s="19">
        <f>E306/'Total x Ano'!$K$30</f>
        <v>7.8546354468927087E-5</v>
      </c>
      <c r="S306" s="19">
        <f>F306/'Total x Ano'!$K$30</f>
        <v>3.4327923880930831E-4</v>
      </c>
      <c r="T306" s="19">
        <f>G306/'Total x Ano'!$K$30</f>
        <v>1.2419170695265061E-4</v>
      </c>
      <c r="U306" s="19">
        <f>H306/'Total x Ano'!$K$30</f>
        <v>1.5387802888328813E-4</v>
      </c>
      <c r="V306" s="19">
        <f>I306/'Total x Ano'!$K$30</f>
        <v>2.1197227603346824E-6</v>
      </c>
      <c r="W306" s="19">
        <f>J306/'Total x Ano'!$K$30</f>
        <v>1.9569835589275861E-6</v>
      </c>
      <c r="X306" s="19">
        <f>K306/'Total x Ano'!$K$30</f>
        <v>2.1462427525538525E-4</v>
      </c>
      <c r="Y306" s="19">
        <f>L306/'Total x Ano'!$K$30</f>
        <v>2.7072812868720211E-3</v>
      </c>
    </row>
    <row r="307" spans="1:25" x14ac:dyDescent="0.25">
      <c r="A307" s="123" t="s">
        <v>543</v>
      </c>
      <c r="B307" s="174">
        <f>'[1]SCC x Atuacao = Serv. Indústria'!B83</f>
        <v>38070.095403529944</v>
      </c>
      <c r="C307" s="174">
        <f>'[1]SCC x Atuacao = Serv. Indústria'!C83</f>
        <v>4340.4525818098082</v>
      </c>
      <c r="D307" s="174">
        <f>'[1]SCC x Atuacao = Serv. Indústria'!D83</f>
        <v>188305.63454605229</v>
      </c>
      <c r="E307" s="174">
        <f>'[1]SCC x Atuacao = Serv. Indústria'!E83</f>
        <v>10713.976462975985</v>
      </c>
      <c r="F307" s="174">
        <f>'[1]SCC x Atuacao = Serv. Indústria'!F83</f>
        <v>38406.594236037563</v>
      </c>
      <c r="G307" s="174">
        <f>'[1]SCC x Atuacao = Serv. Indústria'!G83</f>
        <v>12111.910596877817</v>
      </c>
      <c r="H307" s="174">
        <f>'[1]SCC x Atuacao = Serv. Indústria'!H83</f>
        <v>18130.16393119832</v>
      </c>
      <c r="I307" s="174">
        <f>'[1]SCC x Atuacao = Serv. Indústria'!I83</f>
        <v>372.2486580827034</v>
      </c>
      <c r="J307" s="174">
        <f>'[1]SCC x Atuacao = Serv. Indústria'!J83</f>
        <v>145.72106329742724</v>
      </c>
      <c r="K307" s="174">
        <f>'[1]SCC x Atuacao = Serv. Indústria'!K83</f>
        <v>34427.650316673215</v>
      </c>
      <c r="L307" s="174">
        <f t="shared" si="17"/>
        <v>345024.44779653498</v>
      </c>
      <c r="N307" s="123" t="s">
        <v>543</v>
      </c>
      <c r="O307" s="19">
        <f>B307/'Total x Ano'!$K$30</f>
        <v>3.3482729240777778E-4</v>
      </c>
      <c r="P307" s="19">
        <f>C307/'Total x Ano'!$K$30</f>
        <v>3.8174372046805355E-5</v>
      </c>
      <c r="Q307" s="19">
        <f>D307/'Total x Ano'!$K$30</f>
        <v>1.6561520293520741E-3</v>
      </c>
      <c r="R307" s="19">
        <f>E307/'Total x Ano'!$K$30</f>
        <v>9.4229649072176562E-5</v>
      </c>
      <c r="S307" s="19">
        <f>F307/'Total x Ano'!$K$30</f>
        <v>3.3778680674029129E-4</v>
      </c>
      <c r="T307" s="19">
        <f>G307/'Total x Ano'!$K$30</f>
        <v>1.0652450927826268E-4</v>
      </c>
      <c r="U307" s="19">
        <f>H307/'Total x Ano'!$K$30</f>
        <v>1.5945517434740701E-4</v>
      </c>
      <c r="V307" s="19">
        <f>I307/'Total x Ano'!$K$30</f>
        <v>3.2739348028191024E-6</v>
      </c>
      <c r="W307" s="19">
        <f>J307/'Total x Ano'!$K$30</f>
        <v>1.2816198266247559E-6</v>
      </c>
      <c r="X307" s="19">
        <f>K307/'Total x Ano'!$K$30</f>
        <v>3.0279191100804614E-4</v>
      </c>
      <c r="Y307" s="19">
        <f>L307/'Total x Ano'!$K$30</f>
        <v>3.0344972988822841E-3</v>
      </c>
    </row>
    <row r="308" spans="1:25" x14ac:dyDescent="0.25">
      <c r="A308" s="123" t="s">
        <v>544</v>
      </c>
      <c r="B308" s="174">
        <f>'[1]SCC x Atuacao = Serv. Indústria'!B84</f>
        <v>51477.433640202711</v>
      </c>
      <c r="C308" s="174">
        <f>'[1]SCC x Atuacao = Serv. Indústria'!C84</f>
        <v>108450.6272582151</v>
      </c>
      <c r="D308" s="174">
        <f>'[1]SCC x Atuacao = Serv. Indústria'!D84</f>
        <v>781076.22044663015</v>
      </c>
      <c r="E308" s="174">
        <f>'[1]SCC x Atuacao = Serv. Indústria'!E84</f>
        <v>52586.75418192667</v>
      </c>
      <c r="F308" s="174">
        <f>'[1]SCC x Atuacao = Serv. Indústria'!F84</f>
        <v>158659.38679567582</v>
      </c>
      <c r="G308" s="174">
        <f>'[1]SCC x Atuacao = Serv. Indústria'!G84</f>
        <v>88598.489024468669</v>
      </c>
      <c r="H308" s="174">
        <f>'[1]SCC x Atuacao = Serv. Indústria'!H84</f>
        <v>29201.557757028248</v>
      </c>
      <c r="I308" s="174">
        <f>'[1]SCC x Atuacao = Serv. Indústria'!I84</f>
        <v>4599.7849847526468</v>
      </c>
      <c r="J308" s="174">
        <f>'[1]SCC x Atuacao = Serv. Indústria'!J84</f>
        <v>18265.290282848957</v>
      </c>
      <c r="K308" s="174">
        <f>'[1]SCC x Atuacao = Serv. Indústria'!K84</f>
        <v>275671.01518905151</v>
      </c>
      <c r="L308" s="174">
        <f t="shared" si="17"/>
        <v>1568586.5595608004</v>
      </c>
      <c r="N308" s="123" t="s">
        <v>544</v>
      </c>
      <c r="O308" s="19">
        <f>B308/'Total x Ano'!$K$30</f>
        <v>4.5274511511342216E-4</v>
      </c>
      <c r="P308" s="19">
        <f>C308/'Total x Ano'!$K$30</f>
        <v>9.538255552001151E-4</v>
      </c>
      <c r="Q308" s="19">
        <f>D308/'Total x Ano'!$K$30</f>
        <v>6.8695818406590194E-3</v>
      </c>
      <c r="R308" s="19">
        <f>E308/'Total x Ano'!$K$30</f>
        <v>4.6250161268614225E-4</v>
      </c>
      <c r="S308" s="19">
        <f>F308/'Total x Ano'!$K$30</f>
        <v>1.3954126548090745E-3</v>
      </c>
      <c r="T308" s="19">
        <f>G308/'Total x Ano'!$K$30</f>
        <v>7.7922558052566468E-4</v>
      </c>
      <c r="U308" s="19">
        <f>H308/'Total x Ano'!$K$30</f>
        <v>2.568283166679041E-4</v>
      </c>
      <c r="V308" s="19">
        <f>I308/'Total x Ano'!$K$30</f>
        <v>4.045520600297407E-5</v>
      </c>
      <c r="W308" s="19">
        <f>J308/'Total x Ano'!$K$30</f>
        <v>1.6064361346153461E-4</v>
      </c>
      <c r="X308" s="19">
        <f>K308/'Total x Ano'!$K$30</f>
        <v>2.4245323956423558E-3</v>
      </c>
      <c r="Y308" s="19">
        <f>L308/'Total x Ano'!$K$30</f>
        <v>1.3795751890768206E-2</v>
      </c>
    </row>
    <row r="309" spans="1:25" x14ac:dyDescent="0.25">
      <c r="A309" s="123" t="s">
        <v>545</v>
      </c>
      <c r="B309" s="174">
        <f>'[1]SCC x Atuacao = Serv. Indústria'!B85</f>
        <v>181425.67253857994</v>
      </c>
      <c r="C309" s="174">
        <f>'[1]SCC x Atuacao = Serv. Indústria'!C85</f>
        <v>196073.51828327411</v>
      </c>
      <c r="D309" s="174">
        <f>'[1]SCC x Atuacao = Serv. Indústria'!D85</f>
        <v>1976938.8629434328</v>
      </c>
      <c r="E309" s="174">
        <f>'[1]SCC x Atuacao = Serv. Indústria'!E85</f>
        <v>159348.09670385972</v>
      </c>
      <c r="F309" s="174">
        <f>'[1]SCC x Atuacao = Serv. Indústria'!F85</f>
        <v>666580.05780063849</v>
      </c>
      <c r="G309" s="174">
        <f>'[1]SCC x Atuacao = Serv. Indústria'!G85</f>
        <v>208482.7073714619</v>
      </c>
      <c r="H309" s="174">
        <f>'[1]SCC x Atuacao = Serv. Indústria'!H85</f>
        <v>206051.96711179643</v>
      </c>
      <c r="I309" s="174">
        <f>'[1]SCC x Atuacao = Serv. Indústria'!I85</f>
        <v>33949.077476901715</v>
      </c>
      <c r="J309" s="174">
        <f>'[1]SCC x Atuacao = Serv. Indústria'!J85</f>
        <v>112944.65088595959</v>
      </c>
      <c r="K309" s="174">
        <f>'[1]SCC x Atuacao = Serv. Indústria'!K85</f>
        <v>581401.46808935795</v>
      </c>
      <c r="L309" s="174">
        <f t="shared" si="17"/>
        <v>4323196.0792052625</v>
      </c>
      <c r="N309" s="123" t="s">
        <v>545</v>
      </c>
      <c r="O309" s="19">
        <f>B309/'Total x Ano'!$K$30</f>
        <v>1.5956426183192677E-3</v>
      </c>
      <c r="P309" s="19">
        <f>C309/'Total x Ano'!$K$30</f>
        <v>1.724470730734452E-3</v>
      </c>
      <c r="Q309" s="19">
        <f>D309/'Total x Ano'!$K$30</f>
        <v>1.7387219015838992E-2</v>
      </c>
      <c r="R309" s="19">
        <f>E309/'Total x Ano'!$K$30</f>
        <v>1.4014698729843207E-3</v>
      </c>
      <c r="S309" s="19">
        <f>F309/'Total x Ano'!$K$30</f>
        <v>5.8625856741539237E-3</v>
      </c>
      <c r="T309" s="19">
        <f>G309/'Total x Ano'!$K$30</f>
        <v>1.8336098106167893E-3</v>
      </c>
      <c r="U309" s="19">
        <f>H309/'Total x Ano'!$K$30</f>
        <v>1.8122313987409182E-3</v>
      </c>
      <c r="V309" s="19">
        <f>I309/'Total x Ano'!$K$30</f>
        <v>2.98582852783681E-4</v>
      </c>
      <c r="W309" s="19">
        <f>J309/'Total x Ano'!$K$30</f>
        <v>9.9335058783648592E-4</v>
      </c>
      <c r="X309" s="19">
        <f>K309/'Total x Ano'!$K$30</f>
        <v>5.1134381802525391E-3</v>
      </c>
      <c r="Y309" s="19">
        <f>L309/'Total x Ano'!$K$30</f>
        <v>3.8022600742261367E-2</v>
      </c>
    </row>
    <row r="310" spans="1:25" x14ac:dyDescent="0.25">
      <c r="A310" s="123" t="s">
        <v>546</v>
      </c>
      <c r="B310" s="174">
        <f>'[1]SCC x Atuacao = Serv. Indústria'!B86</f>
        <v>12105.665320144852</v>
      </c>
      <c r="C310" s="174">
        <f>'[1]SCC x Atuacao = Serv. Indústria'!C86</f>
        <v>12902.641734977085</v>
      </c>
      <c r="D310" s="174">
        <f>'[1]SCC x Atuacao = Serv. Indústria'!D86</f>
        <v>498655.53096356895</v>
      </c>
      <c r="E310" s="174">
        <f>'[1]SCC x Atuacao = Serv. Indústria'!E86</f>
        <v>14243.777474332997</v>
      </c>
      <c r="F310" s="174">
        <f>'[1]SCC x Atuacao = Serv. Indústria'!F86</f>
        <v>245940.34324662364</v>
      </c>
      <c r="G310" s="174">
        <f>'[1]SCC x Atuacao = Serv. Indústria'!G86</f>
        <v>35921.899148909317</v>
      </c>
      <c r="H310" s="174">
        <f>'[1]SCC x Atuacao = Serv. Indústria'!H86</f>
        <v>20613.702603597678</v>
      </c>
      <c r="I310" s="174">
        <f>'[1]SCC x Atuacao = Serv. Indústria'!I86</f>
        <v>13461.395023574965</v>
      </c>
      <c r="J310" s="174">
        <f>'[1]SCC x Atuacao = Serv. Indústria'!J86</f>
        <v>7712.4545128805157</v>
      </c>
      <c r="K310" s="174">
        <f>'[1]SCC x Atuacao = Serv. Indústria'!K86</f>
        <v>94850.127556164865</v>
      </c>
      <c r="L310" s="174">
        <f t="shared" si="17"/>
        <v>956407.53758477478</v>
      </c>
      <c r="N310" s="123" t="s">
        <v>546</v>
      </c>
      <c r="O310" s="19">
        <f>B310/'Total x Ano'!$K$30</f>
        <v>1.0646958193761194E-4</v>
      </c>
      <c r="P310" s="19">
        <f>C310/'Total x Ano'!$K$30</f>
        <v>1.1347900632340929E-4</v>
      </c>
      <c r="Q310" s="19">
        <f>D310/'Total x Ano'!$K$30</f>
        <v>4.3856859171730192E-3</v>
      </c>
      <c r="R310" s="19">
        <f>E310/'Total x Ano'!$K$30</f>
        <v>1.2527432345093629E-4</v>
      </c>
      <c r="S310" s="19">
        <f>F310/'Total x Ano'!$K$30</f>
        <v>2.1630505085487922E-3</v>
      </c>
      <c r="T310" s="19">
        <f>G310/'Total x Ano'!$K$30</f>
        <v>3.1593386101836073E-4</v>
      </c>
      <c r="U310" s="19">
        <f>H310/'Total x Ano'!$K$30</f>
        <v>1.81297949377395E-4</v>
      </c>
      <c r="V310" s="19">
        <f>I310/'Total x Ano'!$K$30</f>
        <v>1.1839325328712514E-4</v>
      </c>
      <c r="W310" s="19">
        <f>J310/'Total x Ano'!$K$30</f>
        <v>6.7831200184659615E-5</v>
      </c>
      <c r="X310" s="19">
        <f>K310/'Total x Ano'!$K$30</f>
        <v>8.3420887333049139E-4</v>
      </c>
      <c r="Y310" s="19">
        <f>L310/'Total x Ano'!$K$30</f>
        <v>8.4116244746318004E-3</v>
      </c>
    </row>
    <row r="311" spans="1:25" x14ac:dyDescent="0.25">
      <c r="A311" s="123" t="s">
        <v>547</v>
      </c>
      <c r="B311" s="174">
        <f>'[1]SCC x Atuacao = Serv. Indústria'!B87</f>
        <v>255117.44107525604</v>
      </c>
      <c r="C311" s="174">
        <f>'[1]SCC x Atuacao = Serv. Indústria'!C87</f>
        <v>342748.87919483916</v>
      </c>
      <c r="D311" s="174">
        <f>'[1]SCC x Atuacao = Serv. Indústria'!D87</f>
        <v>14351684.45484061</v>
      </c>
      <c r="E311" s="174">
        <f>'[1]SCC x Atuacao = Serv. Indústria'!E87</f>
        <v>458245.14060517674</v>
      </c>
      <c r="F311" s="174">
        <f>'[1]SCC x Atuacao = Serv. Indústria'!F87</f>
        <v>1875350.2949705829</v>
      </c>
      <c r="G311" s="174">
        <f>'[1]SCC x Atuacao = Serv. Indústria'!G87</f>
        <v>359310.7578262717</v>
      </c>
      <c r="H311" s="174">
        <f>'[1]SCC x Atuacao = Serv. Indústria'!H87</f>
        <v>233471.88761236667</v>
      </c>
      <c r="I311" s="174">
        <f>'[1]SCC x Atuacao = Serv. Indústria'!I87</f>
        <v>180285.28575979156</v>
      </c>
      <c r="J311" s="174">
        <f>'[1]SCC x Atuacao = Serv. Indústria'!J87</f>
        <v>337316.4912043048</v>
      </c>
      <c r="K311" s="174">
        <f>'[1]SCC x Atuacao = Serv. Indústria'!K87</f>
        <v>688926.00517741195</v>
      </c>
      <c r="L311" s="174">
        <f t="shared" si="17"/>
        <v>19082456.638266612</v>
      </c>
      <c r="N311" s="123" t="s">
        <v>547</v>
      </c>
      <c r="O311" s="19">
        <f>B311/'Total x Ano'!$K$30</f>
        <v>2.2437632776015686E-3</v>
      </c>
      <c r="P311" s="19">
        <f>C311/'Total x Ano'!$K$30</f>
        <v>3.0144836250126012E-3</v>
      </c>
      <c r="Q311" s="19">
        <f>D311/'Total x Ano'!$K$30</f>
        <v>0.12622336762149311</v>
      </c>
      <c r="R311" s="19">
        <f>E311/'Total x Ano'!$K$30</f>
        <v>4.030275681253641E-3</v>
      </c>
      <c r="S311" s="19">
        <f>F311/'Total x Ano'!$K$30</f>
        <v>1.649374541685298E-2</v>
      </c>
      <c r="T311" s="19">
        <f>G311/'Total x Ano'!$K$30</f>
        <v>3.1601456970554941E-3</v>
      </c>
      <c r="U311" s="19">
        <f>H311/'Total x Ano'!$K$30</f>
        <v>2.0533901781431673E-3</v>
      </c>
      <c r="V311" s="19">
        <f>I311/'Total x Ano'!$K$30</f>
        <v>1.5856128925360237E-3</v>
      </c>
      <c r="W311" s="19">
        <f>J311/'Total x Ano'!$K$30</f>
        <v>2.9667056580046564E-3</v>
      </c>
      <c r="X311" s="19">
        <f>K311/'Total x Ano'!$K$30</f>
        <v>6.0591187528642541E-3</v>
      </c>
      <c r="Y311" s="19">
        <f>L311/'Total x Ano'!$K$30</f>
        <v>0.16783060880081752</v>
      </c>
    </row>
    <row r="312" spans="1:25" x14ac:dyDescent="0.25">
      <c r="A312" s="123" t="s">
        <v>548</v>
      </c>
      <c r="B312" s="174">
        <f>'[1]SCC x Atuacao = Serv. Indústria'!B88</f>
        <v>1827773.9188512638</v>
      </c>
      <c r="C312" s="174">
        <f>'[1]SCC x Atuacao = Serv. Indústria'!C88</f>
        <v>1206941.1613026152</v>
      </c>
      <c r="D312" s="174">
        <f>'[1]SCC x Atuacao = Serv. Indústria'!D88</f>
        <v>15388070.165558601</v>
      </c>
      <c r="E312" s="174">
        <f>'[1]SCC x Atuacao = Serv. Indústria'!E88</f>
        <v>4183593.8519573533</v>
      </c>
      <c r="F312" s="174">
        <f>'[1]SCC x Atuacao = Serv. Indústria'!F88</f>
        <v>8366601.2060957877</v>
      </c>
      <c r="G312" s="174">
        <f>'[1]SCC x Atuacao = Serv. Indústria'!G88</f>
        <v>1156293.6244428519</v>
      </c>
      <c r="H312" s="174">
        <f>'[1]SCC x Atuacao = Serv. Indústria'!H88</f>
        <v>1975493.6587598345</v>
      </c>
      <c r="I312" s="174">
        <f>'[1]SCC x Atuacao = Serv. Indústria'!I88</f>
        <v>329537.34817210073</v>
      </c>
      <c r="J312" s="174">
        <f>'[1]SCC x Atuacao = Serv. Indústria'!J88</f>
        <v>181583.81573133825</v>
      </c>
      <c r="K312" s="174">
        <f>'[1]SCC x Atuacao = Serv. Indústria'!K88</f>
        <v>7812219.5881801844</v>
      </c>
      <c r="L312" s="174">
        <f t="shared" si="17"/>
        <v>42428108.339051932</v>
      </c>
      <c r="N312" s="123" t="s">
        <v>548</v>
      </c>
      <c r="O312" s="19">
        <f>B312/'Total x Ano'!$K$30</f>
        <v>1.6075310184953649E-2</v>
      </c>
      <c r="P312" s="19">
        <f>C312/'Total x Ano'!$K$30</f>
        <v>1.0615072981849764E-2</v>
      </c>
      <c r="Q312" s="19">
        <f>D312/'Total x Ano'!$K$30</f>
        <v>0.13533840181648596</v>
      </c>
      <c r="R312" s="19">
        <f>E312/'Total x Ano'!$K$30</f>
        <v>3.6794796207808358E-2</v>
      </c>
      <c r="S312" s="19">
        <f>F312/'Total x Ano'!$K$30</f>
        <v>7.3584434154923384E-2</v>
      </c>
      <c r="T312" s="19">
        <f>G312/'Total x Ano'!$K$30</f>
        <v>1.0169626826432321E-2</v>
      </c>
      <c r="U312" s="19">
        <f>H312/'Total x Ano'!$K$30</f>
        <v>1.7374508414548361E-2</v>
      </c>
      <c r="V312" s="19">
        <f>I312/'Total x Ano'!$K$30</f>
        <v>2.8982879308853226E-3</v>
      </c>
      <c r="W312" s="19">
        <f>J312/'Total x Ano'!$K$30</f>
        <v>1.5970334910366257E-3</v>
      </c>
      <c r="X312" s="19">
        <f>K312/'Total x Ano'!$K$30</f>
        <v>6.870863612710669E-2</v>
      </c>
      <c r="Y312" s="19">
        <f>L312/'Total x Ano'!$K$30</f>
        <v>0.37315610813603045</v>
      </c>
    </row>
    <row r="313" spans="1:25" x14ac:dyDescent="0.25">
      <c r="A313" s="123" t="s">
        <v>549</v>
      </c>
      <c r="B313" s="174">
        <f>'[1]SCC x Atuacao = Serv. Indústria'!B89</f>
        <v>130233.88022144974</v>
      </c>
      <c r="C313" s="174">
        <f>'[1]SCC x Atuacao = Serv. Indústria'!C89</f>
        <v>173935.86965826151</v>
      </c>
      <c r="D313" s="174">
        <f>'[1]SCC x Atuacao = Serv. Indústria'!D89</f>
        <v>1714558.2584276474</v>
      </c>
      <c r="E313" s="174">
        <f>'[1]SCC x Atuacao = Serv. Indústria'!E89</f>
        <v>156880.43348542519</v>
      </c>
      <c r="F313" s="174">
        <f>'[1]SCC x Atuacao = Serv. Indústria'!F89</f>
        <v>1291780.4023044249</v>
      </c>
      <c r="G313" s="174">
        <f>'[1]SCC x Atuacao = Serv. Indústria'!G89</f>
        <v>157190.53442946292</v>
      </c>
      <c r="H313" s="174">
        <f>'[1]SCC x Atuacao = Serv. Indústria'!H89</f>
        <v>248835.36923101393</v>
      </c>
      <c r="I313" s="174">
        <f>'[1]SCC x Atuacao = Serv. Indústria'!I89</f>
        <v>29253.517589790798</v>
      </c>
      <c r="J313" s="174">
        <f>'[1]SCC x Atuacao = Serv. Indústria'!J89</f>
        <v>83981.596113416337</v>
      </c>
      <c r="K313" s="174">
        <f>'[1]SCC x Atuacao = Serv. Indústria'!K89</f>
        <v>473219.01777072239</v>
      </c>
      <c r="L313" s="174">
        <f t="shared" si="17"/>
        <v>4459868.879231615</v>
      </c>
      <c r="N313" s="123" t="s">
        <v>549</v>
      </c>
      <c r="O313" s="19">
        <f>B313/'Total x Ano'!$K$30</f>
        <v>1.1454097246697108E-3</v>
      </c>
      <c r="P313" s="19">
        <f>C313/'Total x Ano'!$K$30</f>
        <v>1.5297696439412613E-3</v>
      </c>
      <c r="Q313" s="19">
        <f>D313/'Total x Ano'!$K$30</f>
        <v>1.5079576062514781E-2</v>
      </c>
      <c r="R313" s="19">
        <f>E313/'Total x Ano'!$K$30</f>
        <v>1.3797667229069484E-3</v>
      </c>
      <c r="S313" s="19">
        <f>F313/'Total x Ano'!$K$30</f>
        <v>1.1361235896690606E-2</v>
      </c>
      <c r="T313" s="19">
        <f>G313/'Total x Ano'!$K$30</f>
        <v>1.3824940672533359E-3</v>
      </c>
      <c r="U313" s="19">
        <f>H313/'Total x Ano'!$K$30</f>
        <v>2.1885123231707142E-3</v>
      </c>
      <c r="V313" s="19">
        <f>I313/'Total x Ano'!$K$30</f>
        <v>2.5728530449347785E-4</v>
      </c>
      <c r="W313" s="19">
        <f>J313/'Total x Ano'!$K$30</f>
        <v>7.3861990994988306E-4</v>
      </c>
      <c r="X313" s="19">
        <f>K313/'Total x Ano'!$K$30</f>
        <v>4.161971246894945E-3</v>
      </c>
      <c r="Y313" s="19">
        <f>L313/'Total x Ano'!$K$30</f>
        <v>3.9224640902485661E-2</v>
      </c>
    </row>
    <row r="314" spans="1:25" x14ac:dyDescent="0.25">
      <c r="A314" s="123" t="s">
        <v>550</v>
      </c>
      <c r="B314" s="174">
        <f>'[1]SCC x Atuacao = Serv. Indústria'!B90</f>
        <v>78701.27887325034</v>
      </c>
      <c r="C314" s="174">
        <f>'[1]SCC x Atuacao = Serv. Indústria'!C90</f>
        <v>56404.032286386282</v>
      </c>
      <c r="D314" s="174">
        <f>'[1]SCC x Atuacao = Serv. Indústria'!D90</f>
        <v>942490.75107132294</v>
      </c>
      <c r="E314" s="174">
        <f>'[1]SCC x Atuacao = Serv. Indústria'!E90</f>
        <v>188083.34749306549</v>
      </c>
      <c r="F314" s="174">
        <f>'[1]SCC x Atuacao = Serv. Indústria'!F90</f>
        <v>374793.05703555222</v>
      </c>
      <c r="G314" s="174">
        <f>'[1]SCC x Atuacao = Serv. Indústria'!G90</f>
        <v>149654.97677821643</v>
      </c>
      <c r="H314" s="174">
        <f>'[1]SCC x Atuacao = Serv. Indústria'!H90</f>
        <v>236997.91141869433</v>
      </c>
      <c r="I314" s="174">
        <f>'[1]SCC x Atuacao = Serv. Indústria'!I90</f>
        <v>14379.872685638926</v>
      </c>
      <c r="J314" s="174">
        <f>'[1]SCC x Atuacao = Serv. Indústria'!J90</f>
        <v>3436.3243307752164</v>
      </c>
      <c r="K314" s="174">
        <f>'[1]SCC x Atuacao = Serv. Indústria'!K90</f>
        <v>258496.86320842721</v>
      </c>
      <c r="L314" s="174">
        <f t="shared" si="17"/>
        <v>2303438.4151813295</v>
      </c>
      <c r="N314" s="123" t="s">
        <v>550</v>
      </c>
      <c r="O314" s="19">
        <f>B314/'Total x Ano'!$K$30</f>
        <v>6.9217940840033982E-4</v>
      </c>
      <c r="P314" s="19">
        <f>C314/'Total x Ano'!$K$30</f>
        <v>4.9607465416491917E-4</v>
      </c>
      <c r="Q314" s="19">
        <f>D314/'Total x Ano'!$K$30</f>
        <v>8.2892260435817929E-3</v>
      </c>
      <c r="R314" s="19">
        <f>E314/'Total x Ano'!$K$30</f>
        <v>1.6541970100304789E-3</v>
      </c>
      <c r="S314" s="19">
        <f>F314/'Total x Ano'!$K$30</f>
        <v>3.2963128452998826E-3</v>
      </c>
      <c r="T314" s="19">
        <f>G314/'Total x Ano'!$K$30</f>
        <v>1.3162186786995255E-3</v>
      </c>
      <c r="U314" s="19">
        <f>H314/'Total x Ano'!$K$30</f>
        <v>2.0844016319239893E-3</v>
      </c>
      <c r="V314" s="19">
        <f>I314/'Total x Ano'!$K$30</f>
        <v>1.2647128370617649E-4</v>
      </c>
      <c r="W314" s="19">
        <f>J314/'Total x Ano'!$K$30</f>
        <v>3.0222545000550504E-5</v>
      </c>
      <c r="X314" s="19">
        <f>K314/'Total x Ano'!$K$30</f>
        <v>2.2734853665734734E-3</v>
      </c>
      <c r="Y314" s="19">
        <f>L314/'Total x Ano'!$K$30</f>
        <v>2.025878946738113E-2</v>
      </c>
    </row>
    <row r="315" spans="1:25" x14ac:dyDescent="0.25">
      <c r="A315" s="123" t="s">
        <v>551</v>
      </c>
      <c r="B315" s="174">
        <f>'[1]SCC x Atuacao = Serv. Indústria'!B91</f>
        <v>473501.60460369551</v>
      </c>
      <c r="C315" s="174">
        <f>'[1]SCC x Atuacao = Serv. Indústria'!C91</f>
        <v>83004.402519645198</v>
      </c>
      <c r="D315" s="174">
        <f>'[1]SCC x Atuacao = Serv. Indústria'!D91</f>
        <v>1613929.6669416055</v>
      </c>
      <c r="E315" s="174">
        <f>'[1]SCC x Atuacao = Serv. Indústria'!E91</f>
        <v>166009.22324039359</v>
      </c>
      <c r="F315" s="174">
        <f>'[1]SCC x Atuacao = Serv. Indústria'!F91</f>
        <v>913340.54896080913</v>
      </c>
      <c r="G315" s="174">
        <f>'[1]SCC x Atuacao = Serv. Indústria'!G91</f>
        <v>169468.20504347247</v>
      </c>
      <c r="H315" s="174">
        <f>'[1]SCC x Atuacao = Serv. Indústria'!H91</f>
        <v>182044.23811007041</v>
      </c>
      <c r="I315" s="174">
        <f>'[1]SCC x Atuacao = Serv. Indústria'!I91</f>
        <v>32142.47034539028</v>
      </c>
      <c r="J315" s="174">
        <f>'[1]SCC x Atuacao = Serv. Indústria'!J91</f>
        <v>70892.916616396862</v>
      </c>
      <c r="K315" s="174">
        <f>'[1]SCC x Atuacao = Serv. Indústria'!K91</f>
        <v>463380.23746157822</v>
      </c>
      <c r="L315" s="174">
        <f t="shared" si="17"/>
        <v>4167713.5138430577</v>
      </c>
      <c r="N315" s="123" t="s">
        <v>551</v>
      </c>
      <c r="O315" s="19">
        <f>B315/'Total x Ano'!$K$30</f>
        <v>4.1644566040539323E-3</v>
      </c>
      <c r="P315" s="19">
        <f>C315/'Total x Ano'!$K$30</f>
        <v>7.300254716724765E-4</v>
      </c>
      <c r="Q315" s="19">
        <f>D315/'Total x Ano'!$K$30</f>
        <v>1.4194545476987126E-2</v>
      </c>
      <c r="R315" s="19">
        <f>E315/'Total x Ano'!$K$30</f>
        <v>1.4600546214324803E-3</v>
      </c>
      <c r="S315" s="19">
        <f>F315/'Total x Ano'!$K$30</f>
        <v>8.0328494009086621E-3</v>
      </c>
      <c r="T315" s="19">
        <f>G315/'Total x Ano'!$K$30</f>
        <v>1.4904764393800468E-3</v>
      </c>
      <c r="U315" s="19">
        <f>H315/'Total x Ano'!$K$30</f>
        <v>1.6010829155731492E-3</v>
      </c>
      <c r="V315" s="19">
        <f>I315/'Total x Ano'!$K$30</f>
        <v>2.8269370494003081E-4</v>
      </c>
      <c r="W315" s="19">
        <f>J315/'Total x Ano'!$K$30</f>
        <v>6.2350469758364676E-4</v>
      </c>
      <c r="X315" s="19">
        <f>K315/'Total x Ano'!$K$30</f>
        <v>4.0754389664636164E-3</v>
      </c>
      <c r="Y315" s="19">
        <f>L315/'Total x Ano'!$K$30</f>
        <v>3.6655128298995171E-2</v>
      </c>
    </row>
    <row r="316" spans="1:25" x14ac:dyDescent="0.25">
      <c r="A316" s="123" t="s">
        <v>552</v>
      </c>
      <c r="B316" s="174">
        <f>'[1]SCC x Atuacao = Serv. Indústria'!B92</f>
        <v>11593.432675455593</v>
      </c>
      <c r="C316" s="174">
        <f>'[1]SCC x Atuacao = Serv. Indústria'!C92</f>
        <v>31944.18251947403</v>
      </c>
      <c r="D316" s="174">
        <f>'[1]SCC x Atuacao = Serv. Indústria'!D92</f>
        <v>367416.50181222172</v>
      </c>
      <c r="E316" s="174">
        <f>'[1]SCC x Atuacao = Serv. Indústria'!E92</f>
        <v>9276.7529886428692</v>
      </c>
      <c r="F316" s="174">
        <f>'[1]SCC x Atuacao = Serv. Indústria'!F92</f>
        <v>48854.844552244023</v>
      </c>
      <c r="G316" s="174">
        <f>'[1]SCC x Atuacao = Serv. Indústria'!G92</f>
        <v>17241.433700299291</v>
      </c>
      <c r="H316" s="174">
        <f>'[1]SCC x Atuacao = Serv. Indústria'!H92</f>
        <v>118627.30739578907</v>
      </c>
      <c r="I316" s="174">
        <f>'[1]SCC x Atuacao = Serv. Indústria'!I92</f>
        <v>6003.8230779955638</v>
      </c>
      <c r="J316" s="174">
        <f>'[1]SCC x Atuacao = Serv. Indústria'!J92</f>
        <v>1537.4512359590913</v>
      </c>
      <c r="K316" s="174">
        <f>'[1]SCC x Atuacao = Serv. Indústria'!K92</f>
        <v>83786.986602681136</v>
      </c>
      <c r="L316" s="174">
        <f t="shared" si="17"/>
        <v>696282.71656076238</v>
      </c>
      <c r="N316" s="123" t="s">
        <v>552</v>
      </c>
      <c r="O316" s="19">
        <f>B316/'Total x Ano'!$K$30</f>
        <v>1.0196448501872486E-4</v>
      </c>
      <c r="P316" s="19">
        <f>C316/'Total x Ano'!$K$30</f>
        <v>2.8094975932693928E-4</v>
      </c>
      <c r="Q316" s="19">
        <f>D316/'Total x Ano'!$K$30</f>
        <v>3.2314358864547733E-3</v>
      </c>
      <c r="R316" s="19">
        <f>E316/'Total x Ano'!$K$30</f>
        <v>8.1589238287935751E-5</v>
      </c>
      <c r="S316" s="19">
        <f>F316/'Total x Ano'!$K$30</f>
        <v>4.2967938874442627E-4</v>
      </c>
      <c r="T316" s="19">
        <f>G316/'Total x Ano'!$K$30</f>
        <v>1.5163877321316477E-4</v>
      </c>
      <c r="U316" s="19">
        <f>H316/'Total x Ano'!$K$30</f>
        <v>1.0433296717526563E-3</v>
      </c>
      <c r="V316" s="19">
        <f>I316/'Total x Ano'!$K$30</f>
        <v>5.280375066026734E-5</v>
      </c>
      <c r="W316" s="19">
        <f>J316/'Total x Ano'!$K$30</f>
        <v>1.3521916062691094E-5</v>
      </c>
      <c r="X316" s="19">
        <f>K316/'Total x Ano'!$K$30</f>
        <v>7.3690831519642656E-4</v>
      </c>
      <c r="Y316" s="19">
        <f>L316/'Total x Ano'!$K$30</f>
        <v>6.1238211847180054E-3</v>
      </c>
    </row>
    <row r="317" spans="1:25" x14ac:dyDescent="0.25">
      <c r="A317" s="123" t="s">
        <v>553</v>
      </c>
      <c r="B317" s="174">
        <f>'[1]SCC x Atuacao = Serv. Indústria'!B93</f>
        <v>13716.933712426031</v>
      </c>
      <c r="C317" s="174">
        <f>'[1]SCC x Atuacao = Serv. Indústria'!C93</f>
        <v>12486.656313117221</v>
      </c>
      <c r="D317" s="174">
        <f>'[1]SCC x Atuacao = Serv. Indústria'!D93</f>
        <v>392310.57947521016</v>
      </c>
      <c r="E317" s="174">
        <f>'[1]SCC x Atuacao = Serv. Indústria'!E93</f>
        <v>18812.809385179891</v>
      </c>
      <c r="F317" s="174">
        <f>'[1]SCC x Atuacao = Serv. Indústria'!F93</f>
        <v>20153.044984323427</v>
      </c>
      <c r="G317" s="174">
        <f>'[1]SCC x Atuacao = Serv. Indústria'!G93</f>
        <v>26899.734840091725</v>
      </c>
      <c r="H317" s="174">
        <f>'[1]SCC x Atuacao = Serv. Indústria'!H93</f>
        <v>19506.856640848448</v>
      </c>
      <c r="I317" s="174">
        <f>'[1]SCC x Atuacao = Serv. Indústria'!I93</f>
        <v>26772.522144039889</v>
      </c>
      <c r="J317" s="174">
        <f>'[1]SCC x Atuacao = Serv. Indústria'!J93</f>
        <v>778.69339474786</v>
      </c>
      <c r="K317" s="174">
        <f>'[1]SCC x Atuacao = Serv. Indústria'!K93</f>
        <v>94965.650139405683</v>
      </c>
      <c r="L317" s="174">
        <f t="shared" si="17"/>
        <v>626403.48102939036</v>
      </c>
      <c r="N317" s="123" t="s">
        <v>553</v>
      </c>
      <c r="O317" s="19">
        <f>B317/'Total x Ano'!$K$30</f>
        <v>1.2064072144780389E-4</v>
      </c>
      <c r="P317" s="19">
        <f>C317/'Total x Ano'!$K$30</f>
        <v>1.0982040576026148E-4</v>
      </c>
      <c r="Q317" s="19">
        <f>D317/'Total x Ano'!$K$30</f>
        <v>3.4503798248015759E-3</v>
      </c>
      <c r="R317" s="19">
        <f>E317/'Total x Ano'!$K$30</f>
        <v>1.6545905551997519E-4</v>
      </c>
      <c r="S317" s="19">
        <f>F317/'Total x Ano'!$K$30</f>
        <v>1.7724645589534008E-4</v>
      </c>
      <c r="T317" s="19">
        <f>G317/'Total x Ano'!$K$30</f>
        <v>2.3658373554167537E-4</v>
      </c>
      <c r="U317" s="19">
        <f>H317/'Total x Ano'!$K$30</f>
        <v>1.715632157789748E-4</v>
      </c>
      <c r="V317" s="19">
        <f>I317/'Total x Ano'!$K$30</f>
        <v>2.3546489719552873E-4</v>
      </c>
      <c r="W317" s="19">
        <f>J317/'Total x Ano'!$K$30</f>
        <v>6.8486248383572891E-6</v>
      </c>
      <c r="X317" s="19">
        <f>K317/'Total x Ano'!$K$30</f>
        <v>8.3522489688778688E-4</v>
      </c>
      <c r="Y317" s="19">
        <f>L317/'Total x Ano'!$K$30</f>
        <v>5.50923183366728E-3</v>
      </c>
    </row>
    <row r="318" spans="1:25" x14ac:dyDescent="0.25">
      <c r="A318" s="123" t="s">
        <v>554</v>
      </c>
      <c r="B318" s="174">
        <f>'[1]SCC x Atuacao = Serv. Indústria'!B94</f>
        <v>91308.541569342153</v>
      </c>
      <c r="C318" s="174">
        <f>'[1]SCC x Atuacao = Serv. Indústria'!C94</f>
        <v>57354.940167890345</v>
      </c>
      <c r="D318" s="174">
        <f>'[1]SCC x Atuacao = Serv. Indústria'!D94</f>
        <v>738676.51407303428</v>
      </c>
      <c r="E318" s="174">
        <f>'[1]SCC x Atuacao = Serv. Indústria'!E94</f>
        <v>42293.674333138952</v>
      </c>
      <c r="F318" s="174">
        <f>'[1]SCC x Atuacao = Serv. Indústria'!F94</f>
        <v>161678.77737918837</v>
      </c>
      <c r="G318" s="174">
        <f>'[1]SCC x Atuacao = Serv. Indústria'!G94</f>
        <v>48999.779013354208</v>
      </c>
      <c r="H318" s="174">
        <f>'[1]SCC x Atuacao = Serv. Indústria'!H94</f>
        <v>74379.561969998977</v>
      </c>
      <c r="I318" s="174">
        <f>'[1]SCC x Atuacao = Serv. Indústria'!I94</f>
        <v>7184.5023314452692</v>
      </c>
      <c r="J318" s="174">
        <f>'[1]SCC x Atuacao = Serv. Indústria'!J94</f>
        <v>5647.5736049502166</v>
      </c>
      <c r="K318" s="174">
        <f>'[1]SCC x Atuacao = Serv. Indústria'!K94</f>
        <v>193779.59446903216</v>
      </c>
      <c r="L318" s="174">
        <f t="shared" si="17"/>
        <v>1421303.4589113749</v>
      </c>
      <c r="N318" s="123" t="s">
        <v>554</v>
      </c>
      <c r="O318" s="19">
        <f>B318/'Total x Ano'!$K$30</f>
        <v>8.0306054984383092E-4</v>
      </c>
      <c r="P318" s="19">
        <f>C318/'Total x Ano'!$K$30</f>
        <v>5.0443790904827052E-4</v>
      </c>
      <c r="Q318" s="19">
        <f>D318/'Total x Ano'!$K$30</f>
        <v>6.4966755284084979E-3</v>
      </c>
      <c r="R318" s="19">
        <f>E318/'Total x Ano'!$K$30</f>
        <v>3.7197375821727504E-4</v>
      </c>
      <c r="S318" s="19">
        <f>F318/'Total x Ano'!$K$30</f>
        <v>1.4219682587045485E-3</v>
      </c>
      <c r="T318" s="19">
        <f>G318/'Total x Ano'!$K$30</f>
        <v>4.3095409038821579E-4</v>
      </c>
      <c r="U318" s="19">
        <f>H318/'Total x Ano'!$K$30</f>
        <v>6.5416981704180576E-4</v>
      </c>
      <c r="V318" s="19">
        <f>I318/'Total x Ano'!$K$30</f>
        <v>6.3187849608386767E-5</v>
      </c>
      <c r="W318" s="19">
        <f>J318/'Total x Ano'!$K$30</f>
        <v>4.9670529027457587E-5</v>
      </c>
      <c r="X318" s="19">
        <f>K318/'Total x Ano'!$K$30</f>
        <v>1.7042956223831045E-3</v>
      </c>
      <c r="Y318" s="19">
        <f>L318/'Total x Ano'!$K$30</f>
        <v>1.2500393912671392E-2</v>
      </c>
    </row>
    <row r="319" spans="1:25" x14ac:dyDescent="0.25">
      <c r="A319" s="123" t="s">
        <v>555</v>
      </c>
      <c r="B319" s="174">
        <f>'[1]SCC x Atuacao = Serv. Indústria'!B95</f>
        <v>17255.433432721078</v>
      </c>
      <c r="C319" s="174">
        <f>'[1]SCC x Atuacao = Serv. Indústria'!C95</f>
        <v>44352.500345886445</v>
      </c>
      <c r="D319" s="174">
        <f>'[1]SCC x Atuacao = Serv. Indústria'!D95</f>
        <v>3102366.1396175697</v>
      </c>
      <c r="E319" s="174">
        <f>'[1]SCC x Atuacao = Serv. Indústria'!E95</f>
        <v>61865.123154000321</v>
      </c>
      <c r="F319" s="174">
        <f>'[1]SCC x Atuacao = Serv. Indústria'!F95</f>
        <v>485449.6377968273</v>
      </c>
      <c r="G319" s="174">
        <f>'[1]SCC x Atuacao = Serv. Indústria'!G95</f>
        <v>108975.48968094192</v>
      </c>
      <c r="H319" s="174">
        <f>'[1]SCC x Atuacao = Serv. Indústria'!H95</f>
        <v>37425.635041250622</v>
      </c>
      <c r="I319" s="174">
        <f>'[1]SCC x Atuacao = Serv. Indústria'!I95</f>
        <v>4469.8536006023814</v>
      </c>
      <c r="J319" s="174">
        <f>'[1]SCC x Atuacao = Serv. Indústria'!J95</f>
        <v>23546.925541489694</v>
      </c>
      <c r="K319" s="174">
        <f>'[1]SCC x Atuacao = Serv. Indústria'!K95</f>
        <v>258920.64541099849</v>
      </c>
      <c r="L319" s="174">
        <f t="shared" si="17"/>
        <v>4144627.3836222878</v>
      </c>
      <c r="N319" s="123" t="s">
        <v>555</v>
      </c>
      <c r="O319" s="19">
        <f>B319/'Total x Ano'!$K$30</f>
        <v>1.5176190115522887E-4</v>
      </c>
      <c r="P319" s="19">
        <f>C319/'Total x Ano'!$K$30</f>
        <v>3.9008117644357727E-4</v>
      </c>
      <c r="Q319" s="19">
        <f>D319/'Total x Ano'!$K$30</f>
        <v>2.7285375662321164E-2</v>
      </c>
      <c r="R319" s="19">
        <f>E319/'Total x Ano'!$K$30</f>
        <v>5.4410506358245128E-4</v>
      </c>
      <c r="S319" s="19">
        <f>F319/'Total x Ano'!$K$30</f>
        <v>4.2695398081081994E-3</v>
      </c>
      <c r="T319" s="19">
        <f>G319/'Total x Ano'!$K$30</f>
        <v>9.5844173128334896E-4</v>
      </c>
      <c r="U319" s="19">
        <f>H319/'Total x Ano'!$K$30</f>
        <v>3.2915924992249116E-4</v>
      </c>
      <c r="V319" s="19">
        <f>I319/'Total x Ano'!$K$30</f>
        <v>3.9312456737633526E-5</v>
      </c>
      <c r="W319" s="19">
        <f>J319/'Total x Ano'!$K$30</f>
        <v>2.0709570701137525E-4</v>
      </c>
      <c r="X319" s="19">
        <f>K319/'Total x Ano'!$K$30</f>
        <v>2.2772125399875016E-3</v>
      </c>
      <c r="Y319" s="19">
        <f>L319/'Total x Ano'!$K$30</f>
        <v>3.6452085296552972E-2</v>
      </c>
    </row>
    <row r="320" spans="1:25" x14ac:dyDescent="0.25">
      <c r="A320" s="179" t="s">
        <v>95</v>
      </c>
      <c r="B320" s="162">
        <f>'[1]SCC x Atuacao = Serv. Indústria'!B96</f>
        <v>3455659.3762558689</v>
      </c>
      <c r="C320" s="162">
        <f>'[1]SCC x Atuacao = Serv. Indústria'!C96</f>
        <v>2745137.2546758642</v>
      </c>
      <c r="D320" s="162">
        <f>'[1]SCC x Atuacao = Serv. Indústria'!D96</f>
        <v>46864927.083867475</v>
      </c>
      <c r="E320" s="162">
        <f>'[1]SCC x Atuacao = Serv. Indústria'!E96</f>
        <v>5667157.722256802</v>
      </c>
      <c r="F320" s="162">
        <f>'[1]SCC x Atuacao = Serv. Indústria'!F96</f>
        <v>15666955.622476136</v>
      </c>
      <c r="G320" s="162">
        <f>'[1]SCC x Atuacao = Serv. Indústria'!G96</f>
        <v>2790488.9397756783</v>
      </c>
      <c r="H320" s="162">
        <f>'[1]SCC x Atuacao = Serv. Indústria'!H96</f>
        <v>3749003.8731624433</v>
      </c>
      <c r="I320" s="162">
        <f>'[1]SCC x Atuacao = Serv. Indústria'!I96</f>
        <v>724743.92319475568</v>
      </c>
      <c r="J320" s="162">
        <f>'[1]SCC x Atuacao = Serv. Indústria'!J96</f>
        <v>1065512.9269924429</v>
      </c>
      <c r="K320" s="162">
        <f>'[1]SCC x Atuacao = Serv. Indústria'!K96</f>
        <v>12074209.849594673</v>
      </c>
      <c r="L320" s="174">
        <f t="shared" si="17"/>
        <v>94803796.572252139</v>
      </c>
      <c r="N320" s="123" t="s">
        <v>95</v>
      </c>
      <c r="O320" s="19">
        <f>B320/'Total x Ano'!$K$30</f>
        <v>3.0392597133550091E-2</v>
      </c>
      <c r="P320" s="19">
        <f>C320/'Total x Ano'!$K$30</f>
        <v>2.4143540081215938E-2</v>
      </c>
      <c r="Q320" s="19">
        <f>D320/'Total x Ano'!$K$30</f>
        <v>0.4121780226199358</v>
      </c>
      <c r="R320" s="19">
        <f>E320/'Total x Ano'!$K$30</f>
        <v>4.9842771752422028E-2</v>
      </c>
      <c r="S320" s="19">
        <f>F320/'Total x Ano'!$K$30</f>
        <v>0.13779120529495967</v>
      </c>
      <c r="T320" s="19">
        <f>G320/'Total x Ano'!$K$30</f>
        <v>2.4542409108654545E-2</v>
      </c>
      <c r="U320" s="19">
        <f>H320/'Total x Ano'!$K$30</f>
        <v>3.2972568173833927E-2</v>
      </c>
      <c r="V320" s="19">
        <f>I320/'Total x Ano'!$K$30</f>
        <v>6.374138097636344E-3</v>
      </c>
      <c r="W320" s="19">
        <f>J320/'Total x Ano'!$K$30</f>
        <v>9.3712086767527777E-3</v>
      </c>
      <c r="X320" s="19">
        <f>K320/'Total x Ano'!$K$30</f>
        <v>0.10619293041036747</v>
      </c>
      <c r="Y320" s="19">
        <f>L320/'Total x Ano'!$K$30</f>
        <v>0.83380139134932862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288"/>
  <sheetViews>
    <sheetView topLeftCell="A257" workbookViewId="0">
      <selection activeCell="R273" sqref="R273"/>
    </sheetView>
  </sheetViews>
  <sheetFormatPr defaultRowHeight="15" x14ac:dyDescent="0.25"/>
  <cols>
    <col min="1" max="1" width="26" style="133" customWidth="1"/>
    <col min="2" max="12" width="11.28515625" style="133" customWidth="1"/>
    <col min="13" max="16384" width="9.140625" style="133"/>
  </cols>
  <sheetData>
    <row r="1" spans="1:12" s="172" customFormat="1" x14ac:dyDescent="0.25">
      <c r="A1" s="172" t="s">
        <v>942</v>
      </c>
    </row>
    <row r="2" spans="1:12" x14ac:dyDescent="0.25">
      <c r="A2" s="123"/>
    </row>
    <row r="3" spans="1:12" s="123" customFormat="1" x14ac:dyDescent="0.25">
      <c r="B3" s="123">
        <v>2008</v>
      </c>
      <c r="C3" s="123">
        <v>2008</v>
      </c>
      <c r="D3" s="123">
        <v>2008</v>
      </c>
      <c r="E3" s="123">
        <v>2008</v>
      </c>
      <c r="F3" s="123">
        <v>2008</v>
      </c>
      <c r="G3" s="123">
        <v>2008</v>
      </c>
      <c r="H3" s="123">
        <v>2008</v>
      </c>
      <c r="I3" s="123">
        <v>2008</v>
      </c>
      <c r="J3" s="123">
        <v>2008</v>
      </c>
      <c r="K3" s="123">
        <v>2008</v>
      </c>
      <c r="L3" s="123">
        <v>2008</v>
      </c>
    </row>
    <row r="4" spans="1:12" x14ac:dyDescent="0.25">
      <c r="A4" s="181"/>
      <c r="B4" s="123" t="s">
        <v>780</v>
      </c>
      <c r="C4" s="123" t="s">
        <v>782</v>
      </c>
      <c r="D4" s="123" t="s">
        <v>23</v>
      </c>
      <c r="E4" s="123" t="s">
        <v>787</v>
      </c>
      <c r="F4" s="123" t="s">
        <v>788</v>
      </c>
      <c r="G4" s="123" t="s">
        <v>791</v>
      </c>
      <c r="H4" s="123" t="s">
        <v>25</v>
      </c>
      <c r="I4" s="123" t="s">
        <v>24</v>
      </c>
      <c r="J4" s="123" t="s">
        <v>35</v>
      </c>
      <c r="K4" s="123" t="s">
        <v>795</v>
      </c>
      <c r="L4" s="123" t="s">
        <v>935</v>
      </c>
    </row>
    <row r="5" spans="1:12" x14ac:dyDescent="0.25">
      <c r="A5" s="123" t="s">
        <v>529</v>
      </c>
      <c r="B5" s="16">
        <f>+'SCC x Atuacao = Serv. Indústria'!B37/'SCC x Atuacao = Serv. Indústria'!B5-1</f>
        <v>-0.53651958510284148</v>
      </c>
      <c r="C5" s="16">
        <f>+'SCC x Atuacao = Serv. Indústria'!C37/'SCC x Atuacao = Serv. Indústria'!C5-1</f>
        <v>-0.79293421499007599</v>
      </c>
      <c r="D5" s="16">
        <f>+'SCC x Atuacao = Serv. Indústria'!D37/'SCC x Atuacao = Serv. Indústria'!D5-1</f>
        <v>0.18061396154977727</v>
      </c>
      <c r="E5" s="16" t="e">
        <f>+'SCC x Atuacao = Serv. Indústria'!E37/'SCC x Atuacao = Serv. Indústria'!E5-1</f>
        <v>#DIV/0!</v>
      </c>
      <c r="F5" s="16">
        <f>+'SCC x Atuacao = Serv. Indústria'!F37/'SCC x Atuacao = Serv. Indústria'!F5-1</f>
        <v>0.12288454288067485</v>
      </c>
      <c r="G5" s="16">
        <f>+'SCC x Atuacao = Serv. Indústria'!G37/'SCC x Atuacao = Serv. Indústria'!G5-1</f>
        <v>6.793350434518608E-2</v>
      </c>
      <c r="H5" s="16">
        <f>+'SCC x Atuacao = Serv. Indústria'!H37/'SCC x Atuacao = Serv. Indústria'!H5-1</f>
        <v>0.26446299719794664</v>
      </c>
      <c r="I5" s="16">
        <f>+'SCC x Atuacao = Serv. Indústria'!I37/'SCC x Atuacao = Serv. Indústria'!I5-1</f>
        <v>0.21265486723303928</v>
      </c>
      <c r="J5" s="16">
        <f>+'SCC x Atuacao = Serv. Indústria'!J37/'SCC x Atuacao = Serv. Indústria'!J5-1</f>
        <v>10.737081694544603</v>
      </c>
      <c r="K5" s="16">
        <f>+'SCC x Atuacao = Serv. Indústria'!K37/'SCC x Atuacao = Serv. Indústria'!K5-1</f>
        <v>0.17474547523503636</v>
      </c>
      <c r="L5" s="16">
        <f>+'SCC x Atuacao = Serv. Indústria'!L37/'SCC x Atuacao = Serv. Indústria'!L5-1</f>
        <v>0.14316551769499863</v>
      </c>
    </row>
    <row r="6" spans="1:12" x14ac:dyDescent="0.25">
      <c r="A6" s="123" t="s">
        <v>530</v>
      </c>
      <c r="B6" s="16">
        <f>+'SCC x Atuacao = Serv. Indústria'!B38/'SCC x Atuacao = Serv. Indústria'!B6-1</f>
        <v>2.2915396796945418</v>
      </c>
      <c r="C6" s="16">
        <f>+'SCC x Atuacao = Serv. Indústria'!C38/'SCC x Atuacao = Serv. Indústria'!C6-1</f>
        <v>-0.25415629090274539</v>
      </c>
      <c r="D6" s="16">
        <f>+'SCC x Atuacao = Serv. Indústria'!D38/'SCC x Atuacao = Serv. Indústria'!D6-1</f>
        <v>-0.12371918871052812</v>
      </c>
      <c r="E6" s="16" t="e">
        <f>+'SCC x Atuacao = Serv. Indústria'!E38/'SCC x Atuacao = Serv. Indústria'!E6-1</f>
        <v>#DIV/0!</v>
      </c>
      <c r="F6" s="16">
        <f>+'SCC x Atuacao = Serv. Indústria'!F38/'SCC x Atuacao = Serv. Indústria'!F6-1</f>
        <v>-1.8683756708083865E-2</v>
      </c>
      <c r="G6" s="16">
        <f>+'SCC x Atuacao = Serv. Indústria'!G38/'SCC x Atuacao = Serv. Indústria'!G6-1</f>
        <v>0.24511655787091002</v>
      </c>
      <c r="H6" s="16">
        <f>+'SCC x Atuacao = Serv. Indústria'!H38/'SCC x Atuacao = Serv. Indústria'!H6-1</f>
        <v>-0.14626406788072988</v>
      </c>
      <c r="I6" s="16">
        <f>+'SCC x Atuacao = Serv. Indústria'!I38/'SCC x Atuacao = Serv. Indústria'!I6-1</f>
        <v>0.27879381674904447</v>
      </c>
      <c r="J6" s="16">
        <f>+'SCC x Atuacao = Serv. Indústria'!J38/'SCC x Atuacao = Serv. Indústria'!J6-1</f>
        <v>0.1662508484520544</v>
      </c>
      <c r="K6" s="16">
        <f>+'SCC x Atuacao = Serv. Indústria'!K38/'SCC x Atuacao = Serv. Indústria'!K6-1</f>
        <v>0.75821028070646856</v>
      </c>
      <c r="L6" s="16">
        <f>+'SCC x Atuacao = Serv. Indústria'!L38/'SCC x Atuacao = Serv. Indústria'!L6-1</f>
        <v>4.3455431495167174E-2</v>
      </c>
    </row>
    <row r="7" spans="1:12" x14ac:dyDescent="0.25">
      <c r="A7" s="123" t="s">
        <v>531</v>
      </c>
      <c r="B7" s="16">
        <f>+'SCC x Atuacao = Serv. Indústria'!B39/'SCC x Atuacao = Serv. Indústria'!B7-1</f>
        <v>0.64409250645287686</v>
      </c>
      <c r="C7" s="16">
        <f>+'SCC x Atuacao = Serv. Indústria'!C39/'SCC x Atuacao = Serv. Indústria'!C7-1</f>
        <v>8.6709662774399856</v>
      </c>
      <c r="D7" s="16">
        <f>+'SCC x Atuacao = Serv. Indústria'!D39/'SCC x Atuacao = Serv. Indústria'!D7-1</f>
        <v>0.19510766691719805</v>
      </c>
      <c r="E7" s="16">
        <f>+'SCC x Atuacao = Serv. Indústria'!E39/'SCC x Atuacao = Serv. Indústria'!E7-1</f>
        <v>2.0989598317951699</v>
      </c>
      <c r="F7" s="16">
        <f>+'SCC x Atuacao = Serv. Indústria'!F39/'SCC x Atuacao = Serv. Indústria'!F7-1</f>
        <v>-0.11262597112806227</v>
      </c>
      <c r="G7" s="16">
        <f>+'SCC x Atuacao = Serv. Indústria'!G39/'SCC x Atuacao = Serv. Indústria'!G7-1</f>
        <v>-0.53459026269143617</v>
      </c>
      <c r="H7" s="16">
        <f>+'SCC x Atuacao = Serv. Indústria'!H39/'SCC x Atuacao = Serv. Indústria'!H7-1</f>
        <v>0.44527651175284633</v>
      </c>
      <c r="I7" s="16">
        <f>+'SCC x Atuacao = Serv. Indústria'!I39/'SCC x Atuacao = Serv. Indústria'!I7-1</f>
        <v>0.33690517715751112</v>
      </c>
      <c r="J7" s="16">
        <f>+'SCC x Atuacao = Serv. Indústria'!J39/'SCC x Atuacao = Serv. Indústria'!J7-1</f>
        <v>5.8862547768109064E-2</v>
      </c>
      <c r="K7" s="16">
        <f>+'SCC x Atuacao = Serv. Indústria'!K39/'SCC x Atuacao = Serv. Indústria'!K7-1</f>
        <v>0.27753122315893419</v>
      </c>
      <c r="L7" s="16">
        <f>+'SCC x Atuacao = Serv. Indústria'!L39/'SCC x Atuacao = Serv. Indústria'!L7-1</f>
        <v>0.23267857124529567</v>
      </c>
    </row>
    <row r="8" spans="1:12" x14ac:dyDescent="0.25">
      <c r="A8" s="123" t="s">
        <v>532</v>
      </c>
      <c r="B8" s="16">
        <f>+'SCC x Atuacao = Serv. Indústria'!B40/'SCC x Atuacao = Serv. Indústria'!B8-1</f>
        <v>-0.47874050041277161</v>
      </c>
      <c r="C8" s="16">
        <f>+'SCC x Atuacao = Serv. Indústria'!C40/'SCC x Atuacao = Serv. Indústria'!C8-1</f>
        <v>0.35727847905431132</v>
      </c>
      <c r="D8" s="16">
        <f>+'SCC x Atuacao = Serv. Indústria'!D40/'SCC x Atuacao = Serv. Indústria'!D8-1</f>
        <v>0.16048364845419116</v>
      </c>
      <c r="E8" s="16">
        <f>+'SCC x Atuacao = Serv. Indústria'!E40/'SCC x Atuacao = Serv. Indústria'!E8-1</f>
        <v>-0.43538917710072411</v>
      </c>
      <c r="F8" s="16">
        <f>+'SCC x Atuacao = Serv. Indústria'!F40/'SCC x Atuacao = Serv. Indústria'!F8-1</f>
        <v>0.19318695930825136</v>
      </c>
      <c r="G8" s="16">
        <f>+'SCC x Atuacao = Serv. Indústria'!G40/'SCC x Atuacao = Serv. Indústria'!G8-1</f>
        <v>-0.28835732552084481</v>
      </c>
      <c r="H8" s="16">
        <f>+'SCC x Atuacao = Serv. Indústria'!H40/'SCC x Atuacao = Serv. Indústria'!H8-1</f>
        <v>2.2209420830684223E-2</v>
      </c>
      <c r="I8" s="16">
        <f>+'SCC x Atuacao = Serv. Indústria'!I40/'SCC x Atuacao = Serv. Indústria'!I8-1</f>
        <v>-0.13607004423882585</v>
      </c>
      <c r="J8" s="16">
        <f>+'SCC x Atuacao = Serv. Indústria'!J40/'SCC x Atuacao = Serv. Indústria'!J8-1</f>
        <v>0.19160074321395637</v>
      </c>
      <c r="K8" s="16">
        <f>+'SCC x Atuacao = Serv. Indústria'!K40/'SCC x Atuacao = Serv. Indústria'!K8-1</f>
        <v>3.6025630621873361E-2</v>
      </c>
      <c r="L8" s="16">
        <f>+'SCC x Atuacao = Serv. Indústria'!L40/'SCC x Atuacao = Serv. Indústria'!L8-1</f>
        <v>0.10934660961134379</v>
      </c>
    </row>
    <row r="9" spans="1:12" x14ac:dyDescent="0.25">
      <c r="A9" s="123" t="s">
        <v>533</v>
      </c>
      <c r="B9" s="16">
        <f>+'SCC x Atuacao = Serv. Indústria'!B41/'SCC x Atuacao = Serv. Indústria'!B9-1</f>
        <v>0.49100823484086931</v>
      </c>
      <c r="C9" s="16">
        <f>+'SCC x Atuacao = Serv. Indústria'!C41/'SCC x Atuacao = Serv. Indústria'!C9-1</f>
        <v>0.64489174804723981</v>
      </c>
      <c r="D9" s="16">
        <f>+'SCC x Atuacao = Serv. Indústria'!D41/'SCC x Atuacao = Serv. Indústria'!D9-1</f>
        <v>0.16279742610452463</v>
      </c>
      <c r="E9" s="16">
        <f>+'SCC x Atuacao = Serv. Indústria'!E41/'SCC x Atuacao = Serv. Indústria'!E9-1</f>
        <v>-0.15835547843890385</v>
      </c>
      <c r="F9" s="16">
        <f>+'SCC x Atuacao = Serv. Indústria'!F41/'SCC x Atuacao = Serv. Indústria'!F9-1</f>
        <v>7.1040013386203027E-2</v>
      </c>
      <c r="G9" s="16">
        <f>+'SCC x Atuacao = Serv. Indústria'!G41/'SCC x Atuacao = Serv. Indústria'!G9-1</f>
        <v>0.48531466611086205</v>
      </c>
      <c r="H9" s="16">
        <f>+'SCC x Atuacao = Serv. Indústria'!H41/'SCC x Atuacao = Serv. Indústria'!H9-1</f>
        <v>4.1252269280939391E-2</v>
      </c>
      <c r="I9" s="16">
        <f>+'SCC x Atuacao = Serv. Indústria'!I41/'SCC x Atuacao = Serv. Indústria'!I9-1</f>
        <v>-0.6502131099034878</v>
      </c>
      <c r="J9" s="16">
        <f>+'SCC x Atuacao = Serv. Indústria'!J41/'SCC x Atuacao = Serv. Indústria'!J9-1</f>
        <v>2.0112382056498213</v>
      </c>
      <c r="K9" s="16">
        <f>+'SCC x Atuacao = Serv. Indústria'!K41/'SCC x Atuacao = Serv. Indústria'!K9-1</f>
        <v>0.12104782764704969</v>
      </c>
      <c r="L9" s="16">
        <f>+'SCC x Atuacao = Serv. Indústria'!L41/'SCC x Atuacao = Serv. Indústria'!L9-1</f>
        <v>0.20090283293612443</v>
      </c>
    </row>
    <row r="10" spans="1:12" x14ac:dyDescent="0.25">
      <c r="A10" s="123" t="s">
        <v>534</v>
      </c>
      <c r="B10" s="16">
        <f>+'SCC x Atuacao = Serv. Indústria'!B42/'SCC x Atuacao = Serv. Indústria'!B10-1</f>
        <v>-0.16926767743001103</v>
      </c>
      <c r="C10" s="16">
        <f>+'SCC x Atuacao = Serv. Indústria'!C42/'SCC x Atuacao = Serv. Indústria'!C10-1</f>
        <v>32.219001285172673</v>
      </c>
      <c r="D10" s="16">
        <f>+'SCC x Atuacao = Serv. Indústria'!D42/'SCC x Atuacao = Serv. Indústria'!D10-1</f>
        <v>0.16558277019813739</v>
      </c>
      <c r="E10" s="16" t="e">
        <f>+'SCC x Atuacao = Serv. Indústria'!E42/'SCC x Atuacao = Serv. Indústria'!E10-1</f>
        <v>#DIV/0!</v>
      </c>
      <c r="F10" s="16">
        <f>+'SCC x Atuacao = Serv. Indústria'!F42/'SCC x Atuacao = Serv. Indústria'!F10-1</f>
        <v>-0.14442852043661136</v>
      </c>
      <c r="G10" s="16">
        <f>+'SCC x Atuacao = Serv. Indústria'!G42/'SCC x Atuacao = Serv. Indústria'!G10-1</f>
        <v>0.99026346293676659</v>
      </c>
      <c r="H10" s="16">
        <f>+'SCC x Atuacao = Serv. Indústria'!H42/'SCC x Atuacao = Serv. Indústria'!H10-1</f>
        <v>0.1110444248999245</v>
      </c>
      <c r="I10" s="16">
        <f>+'SCC x Atuacao = Serv. Indústria'!I42/'SCC x Atuacao = Serv. Indústria'!I10-1</f>
        <v>-1</v>
      </c>
      <c r="J10" s="16" t="e">
        <f>+'SCC x Atuacao = Serv. Indústria'!J42/'SCC x Atuacao = Serv. Indústria'!J10-1</f>
        <v>#DIV/0!</v>
      </c>
      <c r="K10" s="16">
        <f>+'SCC x Atuacao = Serv. Indústria'!K42/'SCC x Atuacao = Serv. Indústria'!K10-1</f>
        <v>0.21186655285523148</v>
      </c>
      <c r="L10" s="16">
        <f>+'SCC x Atuacao = Serv. Indústria'!L42/'SCC x Atuacao = Serv. Indústria'!L10-1</f>
        <v>0.25532347146300194</v>
      </c>
    </row>
    <row r="11" spans="1:12" x14ac:dyDescent="0.25">
      <c r="A11" s="123" t="s">
        <v>535</v>
      </c>
      <c r="B11" s="16">
        <f>+'SCC x Atuacao = Serv. Indústria'!B43/'SCC x Atuacao = Serv. Indústria'!B11-1</f>
        <v>-0.46599493380120949</v>
      </c>
      <c r="C11" s="16">
        <f>+'SCC x Atuacao = Serv. Indústria'!C43/'SCC x Atuacao = Serv. Indústria'!C11-1</f>
        <v>0.750242897841362</v>
      </c>
      <c r="D11" s="16">
        <f>+'SCC x Atuacao = Serv. Indústria'!D43/'SCC x Atuacao = Serv. Indústria'!D11-1</f>
        <v>1.3228164066808081</v>
      </c>
      <c r="E11" s="16" t="e">
        <f>+'SCC x Atuacao = Serv. Indústria'!E43/'SCC x Atuacao = Serv. Indústria'!E11-1</f>
        <v>#DIV/0!</v>
      </c>
      <c r="F11" s="16">
        <f>+'SCC x Atuacao = Serv. Indústria'!F43/'SCC x Atuacao = Serv. Indústria'!F11-1</f>
        <v>-4.774581496217789E-2</v>
      </c>
      <c r="G11" s="16">
        <f>+'SCC x Atuacao = Serv. Indústria'!G43/'SCC x Atuacao = Serv. Indústria'!G11-1</f>
        <v>0.22187943886629813</v>
      </c>
      <c r="H11" s="16">
        <f>+'SCC x Atuacao = Serv. Indústria'!H43/'SCC x Atuacao = Serv. Indústria'!H11-1</f>
        <v>1.1557476743588238</v>
      </c>
      <c r="I11" s="16">
        <f>+'SCC x Atuacao = Serv. Indústria'!I43/'SCC x Atuacao = Serv. Indústria'!I11-1</f>
        <v>-2.5962983140632723E-2</v>
      </c>
      <c r="J11" s="16" t="e">
        <f>+'SCC x Atuacao = Serv. Indústria'!J43/'SCC x Atuacao = Serv. Indústria'!J11-1</f>
        <v>#DIV/0!</v>
      </c>
      <c r="K11" s="16">
        <f>+'SCC x Atuacao = Serv. Indústria'!K43/'SCC x Atuacao = Serv. Indústria'!K11-1</f>
        <v>0.22977048890562823</v>
      </c>
      <c r="L11" s="16">
        <f>+'SCC x Atuacao = Serv. Indústria'!L43/'SCC x Atuacao = Serv. Indústria'!L11-1</f>
        <v>0.58970173056257891</v>
      </c>
    </row>
    <row r="12" spans="1:12" x14ac:dyDescent="0.25">
      <c r="A12" s="123" t="s">
        <v>536</v>
      </c>
      <c r="B12" s="16">
        <f>+'SCC x Atuacao = Serv. Indústria'!B44/'SCC x Atuacao = Serv. Indústria'!B12-1</f>
        <v>0.10186598012768666</v>
      </c>
      <c r="C12" s="16">
        <f>+'SCC x Atuacao = Serv. Indústria'!C44/'SCC x Atuacao = Serv. Indústria'!C12-1</f>
        <v>-0.52980409534413664</v>
      </c>
      <c r="D12" s="16">
        <f>+'SCC x Atuacao = Serv. Indústria'!D44/'SCC x Atuacao = Serv. Indústria'!D12-1</f>
        <v>0.52382461320393947</v>
      </c>
      <c r="E12" s="16">
        <f>+'SCC x Atuacao = Serv. Indústria'!E44/'SCC x Atuacao = Serv. Indústria'!E12-1</f>
        <v>-1</v>
      </c>
      <c r="F12" s="16">
        <f>+'SCC x Atuacao = Serv. Indústria'!F44/'SCC x Atuacao = Serv. Indústria'!F12-1</f>
        <v>0.318851725710523</v>
      </c>
      <c r="G12" s="16">
        <f>+'SCC x Atuacao = Serv. Indústria'!G44/'SCC x Atuacao = Serv. Indústria'!G12-1</f>
        <v>0.2765807218057228</v>
      </c>
      <c r="H12" s="16">
        <f>+'SCC x Atuacao = Serv. Indústria'!H44/'SCC x Atuacao = Serv. Indústria'!H12-1</f>
        <v>-4.5102082365562013E-2</v>
      </c>
      <c r="I12" s="16">
        <f>+'SCC x Atuacao = Serv. Indústria'!I44/'SCC x Atuacao = Serv. Indústria'!I12-1</f>
        <v>0.91569196047730461</v>
      </c>
      <c r="J12" s="16">
        <f>+'SCC x Atuacao = Serv. Indústria'!J44/'SCC x Atuacao = Serv. Indústria'!J12-1</f>
        <v>-1</v>
      </c>
      <c r="K12" s="16">
        <f>+'SCC x Atuacao = Serv. Indústria'!K44/'SCC x Atuacao = Serv. Indústria'!K12-1</f>
        <v>0.779557652294943</v>
      </c>
      <c r="L12" s="16">
        <f>+'SCC x Atuacao = Serv. Indústria'!L44/'SCC x Atuacao = Serv. Indústria'!L12-1</f>
        <v>0.46562263549494909</v>
      </c>
    </row>
    <row r="13" spans="1:12" x14ac:dyDescent="0.25">
      <c r="A13" s="123" t="s">
        <v>537</v>
      </c>
      <c r="B13" s="16">
        <f>+'SCC x Atuacao = Serv. Indústria'!B45/'SCC x Atuacao = Serv. Indústria'!B13-1</f>
        <v>-0.15340518997582009</v>
      </c>
      <c r="C13" s="16">
        <f>+'SCC x Atuacao = Serv. Indústria'!C45/'SCC x Atuacao = Serv. Indústria'!C13-1</f>
        <v>0.14125634582965141</v>
      </c>
      <c r="D13" s="16">
        <f>+'SCC x Atuacao = Serv. Indústria'!D45/'SCC x Atuacao = Serv. Indústria'!D13-1</f>
        <v>0.18586446107848875</v>
      </c>
      <c r="E13" s="16">
        <f>+'SCC x Atuacao = Serv. Indústria'!E45/'SCC x Atuacao = Serv. Indústria'!E13-1</f>
        <v>6.5656601753546875</v>
      </c>
      <c r="F13" s="16">
        <f>+'SCC x Atuacao = Serv. Indústria'!F45/'SCC x Atuacao = Serv. Indústria'!F13-1</f>
        <v>0.14413789137859823</v>
      </c>
      <c r="G13" s="16">
        <f>+'SCC x Atuacao = Serv. Indústria'!G45/'SCC x Atuacao = Serv. Indústria'!G13-1</f>
        <v>9.5351936407920057E-2</v>
      </c>
      <c r="H13" s="16">
        <f>+'SCC x Atuacao = Serv. Indústria'!H45/'SCC x Atuacao = Serv. Indústria'!H13-1</f>
        <v>-0.66870531534895838</v>
      </c>
      <c r="I13" s="16">
        <f>+'SCC x Atuacao = Serv. Indústria'!I45/'SCC x Atuacao = Serv. Indústria'!I13-1</f>
        <v>-0.33595875908652595</v>
      </c>
      <c r="J13" s="16">
        <f>+'SCC x Atuacao = Serv. Indústria'!J45/'SCC x Atuacao = Serv. Indústria'!J13-1</f>
        <v>-5.9320127787204857E-2</v>
      </c>
      <c r="K13" s="16">
        <f>+'SCC x Atuacao = Serv. Indústria'!K45/'SCC x Atuacao = Serv. Indústria'!K13-1</f>
        <v>0.41651493889119062</v>
      </c>
      <c r="L13" s="16">
        <f>+'SCC x Atuacao = Serv. Indústria'!L45/'SCC x Atuacao = Serv. Indústria'!L13-1</f>
        <v>0.14184606571884584</v>
      </c>
    </row>
    <row r="14" spans="1:12" x14ac:dyDescent="0.25">
      <c r="A14" s="123" t="s">
        <v>538</v>
      </c>
      <c r="B14" s="16">
        <f>+'SCC x Atuacao = Serv. Indústria'!B46/'SCC x Atuacao = Serv. Indústria'!B14-1</f>
        <v>0.12667888026667495</v>
      </c>
      <c r="C14" s="16">
        <f>+'SCC x Atuacao = Serv. Indústria'!C46/'SCC x Atuacao = Serv. Indústria'!C14-1</f>
        <v>0.15097900795245334</v>
      </c>
      <c r="D14" s="16">
        <f>+'SCC x Atuacao = Serv. Indústria'!D46/'SCC x Atuacao = Serv. Indústria'!D14-1</f>
        <v>9.3747138207017411E-2</v>
      </c>
      <c r="E14" s="16">
        <f>+'SCC x Atuacao = Serv. Indústria'!E46/'SCC x Atuacao = Serv. Indústria'!E14-1</f>
        <v>8.3647056436256371</v>
      </c>
      <c r="F14" s="16">
        <f>+'SCC x Atuacao = Serv. Indústria'!F46/'SCC x Atuacao = Serv. Indústria'!F14-1</f>
        <v>2.6823933738647776E-2</v>
      </c>
      <c r="G14" s="16">
        <f>+'SCC x Atuacao = Serv. Indústria'!G46/'SCC x Atuacao = Serv. Indústria'!G14-1</f>
        <v>1.1862835198861075</v>
      </c>
      <c r="H14" s="16">
        <f>+'SCC x Atuacao = Serv. Indústria'!H46/'SCC x Atuacao = Serv. Indústria'!H14-1</f>
        <v>0.44444080451141499</v>
      </c>
      <c r="I14" s="16">
        <f>+'SCC x Atuacao = Serv. Indústria'!I46/'SCC x Atuacao = Serv. Indústria'!I14-1</f>
        <v>0.18077131754334097</v>
      </c>
      <c r="J14" s="16">
        <f>+'SCC x Atuacao = Serv. Indústria'!J46/'SCC x Atuacao = Serv. Indústria'!J14-1</f>
        <v>0.63852151184952444</v>
      </c>
      <c r="K14" s="16">
        <f>+'SCC x Atuacao = Serv. Indústria'!K46/'SCC x Atuacao = Serv. Indústria'!K14-1</f>
        <v>0.53399638564733043</v>
      </c>
      <c r="L14" s="16">
        <f>+'SCC x Atuacao = Serv. Indústria'!L46/'SCC x Atuacao = Serv. Indústria'!L14-1</f>
        <v>0.13334282471841985</v>
      </c>
    </row>
    <row r="15" spans="1:12" x14ac:dyDescent="0.25">
      <c r="A15" s="123" t="s">
        <v>539</v>
      </c>
      <c r="B15" s="16">
        <f>+'SCC x Atuacao = Serv. Indústria'!B47/'SCC x Atuacao = Serv. Indústria'!B15-1</f>
        <v>0.6642537338798824</v>
      </c>
      <c r="C15" s="16">
        <f>+'SCC x Atuacao = Serv. Indústria'!C47/'SCC x Atuacao = Serv. Indústria'!C15-1</f>
        <v>1.2143360385456603E-2</v>
      </c>
      <c r="D15" s="16">
        <f>+'SCC x Atuacao = Serv. Indústria'!D47/'SCC x Atuacao = Serv. Indústria'!D15-1</f>
        <v>5.8672303637463896E-2</v>
      </c>
      <c r="E15" s="16">
        <f>+'SCC x Atuacao = Serv. Indústria'!E47/'SCC x Atuacao = Serv. Indústria'!E15-1</f>
        <v>-0.35098145225616151</v>
      </c>
      <c r="F15" s="16">
        <f>+'SCC x Atuacao = Serv. Indústria'!F47/'SCC x Atuacao = Serv. Indústria'!F15-1</f>
        <v>6.7178025297357058E-2</v>
      </c>
      <c r="G15" s="16">
        <f>+'SCC x Atuacao = Serv. Indústria'!G47/'SCC x Atuacao = Serv. Indústria'!G15-1</f>
        <v>0.33946924595437022</v>
      </c>
      <c r="H15" s="16">
        <f>+'SCC x Atuacao = Serv. Indústria'!H47/'SCC x Atuacao = Serv. Indústria'!H15-1</f>
        <v>0.18821515948577683</v>
      </c>
      <c r="I15" s="16">
        <f>+'SCC x Atuacao = Serv. Indústria'!I47/'SCC x Atuacao = Serv. Indústria'!I15-1</f>
        <v>-0.22039139921870998</v>
      </c>
      <c r="J15" s="16">
        <f>+'SCC x Atuacao = Serv. Indústria'!J47/'SCC x Atuacao = Serv. Indústria'!J15-1</f>
        <v>-0.19521662007379414</v>
      </c>
      <c r="K15" s="16">
        <f>+'SCC x Atuacao = Serv. Indústria'!K47/'SCC x Atuacao = Serv. Indústria'!K15-1</f>
        <v>0.31265417300753184</v>
      </c>
      <c r="L15" s="16">
        <f>+'SCC x Atuacao = Serv. Indústria'!L47/'SCC x Atuacao = Serv. Indústria'!L15-1</f>
        <v>8.6074883156465498E-2</v>
      </c>
    </row>
    <row r="16" spans="1:12" x14ac:dyDescent="0.25">
      <c r="A16" s="123" t="s">
        <v>540</v>
      </c>
      <c r="B16" s="16">
        <f>+'SCC x Atuacao = Serv. Indústria'!B48/'SCC x Atuacao = Serv. Indústria'!B16-1</f>
        <v>-0.2120992308531201</v>
      </c>
      <c r="C16" s="16">
        <f>+'SCC x Atuacao = Serv. Indústria'!C48/'SCC x Atuacao = Serv. Indústria'!C16-1</f>
        <v>1.2956957433893836</v>
      </c>
      <c r="D16" s="16">
        <f>+'SCC x Atuacao = Serv. Indústria'!D48/'SCC x Atuacao = Serv. Indústria'!D16-1</f>
        <v>-5.6187292940810818E-2</v>
      </c>
      <c r="E16" s="16">
        <f>+'SCC x Atuacao = Serv. Indústria'!E48/'SCC x Atuacao = Serv. Indústria'!E16-1</f>
        <v>0.85555917664881376</v>
      </c>
      <c r="F16" s="16">
        <f>+'SCC x Atuacao = Serv. Indústria'!F48/'SCC x Atuacao = Serv. Indústria'!F16-1</f>
        <v>2.4920537123567454E-2</v>
      </c>
      <c r="G16" s="16">
        <f>+'SCC x Atuacao = Serv. Indústria'!G48/'SCC x Atuacao = Serv. Indústria'!G16-1</f>
        <v>0.30907574588484166</v>
      </c>
      <c r="H16" s="16">
        <f>+'SCC x Atuacao = Serv. Indústria'!H48/'SCC x Atuacao = Serv. Indústria'!H16-1</f>
        <v>-0.34456445131741653</v>
      </c>
      <c r="I16" s="16">
        <f>+'SCC x Atuacao = Serv. Indústria'!I48/'SCC x Atuacao = Serv. Indústria'!I16-1</f>
        <v>1.1525941005861</v>
      </c>
      <c r="J16" s="16">
        <f>+'SCC x Atuacao = Serv. Indústria'!J48/'SCC x Atuacao = Serv. Indústria'!J16-1</f>
        <v>1.3035384753561678</v>
      </c>
      <c r="K16" s="16">
        <f>+'SCC x Atuacao = Serv. Indústria'!K48/'SCC x Atuacao = Serv. Indústria'!K16-1</f>
        <v>0.16162574285042974</v>
      </c>
      <c r="L16" s="16">
        <f>+'SCC x Atuacao = Serv. Indústria'!L48/'SCC x Atuacao = Serv. Indústria'!L16-1</f>
        <v>-2.803155708363203E-3</v>
      </c>
    </row>
    <row r="17" spans="1:12" x14ac:dyDescent="0.25">
      <c r="A17" s="123" t="s">
        <v>541</v>
      </c>
      <c r="B17" s="16">
        <f>+'SCC x Atuacao = Serv. Indústria'!B49/'SCC x Atuacao = Serv. Indústria'!B17-1</f>
        <v>9.7608104703279963E-2</v>
      </c>
      <c r="C17" s="16">
        <f>+'SCC x Atuacao = Serv. Indústria'!C49/'SCC x Atuacao = Serv. Indústria'!C17-1</f>
        <v>3.7578172771354641</v>
      </c>
      <c r="D17" s="16">
        <f>+'SCC x Atuacao = Serv. Indústria'!D49/'SCC x Atuacao = Serv. Indústria'!D17-1</f>
        <v>0.21550523704989555</v>
      </c>
      <c r="E17" s="16">
        <f>+'SCC x Atuacao = Serv. Indústria'!E49/'SCC x Atuacao = Serv. Indústria'!E17-1</f>
        <v>-8.732461449887341E-2</v>
      </c>
      <c r="F17" s="16">
        <f>+'SCC x Atuacao = Serv. Indústria'!F49/'SCC x Atuacao = Serv. Indústria'!F17-1</f>
        <v>8.9419291847425031E-2</v>
      </c>
      <c r="G17" s="16">
        <f>+'SCC x Atuacao = Serv. Indústria'!G49/'SCC x Atuacao = Serv. Indústria'!G17-1</f>
        <v>0.40561986225504998</v>
      </c>
      <c r="H17" s="16">
        <f>+'SCC x Atuacao = Serv. Indústria'!H49/'SCC x Atuacao = Serv. Indústria'!H17-1</f>
        <v>-3.3842181345411615E-2</v>
      </c>
      <c r="I17" s="16">
        <f>+'SCC x Atuacao = Serv. Indústria'!I49/'SCC x Atuacao = Serv. Indústria'!I17-1</f>
        <v>0.17586305244558464</v>
      </c>
      <c r="J17" s="16">
        <f>+'SCC x Atuacao = Serv. Indústria'!J49/'SCC x Atuacao = Serv. Indústria'!J17-1</f>
        <v>7.1459661659417861</v>
      </c>
      <c r="K17" s="16">
        <f>+'SCC x Atuacao = Serv. Indústria'!K49/'SCC x Atuacao = Serv. Indústria'!K17-1</f>
        <v>0.31631880833822001</v>
      </c>
      <c r="L17" s="16">
        <f>+'SCC x Atuacao = Serv. Indústria'!L49/'SCC x Atuacao = Serv. Indústria'!L17-1</f>
        <v>0.23605097599823677</v>
      </c>
    </row>
    <row r="18" spans="1:12" x14ac:dyDescent="0.25">
      <c r="A18" s="123" t="s">
        <v>542</v>
      </c>
      <c r="B18" s="16">
        <f>+'SCC x Atuacao = Serv. Indústria'!B50/'SCC x Atuacao = Serv. Indústria'!B18-1</f>
        <v>1.8670737710138403</v>
      </c>
      <c r="C18" s="16">
        <f>+'SCC x Atuacao = Serv. Indústria'!C50/'SCC x Atuacao = Serv. Indústria'!C18-1</f>
        <v>0.40157537173441726</v>
      </c>
      <c r="D18" s="16">
        <f>+'SCC x Atuacao = Serv. Indústria'!D50/'SCC x Atuacao = Serv. Indústria'!D18-1</f>
        <v>0.16996675465349997</v>
      </c>
      <c r="E18" s="16">
        <f>+'SCC x Atuacao = Serv. Indústria'!E50/'SCC x Atuacao = Serv. Indústria'!E18-1</f>
        <v>5.3231556523567756</v>
      </c>
      <c r="F18" s="16">
        <f>+'SCC x Atuacao = Serv. Indústria'!F50/'SCC x Atuacao = Serv. Indústria'!F18-1</f>
        <v>-4.2881519054397632E-2</v>
      </c>
      <c r="G18" s="16">
        <f>+'SCC x Atuacao = Serv. Indústria'!G50/'SCC x Atuacao = Serv. Indústria'!G18-1</f>
        <v>0.42427071239804071</v>
      </c>
      <c r="H18" s="16">
        <f>+'SCC x Atuacao = Serv. Indústria'!H50/'SCC x Atuacao = Serv. Indústria'!H18-1</f>
        <v>0.12676013910419481</v>
      </c>
      <c r="I18" s="16">
        <f>+'SCC x Atuacao = Serv. Indústria'!I50/'SCC x Atuacao = Serv. Indústria'!I18-1</f>
        <v>9.3299542765078458E-2</v>
      </c>
      <c r="J18" s="16">
        <f>+'SCC x Atuacao = Serv. Indústria'!J50/'SCC x Atuacao = Serv. Indústria'!J18-1</f>
        <v>0.26174116814329973</v>
      </c>
      <c r="K18" s="16">
        <f>+'SCC x Atuacao = Serv. Indústria'!K50/'SCC x Atuacao = Serv. Indústria'!K18-1</f>
        <v>0.48640778413885166</v>
      </c>
      <c r="L18" s="16">
        <f>+'SCC x Atuacao = Serv. Indústria'!L50/'SCC x Atuacao = Serv. Indústria'!L18-1</f>
        <v>0.14734798876072674</v>
      </c>
    </row>
    <row r="19" spans="1:12" x14ac:dyDescent="0.25">
      <c r="A19" s="123" t="s">
        <v>543</v>
      </c>
      <c r="B19" s="16">
        <f>+'SCC x Atuacao = Serv. Indústria'!B51/'SCC x Atuacao = Serv. Indústria'!B19-1</f>
        <v>0.71685300828968646</v>
      </c>
      <c r="C19" s="16">
        <f>+'SCC x Atuacao = Serv. Indústria'!C51/'SCC x Atuacao = Serv. Indústria'!C19-1</f>
        <v>1.4223838811671996E-2</v>
      </c>
      <c r="D19" s="16">
        <f>+'SCC x Atuacao = Serv. Indústria'!D51/'SCC x Atuacao = Serv. Indústria'!D19-1</f>
        <v>-7.8071084539228286E-2</v>
      </c>
      <c r="E19" s="16">
        <f>+'SCC x Atuacao = Serv. Indústria'!E51/'SCC x Atuacao = Serv. Indústria'!E19-1</f>
        <v>6.5750018304191027E-2</v>
      </c>
      <c r="F19" s="16">
        <f>+'SCC x Atuacao = Serv. Indústria'!F51/'SCC x Atuacao = Serv. Indústria'!F19-1</f>
        <v>3.3922516676452963E-2</v>
      </c>
      <c r="G19" s="16">
        <f>+'SCC x Atuacao = Serv. Indústria'!G51/'SCC x Atuacao = Serv. Indústria'!G19-1</f>
        <v>0.69339742741570598</v>
      </c>
      <c r="H19" s="16">
        <f>+'SCC x Atuacao = Serv. Indústria'!H51/'SCC x Atuacao = Serv. Indústria'!H19-1</f>
        <v>-0.65714180856191806</v>
      </c>
      <c r="I19" s="16">
        <f>+'SCC x Atuacao = Serv. Indústria'!I51/'SCC x Atuacao = Serv. Indústria'!I19-1</f>
        <v>-0.21619955778715327</v>
      </c>
      <c r="J19" s="16">
        <f>+'SCC x Atuacao = Serv. Indústria'!J51/'SCC x Atuacao = Serv. Indústria'!J19-1</f>
        <v>0.96009754912382461</v>
      </c>
      <c r="K19" s="16">
        <f>+'SCC x Atuacao = Serv. Indústria'!K51/'SCC x Atuacao = Serv. Indústria'!K19-1</f>
        <v>0.31682231256747428</v>
      </c>
      <c r="L19" s="16">
        <f>+'SCC x Atuacao = Serv. Indústria'!L51/'SCC x Atuacao = Serv. Indústria'!L19-1</f>
        <v>-3.9841477536897596E-2</v>
      </c>
    </row>
    <row r="20" spans="1:12" x14ac:dyDescent="0.25">
      <c r="A20" s="123" t="s">
        <v>544</v>
      </c>
      <c r="B20" s="16">
        <f>+'SCC x Atuacao = Serv. Indústria'!B52/'SCC x Atuacao = Serv. Indústria'!B20-1</f>
        <v>0.26095908302364945</v>
      </c>
      <c r="C20" s="16">
        <f>+'SCC x Atuacao = Serv. Indústria'!C52/'SCC x Atuacao = Serv. Indústria'!C20-1</f>
        <v>0.62483333153132303</v>
      </c>
      <c r="D20" s="16">
        <f>+'SCC x Atuacao = Serv. Indústria'!D52/'SCC x Atuacao = Serv. Indústria'!D20-1</f>
        <v>8.3403032068882776E-2</v>
      </c>
      <c r="E20" s="16">
        <f>+'SCC x Atuacao = Serv. Indústria'!E52/'SCC x Atuacao = Serv. Indústria'!E20-1</f>
        <v>1.1286610672349338</v>
      </c>
      <c r="F20" s="16">
        <f>+'SCC x Atuacao = Serv. Indústria'!F52/'SCC x Atuacao = Serv. Indústria'!F20-1</f>
        <v>9.2889296996837789E-2</v>
      </c>
      <c r="G20" s="16">
        <f>+'SCC x Atuacao = Serv. Indústria'!G52/'SCC x Atuacao = Serv. Indústria'!G20-1</f>
        <v>0.13333031269314888</v>
      </c>
      <c r="H20" s="16">
        <f>+'SCC x Atuacao = Serv. Indústria'!H52/'SCC x Atuacao = Serv. Indústria'!H20-1</f>
        <v>0.50359196711535148</v>
      </c>
      <c r="I20" s="16">
        <f>+'SCC x Atuacao = Serv. Indústria'!I52/'SCC x Atuacao = Serv. Indústria'!I20-1</f>
        <v>-0.19978935944204612</v>
      </c>
      <c r="J20" s="16">
        <f>+'SCC x Atuacao = Serv. Indústria'!J52/'SCC x Atuacao = Serv. Indústria'!J20-1</f>
        <v>-0.18433113637874032</v>
      </c>
      <c r="K20" s="16">
        <f>+'SCC x Atuacao = Serv. Indústria'!K52/'SCC x Atuacao = Serv. Indústria'!K20-1</f>
        <v>0.3539569589033793</v>
      </c>
      <c r="L20" s="16">
        <f>+'SCC x Atuacao = Serv. Indústria'!L52/'SCC x Atuacao = Serv. Indústria'!L20-1</f>
        <v>0.1380062205669752</v>
      </c>
    </row>
    <row r="21" spans="1:12" x14ac:dyDescent="0.25">
      <c r="A21" s="123" t="s">
        <v>545</v>
      </c>
      <c r="B21" s="16">
        <f>+'SCC x Atuacao = Serv. Indústria'!B53/'SCC x Atuacao = Serv. Indústria'!B21-1</f>
        <v>0.35570251466807212</v>
      </c>
      <c r="C21" s="16">
        <f>+'SCC x Atuacao = Serv. Indústria'!C53/'SCC x Atuacao = Serv. Indústria'!C21-1</f>
        <v>0.37434057020088751</v>
      </c>
      <c r="D21" s="16">
        <f>+'SCC x Atuacao = Serv. Indústria'!D53/'SCC x Atuacao = Serv. Indústria'!D21-1</f>
        <v>8.1554627276694935E-2</v>
      </c>
      <c r="E21" s="16">
        <f>+'SCC x Atuacao = Serv. Indústria'!E53/'SCC x Atuacao = Serv. Indústria'!E21-1</f>
        <v>9.1405822919390589E-2</v>
      </c>
      <c r="F21" s="16">
        <f>+'SCC x Atuacao = Serv. Indústria'!F53/'SCC x Atuacao = Serv. Indústria'!F21-1</f>
        <v>4.5078140926820165E-2</v>
      </c>
      <c r="G21" s="16">
        <f>+'SCC x Atuacao = Serv. Indústria'!G53/'SCC x Atuacao = Serv. Indústria'!G21-1</f>
        <v>0.26020606569432836</v>
      </c>
      <c r="H21" s="16">
        <f>+'SCC x Atuacao = Serv. Indústria'!H53/'SCC x Atuacao = Serv. Indústria'!H21-1</f>
        <v>-7.5286666002174707E-2</v>
      </c>
      <c r="I21" s="16">
        <f>+'SCC x Atuacao = Serv. Indústria'!I53/'SCC x Atuacao = Serv. Indústria'!I21-1</f>
        <v>8.7730545220445766E-2</v>
      </c>
      <c r="J21" s="16">
        <f>+'SCC x Atuacao = Serv. Indústria'!J53/'SCC x Atuacao = Serv. Indústria'!J21-1</f>
        <v>0.56130851267215265</v>
      </c>
      <c r="K21" s="16">
        <f>+'SCC x Atuacao = Serv. Indústria'!K53/'SCC x Atuacao = Serv. Indústria'!K21-1</f>
        <v>0.27425015548603682</v>
      </c>
      <c r="L21" s="16">
        <f>+'SCC x Atuacao = Serv. Indústria'!L53/'SCC x Atuacao = Serv. Indústria'!L21-1</f>
        <v>0.11360182565640642</v>
      </c>
    </row>
    <row r="22" spans="1:12" x14ac:dyDescent="0.25">
      <c r="A22" s="123" t="s">
        <v>546</v>
      </c>
      <c r="B22" s="16">
        <f>+'SCC x Atuacao = Serv. Indústria'!B54/'SCC x Atuacao = Serv. Indústria'!B22-1</f>
        <v>0.33876005031420142</v>
      </c>
      <c r="C22" s="16">
        <f>+'SCC x Atuacao = Serv. Indústria'!C54/'SCC x Atuacao = Serv. Indústria'!C22-1</f>
        <v>8.162884106728896E-2</v>
      </c>
      <c r="D22" s="16">
        <f>+'SCC x Atuacao = Serv. Indústria'!D54/'SCC x Atuacao = Serv. Indústria'!D22-1</f>
        <v>0.63677193750335892</v>
      </c>
      <c r="E22" s="16" t="e">
        <f>+'SCC x Atuacao = Serv. Indústria'!E54/'SCC x Atuacao = Serv. Indústria'!E22-1</f>
        <v>#DIV/0!</v>
      </c>
      <c r="F22" s="16">
        <f>+'SCC x Atuacao = Serv. Indústria'!F54/'SCC x Atuacao = Serv. Indústria'!F22-1</f>
        <v>1.7119456635251717E-2</v>
      </c>
      <c r="G22" s="16">
        <f>+'SCC x Atuacao = Serv. Indústria'!G54/'SCC x Atuacao = Serv. Indústria'!G22-1</f>
        <v>0.43311935718325256</v>
      </c>
      <c r="H22" s="16">
        <f>+'SCC x Atuacao = Serv. Indústria'!H54/'SCC x Atuacao = Serv. Indústria'!H22-1</f>
        <v>0.2918850858861235</v>
      </c>
      <c r="I22" s="16">
        <f>+'SCC x Atuacao = Serv. Indústria'!I54/'SCC x Atuacao = Serv. Indústria'!I22-1</f>
        <v>0.21430309072722076</v>
      </c>
      <c r="J22" s="16">
        <f>+'SCC x Atuacao = Serv. Indústria'!J54/'SCC x Atuacao = Serv. Indústria'!J22-1</f>
        <v>0.22028514606247329</v>
      </c>
      <c r="K22" s="16">
        <f>+'SCC x Atuacao = Serv. Indústria'!K54/'SCC x Atuacao = Serv. Indústria'!K22-1</f>
        <v>0.50503064592424685</v>
      </c>
      <c r="L22" s="16">
        <f>+'SCC x Atuacao = Serv. Indústria'!L54/'SCC x Atuacao = Serv. Indústria'!L22-1</f>
        <v>0.37795340528789234</v>
      </c>
    </row>
    <row r="23" spans="1:12" x14ac:dyDescent="0.25">
      <c r="A23" s="123" t="s">
        <v>547</v>
      </c>
      <c r="B23" s="16">
        <f>+'SCC x Atuacao = Serv. Indústria'!B55/'SCC x Atuacao = Serv. Indústria'!B23-1</f>
        <v>0.44134660754211241</v>
      </c>
      <c r="C23" s="16">
        <f>+'SCC x Atuacao = Serv. Indústria'!C55/'SCC x Atuacao = Serv. Indústria'!C23-1</f>
        <v>4.8675153144376315E-2</v>
      </c>
      <c r="D23" s="16">
        <f>+'SCC x Atuacao = Serv. Indústria'!D55/'SCC x Atuacao = Serv. Indústria'!D23-1</f>
        <v>2.4327879729006741E-2</v>
      </c>
      <c r="E23" s="16">
        <f>+'SCC x Atuacao = Serv. Indústria'!E55/'SCC x Atuacao = Serv. Indústria'!E23-1</f>
        <v>0.51996349285325305</v>
      </c>
      <c r="F23" s="16">
        <f>+'SCC x Atuacao = Serv. Indústria'!F55/'SCC x Atuacao = Serv. Indústria'!F23-1</f>
        <v>-1.1255639485409752E-2</v>
      </c>
      <c r="G23" s="16">
        <f>+'SCC x Atuacao = Serv. Indústria'!G55/'SCC x Atuacao = Serv. Indústria'!G23-1</f>
        <v>0.29550612654359187</v>
      </c>
      <c r="H23" s="16">
        <f>+'SCC x Atuacao = Serv. Indústria'!H55/'SCC x Atuacao = Serv. Indústria'!H23-1</f>
        <v>0.10569639065127623</v>
      </c>
      <c r="I23" s="16">
        <f>+'SCC x Atuacao = Serv. Indústria'!I55/'SCC x Atuacao = Serv. Indústria'!I23-1</f>
        <v>0.10543271050478431</v>
      </c>
      <c r="J23" s="16">
        <f>+'SCC x Atuacao = Serv. Indústria'!J55/'SCC x Atuacao = Serv. Indústria'!J23-1</f>
        <v>0.32175994083734238</v>
      </c>
      <c r="K23" s="16">
        <f>+'SCC x Atuacao = Serv. Indústria'!K55/'SCC x Atuacao = Serv. Indústria'!K23-1</f>
        <v>8.9368588483069722E-2</v>
      </c>
      <c r="L23" s="16">
        <f>+'SCC x Atuacao = Serv. Indústria'!L55/'SCC x Atuacao = Serv. Indústria'!L23-1</f>
        <v>4.2122883471960915E-2</v>
      </c>
    </row>
    <row r="24" spans="1:12" x14ac:dyDescent="0.25">
      <c r="A24" s="123" t="s">
        <v>548</v>
      </c>
      <c r="B24" s="16">
        <f>+'SCC x Atuacao = Serv. Indústria'!B56/'SCC x Atuacao = Serv. Indústria'!B24-1</f>
        <v>0.28759723453051023</v>
      </c>
      <c r="C24" s="16">
        <f>+'SCC x Atuacao = Serv. Indústria'!C56/'SCC x Atuacao = Serv. Indústria'!C24-1</f>
        <v>0.66273205587603501</v>
      </c>
      <c r="D24" s="16">
        <f>+'SCC x Atuacao = Serv. Indústria'!D56/'SCC x Atuacao = Serv. Indústria'!D24-1</f>
        <v>3.6819572925177457E-3</v>
      </c>
      <c r="E24" s="16">
        <f>+'SCC x Atuacao = Serv. Indústria'!E56/'SCC x Atuacao = Serv. Indústria'!E24-1</f>
        <v>18.7670811326721</v>
      </c>
      <c r="F24" s="16">
        <f>+'SCC x Atuacao = Serv. Indústria'!F56/'SCC x Atuacao = Serv. Indústria'!F24-1</f>
        <v>3.4015033031275843E-2</v>
      </c>
      <c r="G24" s="16">
        <f>+'SCC x Atuacao = Serv. Indústria'!G56/'SCC x Atuacao = Serv. Indústria'!G24-1</f>
        <v>0.40155437333422506</v>
      </c>
      <c r="H24" s="16">
        <f>+'SCC x Atuacao = Serv. Indústria'!H56/'SCC x Atuacao = Serv. Indústria'!H24-1</f>
        <v>5.9461475739682523E-2</v>
      </c>
      <c r="I24" s="16">
        <f>+'SCC x Atuacao = Serv. Indústria'!I56/'SCC x Atuacao = Serv. Indústria'!I24-1</f>
        <v>-4.9349158562452811E-2</v>
      </c>
      <c r="J24" s="16">
        <f>+'SCC x Atuacao = Serv. Indústria'!J56/'SCC x Atuacao = Serv. Indústria'!J24-1</f>
        <v>7.8032571781175397E-2</v>
      </c>
      <c r="K24" s="16">
        <f>+'SCC x Atuacao = Serv. Indústria'!K56/'SCC x Atuacao = Serv. Indústria'!K24-1</f>
        <v>0.30650067928201952</v>
      </c>
      <c r="L24" s="16">
        <f>+'SCC x Atuacao = Serv. Indústria'!L56/'SCC x Atuacao = Serv. Indústria'!L24-1</f>
        <v>7.4459807134181544E-2</v>
      </c>
    </row>
    <row r="25" spans="1:12" x14ac:dyDescent="0.25">
      <c r="A25" s="123" t="s">
        <v>549</v>
      </c>
      <c r="B25" s="16">
        <f>+'SCC x Atuacao = Serv. Indústria'!B57/'SCC x Atuacao = Serv. Indústria'!B25-1</f>
        <v>2.1623345704911534E-2</v>
      </c>
      <c r="C25" s="16">
        <f>+'SCC x Atuacao = Serv. Indústria'!C57/'SCC x Atuacao = Serv. Indústria'!C25-1</f>
        <v>0.12243174633703235</v>
      </c>
      <c r="D25" s="16">
        <f>+'SCC x Atuacao = Serv. Indústria'!D57/'SCC x Atuacao = Serv. Indústria'!D25-1</f>
        <v>0.29989098062234021</v>
      </c>
      <c r="E25" s="16">
        <f>+'SCC x Atuacao = Serv. Indústria'!E57/'SCC x Atuacao = Serv. Indústria'!E25-1</f>
        <v>1.8148175094140235</v>
      </c>
      <c r="F25" s="16">
        <f>+'SCC x Atuacao = Serv. Indústria'!F57/'SCC x Atuacao = Serv. Indústria'!F25-1</f>
        <v>0.49652282261546277</v>
      </c>
      <c r="G25" s="16">
        <f>+'SCC x Atuacao = Serv. Indústria'!G57/'SCC x Atuacao = Serv. Indústria'!G25-1</f>
        <v>0.20639433525154072</v>
      </c>
      <c r="H25" s="16">
        <f>+'SCC x Atuacao = Serv. Indústria'!H57/'SCC x Atuacao = Serv. Indústria'!H25-1</f>
        <v>0.12569924161038748</v>
      </c>
      <c r="I25" s="16">
        <f>+'SCC x Atuacao = Serv. Indústria'!I57/'SCC x Atuacao = Serv. Indústria'!I25-1</f>
        <v>-0.28780564752956994</v>
      </c>
      <c r="J25" s="16">
        <f>+'SCC x Atuacao = Serv. Indústria'!J57/'SCC x Atuacao = Serv. Indústria'!J25-1</f>
        <v>0.20943632441627735</v>
      </c>
      <c r="K25" s="16">
        <f>+'SCC x Atuacao = Serv. Indústria'!K57/'SCC x Atuacao = Serv. Indústria'!K25-1</f>
        <v>-0.51451044370818111</v>
      </c>
      <c r="L25" s="16">
        <f>+'SCC x Atuacao = Serv. Indústria'!L57/'SCC x Atuacao = Serv. Indústria'!L25-1</f>
        <v>0.19210679208248949</v>
      </c>
    </row>
    <row r="26" spans="1:12" x14ac:dyDescent="0.25">
      <c r="A26" s="123" t="s">
        <v>550</v>
      </c>
      <c r="B26" s="16">
        <f>+'SCC x Atuacao = Serv. Indústria'!B58/'SCC x Atuacao = Serv. Indústria'!B26-1</f>
        <v>0.32665978063373813</v>
      </c>
      <c r="C26" s="16">
        <f>+'SCC x Atuacao = Serv. Indústria'!C58/'SCC x Atuacao = Serv. Indústria'!C26-1</f>
        <v>2.2682177904203238E-2</v>
      </c>
      <c r="D26" s="16">
        <f>+'SCC x Atuacao = Serv. Indústria'!D58/'SCC x Atuacao = Serv. Indústria'!D26-1</f>
        <v>0.22528586763357628</v>
      </c>
      <c r="E26" s="16">
        <f>+'SCC x Atuacao = Serv. Indústria'!E58/'SCC x Atuacao = Serv. Indústria'!E26-1</f>
        <v>1.7363194655453844</v>
      </c>
      <c r="F26" s="16">
        <f>+'SCC x Atuacao = Serv. Indústria'!F58/'SCC x Atuacao = Serv. Indústria'!F26-1</f>
        <v>5.0698149458596742E-2</v>
      </c>
      <c r="G26" s="16">
        <f>+'SCC x Atuacao = Serv. Indústria'!G58/'SCC x Atuacao = Serv. Indústria'!G26-1</f>
        <v>0.23427290863034567</v>
      </c>
      <c r="H26" s="16">
        <f>+'SCC x Atuacao = Serv. Indústria'!H58/'SCC x Atuacao = Serv. Indústria'!H26-1</f>
        <v>0.18308878735319767</v>
      </c>
      <c r="I26" s="16">
        <f>+'SCC x Atuacao = Serv. Indústria'!I58/'SCC x Atuacao = Serv. Indústria'!I26-1</f>
        <v>3.5540857107390744E-2</v>
      </c>
      <c r="J26" s="16">
        <f>+'SCC x Atuacao = Serv. Indústria'!J58/'SCC x Atuacao = Serv. Indústria'!J26-1</f>
        <v>5.0826952827995875E-2</v>
      </c>
      <c r="K26" s="16">
        <f>+'SCC x Atuacao = Serv. Indústria'!K58/'SCC x Atuacao = Serv. Indústria'!K26-1</f>
        <v>0.35596358485605006</v>
      </c>
      <c r="L26" s="16">
        <f>+'SCC x Atuacao = Serv. Indústria'!L58/'SCC x Atuacao = Serv. Indústria'!L26-1</f>
        <v>0.18349193464031299</v>
      </c>
    </row>
    <row r="27" spans="1:12" x14ac:dyDescent="0.25">
      <c r="A27" s="123" t="s">
        <v>551</v>
      </c>
      <c r="B27" s="16">
        <f>+'SCC x Atuacao = Serv. Indústria'!B59/'SCC x Atuacao = Serv. Indústria'!B27-1</f>
        <v>6.8332516924147324E-2</v>
      </c>
      <c r="C27" s="16">
        <f>+'SCC x Atuacao = Serv. Indústria'!C59/'SCC x Atuacao = Serv. Indústria'!C27-1</f>
        <v>0.17449386702658543</v>
      </c>
      <c r="D27" s="16">
        <f>+'SCC x Atuacao = Serv. Indústria'!D59/'SCC x Atuacao = Serv. Indústria'!D27-1</f>
        <v>0.24834529803089067</v>
      </c>
      <c r="E27" s="16">
        <f>+'SCC x Atuacao = Serv. Indústria'!E59/'SCC x Atuacao = Serv. Indústria'!E27-1</f>
        <v>3.0703226364007064</v>
      </c>
      <c r="F27" s="16">
        <f>+'SCC x Atuacao = Serv. Indústria'!F59/'SCC x Atuacao = Serv. Indústria'!F27-1</f>
        <v>-1.5546802308257668E-2</v>
      </c>
      <c r="G27" s="16">
        <f>+'SCC x Atuacao = Serv. Indústria'!G59/'SCC x Atuacao = Serv. Indústria'!G27-1</f>
        <v>0.26022546977989802</v>
      </c>
      <c r="H27" s="16">
        <f>+'SCC x Atuacao = Serv. Indústria'!H59/'SCC x Atuacao = Serv. Indústria'!H27-1</f>
        <v>3.7027660699960885E-2</v>
      </c>
      <c r="I27" s="16">
        <f>+'SCC x Atuacao = Serv. Indústria'!I59/'SCC x Atuacao = Serv. Indústria'!I27-1</f>
        <v>5.678945715530026E-2</v>
      </c>
      <c r="J27" s="16">
        <f>+'SCC x Atuacao = Serv. Indústria'!J59/'SCC x Atuacao = Serv. Indústria'!J27-1</f>
        <v>-0.75761684697791565</v>
      </c>
      <c r="K27" s="16">
        <f>+'SCC x Atuacao = Serv. Indústria'!K59/'SCC x Atuacao = Serv. Indústria'!K27-1</f>
        <v>0.98433229976945658</v>
      </c>
      <c r="L27" s="16">
        <f>+'SCC x Atuacao = Serv. Indústria'!L59/'SCC x Atuacao = Serv. Indústria'!L27-1</f>
        <v>0.17087809346429861</v>
      </c>
    </row>
    <row r="28" spans="1:12" x14ac:dyDescent="0.25">
      <c r="A28" s="123" t="s">
        <v>552</v>
      </c>
      <c r="B28" s="16">
        <f>+'SCC x Atuacao = Serv. Indústria'!B60/'SCC x Atuacao = Serv. Indústria'!B28-1</f>
        <v>-0.27521369569004006</v>
      </c>
      <c r="C28" s="16">
        <f>+'SCC x Atuacao = Serv. Indústria'!C60/'SCC x Atuacao = Serv. Indústria'!C28-1</f>
        <v>-0.24431490190258787</v>
      </c>
      <c r="D28" s="16">
        <f>+'SCC x Atuacao = Serv. Indústria'!D60/'SCC x Atuacao = Serv. Indústria'!D28-1</f>
        <v>5.0848622348841577E-2</v>
      </c>
      <c r="E28" s="16">
        <f>+'SCC x Atuacao = Serv. Indústria'!E60/'SCC x Atuacao = Serv. Indústria'!E28-1</f>
        <v>-0.91691030966445186</v>
      </c>
      <c r="F28" s="16">
        <f>+'SCC x Atuacao = Serv. Indústria'!F60/'SCC x Atuacao = Serv. Indústria'!F28-1</f>
        <v>5.9317714345898498E-2</v>
      </c>
      <c r="G28" s="16">
        <f>+'SCC x Atuacao = Serv. Indústria'!G60/'SCC x Atuacao = Serv. Indústria'!G28-1</f>
        <v>0.54712405706726108</v>
      </c>
      <c r="H28" s="16">
        <f>+'SCC x Atuacao = Serv. Indústria'!H60/'SCC x Atuacao = Serv. Indústria'!H28-1</f>
        <v>0.1391356596380473</v>
      </c>
      <c r="I28" s="16">
        <f>+'SCC x Atuacao = Serv. Indústria'!I60/'SCC x Atuacao = Serv. Indústria'!I28-1</f>
        <v>0.28384677891730936</v>
      </c>
      <c r="J28" s="16">
        <f>+'SCC x Atuacao = Serv. Indústria'!J60/'SCC x Atuacao = Serv. Indústria'!J28-1</f>
        <v>0.26884905824893779</v>
      </c>
      <c r="K28" s="16">
        <f>+'SCC x Atuacao = Serv. Indústria'!K60/'SCC x Atuacao = Serv. Indústria'!K28-1</f>
        <v>0.10420043577844118</v>
      </c>
      <c r="L28" s="16">
        <f>+'SCC x Atuacao = Serv. Indústria'!L60/'SCC x Atuacao = Serv. Indústria'!L28-1</f>
        <v>4.2137245667412726E-2</v>
      </c>
    </row>
    <row r="29" spans="1:12" x14ac:dyDescent="0.25">
      <c r="A29" s="123" t="s">
        <v>553</v>
      </c>
      <c r="B29" s="16">
        <f>+'SCC x Atuacao = Serv. Indústria'!B61/'SCC x Atuacao = Serv. Indústria'!B29-1</f>
        <v>0.34086695076356888</v>
      </c>
      <c r="C29" s="16">
        <f>+'SCC x Atuacao = Serv. Indústria'!C61/'SCC x Atuacao = Serv. Indústria'!C29-1</f>
        <v>6.9138514757769221E-2</v>
      </c>
      <c r="D29" s="16">
        <f>+'SCC x Atuacao = Serv. Indústria'!D61/'SCC x Atuacao = Serv. Indústria'!D29-1</f>
        <v>0.21212869426759706</v>
      </c>
      <c r="E29" s="16">
        <f>+'SCC x Atuacao = Serv. Indústria'!E61/'SCC x Atuacao = Serv. Indústria'!E29-1</f>
        <v>0.73955143995611028</v>
      </c>
      <c r="F29" s="16">
        <f>+'SCC x Atuacao = Serv. Indústria'!F61/'SCC x Atuacao = Serv. Indústria'!F29-1</f>
        <v>-3.1005284277088596E-2</v>
      </c>
      <c r="G29" s="16">
        <f>+'SCC x Atuacao = Serv. Indústria'!G61/'SCC x Atuacao = Serv. Indústria'!G29-1</f>
        <v>0.21574053551578709</v>
      </c>
      <c r="H29" s="16">
        <f>+'SCC x Atuacao = Serv. Indústria'!H61/'SCC x Atuacao = Serv. Indústria'!H29-1</f>
        <v>0.31347527664315256</v>
      </c>
      <c r="I29" s="16">
        <f>+'SCC x Atuacao = Serv. Indústria'!I61/'SCC x Atuacao = Serv. Indústria'!I29-1</f>
        <v>0.24633715123142186</v>
      </c>
      <c r="J29" s="16">
        <f>+'SCC x Atuacao = Serv. Indústria'!J61/'SCC x Atuacao = Serv. Indústria'!J29-1</f>
        <v>0.33380040035217973</v>
      </c>
      <c r="K29" s="16">
        <f>+'SCC x Atuacao = Serv. Indústria'!K61/'SCC x Atuacao = Serv. Indústria'!K29-1</f>
        <v>0.30860191983018948</v>
      </c>
      <c r="L29" s="16">
        <f>+'SCC x Atuacao = Serv. Indústria'!L61/'SCC x Atuacao = Serv. Indústria'!L29-1</f>
        <v>0.19364984557943909</v>
      </c>
    </row>
    <row r="30" spans="1:12" x14ac:dyDescent="0.25">
      <c r="A30" s="123" t="s">
        <v>554</v>
      </c>
      <c r="B30" s="16">
        <f>+'SCC x Atuacao = Serv. Indústria'!B62/'SCC x Atuacao = Serv. Indústria'!B30-1</f>
        <v>0.15097068174047679</v>
      </c>
      <c r="C30" s="16">
        <f>+'SCC x Atuacao = Serv. Indústria'!C62/'SCC x Atuacao = Serv. Indústria'!C30-1</f>
        <v>-0.32159904379381932</v>
      </c>
      <c r="D30" s="16">
        <f>+'SCC x Atuacao = Serv. Indústria'!D62/'SCC x Atuacao = Serv. Indústria'!D30-1</f>
        <v>0.21370038653245427</v>
      </c>
      <c r="E30" s="16">
        <f>+'SCC x Atuacao = Serv. Indústria'!E62/'SCC x Atuacao = Serv. Indústria'!E30-1</f>
        <v>1.1939875840328353</v>
      </c>
      <c r="F30" s="16">
        <f>+'SCC x Atuacao = Serv. Indústria'!F62/'SCC x Atuacao = Serv. Indústria'!F30-1</f>
        <v>3.5223255628104022E-2</v>
      </c>
      <c r="G30" s="16">
        <f>+'SCC x Atuacao = Serv. Indústria'!G62/'SCC x Atuacao = Serv. Indústria'!G30-1</f>
        <v>0.20686418495097159</v>
      </c>
      <c r="H30" s="16">
        <f>+'SCC x Atuacao = Serv. Indústria'!H62/'SCC x Atuacao = Serv. Indústria'!H30-1</f>
        <v>-2.1160543128587617E-2</v>
      </c>
      <c r="I30" s="16">
        <f>+'SCC x Atuacao = Serv. Indústria'!I62/'SCC x Atuacao = Serv. Indústria'!I30-1</f>
        <v>4.5982355453634272E-2</v>
      </c>
      <c r="J30" s="16">
        <f>+'SCC x Atuacao = Serv. Indústria'!J62/'SCC x Atuacao = Serv. Indústria'!J30-1</f>
        <v>0.18411590338836703</v>
      </c>
      <c r="K30" s="16">
        <f>+'SCC x Atuacao = Serv. Indústria'!K62/'SCC x Atuacao = Serv. Indústria'!K30-1</f>
        <v>0.27789155725282355</v>
      </c>
      <c r="L30" s="16">
        <f>+'SCC x Atuacao = Serv. Indústria'!L62/'SCC x Atuacao = Serv. Indústria'!L30-1</f>
        <v>0.14819036364421034</v>
      </c>
    </row>
    <row r="31" spans="1:12" x14ac:dyDescent="0.25">
      <c r="A31" s="123" t="s">
        <v>555</v>
      </c>
      <c r="B31" s="16">
        <f>+'SCC x Atuacao = Serv. Indústria'!B63/'SCC x Atuacao = Serv. Indústria'!B31-1</f>
        <v>0.18813853659872137</v>
      </c>
      <c r="C31" s="16">
        <f>+'SCC x Atuacao = Serv. Indústria'!C63/'SCC x Atuacao = Serv. Indústria'!C31-1</f>
        <v>-5.1374684426987893E-2</v>
      </c>
      <c r="D31" s="16">
        <f>+'SCC x Atuacao = Serv. Indústria'!D63/'SCC x Atuacao = Serv. Indústria'!D31-1</f>
        <v>-0.25945112289041661</v>
      </c>
      <c r="E31" s="16">
        <f>+'SCC x Atuacao = Serv. Indústria'!E63/'SCC x Atuacao = Serv. Indústria'!E31-1</f>
        <v>-0.55553282453556396</v>
      </c>
      <c r="F31" s="16">
        <f>+'SCC x Atuacao = Serv. Indústria'!F63/'SCC x Atuacao = Serv. Indústria'!F31-1</f>
        <v>3.6232548033613421E-2</v>
      </c>
      <c r="G31" s="16">
        <f>+'SCC x Atuacao = Serv. Indústria'!G63/'SCC x Atuacao = Serv. Indústria'!G31-1</f>
        <v>0.67543023091565302</v>
      </c>
      <c r="H31" s="16">
        <f>+'SCC x Atuacao = Serv. Indústria'!H63/'SCC x Atuacao = Serv. Indústria'!H31-1</f>
        <v>0.17778548633955826</v>
      </c>
      <c r="I31" s="16">
        <f>+'SCC x Atuacao = Serv. Indústria'!I63/'SCC x Atuacao = Serv. Indústria'!I31-1</f>
        <v>-0.16123496521344605</v>
      </c>
      <c r="J31" s="16">
        <f>+'SCC x Atuacao = Serv. Indústria'!J63/'SCC x Atuacao = Serv. Indústria'!J31-1</f>
        <v>0.14830983091798866</v>
      </c>
      <c r="K31" s="16">
        <f>+'SCC x Atuacao = Serv. Indústria'!K63/'SCC x Atuacao = Serv. Indústria'!K31-1</f>
        <v>-4.833331843376476E-2</v>
      </c>
      <c r="L31" s="16">
        <f>+'SCC x Atuacao = Serv. Indústria'!L63/'SCC x Atuacao = Serv. Indústria'!L31-1</f>
        <v>-9.8708448800613025E-2</v>
      </c>
    </row>
    <row r="32" spans="1:12" x14ac:dyDescent="0.25">
      <c r="A32" s="123" t="s">
        <v>95</v>
      </c>
      <c r="B32" s="16">
        <f>+'SCC x Atuacao = Serv. Indústria'!B64/'SCC x Atuacao = Serv. Indústria'!B32-1</f>
        <v>0.26878087130726458</v>
      </c>
      <c r="C32" s="16">
        <f>+'SCC x Atuacao = Serv. Indústria'!C64/'SCC x Atuacao = Serv. Indústria'!C32-1</f>
        <v>0.38766509780614289</v>
      </c>
      <c r="D32" s="16">
        <f>+'SCC x Atuacao = Serv. Indústria'!D64/'SCC x Atuacao = Serv. Indústria'!D32-1</f>
        <v>5.4541204865694137E-2</v>
      </c>
      <c r="E32" s="16">
        <f>+'SCC x Atuacao = Serv. Indústria'!E64/'SCC x Atuacao = Serv. Indústria'!E32-1</f>
        <v>2.7230487629391424</v>
      </c>
      <c r="F32" s="16">
        <f>+'SCC x Atuacao = Serv. Indústria'!F64/'SCC x Atuacao = Serv. Indústria'!F32-1</f>
        <v>5.0678256581231151E-2</v>
      </c>
      <c r="G32" s="16">
        <f>+'SCC x Atuacao = Serv. Indústria'!G64/'SCC x Atuacao = Serv. Indústria'!G32-1</f>
        <v>0.33182127200432143</v>
      </c>
      <c r="H32" s="16">
        <f>+'SCC x Atuacao = Serv. Indústria'!H64/'SCC x Atuacao = Serv. Indústria'!H32-1</f>
        <v>7.3016002754937359E-2</v>
      </c>
      <c r="I32" s="16">
        <f>+'SCC x Atuacao = Serv. Indústria'!I64/'SCC x Atuacao = Serv. Indústria'!I32-1</f>
        <v>1.7707776563412603E-2</v>
      </c>
      <c r="J32" s="16">
        <f>+'SCC x Atuacao = Serv. Indústria'!J64/'SCC x Atuacao = Serv. Indústria'!J32-1</f>
        <v>0.15836751701601726</v>
      </c>
      <c r="K32" s="16">
        <f>+'SCC x Atuacao = Serv. Indústria'!K64/'SCC x Atuacao = Serv. Indústria'!K32-1</f>
        <v>0.22377779512100848</v>
      </c>
      <c r="L32" s="16">
        <f>+'SCC x Atuacao = Serv. Indústria'!L64/'SCC x Atuacao = Serv. Indústria'!L32-1</f>
        <v>8.9709196801588842E-2</v>
      </c>
    </row>
    <row r="33" spans="1:12" x14ac:dyDescent="0.25">
      <c r="A33" s="21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6"/>
    </row>
    <row r="34" spans="1:12" x14ac:dyDescent="0.25">
      <c r="A34" s="123"/>
    </row>
    <row r="35" spans="1:12" s="123" customFormat="1" x14ac:dyDescent="0.25">
      <c r="B35" s="123">
        <v>2009</v>
      </c>
      <c r="C35" s="123">
        <v>2009</v>
      </c>
      <c r="D35" s="123">
        <v>2009</v>
      </c>
      <c r="E35" s="123">
        <v>2009</v>
      </c>
      <c r="F35" s="123">
        <v>2009</v>
      </c>
      <c r="G35" s="123">
        <v>2009</v>
      </c>
      <c r="H35" s="123">
        <v>2009</v>
      </c>
      <c r="I35" s="123">
        <v>2009</v>
      </c>
      <c r="J35" s="123">
        <v>2009</v>
      </c>
      <c r="K35" s="123">
        <v>2009</v>
      </c>
      <c r="L35" s="123">
        <v>2009</v>
      </c>
    </row>
    <row r="36" spans="1:12" x14ac:dyDescent="0.25">
      <c r="A36" s="181"/>
      <c r="B36" s="123" t="s">
        <v>780</v>
      </c>
      <c r="C36" s="123" t="s">
        <v>782</v>
      </c>
      <c r="D36" s="123" t="s">
        <v>23</v>
      </c>
      <c r="E36" s="123" t="s">
        <v>787</v>
      </c>
      <c r="F36" s="123" t="s">
        <v>788</v>
      </c>
      <c r="G36" s="123" t="s">
        <v>791</v>
      </c>
      <c r="H36" s="123" t="s">
        <v>25</v>
      </c>
      <c r="I36" s="123" t="s">
        <v>24</v>
      </c>
      <c r="J36" s="123" t="s">
        <v>35</v>
      </c>
      <c r="K36" s="123" t="s">
        <v>795</v>
      </c>
      <c r="L36" s="123" t="s">
        <v>935</v>
      </c>
    </row>
    <row r="37" spans="1:12" x14ac:dyDescent="0.25">
      <c r="A37" s="123" t="s">
        <v>529</v>
      </c>
      <c r="B37" s="16">
        <f>+'SCC x Atuacao = Serv. Indústria'!B69/'SCC x Atuacao = Serv. Indústria'!B37-1</f>
        <v>0.99750488252521419</v>
      </c>
      <c r="C37" s="16">
        <f>+'SCC x Atuacao = Serv. Indústria'!C69/'SCC x Atuacao = Serv. Indústria'!C37-1</f>
        <v>0.20000379770237897</v>
      </c>
      <c r="D37" s="16">
        <f>+'SCC x Atuacao = Serv. Indústria'!D69/'SCC x Atuacao = Serv. Indústria'!D37-1</f>
        <v>0.22737175085036943</v>
      </c>
      <c r="E37" s="16">
        <f>+'SCC x Atuacao = Serv. Indústria'!E69/'SCC x Atuacao = Serv. Indústria'!E37-1</f>
        <v>-0.41247058021570482</v>
      </c>
      <c r="F37" s="16">
        <f>+'SCC x Atuacao = Serv. Indústria'!F69/'SCC x Atuacao = Serv. Indústria'!F37-1</f>
        <v>0.19136022150841292</v>
      </c>
      <c r="G37" s="16">
        <f>+'SCC x Atuacao = Serv. Indústria'!G69/'SCC x Atuacao = Serv. Indústria'!G37-1</f>
        <v>3.9672462266107544E-2</v>
      </c>
      <c r="H37" s="16">
        <f>+'SCC x Atuacao = Serv. Indústria'!H69/'SCC x Atuacao = Serv. Indústria'!H37-1</f>
        <v>-5.6132605117577006E-3</v>
      </c>
      <c r="I37" s="16">
        <f>+'SCC x Atuacao = Serv. Indústria'!I69/'SCC x Atuacao = Serv. Indústria'!I37-1</f>
        <v>0.32823001932267704</v>
      </c>
      <c r="J37" s="16">
        <f>+'SCC x Atuacao = Serv. Indústria'!J69/'SCC x Atuacao = Serv. Indústria'!J37-1</f>
        <v>1.2515286060376929</v>
      </c>
      <c r="K37" s="16">
        <f>+'SCC x Atuacao = Serv. Indústria'!K69/'SCC x Atuacao = Serv. Indústria'!K37-1</f>
        <v>-0.24648788527791055</v>
      </c>
      <c r="L37" s="16">
        <f>+'SCC x Atuacao = Serv. Indústria'!L69/'SCC x Atuacao = Serv. Indústria'!L37-1</f>
        <v>0.20144570483465896</v>
      </c>
    </row>
    <row r="38" spans="1:12" x14ac:dyDescent="0.25">
      <c r="A38" s="123" t="s">
        <v>530</v>
      </c>
      <c r="B38" s="16">
        <f>+'SCC x Atuacao = Serv. Indústria'!B70/'SCC x Atuacao = Serv. Indústria'!B38-1</f>
        <v>-8.1624061293305461E-2</v>
      </c>
      <c r="C38" s="16">
        <f>+'SCC x Atuacao = Serv. Indústria'!C70/'SCC x Atuacao = Serv. Indústria'!C38-1</f>
        <v>-0.79984668012689775</v>
      </c>
      <c r="D38" s="16">
        <f>+'SCC x Atuacao = Serv. Indústria'!D70/'SCC x Atuacao = Serv. Indústria'!D38-1</f>
        <v>-9.3472586027548932E-2</v>
      </c>
      <c r="E38" s="16" t="e">
        <f>+'SCC x Atuacao = Serv. Indústria'!E70/'SCC x Atuacao = Serv. Indústria'!E38-1</f>
        <v>#DIV/0!</v>
      </c>
      <c r="F38" s="16">
        <f>+'SCC x Atuacao = Serv. Indústria'!F70/'SCC x Atuacao = Serv. Indústria'!F38-1</f>
        <v>-5.1574186735898309E-2</v>
      </c>
      <c r="G38" s="16">
        <f>+'SCC x Atuacao = Serv. Indústria'!G70/'SCC x Atuacao = Serv. Indústria'!G38-1</f>
        <v>0.25555324033710614</v>
      </c>
      <c r="H38" s="16">
        <f>+'SCC x Atuacao = Serv. Indústria'!H70/'SCC x Atuacao = Serv. Indústria'!H38-1</f>
        <v>-0.10141599421474323</v>
      </c>
      <c r="I38" s="16">
        <f>+'SCC x Atuacao = Serv. Indústria'!I70/'SCC x Atuacao = Serv. Indústria'!I38-1</f>
        <v>6.4317433564261117E-2</v>
      </c>
      <c r="J38" s="16">
        <f>+'SCC x Atuacao = Serv. Indústria'!J70/'SCC x Atuacao = Serv. Indústria'!J38-1</f>
        <v>-7.7331235776144092E-2</v>
      </c>
      <c r="K38" s="16">
        <f>+'SCC x Atuacao = Serv. Indústria'!K70/'SCC x Atuacao = Serv. Indústria'!K38-1</f>
        <v>0.87691618369751434</v>
      </c>
      <c r="L38" s="16">
        <f>+'SCC x Atuacao = Serv. Indústria'!L70/'SCC x Atuacao = Serv. Indústria'!L38-1</f>
        <v>-6.516188107648857E-2</v>
      </c>
    </row>
    <row r="39" spans="1:12" x14ac:dyDescent="0.25">
      <c r="A39" s="123" t="s">
        <v>531</v>
      </c>
      <c r="B39" s="16">
        <f>+'SCC x Atuacao = Serv. Indústria'!B71/'SCC x Atuacao = Serv. Indústria'!B39-1</f>
        <v>-0.14999007965577049</v>
      </c>
      <c r="C39" s="16">
        <f>+'SCC x Atuacao = Serv. Indústria'!C71/'SCC x Atuacao = Serv. Indústria'!C39-1</f>
        <v>-0.16495470457128558</v>
      </c>
      <c r="D39" s="16">
        <f>+'SCC x Atuacao = Serv. Indústria'!D71/'SCC x Atuacao = Serv. Indústria'!D39-1</f>
        <v>3.9160355666577384E-2</v>
      </c>
      <c r="E39" s="16">
        <f>+'SCC x Atuacao = Serv. Indústria'!E71/'SCC x Atuacao = Serv. Indústria'!E39-1</f>
        <v>-0.74894304707339765</v>
      </c>
      <c r="F39" s="16">
        <f>+'SCC x Atuacao = Serv. Indústria'!F71/'SCC x Atuacao = Serv. Indústria'!F39-1</f>
        <v>0.19393435332362596</v>
      </c>
      <c r="G39" s="16">
        <f>+'SCC x Atuacao = Serv. Indústria'!G71/'SCC x Atuacao = Serv. Indústria'!G39-1</f>
        <v>6.3331530991790563E-2</v>
      </c>
      <c r="H39" s="16">
        <f>+'SCC x Atuacao = Serv. Indústria'!H71/'SCC x Atuacao = Serv. Indústria'!H39-1</f>
        <v>-0.11572081169537785</v>
      </c>
      <c r="I39" s="16">
        <f>+'SCC x Atuacao = Serv. Indústria'!I71/'SCC x Atuacao = Serv. Indústria'!I39-1</f>
        <v>-0.22755771125038504</v>
      </c>
      <c r="J39" s="16">
        <f>+'SCC x Atuacao = Serv. Indústria'!J71/'SCC x Atuacao = Serv. Indústria'!J39-1</f>
        <v>0.14346709472768282</v>
      </c>
      <c r="K39" s="16">
        <f>+'SCC x Atuacao = Serv. Indústria'!K71/'SCC x Atuacao = Serv. Indústria'!K39-1</f>
        <v>6.5040868103579896E-2</v>
      </c>
      <c r="L39" s="16">
        <f>+'SCC x Atuacao = Serv. Indústria'!L71/'SCC x Atuacao = Serv. Indústria'!L39-1</f>
        <v>2.2852732981578638E-2</v>
      </c>
    </row>
    <row r="40" spans="1:12" x14ac:dyDescent="0.25">
      <c r="A40" s="123" t="s">
        <v>532</v>
      </c>
      <c r="B40" s="16">
        <f>+'SCC x Atuacao = Serv. Indústria'!B72/'SCC x Atuacao = Serv. Indústria'!B40-1</f>
        <v>-4.8316432203177051E-4</v>
      </c>
      <c r="C40" s="16">
        <f>+'SCC x Atuacao = Serv. Indústria'!C72/'SCC x Atuacao = Serv. Indústria'!C40-1</f>
        <v>1.7575543005984855</v>
      </c>
      <c r="D40" s="16">
        <f>+'SCC x Atuacao = Serv. Indústria'!D72/'SCC x Atuacao = Serv. Indústria'!D40-1</f>
        <v>0.2441489215995396</v>
      </c>
      <c r="E40" s="16">
        <f>+'SCC x Atuacao = Serv. Indústria'!E72/'SCC x Atuacao = Serv. Indústria'!E40-1</f>
        <v>-0.12160947935861421</v>
      </c>
      <c r="F40" s="16">
        <f>+'SCC x Atuacao = Serv. Indústria'!F72/'SCC x Atuacao = Serv. Indústria'!F40-1</f>
        <v>0.23924637874267463</v>
      </c>
      <c r="G40" s="16">
        <f>+'SCC x Atuacao = Serv. Indústria'!G72/'SCC x Atuacao = Serv. Indústria'!G40-1</f>
        <v>0.15492260459559559</v>
      </c>
      <c r="H40" s="16">
        <f>+'SCC x Atuacao = Serv. Indústria'!H72/'SCC x Atuacao = Serv. Indústria'!H40-1</f>
        <v>0.14999922413804478</v>
      </c>
      <c r="I40" s="16">
        <f>+'SCC x Atuacao = Serv. Indústria'!I72/'SCC x Atuacao = Serv. Indústria'!I40-1</f>
        <v>0.69532023516503561</v>
      </c>
      <c r="J40" s="16">
        <f>+'SCC x Atuacao = Serv. Indústria'!J72/'SCC x Atuacao = Serv. Indústria'!J40-1</f>
        <v>5.9455494534884101</v>
      </c>
      <c r="K40" s="16">
        <f>+'SCC x Atuacao = Serv. Indústria'!K72/'SCC x Atuacao = Serv. Indústria'!K40-1</f>
        <v>-0.21781930091283752</v>
      </c>
      <c r="L40" s="16">
        <f>+'SCC x Atuacao = Serv. Indústria'!L72/'SCC x Atuacao = Serv. Indústria'!L40-1</f>
        <v>0.27069190515797459</v>
      </c>
    </row>
    <row r="41" spans="1:12" x14ac:dyDescent="0.25">
      <c r="A41" s="123" t="s">
        <v>533</v>
      </c>
      <c r="B41" s="16">
        <f>+'SCC x Atuacao = Serv. Indústria'!B73/'SCC x Atuacao = Serv. Indústria'!B41-1</f>
        <v>0.11129126546228574</v>
      </c>
      <c r="C41" s="16">
        <f>+'SCC x Atuacao = Serv. Indústria'!C73/'SCC x Atuacao = Serv. Indústria'!C41-1</f>
        <v>-0.24855227707872318</v>
      </c>
      <c r="D41" s="16">
        <f>+'SCC x Atuacao = Serv. Indústria'!D73/'SCC x Atuacao = Serv. Indústria'!D41-1</f>
        <v>-1.9503822299333562E-2</v>
      </c>
      <c r="E41" s="16">
        <f>+'SCC x Atuacao = Serv. Indústria'!E73/'SCC x Atuacao = Serv. Indústria'!E41-1</f>
        <v>0.16776058498806545</v>
      </c>
      <c r="F41" s="16">
        <f>+'SCC x Atuacao = Serv. Indústria'!F73/'SCC x Atuacao = Serv. Indústria'!F41-1</f>
        <v>2.8854587858682779E-2</v>
      </c>
      <c r="G41" s="16">
        <f>+'SCC x Atuacao = Serv. Indústria'!G73/'SCC x Atuacao = Serv. Indústria'!G41-1</f>
        <v>-1.0533330400992469E-2</v>
      </c>
      <c r="H41" s="16">
        <f>+'SCC x Atuacao = Serv. Indústria'!H73/'SCC x Atuacao = Serv. Indústria'!H41-1</f>
        <v>-0.20757288282846154</v>
      </c>
      <c r="I41" s="16">
        <f>+'SCC x Atuacao = Serv. Indústria'!I73/'SCC x Atuacao = Serv. Indústria'!I41-1</f>
        <v>-0.41510021571954525</v>
      </c>
      <c r="J41" s="16">
        <f>+'SCC x Atuacao = Serv. Indústria'!J73/'SCC x Atuacao = Serv. Indústria'!J41-1</f>
        <v>5.7311630093875312</v>
      </c>
      <c r="K41" s="16">
        <f>+'SCC x Atuacao = Serv. Indústria'!K73/'SCC x Atuacao = Serv. Indústria'!K41-1</f>
        <v>-6.9959880701686794E-2</v>
      </c>
      <c r="L41" s="16">
        <f>+'SCC x Atuacao = Serv. Indústria'!L73/'SCC x Atuacao = Serv. Indústria'!L41-1</f>
        <v>0.15672962483810049</v>
      </c>
    </row>
    <row r="42" spans="1:12" x14ac:dyDescent="0.25">
      <c r="A42" s="123" t="s">
        <v>534</v>
      </c>
      <c r="B42" s="16">
        <f>+'SCC x Atuacao = Serv. Indústria'!B74/'SCC x Atuacao = Serv. Indústria'!B42-1</f>
        <v>-0.37228612612389789</v>
      </c>
      <c r="C42" s="16">
        <f>+'SCC x Atuacao = Serv. Indústria'!C74/'SCC x Atuacao = Serv. Indústria'!C42-1</f>
        <v>-0.95429285343093684</v>
      </c>
      <c r="D42" s="16">
        <f>+'SCC x Atuacao = Serv. Indústria'!D74/'SCC x Atuacao = Serv. Indústria'!D42-1</f>
        <v>3.6550225010873794E-2</v>
      </c>
      <c r="E42" s="16" t="e">
        <f>+'SCC x Atuacao = Serv. Indústria'!E74/'SCC x Atuacao = Serv. Indústria'!E42-1</f>
        <v>#DIV/0!</v>
      </c>
      <c r="F42" s="16">
        <f>+'SCC x Atuacao = Serv. Indústria'!F74/'SCC x Atuacao = Serv. Indústria'!F42-1</f>
        <v>-0.22615544693055312</v>
      </c>
      <c r="G42" s="16">
        <f>+'SCC x Atuacao = Serv. Indústria'!G74/'SCC x Atuacao = Serv. Indústria'!G42-1</f>
        <v>-0.30681828319914906</v>
      </c>
      <c r="H42" s="16">
        <f>+'SCC x Atuacao = Serv. Indústria'!H74/'SCC x Atuacao = Serv. Indústria'!H42-1</f>
        <v>-0.51178303823165827</v>
      </c>
      <c r="I42" s="16" t="e">
        <f>+'SCC x Atuacao = Serv. Indústria'!I74/'SCC x Atuacao = Serv. Indústria'!I42-1</f>
        <v>#DIV/0!</v>
      </c>
      <c r="J42" s="16" t="e">
        <f>+'SCC x Atuacao = Serv. Indústria'!J74/'SCC x Atuacao = Serv. Indústria'!J42-1</f>
        <v>#DIV/0!</v>
      </c>
      <c r="K42" s="16">
        <f>+'SCC x Atuacao = Serv. Indústria'!K74/'SCC x Atuacao = Serv. Indústria'!K42-1</f>
        <v>-0.1710045624873836</v>
      </c>
      <c r="L42" s="16">
        <f>+'SCC x Atuacao = Serv. Indústria'!L74/'SCC x Atuacao = Serv. Indústria'!L42-1</f>
        <v>-8.9325725696270286E-2</v>
      </c>
    </row>
    <row r="43" spans="1:12" x14ac:dyDescent="0.25">
      <c r="A43" s="123" t="s">
        <v>535</v>
      </c>
      <c r="B43" s="16">
        <f>+'SCC x Atuacao = Serv. Indústria'!B75/'SCC x Atuacao = Serv. Indústria'!B43-1</f>
        <v>3.8027094591324806E-2</v>
      </c>
      <c r="C43" s="16">
        <f>+'SCC x Atuacao = Serv. Indústria'!C75/'SCC x Atuacao = Serv. Indústria'!C43-1</f>
        <v>4.1957563625980798E-2</v>
      </c>
      <c r="D43" s="16">
        <f>+'SCC x Atuacao = Serv. Indústria'!D75/'SCC x Atuacao = Serv. Indústria'!D43-1</f>
        <v>-0.66055978256315973</v>
      </c>
      <c r="E43" s="16">
        <f>+'SCC x Atuacao = Serv. Indústria'!E75/'SCC x Atuacao = Serv. Indústria'!E43-1</f>
        <v>-0.71957125378535625</v>
      </c>
      <c r="F43" s="16">
        <f>+'SCC x Atuacao = Serv. Indústria'!F75/'SCC x Atuacao = Serv. Indústria'!F43-1</f>
        <v>-8.2901987478882777E-3</v>
      </c>
      <c r="G43" s="16">
        <f>+'SCC x Atuacao = Serv. Indústria'!G75/'SCC x Atuacao = Serv. Indústria'!G43-1</f>
        <v>-5.8706999836382945E-2</v>
      </c>
      <c r="H43" s="16">
        <f>+'SCC x Atuacao = Serv. Indústria'!H75/'SCC x Atuacao = Serv. Indústria'!H43-1</f>
        <v>-0.19668063847084605</v>
      </c>
      <c r="I43" s="16">
        <f>+'SCC x Atuacao = Serv. Indústria'!I75/'SCC x Atuacao = Serv. Indústria'!I43-1</f>
        <v>-5.682069233287379E-2</v>
      </c>
      <c r="J43" s="16" t="e">
        <f>+'SCC x Atuacao = Serv. Indústria'!J75/'SCC x Atuacao = Serv. Indústria'!J43-1</f>
        <v>#DIV/0!</v>
      </c>
      <c r="K43" s="16">
        <f>+'SCC x Atuacao = Serv. Indústria'!K75/'SCC x Atuacao = Serv. Indústria'!K43-1</f>
        <v>0.20511876515725236</v>
      </c>
      <c r="L43" s="16">
        <f>+'SCC x Atuacao = Serv. Indústria'!L75/'SCC x Atuacao = Serv. Indústria'!L43-1</f>
        <v>-0.432750978038829</v>
      </c>
    </row>
    <row r="44" spans="1:12" x14ac:dyDescent="0.25">
      <c r="A44" s="123" t="s">
        <v>536</v>
      </c>
      <c r="B44" s="16">
        <f>+'SCC x Atuacao = Serv. Indústria'!B76/'SCC x Atuacao = Serv. Indústria'!B44-1</f>
        <v>0.37182495253151271</v>
      </c>
      <c r="C44" s="16">
        <f>+'SCC x Atuacao = Serv. Indústria'!C76/'SCC x Atuacao = Serv. Indústria'!C44-1</f>
        <v>-0.32272510311882063</v>
      </c>
      <c r="D44" s="16">
        <f>+'SCC x Atuacao = Serv. Indústria'!D76/'SCC x Atuacao = Serv. Indústria'!D44-1</f>
        <v>-0.22522622531300784</v>
      </c>
      <c r="E44" s="16" t="e">
        <f>+'SCC x Atuacao = Serv. Indústria'!E76/'SCC x Atuacao = Serv. Indústria'!E44-1</f>
        <v>#DIV/0!</v>
      </c>
      <c r="F44" s="16">
        <f>+'SCC x Atuacao = Serv. Indústria'!F76/'SCC x Atuacao = Serv. Indústria'!F44-1</f>
        <v>7.8429068452121165E-2</v>
      </c>
      <c r="G44" s="16">
        <f>+'SCC x Atuacao = Serv. Indústria'!G76/'SCC x Atuacao = Serv. Indústria'!G44-1</f>
        <v>0.29113185019226973</v>
      </c>
      <c r="H44" s="16">
        <f>+'SCC x Atuacao = Serv. Indústria'!H76/'SCC x Atuacao = Serv. Indústria'!H44-1</f>
        <v>0.84106707002786196</v>
      </c>
      <c r="I44" s="16">
        <f>+'SCC x Atuacao = Serv. Indústria'!I76/'SCC x Atuacao = Serv. Indústria'!I44-1</f>
        <v>-0.26404852396637768</v>
      </c>
      <c r="J44" s="16" t="e">
        <f>+'SCC x Atuacao = Serv. Indústria'!J76/'SCC x Atuacao = Serv. Indústria'!J44-1</f>
        <v>#DIV/0!</v>
      </c>
      <c r="K44" s="16">
        <f>+'SCC x Atuacao = Serv. Indústria'!K76/'SCC x Atuacao = Serv. Indústria'!K44-1</f>
        <v>-0.2917138276909268</v>
      </c>
      <c r="L44" s="16">
        <f>+'SCC x Atuacao = Serv. Indústria'!L76/'SCC x Atuacao = Serv. Indústria'!L44-1</f>
        <v>-0.17601482107615707</v>
      </c>
    </row>
    <row r="45" spans="1:12" x14ac:dyDescent="0.25">
      <c r="A45" s="123" t="s">
        <v>537</v>
      </c>
      <c r="B45" s="16">
        <f>+'SCC x Atuacao = Serv. Indústria'!B77/'SCC x Atuacao = Serv. Indústria'!B45-1</f>
        <v>6.3519721963124054E-2</v>
      </c>
      <c r="C45" s="16">
        <f>+'SCC x Atuacao = Serv. Indústria'!C77/'SCC x Atuacao = Serv. Indústria'!C45-1</f>
        <v>-0.18834246205449368</v>
      </c>
      <c r="D45" s="16">
        <f>+'SCC x Atuacao = Serv. Indústria'!D77/'SCC x Atuacao = Serv. Indústria'!D45-1</f>
        <v>-2.3028270929440708E-2</v>
      </c>
      <c r="E45" s="16">
        <f>+'SCC x Atuacao = Serv. Indústria'!E77/'SCC x Atuacao = Serv. Indústria'!E45-1</f>
        <v>0.64574640746609724</v>
      </c>
      <c r="F45" s="16">
        <f>+'SCC x Atuacao = Serv. Indústria'!F77/'SCC x Atuacao = Serv. Indústria'!F45-1</f>
        <v>-0.45305924950267951</v>
      </c>
      <c r="G45" s="16">
        <f>+'SCC x Atuacao = Serv. Indústria'!G77/'SCC x Atuacao = Serv. Indústria'!G45-1</f>
        <v>0.3035944297772184</v>
      </c>
      <c r="H45" s="16">
        <f>+'SCC x Atuacao = Serv. Indústria'!H77/'SCC x Atuacao = Serv. Indústria'!H45-1</f>
        <v>0.29782997942500278</v>
      </c>
      <c r="I45" s="16">
        <f>+'SCC x Atuacao = Serv. Indústria'!I77/'SCC x Atuacao = Serv. Indústria'!I45-1</f>
        <v>-0.10604271385996344</v>
      </c>
      <c r="J45" s="16">
        <f>+'SCC x Atuacao = Serv. Indústria'!J77/'SCC x Atuacao = Serv. Indústria'!J45-1</f>
        <v>1.637590776036471</v>
      </c>
      <c r="K45" s="16">
        <f>+'SCC x Atuacao = Serv. Indústria'!K77/'SCC x Atuacao = Serv. Indústria'!K45-1</f>
        <v>0.30437150436014226</v>
      </c>
      <c r="L45" s="16">
        <f>+'SCC x Atuacao = Serv. Indústria'!L77/'SCC x Atuacao = Serv. Indústria'!L45-1</f>
        <v>-7.3939874424176488E-2</v>
      </c>
    </row>
    <row r="46" spans="1:12" x14ac:dyDescent="0.25">
      <c r="A46" s="123" t="s">
        <v>538</v>
      </c>
      <c r="B46" s="16">
        <f>+'SCC x Atuacao = Serv. Indústria'!B78/'SCC x Atuacao = Serv. Indústria'!B46-1</f>
        <v>-0.29150147416790362</v>
      </c>
      <c r="C46" s="16">
        <f>+'SCC x Atuacao = Serv. Indústria'!C78/'SCC x Atuacao = Serv. Indústria'!C46-1</f>
        <v>0.34461362031075415</v>
      </c>
      <c r="D46" s="16">
        <f>+'SCC x Atuacao = Serv. Indústria'!D78/'SCC x Atuacao = Serv. Indústria'!D46-1</f>
        <v>9.1743958709712636E-2</v>
      </c>
      <c r="E46" s="16">
        <f>+'SCC x Atuacao = Serv. Indústria'!E78/'SCC x Atuacao = Serv. Indústria'!E46-1</f>
        <v>-0.86698211502985845</v>
      </c>
      <c r="F46" s="16">
        <f>+'SCC x Atuacao = Serv. Indústria'!F78/'SCC x Atuacao = Serv. Indústria'!F46-1</f>
        <v>8.6409583197251338E-2</v>
      </c>
      <c r="G46" s="16">
        <f>+'SCC x Atuacao = Serv. Indústria'!G78/'SCC x Atuacao = Serv. Indústria'!G46-1</f>
        <v>-0.27271816935764914</v>
      </c>
      <c r="H46" s="16">
        <f>+'SCC x Atuacao = Serv. Indústria'!H78/'SCC x Atuacao = Serv. Indústria'!H46-1</f>
        <v>-2.5449413818020017E-2</v>
      </c>
      <c r="I46" s="16">
        <f>+'SCC x Atuacao = Serv. Indústria'!I78/'SCC x Atuacao = Serv. Indústria'!I46-1</f>
        <v>2.1207352927615997E-2</v>
      </c>
      <c r="J46" s="16">
        <f>+'SCC x Atuacao = Serv. Indústria'!J78/'SCC x Atuacao = Serv. Indústria'!J46-1</f>
        <v>-3.9092743809749586E-2</v>
      </c>
      <c r="K46" s="16">
        <f>+'SCC x Atuacao = Serv. Indústria'!K78/'SCC x Atuacao = Serv. Indústria'!K46-1</f>
        <v>0.20200684272860991</v>
      </c>
      <c r="L46" s="16">
        <f>+'SCC x Atuacao = Serv. Indústria'!L78/'SCC x Atuacao = Serv. Indústria'!L46-1</f>
        <v>6.8598319525559726E-2</v>
      </c>
    </row>
    <row r="47" spans="1:12" x14ac:dyDescent="0.25">
      <c r="A47" s="123" t="s">
        <v>539</v>
      </c>
      <c r="B47" s="16">
        <f>+'SCC x Atuacao = Serv. Indústria'!B79/'SCC x Atuacao = Serv. Indústria'!B47-1</f>
        <v>-0.1405297709472173</v>
      </c>
      <c r="C47" s="16">
        <f>+'SCC x Atuacao = Serv. Indústria'!C79/'SCC x Atuacao = Serv. Indústria'!C47-1</f>
        <v>9.1057160596587972E-2</v>
      </c>
      <c r="D47" s="16">
        <f>+'SCC x Atuacao = Serv. Indústria'!D79/'SCC x Atuacao = Serv. Indústria'!D47-1</f>
        <v>0.34517480964242542</v>
      </c>
      <c r="E47" s="16">
        <f>+'SCC x Atuacao = Serv. Indústria'!E79/'SCC x Atuacao = Serv. Indústria'!E47-1</f>
        <v>1.56896956709712</v>
      </c>
      <c r="F47" s="16">
        <f>+'SCC x Atuacao = Serv. Indústria'!F79/'SCC x Atuacao = Serv. Indústria'!F47-1</f>
        <v>-1.4210920958756756E-2</v>
      </c>
      <c r="G47" s="16">
        <f>+'SCC x Atuacao = Serv. Indústria'!G79/'SCC x Atuacao = Serv. Indústria'!G47-1</f>
        <v>-5.0648950727233966E-2</v>
      </c>
      <c r="H47" s="16">
        <f>+'SCC x Atuacao = Serv. Indústria'!H79/'SCC x Atuacao = Serv. Indústria'!H47-1</f>
        <v>-0.28597463791377364</v>
      </c>
      <c r="I47" s="16">
        <f>+'SCC x Atuacao = Serv. Indústria'!I79/'SCC x Atuacao = Serv. Indústria'!I47-1</f>
        <v>3.1812389162496402E-2</v>
      </c>
      <c r="J47" s="16">
        <f>+'SCC x Atuacao = Serv. Indústria'!J79/'SCC x Atuacao = Serv. Indústria'!J47-1</f>
        <v>-6.858178636992851E-2</v>
      </c>
      <c r="K47" s="16">
        <f>+'SCC x Atuacao = Serv. Indústria'!K79/'SCC x Atuacao = Serv. Indústria'!K47-1</f>
        <v>4.5170006112379646E-2</v>
      </c>
      <c r="L47" s="16">
        <f>+'SCC x Atuacao = Serv. Indústria'!L79/'SCC x Atuacao = Serv. Indústria'!L47-1</f>
        <v>0.18014559666148666</v>
      </c>
    </row>
    <row r="48" spans="1:12" x14ac:dyDescent="0.25">
      <c r="A48" s="123" t="s">
        <v>540</v>
      </c>
      <c r="B48" s="16">
        <f>+'SCC x Atuacao = Serv. Indústria'!B80/'SCC x Atuacao = Serv. Indústria'!B48-1</f>
        <v>-9.9525882048185688E-2</v>
      </c>
      <c r="C48" s="16">
        <f>+'SCC x Atuacao = Serv. Indústria'!C80/'SCC x Atuacao = Serv. Indústria'!C48-1</f>
        <v>0.30896085401269224</v>
      </c>
      <c r="D48" s="16">
        <f>+'SCC x Atuacao = Serv. Indústria'!D80/'SCC x Atuacao = Serv. Indústria'!D48-1</f>
        <v>0.44565664647306535</v>
      </c>
      <c r="E48" s="16">
        <f>+'SCC x Atuacao = Serv. Indústria'!E80/'SCC x Atuacao = Serv. Indústria'!E48-1</f>
        <v>2.4532195496284332</v>
      </c>
      <c r="F48" s="16">
        <f>+'SCC x Atuacao = Serv. Indústria'!F80/'SCC x Atuacao = Serv. Indústria'!F48-1</f>
        <v>7.5091412979231276E-3</v>
      </c>
      <c r="G48" s="16">
        <f>+'SCC x Atuacao = Serv. Indústria'!G80/'SCC x Atuacao = Serv. Indústria'!G48-1</f>
        <v>0.29461302831708713</v>
      </c>
      <c r="H48" s="16">
        <f>+'SCC x Atuacao = Serv. Indústria'!H80/'SCC x Atuacao = Serv. Indústria'!H48-1</f>
        <v>7.6835292667994937E-2</v>
      </c>
      <c r="I48" s="16">
        <f>+'SCC x Atuacao = Serv. Indústria'!I80/'SCC x Atuacao = Serv. Indústria'!I48-1</f>
        <v>-0.45147263832546047</v>
      </c>
      <c r="J48" s="16">
        <f>+'SCC x Atuacao = Serv. Indústria'!J80/'SCC x Atuacao = Serv. Indústria'!J48-1</f>
        <v>-0.51421526188512945</v>
      </c>
      <c r="K48" s="16">
        <f>+'SCC x Atuacao = Serv. Indústria'!K80/'SCC x Atuacao = Serv. Indústria'!K48-1</f>
        <v>0.33095109552444146</v>
      </c>
      <c r="L48" s="16">
        <f>+'SCC x Atuacao = Serv. Indústria'!L80/'SCC x Atuacao = Serv. Indústria'!L48-1</f>
        <v>0.30579310251167602</v>
      </c>
    </row>
    <row r="49" spans="1:12" x14ac:dyDescent="0.25">
      <c r="A49" s="123" t="s">
        <v>541</v>
      </c>
      <c r="B49" s="16">
        <f>+'SCC x Atuacao = Serv. Indústria'!B81/'SCC x Atuacao = Serv. Indústria'!B49-1</f>
        <v>-8.0905031232935243E-2</v>
      </c>
      <c r="C49" s="16">
        <f>+'SCC x Atuacao = Serv. Indústria'!C81/'SCC x Atuacao = Serv. Indústria'!C49-1</f>
        <v>0.29292241024019283</v>
      </c>
      <c r="D49" s="16">
        <f>+'SCC x Atuacao = Serv. Indústria'!D81/'SCC x Atuacao = Serv. Indústria'!D49-1</f>
        <v>2.5117015495812023E-2</v>
      </c>
      <c r="E49" s="16">
        <f>+'SCC x Atuacao = Serv. Indústria'!E81/'SCC x Atuacao = Serv. Indústria'!E49-1</f>
        <v>0.39684047878314543</v>
      </c>
      <c r="F49" s="16">
        <f>+'SCC x Atuacao = Serv. Indústria'!F81/'SCC x Atuacao = Serv. Indústria'!F49-1</f>
        <v>-0.29338915660005216</v>
      </c>
      <c r="G49" s="16">
        <f>+'SCC x Atuacao = Serv. Indústria'!G81/'SCC x Atuacao = Serv. Indústria'!G49-1</f>
        <v>0.17029026123683866</v>
      </c>
      <c r="H49" s="16">
        <f>+'SCC x Atuacao = Serv. Indústria'!H81/'SCC x Atuacao = Serv. Indústria'!H49-1</f>
        <v>-6.2497196760676332E-2</v>
      </c>
      <c r="I49" s="16">
        <f>+'SCC x Atuacao = Serv. Indústria'!I81/'SCC x Atuacao = Serv. Indústria'!I49-1</f>
        <v>-0.5777057858250918</v>
      </c>
      <c r="J49" s="16">
        <f>+'SCC x Atuacao = Serv. Indústria'!J81/'SCC x Atuacao = Serv. Indústria'!J49-1</f>
        <v>-0.76570974539785897</v>
      </c>
      <c r="K49" s="16">
        <f>+'SCC x Atuacao = Serv. Indústria'!K81/'SCC x Atuacao = Serv. Indústria'!K49-1</f>
        <v>8.2228830836172717E-2</v>
      </c>
      <c r="L49" s="16">
        <f>+'SCC x Atuacao = Serv. Indústria'!L81/'SCC x Atuacao = Serv. Indústria'!L49-1</f>
        <v>-7.9699633944124826E-2</v>
      </c>
    </row>
    <row r="50" spans="1:12" x14ac:dyDescent="0.25">
      <c r="A50" s="123" t="s">
        <v>542</v>
      </c>
      <c r="B50" s="16">
        <f>+'SCC x Atuacao = Serv. Indústria'!B82/'SCC x Atuacao = Serv. Indústria'!B50-1</f>
        <v>-0.49406220314544724</v>
      </c>
      <c r="C50" s="16">
        <f>+'SCC x Atuacao = Serv. Indústria'!C82/'SCC x Atuacao = Serv. Indústria'!C50-1</f>
        <v>27.913452065522531</v>
      </c>
      <c r="D50" s="16">
        <f>+'SCC x Atuacao = Serv. Indústria'!D82/'SCC x Atuacao = Serv. Indústria'!D50-1</f>
        <v>0.38603923349892511</v>
      </c>
      <c r="E50" s="16">
        <f>+'SCC x Atuacao = Serv. Indústria'!E82/'SCC x Atuacao = Serv. Indústria'!E50-1</f>
        <v>-8.1227668687803178E-2</v>
      </c>
      <c r="F50" s="16">
        <f>+'SCC x Atuacao = Serv. Indústria'!F82/'SCC x Atuacao = Serv. Indústria'!F50-1</f>
        <v>2.2908074248016774E-2</v>
      </c>
      <c r="G50" s="16">
        <f>+'SCC x Atuacao = Serv. Indústria'!G82/'SCC x Atuacao = Serv. Indústria'!G50-1</f>
        <v>3.3488830331587227E-2</v>
      </c>
      <c r="H50" s="16">
        <f>+'SCC x Atuacao = Serv. Indústria'!H82/'SCC x Atuacao = Serv. Indústria'!H50-1</f>
        <v>-0.16895104567831032</v>
      </c>
      <c r="I50" s="16">
        <f>+'SCC x Atuacao = Serv. Indústria'!I82/'SCC x Atuacao = Serv. Indústria'!I50-1</f>
        <v>0.46728387157444029</v>
      </c>
      <c r="J50" s="16">
        <f>+'SCC x Atuacao = Serv. Indústria'!J82/'SCC x Atuacao = Serv. Indústria'!J50-1</f>
        <v>-0.29684058234480959</v>
      </c>
      <c r="K50" s="16">
        <f>+'SCC x Atuacao = Serv. Indústria'!K82/'SCC x Atuacao = Serv. Indústria'!K50-1</f>
        <v>7.3689607844504845E-3</v>
      </c>
      <c r="L50" s="16">
        <f>+'SCC x Atuacao = Serv. Indústria'!L82/'SCC x Atuacao = Serv. Indústria'!L50-1</f>
        <v>0.44762513387158553</v>
      </c>
    </row>
    <row r="51" spans="1:12" x14ac:dyDescent="0.25">
      <c r="A51" s="123" t="s">
        <v>543</v>
      </c>
      <c r="B51" s="16">
        <f>+'SCC x Atuacao = Serv. Indústria'!B83/'SCC x Atuacao = Serv. Indústria'!B51-1</f>
        <v>-0.22908060695638921</v>
      </c>
      <c r="C51" s="16">
        <f>+'SCC x Atuacao = Serv. Indústria'!C83/'SCC x Atuacao = Serv. Indústria'!C51-1</f>
        <v>-0.18873596637386503</v>
      </c>
      <c r="D51" s="16">
        <f>+'SCC x Atuacao = Serv. Indústria'!D83/'SCC x Atuacao = Serv. Indústria'!D51-1</f>
        <v>-7.9450287360862126E-2</v>
      </c>
      <c r="E51" s="16">
        <f>+'SCC x Atuacao = Serv. Indústria'!E83/'SCC x Atuacao = Serv. Indústria'!E51-1</f>
        <v>-3.5782997314117826E-2</v>
      </c>
      <c r="F51" s="16">
        <f>+'SCC x Atuacao = Serv. Indústria'!F83/'SCC x Atuacao = Serv. Indústria'!F51-1</f>
        <v>-0.28487891944844523</v>
      </c>
      <c r="G51" s="16">
        <f>+'SCC x Atuacao = Serv. Indústria'!G83/'SCC x Atuacao = Serv. Indústria'!G51-1</f>
        <v>0.19795744010206606</v>
      </c>
      <c r="H51" s="16">
        <f>+'SCC x Atuacao = Serv. Indústria'!H83/'SCC x Atuacao = Serv. Indústria'!H51-1</f>
        <v>-7.8896435592379244E-2</v>
      </c>
      <c r="I51" s="16">
        <f>+'SCC x Atuacao = Serv. Indústria'!I83/'SCC x Atuacao = Serv. Indústria'!I51-1</f>
        <v>-0.23163849909143919</v>
      </c>
      <c r="J51" s="16">
        <f>+'SCC x Atuacao = Serv. Indústria'!J83/'SCC x Atuacao = Serv. Indústria'!J51-1</f>
        <v>0.15270660484564136</v>
      </c>
      <c r="K51" s="16">
        <f>+'SCC x Atuacao = Serv. Indústria'!K83/'SCC x Atuacao = Serv. Indústria'!K51-1</f>
        <v>-2.6832968228391985E-2</v>
      </c>
      <c r="L51" s="16">
        <f>+'SCC x Atuacao = Serv. Indústria'!L83/'SCC x Atuacao = Serv. Indústria'!L51-1</f>
        <v>-0.10894653263896348</v>
      </c>
    </row>
    <row r="52" spans="1:12" x14ac:dyDescent="0.25">
      <c r="A52" s="123" t="s">
        <v>544</v>
      </c>
      <c r="B52" s="16">
        <f>+'SCC x Atuacao = Serv. Indústria'!B84/'SCC x Atuacao = Serv. Indústria'!B52-1</f>
        <v>-0.10056131530081902</v>
      </c>
      <c r="C52" s="16">
        <f>+'SCC x Atuacao = Serv. Indústria'!C84/'SCC x Atuacao = Serv. Indústria'!C52-1</f>
        <v>0.22264490083923238</v>
      </c>
      <c r="D52" s="16">
        <f>+'SCC x Atuacao = Serv. Indústria'!D84/'SCC x Atuacao = Serv. Indústria'!D52-1</f>
        <v>5.8693630859976587E-2</v>
      </c>
      <c r="E52" s="16">
        <f>+'SCC x Atuacao = Serv. Indústria'!E84/'SCC x Atuacao = Serv. Indústria'!E52-1</f>
        <v>0.32788017253036017</v>
      </c>
      <c r="F52" s="16">
        <f>+'SCC x Atuacao = Serv. Indústria'!F84/'SCC x Atuacao = Serv. Indústria'!F52-1</f>
        <v>-7.2195792090936517E-2</v>
      </c>
      <c r="G52" s="16">
        <f>+'SCC x Atuacao = Serv. Indústria'!G84/'SCC x Atuacao = Serv. Indústria'!G52-1</f>
        <v>-7.1220517683645568E-2</v>
      </c>
      <c r="H52" s="16">
        <f>+'SCC x Atuacao = Serv. Indústria'!H84/'SCC x Atuacao = Serv. Indústria'!H52-1</f>
        <v>-0.20102647432518361</v>
      </c>
      <c r="I52" s="16">
        <f>+'SCC x Atuacao = Serv. Indústria'!I84/'SCC x Atuacao = Serv. Indústria'!I52-1</f>
        <v>0.1972048358742251</v>
      </c>
      <c r="J52" s="16">
        <f>+'SCC x Atuacao = Serv. Indústria'!J84/'SCC x Atuacao = Serv. Indústria'!J52-1</f>
        <v>0.16809873521136964</v>
      </c>
      <c r="K52" s="16">
        <f>+'SCC x Atuacao = Serv. Indústria'!K84/'SCC x Atuacao = Serv. Indústria'!K52-1</f>
        <v>-0.10496441307758675</v>
      </c>
      <c r="L52" s="16">
        <f>+'SCC x Atuacao = Serv. Indústria'!L84/'SCC x Atuacao = Serv. Indústria'!L52-1</f>
        <v>-8.6372805465551039E-4</v>
      </c>
    </row>
    <row r="53" spans="1:12" x14ac:dyDescent="0.25">
      <c r="A53" s="123" t="s">
        <v>545</v>
      </c>
      <c r="B53" s="16">
        <f>+'SCC x Atuacao = Serv. Indústria'!B85/'SCC x Atuacao = Serv. Indústria'!B53-1</f>
        <v>-0.45001105005609598</v>
      </c>
      <c r="C53" s="16">
        <f>+'SCC x Atuacao = Serv. Indústria'!C85/'SCC x Atuacao = Serv. Indústria'!C53-1</f>
        <v>5.34934043142552E-2</v>
      </c>
      <c r="D53" s="16">
        <f>+'SCC x Atuacao = Serv. Indústria'!D85/'SCC x Atuacao = Serv. Indústria'!D53-1</f>
        <v>9.4773302938069071E-2</v>
      </c>
      <c r="E53" s="16">
        <f>+'SCC x Atuacao = Serv. Indústria'!E85/'SCC x Atuacao = Serv. Indústria'!E53-1</f>
        <v>0.41036110108321111</v>
      </c>
      <c r="F53" s="16">
        <f>+'SCC x Atuacao = Serv. Indústria'!F85/'SCC x Atuacao = Serv. Indústria'!F53-1</f>
        <v>2.1748696877390561E-3</v>
      </c>
      <c r="G53" s="16">
        <f>+'SCC x Atuacao = Serv. Indústria'!G85/'SCC x Atuacao = Serv. Indústria'!G53-1</f>
        <v>-1.0770153431288287E-2</v>
      </c>
      <c r="H53" s="16">
        <f>+'SCC x Atuacao = Serv. Indústria'!H85/'SCC x Atuacao = Serv. Indústria'!H53-1</f>
        <v>-7.3261045194397578E-2</v>
      </c>
      <c r="I53" s="16">
        <f>+'SCC x Atuacao = Serv. Indústria'!I85/'SCC x Atuacao = Serv. Indústria'!I53-1</f>
        <v>0.25801504509150286</v>
      </c>
      <c r="J53" s="16">
        <f>+'SCC x Atuacao = Serv. Indústria'!J85/'SCC x Atuacao = Serv. Indústria'!J53-1</f>
        <v>0.33845708295504862</v>
      </c>
      <c r="K53" s="16">
        <f>+'SCC x Atuacao = Serv. Indústria'!K85/'SCC x Atuacao = Serv. Indústria'!K53-1</f>
        <v>8.1984668510306502E-2</v>
      </c>
      <c r="L53" s="16">
        <f>+'SCC x Atuacao = Serv. Indústria'!L85/'SCC x Atuacao = Serv. Indústria'!L53-1</f>
        <v>1.4477951745067275E-2</v>
      </c>
    </row>
    <row r="54" spans="1:12" x14ac:dyDescent="0.25">
      <c r="A54" s="123" t="s">
        <v>546</v>
      </c>
      <c r="B54" s="16">
        <f>+'SCC x Atuacao = Serv. Indústria'!B86/'SCC x Atuacao = Serv. Indústria'!B54-1</f>
        <v>9.7100928448394352E-2</v>
      </c>
      <c r="C54" s="16">
        <f>+'SCC x Atuacao = Serv. Indústria'!C86/'SCC x Atuacao = Serv. Indústria'!C54-1</f>
        <v>0.24107639946499004</v>
      </c>
      <c r="D54" s="16">
        <f>+'SCC x Atuacao = Serv. Indústria'!D86/'SCC x Atuacao = Serv. Indústria'!D54-1</f>
        <v>-6.9946649463939137E-2</v>
      </c>
      <c r="E54" s="16">
        <f>+'SCC x Atuacao = Serv. Indústria'!E86/'SCC x Atuacao = Serv. Indústria'!E54-1</f>
        <v>-4.5489425217485446E-2</v>
      </c>
      <c r="F54" s="16">
        <f>+'SCC x Atuacao = Serv. Indústria'!F86/'SCC x Atuacao = Serv. Indústria'!F54-1</f>
        <v>4.9357877954014917E-3</v>
      </c>
      <c r="G54" s="16">
        <f>+'SCC x Atuacao = Serv. Indústria'!G86/'SCC x Atuacao = Serv. Indústria'!G54-1</f>
        <v>0.13468568864173114</v>
      </c>
      <c r="H54" s="16">
        <f>+'SCC x Atuacao = Serv. Indústria'!H86/'SCC x Atuacao = Serv. Indústria'!H54-1</f>
        <v>-9.196488884750631E-2</v>
      </c>
      <c r="I54" s="16">
        <f>+'SCC x Atuacao = Serv. Indústria'!I86/'SCC x Atuacao = Serv. Indústria'!I54-1</f>
        <v>-0.50077861914474497</v>
      </c>
      <c r="J54" s="16">
        <f>+'SCC x Atuacao = Serv. Indústria'!J86/'SCC x Atuacao = Serv. Indústria'!J54-1</f>
        <v>5.5137646195212664E-2</v>
      </c>
      <c r="K54" s="16">
        <f>+'SCC x Atuacao = Serv. Indústria'!K86/'SCC x Atuacao = Serv. Indústria'!K54-1</f>
        <v>-5.1439300048521597E-2</v>
      </c>
      <c r="L54" s="16">
        <f>+'SCC x Atuacao = Serv. Indústria'!L86/'SCC x Atuacao = Serv. Indústria'!L54-1</f>
        <v>-4.6303659000924036E-2</v>
      </c>
    </row>
    <row r="55" spans="1:12" x14ac:dyDescent="0.25">
      <c r="A55" s="123" t="s">
        <v>547</v>
      </c>
      <c r="B55" s="16">
        <f>+'SCC x Atuacao = Serv. Indústria'!B87/'SCC x Atuacao = Serv. Indústria'!B55-1</f>
        <v>-0.47841165557922793</v>
      </c>
      <c r="C55" s="16">
        <f>+'SCC x Atuacao = Serv. Indústria'!C87/'SCC x Atuacao = Serv. Indústria'!C55-1</f>
        <v>-1.5723474959240535E-3</v>
      </c>
      <c r="D55" s="16">
        <f>+'SCC x Atuacao = Serv. Indústria'!D87/'SCC x Atuacao = Serv. Indústria'!D55-1</f>
        <v>1.9895281244961538E-2</v>
      </c>
      <c r="E55" s="16">
        <f>+'SCC x Atuacao = Serv. Indústria'!E87/'SCC x Atuacao = Serv. Indústria'!E55-1</f>
        <v>0.548939040729433</v>
      </c>
      <c r="F55" s="16">
        <f>+'SCC x Atuacao = Serv. Indústria'!F87/'SCC x Atuacao = Serv. Indústria'!F55-1</f>
        <v>3.8707440776403645E-2</v>
      </c>
      <c r="G55" s="16">
        <f>+'SCC x Atuacao = Serv. Indústria'!G87/'SCC x Atuacao = Serv. Indústria'!G55-1</f>
        <v>1.8972069617978926E-2</v>
      </c>
      <c r="H55" s="16">
        <f>+'SCC x Atuacao = Serv. Indústria'!H87/'SCC x Atuacao = Serv. Indústria'!H55-1</f>
        <v>-9.6681368901352815E-2</v>
      </c>
      <c r="I55" s="16">
        <f>+'SCC x Atuacao = Serv. Indústria'!I87/'SCC x Atuacao = Serv. Indústria'!I55-1</f>
        <v>-0.14540135504164775</v>
      </c>
      <c r="J55" s="16">
        <f>+'SCC x Atuacao = Serv. Indústria'!J87/'SCC x Atuacao = Serv. Indústria'!J55-1</f>
        <v>0.79882225317762656</v>
      </c>
      <c r="K55" s="16">
        <f>+'SCC x Atuacao = Serv. Indústria'!K87/'SCC x Atuacao = Serv. Indústria'!K55-1</f>
        <v>-7.4723390889830932E-2</v>
      </c>
      <c r="L55" s="16">
        <f>+'SCC x Atuacao = Serv. Indústria'!L87/'SCC x Atuacao = Serv. Indústria'!L55-1</f>
        <v>8.2249105267706568E-4</v>
      </c>
    </row>
    <row r="56" spans="1:12" x14ac:dyDescent="0.25">
      <c r="A56" s="123" t="s">
        <v>548</v>
      </c>
      <c r="B56" s="16">
        <f>+'SCC x Atuacao = Serv. Indústria'!B88/'SCC x Atuacao = Serv. Indústria'!B56-1</f>
        <v>-0.10854158747636922</v>
      </c>
      <c r="C56" s="16">
        <f>+'SCC x Atuacao = Serv. Indústria'!C88/'SCC x Atuacao = Serv. Indústria'!C56-1</f>
        <v>0.19117285217476421</v>
      </c>
      <c r="D56" s="16">
        <f>+'SCC x Atuacao = Serv. Indústria'!D88/'SCC x Atuacao = Serv. Indústria'!D56-1</f>
        <v>0.28592494042858152</v>
      </c>
      <c r="E56" s="16">
        <f>+'SCC x Atuacao = Serv. Indústria'!E88/'SCC x Atuacao = Serv. Indústria'!E56-1</f>
        <v>3.297291403117776</v>
      </c>
      <c r="F56" s="16">
        <f>+'SCC x Atuacao = Serv. Indústria'!F88/'SCC x Atuacao = Serv. Indústria'!F56-1</f>
        <v>-4.5498538924028109E-3</v>
      </c>
      <c r="G56" s="16">
        <f>+'SCC x Atuacao = Serv. Indústria'!G88/'SCC x Atuacao = Serv. Indústria'!G56-1</f>
        <v>3.5165226368372604E-2</v>
      </c>
      <c r="H56" s="16">
        <f>+'SCC x Atuacao = Serv. Indústria'!H88/'SCC x Atuacao = Serv. Indústria'!H56-1</f>
        <v>-3.2851923026885332E-2</v>
      </c>
      <c r="I56" s="16">
        <f>+'SCC x Atuacao = Serv. Indústria'!I88/'SCC x Atuacao = Serv. Indústria'!I56-1</f>
        <v>-0.16777562479128916</v>
      </c>
      <c r="J56" s="16">
        <f>+'SCC x Atuacao = Serv. Indústria'!J88/'SCC x Atuacao = Serv. Indústria'!J56-1</f>
        <v>-0.26329704270836218</v>
      </c>
      <c r="K56" s="16">
        <f>+'SCC x Atuacao = Serv. Indústria'!K88/'SCC x Atuacao = Serv. Indústria'!K56-1</f>
        <v>-0.10146083622604285</v>
      </c>
      <c r="L56" s="16">
        <f>+'SCC x Atuacao = Serv. Indústria'!L88/'SCC x Atuacao = Serv. Indústria'!L56-1</f>
        <v>0.12157365640707019</v>
      </c>
    </row>
    <row r="57" spans="1:12" x14ac:dyDescent="0.25">
      <c r="A57" s="123" t="s">
        <v>549</v>
      </c>
      <c r="B57" s="16">
        <f>+'SCC x Atuacao = Serv. Indústria'!B89/'SCC x Atuacao = Serv. Indústria'!B57-1</f>
        <v>7.4401489208762328E-2</v>
      </c>
      <c r="C57" s="16">
        <f>+'SCC x Atuacao = Serv. Indústria'!C89/'SCC x Atuacao = Serv. Indústria'!C57-1</f>
        <v>-5.2162633281823023E-2</v>
      </c>
      <c r="D57" s="16">
        <f>+'SCC x Atuacao = Serv. Indústria'!D89/'SCC x Atuacao = Serv. Indústria'!D57-1</f>
        <v>7.8907487508252938E-3</v>
      </c>
      <c r="E57" s="16">
        <f>+'SCC x Atuacao = Serv. Indústria'!E89/'SCC x Atuacao = Serv. Indústria'!E57-1</f>
        <v>0.52014837135656933</v>
      </c>
      <c r="F57" s="16">
        <f>+'SCC x Atuacao = Serv. Indústria'!F89/'SCC x Atuacao = Serv. Indústria'!F57-1</f>
        <v>3.5593252522845731E-2</v>
      </c>
      <c r="G57" s="16">
        <f>+'SCC x Atuacao = Serv. Indústria'!G89/'SCC x Atuacao = Serv. Indústria'!G57-1</f>
        <v>0.13145984155834034</v>
      </c>
      <c r="H57" s="16">
        <f>+'SCC x Atuacao = Serv. Indústria'!H89/'SCC x Atuacao = Serv. Indústria'!H57-1</f>
        <v>-6.9671016758785509E-2</v>
      </c>
      <c r="I57" s="16">
        <f>+'SCC x Atuacao = Serv. Indústria'!I89/'SCC x Atuacao = Serv. Indústria'!I57-1</f>
        <v>0.17370669482114032</v>
      </c>
      <c r="J57" s="16">
        <f>+'SCC x Atuacao = Serv. Indústria'!J89/'SCC x Atuacao = Serv. Indústria'!J57-1</f>
        <v>6.5899171522082467E-2</v>
      </c>
      <c r="K57" s="16">
        <f>+'SCC x Atuacao = Serv. Indústria'!K89/'SCC x Atuacao = Serv. Indústria'!K57-1</f>
        <v>-5.7670304830926389E-2</v>
      </c>
      <c r="L57" s="16">
        <f>+'SCC x Atuacao = Serv. Indústria'!L89/'SCC x Atuacao = Serv. Indústria'!L57-1</f>
        <v>1.846103138604871E-2</v>
      </c>
    </row>
    <row r="58" spans="1:12" x14ac:dyDescent="0.25">
      <c r="A58" s="123" t="s">
        <v>550</v>
      </c>
      <c r="B58" s="16">
        <f>+'SCC x Atuacao = Serv. Indústria'!B90/'SCC x Atuacao = Serv. Indústria'!B58-1</f>
        <v>0.37938591585868142</v>
      </c>
      <c r="C58" s="16">
        <f>+'SCC x Atuacao = Serv. Indústria'!C90/'SCC x Atuacao = Serv. Indústria'!C58-1</f>
        <v>0.15332548013437908</v>
      </c>
      <c r="D58" s="16">
        <f>+'SCC x Atuacao = Serv. Indústria'!D90/'SCC x Atuacao = Serv. Indústria'!D58-1</f>
        <v>3.8468152253351873E-2</v>
      </c>
      <c r="E58" s="16">
        <f>+'SCC x Atuacao = Serv. Indústria'!E90/'SCC x Atuacao = Serv. Indústria'!E58-1</f>
        <v>-0.15900730869172852</v>
      </c>
      <c r="F58" s="16">
        <f>+'SCC x Atuacao = Serv. Indústria'!F90/'SCC x Atuacao = Serv. Indústria'!F58-1</f>
        <v>5.165987375698089E-2</v>
      </c>
      <c r="G58" s="16">
        <f>+'SCC x Atuacao = Serv. Indústria'!G90/'SCC x Atuacao = Serv. Indústria'!G58-1</f>
        <v>0.12787857386667412</v>
      </c>
      <c r="H58" s="16">
        <f>+'SCC x Atuacao = Serv. Indústria'!H90/'SCC x Atuacao = Serv. Indústria'!H58-1</f>
        <v>-2.5648299621980009E-2</v>
      </c>
      <c r="I58" s="16">
        <f>+'SCC x Atuacao = Serv. Indústria'!I90/'SCC x Atuacao = Serv. Indústria'!I58-1</f>
        <v>-0.26171104709465187</v>
      </c>
      <c r="J58" s="16">
        <f>+'SCC x Atuacao = Serv. Indústria'!J90/'SCC x Atuacao = Serv. Indústria'!J58-1</f>
        <v>9.6389519945740521E-2</v>
      </c>
      <c r="K58" s="16">
        <f>+'SCC x Atuacao = Serv. Indústria'!K90/'SCC x Atuacao = Serv. Indústria'!K58-1</f>
        <v>-1.0688492810439931E-2</v>
      </c>
      <c r="L58" s="16">
        <f>+'SCC x Atuacao = Serv. Indústria'!L90/'SCC x Atuacao = Serv. Indústria'!L58-1</f>
        <v>4.1161461966828794E-2</v>
      </c>
    </row>
    <row r="59" spans="1:12" x14ac:dyDescent="0.25">
      <c r="A59" s="123" t="s">
        <v>551</v>
      </c>
      <c r="B59" s="16">
        <f>+'SCC x Atuacao = Serv. Indústria'!B91/'SCC x Atuacao = Serv. Indústria'!B59-1</f>
        <v>-1.0486897622773439E-3</v>
      </c>
      <c r="C59" s="16">
        <f>+'SCC x Atuacao = Serv. Indústria'!C91/'SCC x Atuacao = Serv. Indústria'!C59-1</f>
        <v>-0.26115098389349023</v>
      </c>
      <c r="D59" s="16">
        <f>+'SCC x Atuacao = Serv. Indústria'!D91/'SCC x Atuacao = Serv. Indústria'!D59-1</f>
        <v>-5.0019572945609658E-2</v>
      </c>
      <c r="E59" s="16">
        <f>+'SCC x Atuacao = Serv. Indústria'!E91/'SCC x Atuacao = Serv. Indústria'!E59-1</f>
        <v>0.34558708674370631</v>
      </c>
      <c r="F59" s="16">
        <f>+'SCC x Atuacao = Serv. Indústria'!F91/'SCC x Atuacao = Serv. Indústria'!F59-1</f>
        <v>3.9510204167635399E-2</v>
      </c>
      <c r="G59" s="16">
        <f>+'SCC x Atuacao = Serv. Indústria'!G91/'SCC x Atuacao = Serv. Indústria'!G59-1</f>
        <v>-7.4684257641558505E-3</v>
      </c>
      <c r="H59" s="16">
        <f>+'SCC x Atuacao = Serv. Indústria'!H91/'SCC x Atuacao = Serv. Indústria'!H59-1</f>
        <v>1.4632421956852548E-2</v>
      </c>
      <c r="I59" s="16">
        <f>+'SCC x Atuacao = Serv. Indústria'!I91/'SCC x Atuacao = Serv. Indústria'!I59-1</f>
        <v>4.1375901420487082E-2</v>
      </c>
      <c r="J59" s="16">
        <f>+'SCC x Atuacao = Serv. Indústria'!J91/'SCC x Atuacao = Serv. Indústria'!J59-1</f>
        <v>1.4770407902005886</v>
      </c>
      <c r="K59" s="16">
        <f>+'SCC x Atuacao = Serv. Indústria'!K91/'SCC x Atuacao = Serv. Indústria'!K59-1</f>
        <v>-9.5833660873488435E-2</v>
      </c>
      <c r="L59" s="16">
        <f>+'SCC x Atuacao = Serv. Indústria'!L91/'SCC x Atuacao = Serv. Indústria'!L59-1</f>
        <v>-2.4797647876086182E-2</v>
      </c>
    </row>
    <row r="60" spans="1:12" x14ac:dyDescent="0.25">
      <c r="A60" s="123" t="s">
        <v>552</v>
      </c>
      <c r="B60" s="16">
        <f>+'SCC x Atuacao = Serv. Indústria'!B92/'SCC x Atuacao = Serv. Indústria'!B60-1</f>
        <v>8.0928208636371401E-2</v>
      </c>
      <c r="C60" s="16">
        <f>+'SCC x Atuacao = Serv. Indústria'!C92/'SCC x Atuacao = Serv. Indústria'!C60-1</f>
        <v>-0.13124194056161709</v>
      </c>
      <c r="D60" s="16">
        <f>+'SCC x Atuacao = Serv. Indústria'!D92/'SCC x Atuacao = Serv. Indústria'!D60-1</f>
        <v>0.17165726911602519</v>
      </c>
      <c r="E60" s="16">
        <f>+'SCC x Atuacao = Serv. Indústria'!E92/'SCC x Atuacao = Serv. Indústria'!E60-1</f>
        <v>0.12593055036262379</v>
      </c>
      <c r="F60" s="16">
        <f>+'SCC x Atuacao = Serv. Indústria'!F92/'SCC x Atuacao = Serv. Indústria'!F60-1</f>
        <v>3.1335643721298156E-2</v>
      </c>
      <c r="G60" s="16">
        <f>+'SCC x Atuacao = Serv. Indústria'!G92/'SCC x Atuacao = Serv. Indústria'!G60-1</f>
        <v>-0.40149165090822958</v>
      </c>
      <c r="H60" s="16">
        <f>+'SCC x Atuacao = Serv. Indústria'!H92/'SCC x Atuacao = Serv. Indústria'!H60-1</f>
        <v>-2.2992169042350019E-2</v>
      </c>
      <c r="I60" s="16">
        <f>+'SCC x Atuacao = Serv. Indústria'!I92/'SCC x Atuacao = Serv. Indústria'!I60-1</f>
        <v>-3.229098935047392E-2</v>
      </c>
      <c r="J60" s="16">
        <f>+'SCC x Atuacao = Serv. Indústria'!J92/'SCC x Atuacao = Serv. Indústria'!J60-1</f>
        <v>-0.17518832807955687</v>
      </c>
      <c r="K60" s="16">
        <f>+'SCC x Atuacao = Serv. Indústria'!K92/'SCC x Atuacao = Serv. Indústria'!K60-1</f>
        <v>7.7717839577332581E-2</v>
      </c>
      <c r="L60" s="16">
        <f>+'SCC x Atuacao = Serv. Indústria'!L92/'SCC x Atuacao = Serv. Indústria'!L60-1</f>
        <v>0.10739616764064697</v>
      </c>
    </row>
    <row r="61" spans="1:12" x14ac:dyDescent="0.25">
      <c r="A61" s="123" t="s">
        <v>553</v>
      </c>
      <c r="B61" s="16">
        <f>+'SCC x Atuacao = Serv. Indústria'!B93/'SCC x Atuacao = Serv. Indústria'!B61-1</f>
        <v>-0.15613696505705033</v>
      </c>
      <c r="C61" s="16">
        <f>+'SCC x Atuacao = Serv. Indústria'!C93/'SCC x Atuacao = Serv. Indústria'!C61-1</f>
        <v>-0.18592890661165962</v>
      </c>
      <c r="D61" s="16">
        <f>+'SCC x Atuacao = Serv. Indústria'!D93/'SCC x Atuacao = Serv. Indústria'!D61-1</f>
        <v>0.11819653009178466</v>
      </c>
      <c r="E61" s="16">
        <f>+'SCC x Atuacao = Serv. Indústria'!E93/'SCC x Atuacao = Serv. Indústria'!E61-1</f>
        <v>0.15311718617065573</v>
      </c>
      <c r="F61" s="16">
        <f>+'SCC x Atuacao = Serv. Indústria'!F93/'SCC x Atuacao = Serv. Indústria'!F61-1</f>
        <v>0.22686995993316783</v>
      </c>
      <c r="G61" s="16">
        <f>+'SCC x Atuacao = Serv. Indústria'!G93/'SCC x Atuacao = Serv. Indústria'!G61-1</f>
        <v>0.17606940474347121</v>
      </c>
      <c r="H61" s="16">
        <f>+'SCC x Atuacao = Serv. Indústria'!H93/'SCC x Atuacao = Serv. Indústria'!H61-1</f>
        <v>-0.12795853707158078</v>
      </c>
      <c r="I61" s="16">
        <f>+'SCC x Atuacao = Serv. Indústria'!I93/'SCC x Atuacao = Serv. Indústria'!I61-1</f>
        <v>-0.29255852024372464</v>
      </c>
      <c r="J61" s="16">
        <f>+'SCC x Atuacao = Serv. Indústria'!J93/'SCC x Atuacao = Serv. Indústria'!J61-1</f>
        <v>8.2158448373816917E-2</v>
      </c>
      <c r="K61" s="16">
        <f>+'SCC x Atuacao = Serv. Indústria'!K93/'SCC x Atuacao = Serv. Indústria'!K61-1</f>
        <v>2.3432548735612402E-2</v>
      </c>
      <c r="L61" s="16">
        <f>+'SCC x Atuacao = Serv. Indústria'!L93/'SCC x Atuacao = Serv. Indústria'!L61-1</f>
        <v>7.4299608742452783E-2</v>
      </c>
    </row>
    <row r="62" spans="1:12" x14ac:dyDescent="0.25">
      <c r="A62" s="123" t="s">
        <v>554</v>
      </c>
      <c r="B62" s="16">
        <f>+'SCC x Atuacao = Serv. Indústria'!B94/'SCC x Atuacao = Serv. Indústria'!B62-1</f>
        <v>-1.8405108878527532E-3</v>
      </c>
      <c r="C62" s="16">
        <f>+'SCC x Atuacao = Serv. Indústria'!C94/'SCC x Atuacao = Serv. Indústria'!C62-1</f>
        <v>-0.20459683183838628</v>
      </c>
      <c r="D62" s="16">
        <f>+'SCC x Atuacao = Serv. Indústria'!D94/'SCC x Atuacao = Serv. Indústria'!D62-1</f>
        <v>3.8500692225515998E-3</v>
      </c>
      <c r="E62" s="16">
        <f>+'SCC x Atuacao = Serv. Indústria'!E94/'SCC x Atuacao = Serv. Indústria'!E62-1</f>
        <v>-0.53525652905893173</v>
      </c>
      <c r="F62" s="16">
        <f>+'SCC x Atuacao = Serv. Indústria'!F94/'SCC x Atuacao = Serv. Indústria'!F62-1</f>
        <v>-1.1968957161634375E-3</v>
      </c>
      <c r="G62" s="16">
        <f>+'SCC x Atuacao = Serv. Indústria'!G94/'SCC x Atuacao = Serv. Indústria'!G62-1</f>
        <v>1.1671367911851194E-2</v>
      </c>
      <c r="H62" s="16">
        <f>+'SCC x Atuacao = Serv. Indústria'!H94/'SCC x Atuacao = Serv. Indústria'!H62-1</f>
        <v>-8.7821938064263971E-2</v>
      </c>
      <c r="I62" s="16">
        <f>+'SCC x Atuacao = Serv. Indústria'!I94/'SCC x Atuacao = Serv. Indústria'!I62-1</f>
        <v>0.17458975364239859</v>
      </c>
      <c r="J62" s="16">
        <f>+'SCC x Atuacao = Serv. Indústria'!J94/'SCC x Atuacao = Serv. Indústria'!J62-1</f>
        <v>0.39421015673340509</v>
      </c>
      <c r="K62" s="16">
        <f>+'SCC x Atuacao = Serv. Indústria'!K94/'SCC x Atuacao = Serv. Indústria'!K62-1</f>
        <v>0.20960410030217091</v>
      </c>
      <c r="L62" s="16">
        <f>+'SCC x Atuacao = Serv. Indústria'!L94/'SCC x Atuacao = Serv. Indústria'!L62-1</f>
        <v>6.8509607761024771E-3</v>
      </c>
    </row>
    <row r="63" spans="1:12" x14ac:dyDescent="0.25">
      <c r="A63" s="123" t="s">
        <v>555</v>
      </c>
      <c r="B63" s="16">
        <f>+'SCC x Atuacao = Serv. Indústria'!B95/'SCC x Atuacao = Serv. Indústria'!B63-1</f>
        <v>-0.39521906292893094</v>
      </c>
      <c r="C63" s="16">
        <f>+'SCC x Atuacao = Serv. Indústria'!C95/'SCC x Atuacao = Serv. Indústria'!C63-1</f>
        <v>-0.16485399165945736</v>
      </c>
      <c r="D63" s="16">
        <f>+'SCC x Atuacao = Serv. Indústria'!D95/'SCC x Atuacao = Serv. Indústria'!D63-1</f>
        <v>1.0340273074600335</v>
      </c>
      <c r="E63" s="16">
        <f>+'SCC x Atuacao = Serv. Indústria'!E95/'SCC x Atuacao = Serv. Indústria'!E63-1</f>
        <v>-0.12357588963020749</v>
      </c>
      <c r="F63" s="16">
        <f>+'SCC x Atuacao = Serv. Indústria'!F95/'SCC x Atuacao = Serv. Indústria'!F63-1</f>
        <v>-4.1582189031739825E-2</v>
      </c>
      <c r="G63" s="16">
        <f>+'SCC x Atuacao = Serv. Indústria'!G95/'SCC x Atuacao = Serv. Indústria'!G63-1</f>
        <v>1.3668001359656845E-3</v>
      </c>
      <c r="H63" s="16">
        <f>+'SCC x Atuacao = Serv. Indústria'!H95/'SCC x Atuacao = Serv. Indústria'!H63-1</f>
        <v>-0.24897612877576725</v>
      </c>
      <c r="I63" s="16">
        <f>+'SCC x Atuacao = Serv. Indústria'!I95/'SCC x Atuacao = Serv. Indústria'!I63-1</f>
        <v>0.16137234872752981</v>
      </c>
      <c r="J63" s="16">
        <f>+'SCC x Atuacao = Serv. Indústria'!J95/'SCC x Atuacao = Serv. Indústria'!J63-1</f>
        <v>-0.93809799318219766</v>
      </c>
      <c r="K63" s="16">
        <f>+'SCC x Atuacao = Serv. Indústria'!K95/'SCC x Atuacao = Serv. Indústria'!K63-1</f>
        <v>0.11524918123409522</v>
      </c>
      <c r="L63" s="16">
        <f>+'SCC x Atuacao = Serv. Indústria'!L95/'SCC x Atuacao = Serv. Indústria'!L63-1</f>
        <v>0.26651641588417685</v>
      </c>
    </row>
    <row r="64" spans="1:12" x14ac:dyDescent="0.25">
      <c r="A64" s="123" t="s">
        <v>95</v>
      </c>
      <c r="B64" s="16">
        <f>+'SCC x Atuacao = Serv. Indústria'!B96/'SCC x Atuacao = Serv. Indústria'!B64-1</f>
        <v>-0.20088929251430254</v>
      </c>
      <c r="C64" s="16">
        <f>+'SCC x Atuacao = Serv. Indústria'!C96/'SCC x Atuacao = Serv. Indústria'!C64-1</f>
        <v>7.6088342123986408E-2</v>
      </c>
      <c r="D64" s="16">
        <f>+'SCC x Atuacao = Serv. Indústria'!D96/'SCC x Atuacao = Serv. Indústria'!D64-1</f>
        <v>0.15225374985294393</v>
      </c>
      <c r="E64" s="16">
        <f>+'SCC x Atuacao = Serv. Indústria'!E96/'SCC x Atuacao = Serv. Indústria'!E64-1</f>
        <v>2.0712002784293895</v>
      </c>
      <c r="F64" s="16">
        <f>+'SCC x Atuacao = Serv. Indústria'!F96/'SCC x Atuacao = Serv. Indústria'!F64-1</f>
        <v>1.099338123456306E-3</v>
      </c>
      <c r="G64" s="16">
        <f>+'SCC x Atuacao = Serv. Indústria'!G96/'SCC x Atuacao = Serv. Indústria'!G64-1</f>
        <v>2.9510599245337277E-2</v>
      </c>
      <c r="H64" s="16">
        <f>+'SCC x Atuacao = Serv. Indústria'!H96/'SCC x Atuacao = Serv. Indústria'!H64-1</f>
        <v>-4.8479091751548631E-2</v>
      </c>
      <c r="I64" s="16">
        <f>+'SCC x Atuacao = Serv. Indústria'!I96/'SCC x Atuacao = Serv. Indústria'!I64-1</f>
        <v>-0.141465676982373</v>
      </c>
      <c r="J64" s="16">
        <f>+'SCC x Atuacao = Serv. Indústria'!J96/'SCC x Atuacao = Serv. Indústria'!J64-1</f>
        <v>-0.15012030756963168</v>
      </c>
      <c r="K64" s="16">
        <f>+'SCC x Atuacao = Serv. Indústria'!K96/'SCC x Atuacao = Serv. Indústria'!K64-1</f>
        <v>-7.3801272773953874E-2</v>
      </c>
      <c r="L64" s="16">
        <f>+'SCC x Atuacao = Serv. Indústria'!L96/'SCC x Atuacao = Serv. Indústria'!L64-1</f>
        <v>6.7732256009290559E-2</v>
      </c>
    </row>
    <row r="65" spans="1:12" x14ac:dyDescent="0.25">
      <c r="A65" s="21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6"/>
    </row>
    <row r="66" spans="1:12" x14ac:dyDescent="0.25">
      <c r="A66" s="123"/>
    </row>
    <row r="67" spans="1:12" s="123" customFormat="1" x14ac:dyDescent="0.25">
      <c r="B67" s="123">
        <v>2010</v>
      </c>
      <c r="C67" s="123">
        <v>2010</v>
      </c>
      <c r="D67" s="123">
        <v>2010</v>
      </c>
      <c r="E67" s="123">
        <v>2010</v>
      </c>
      <c r="F67" s="123">
        <v>2010</v>
      </c>
      <c r="G67" s="123">
        <v>2010</v>
      </c>
      <c r="H67" s="123">
        <v>2010</v>
      </c>
      <c r="I67" s="123">
        <v>2010</v>
      </c>
      <c r="J67" s="123">
        <v>2010</v>
      </c>
      <c r="K67" s="123">
        <v>2010</v>
      </c>
      <c r="L67" s="123">
        <v>2010</v>
      </c>
    </row>
    <row r="68" spans="1:12" x14ac:dyDescent="0.25">
      <c r="A68" s="181"/>
      <c r="B68" s="123" t="s">
        <v>780</v>
      </c>
      <c r="C68" s="123" t="s">
        <v>782</v>
      </c>
      <c r="D68" s="123" t="s">
        <v>23</v>
      </c>
      <c r="E68" s="123" t="s">
        <v>787</v>
      </c>
      <c r="F68" s="123" t="s">
        <v>788</v>
      </c>
      <c r="G68" s="123" t="s">
        <v>791</v>
      </c>
      <c r="H68" s="123" t="s">
        <v>25</v>
      </c>
      <c r="I68" s="123" t="s">
        <v>24</v>
      </c>
      <c r="J68" s="123" t="s">
        <v>35</v>
      </c>
      <c r="K68" s="123" t="s">
        <v>795</v>
      </c>
      <c r="L68" s="123" t="s">
        <v>935</v>
      </c>
    </row>
    <row r="69" spans="1:12" x14ac:dyDescent="0.25">
      <c r="A69" s="123" t="s">
        <v>529</v>
      </c>
      <c r="B69" s="16">
        <f>+'SCC x Atuacao = Serv. Indústria'!B101/'SCC x Atuacao = Serv. Indústria'!B69-1</f>
        <v>0.32593149800645849</v>
      </c>
      <c r="C69" s="16">
        <f>+'SCC x Atuacao = Serv. Indústria'!C101/'SCC x Atuacao = Serv. Indústria'!C69-1</f>
        <v>1.1700827649116228</v>
      </c>
      <c r="D69" s="16">
        <f>+'SCC x Atuacao = Serv. Indústria'!D101/'SCC x Atuacao = Serv. Indústria'!D69-1</f>
        <v>0.23545287244630386</v>
      </c>
      <c r="E69" s="16">
        <f>+'SCC x Atuacao = Serv. Indústria'!E101/'SCC x Atuacao = Serv. Indústria'!E69-1</f>
        <v>1.5371542226405381</v>
      </c>
      <c r="F69" s="16">
        <f>+'SCC x Atuacao = Serv. Indústria'!F101/'SCC x Atuacao = Serv. Indústria'!F69-1</f>
        <v>0.50541937339222254</v>
      </c>
      <c r="G69" s="16">
        <f>+'SCC x Atuacao = Serv. Indústria'!G101/'SCC x Atuacao = Serv. Indústria'!G69-1</f>
        <v>0.21837844868984724</v>
      </c>
      <c r="H69" s="16">
        <f>+'SCC x Atuacao = Serv. Indústria'!H101/'SCC x Atuacao = Serv. Indústria'!H69-1</f>
        <v>7.6483158210403079E-2</v>
      </c>
      <c r="I69" s="16">
        <f>+'SCC x Atuacao = Serv. Indústria'!I101/'SCC x Atuacao = Serv. Indústria'!I69-1</f>
        <v>-0.2950702664072663</v>
      </c>
      <c r="J69" s="16">
        <f>+'SCC x Atuacao = Serv. Indústria'!J101/'SCC x Atuacao = Serv. Indústria'!J69-1</f>
        <v>-0.11097557094018162</v>
      </c>
      <c r="K69" s="16">
        <f>+'SCC x Atuacao = Serv. Indústria'!K101/'SCC x Atuacao = Serv. Indústria'!K69-1</f>
        <v>0.25443019622972285</v>
      </c>
      <c r="L69" s="16">
        <f>+'SCC x Atuacao = Serv. Indústria'!L101/'SCC x Atuacao = Serv. Indústria'!L69-1</f>
        <v>0.25037642473294097</v>
      </c>
    </row>
    <row r="70" spans="1:12" x14ac:dyDescent="0.25">
      <c r="A70" s="123" t="s">
        <v>530</v>
      </c>
      <c r="B70" s="16">
        <f>+'SCC x Atuacao = Serv. Indústria'!B102/'SCC x Atuacao = Serv. Indústria'!B70-1</f>
        <v>-0.5057131859886641</v>
      </c>
      <c r="C70" s="16">
        <f>+'SCC x Atuacao = Serv. Indústria'!C102/'SCC x Atuacao = Serv. Indústria'!C70-1</f>
        <v>0.21014110721737755</v>
      </c>
      <c r="D70" s="16">
        <f>+'SCC x Atuacao = Serv. Indústria'!D102/'SCC x Atuacao = Serv. Indústria'!D70-1</f>
        <v>0.44669699700256049</v>
      </c>
      <c r="E70" s="16" t="e">
        <f>+'SCC x Atuacao = Serv. Indústria'!E102/'SCC x Atuacao = Serv. Indústria'!E70-1</f>
        <v>#DIV/0!</v>
      </c>
      <c r="F70" s="16">
        <f>+'SCC x Atuacao = Serv. Indústria'!F102/'SCC x Atuacao = Serv. Indústria'!F70-1</f>
        <v>0.60081329537653083</v>
      </c>
      <c r="G70" s="16">
        <f>+'SCC x Atuacao = Serv. Indústria'!G102/'SCC x Atuacao = Serv. Indústria'!G70-1</f>
        <v>-7.1932557012493903E-2</v>
      </c>
      <c r="H70" s="16">
        <f>+'SCC x Atuacao = Serv. Indústria'!H102/'SCC x Atuacao = Serv. Indústria'!H70-1</f>
        <v>6.0713289982738505E-2</v>
      </c>
      <c r="I70" s="16">
        <f>+'SCC x Atuacao = Serv. Indústria'!I102/'SCC x Atuacao = Serv. Indústria'!I70-1</f>
        <v>8.8352616458182709E-3</v>
      </c>
      <c r="J70" s="16">
        <f>+'SCC x Atuacao = Serv. Indústria'!J102/'SCC x Atuacao = Serv. Indústria'!J70-1</f>
        <v>8.7649675801273474E-3</v>
      </c>
      <c r="K70" s="16">
        <f>+'SCC x Atuacao = Serv. Indústria'!K102/'SCC x Atuacao = Serv. Indústria'!K70-1</f>
        <v>0.31270442232853712</v>
      </c>
      <c r="L70" s="16">
        <f>+'SCC x Atuacao = Serv. Indústria'!L102/'SCC x Atuacao = Serv. Indústria'!L70-1</f>
        <v>0.19576592241345092</v>
      </c>
    </row>
    <row r="71" spans="1:12" x14ac:dyDescent="0.25">
      <c r="A71" s="123" t="s">
        <v>531</v>
      </c>
      <c r="B71" s="16">
        <f>+'SCC x Atuacao = Serv. Indústria'!B103/'SCC x Atuacao = Serv. Indústria'!B71-1</f>
        <v>0.9061005521912997</v>
      </c>
      <c r="C71" s="16">
        <f>+'SCC x Atuacao = Serv. Indústria'!C103/'SCC x Atuacao = Serv. Indústria'!C71-1</f>
        <v>5.8839855509475347E-2</v>
      </c>
      <c r="D71" s="16">
        <f>+'SCC x Atuacao = Serv. Indústria'!D103/'SCC x Atuacao = Serv. Indústria'!D71-1</f>
        <v>0.11154672706568758</v>
      </c>
      <c r="E71" s="16">
        <f>+'SCC x Atuacao = Serv. Indústria'!E103/'SCC x Atuacao = Serv. Indústria'!E71-1</f>
        <v>-1</v>
      </c>
      <c r="F71" s="16">
        <f>+'SCC x Atuacao = Serv. Indústria'!F103/'SCC x Atuacao = Serv. Indústria'!F71-1</f>
        <v>0.12523747171188049</v>
      </c>
      <c r="G71" s="16">
        <f>+'SCC x Atuacao = Serv. Indústria'!G103/'SCC x Atuacao = Serv. Indústria'!G71-1</f>
        <v>0.16354058017804163</v>
      </c>
      <c r="H71" s="16">
        <f>+'SCC x Atuacao = Serv. Indústria'!H103/'SCC x Atuacao = Serv. Indústria'!H71-1</f>
        <v>0.6875985265626563</v>
      </c>
      <c r="I71" s="16">
        <f>+'SCC x Atuacao = Serv. Indústria'!I103/'SCC x Atuacao = Serv. Indústria'!I71-1</f>
        <v>-1.7161800334710708E-2</v>
      </c>
      <c r="J71" s="16">
        <f>+'SCC x Atuacao = Serv. Indústria'!J103/'SCC x Atuacao = Serv. Indústria'!J71-1</f>
        <v>-0.10139487237589939</v>
      </c>
      <c r="K71" s="16">
        <f>+'SCC x Atuacao = Serv. Indústria'!K103/'SCC x Atuacao = Serv. Indústria'!K71-1</f>
        <v>0.48826705279795446</v>
      </c>
      <c r="L71" s="16">
        <f>+'SCC x Atuacao = Serv. Indústria'!L103/'SCC x Atuacao = Serv. Indústria'!L71-1</f>
        <v>0.16164305324567363</v>
      </c>
    </row>
    <row r="72" spans="1:12" x14ac:dyDescent="0.25">
      <c r="A72" s="123" t="s">
        <v>532</v>
      </c>
      <c r="B72" s="16">
        <f>+'SCC x Atuacao = Serv. Indústria'!B104/'SCC x Atuacao = Serv. Indústria'!B72-1</f>
        <v>-0.73265624688193931</v>
      </c>
      <c r="C72" s="16">
        <f>+'SCC x Atuacao = Serv. Indústria'!C104/'SCC x Atuacao = Serv. Indústria'!C72-1</f>
        <v>-0.12157132401324056</v>
      </c>
      <c r="D72" s="16">
        <f>+'SCC x Atuacao = Serv. Indústria'!D104/'SCC x Atuacao = Serv. Indústria'!D72-1</f>
        <v>0.25608990608920035</v>
      </c>
      <c r="E72" s="16">
        <f>+'SCC x Atuacao = Serv. Indústria'!E104/'SCC x Atuacao = Serv. Indústria'!E72-1</f>
        <v>0.8320644929155363</v>
      </c>
      <c r="F72" s="16">
        <f>+'SCC x Atuacao = Serv. Indústria'!F104/'SCC x Atuacao = Serv. Indústria'!F72-1</f>
        <v>0.17234981823740259</v>
      </c>
      <c r="G72" s="16">
        <f>+'SCC x Atuacao = Serv. Indústria'!G104/'SCC x Atuacao = Serv. Indústria'!G72-1</f>
        <v>5.7863115883662886E-2</v>
      </c>
      <c r="H72" s="16">
        <f>+'SCC x Atuacao = Serv. Indústria'!H104/'SCC x Atuacao = Serv. Indústria'!H72-1</f>
        <v>0.14982502893811223</v>
      </c>
      <c r="I72" s="16">
        <f>+'SCC x Atuacao = Serv. Indústria'!I104/'SCC x Atuacao = Serv. Indústria'!I72-1</f>
        <v>0.19424693071979737</v>
      </c>
      <c r="J72" s="16">
        <f>+'SCC x Atuacao = Serv. Indústria'!J104/'SCC x Atuacao = Serv. Indústria'!J72-1</f>
        <v>-0.80104780313786816</v>
      </c>
      <c r="K72" s="16">
        <f>+'SCC x Atuacao = Serv. Indústria'!K104/'SCC x Atuacao = Serv. Indústria'!K72-1</f>
        <v>-0.23264897053757683</v>
      </c>
      <c r="L72" s="16">
        <f>+'SCC x Atuacao = Serv. Indústria'!L104/'SCC x Atuacao = Serv. Indústria'!L72-1</f>
        <v>0.13966974599364468</v>
      </c>
    </row>
    <row r="73" spans="1:12" x14ac:dyDescent="0.25">
      <c r="A73" s="123" t="s">
        <v>533</v>
      </c>
      <c r="B73" s="16">
        <f>+'SCC x Atuacao = Serv. Indústria'!B105/'SCC x Atuacao = Serv. Indústria'!B73-1</f>
        <v>0.20114483897906932</v>
      </c>
      <c r="C73" s="16">
        <f>+'SCC x Atuacao = Serv. Indústria'!C105/'SCC x Atuacao = Serv. Indústria'!C73-1</f>
        <v>-0.12637252961113088</v>
      </c>
      <c r="D73" s="16">
        <f>+'SCC x Atuacao = Serv. Indústria'!D105/'SCC x Atuacao = Serv. Indústria'!D73-1</f>
        <v>0.25588103778335558</v>
      </c>
      <c r="E73" s="16">
        <f>+'SCC x Atuacao = Serv. Indústria'!E105/'SCC x Atuacao = Serv. Indústria'!E73-1</f>
        <v>0.32069072283476818</v>
      </c>
      <c r="F73" s="16">
        <f>+'SCC x Atuacao = Serv. Indústria'!F105/'SCC x Atuacao = Serv. Indústria'!F73-1</f>
        <v>0.25369063125855451</v>
      </c>
      <c r="G73" s="16">
        <f>+'SCC x Atuacao = Serv. Indústria'!G105/'SCC x Atuacao = Serv. Indústria'!G73-1</f>
        <v>9.8120901258758941E-2</v>
      </c>
      <c r="H73" s="16">
        <f>+'SCC x Atuacao = Serv. Indústria'!H105/'SCC x Atuacao = Serv. Indústria'!H73-1</f>
        <v>0.42611018888503382</v>
      </c>
      <c r="I73" s="16">
        <f>+'SCC x Atuacao = Serv. Indústria'!I105/'SCC x Atuacao = Serv. Indústria'!I73-1</f>
        <v>2.569890098209787</v>
      </c>
      <c r="J73" s="16">
        <f>+'SCC x Atuacao = Serv. Indústria'!J105/'SCC x Atuacao = Serv. Indústria'!J73-1</f>
        <v>-5.7426356856494221E-2</v>
      </c>
      <c r="K73" s="16">
        <f>+'SCC x Atuacao = Serv. Indústria'!K105/'SCC x Atuacao = Serv. Indústria'!K73-1</f>
        <v>2.0221018720881556E-2</v>
      </c>
      <c r="L73" s="16">
        <f>+'SCC x Atuacao = Serv. Indústria'!L105/'SCC x Atuacao = Serv. Indústria'!L73-1</f>
        <v>0.15323756324891713</v>
      </c>
    </row>
    <row r="74" spans="1:12" x14ac:dyDescent="0.25">
      <c r="A74" s="123" t="s">
        <v>534</v>
      </c>
      <c r="B74" s="16">
        <f>+'SCC x Atuacao = Serv. Indústria'!B106/'SCC x Atuacao = Serv. Indústria'!B74-1</f>
        <v>-0.26258271425106816</v>
      </c>
      <c r="C74" s="16">
        <f>+'SCC x Atuacao = Serv. Indústria'!C106/'SCC x Atuacao = Serv. Indústria'!C74-1</f>
        <v>0.35788449470721417</v>
      </c>
      <c r="D74" s="16">
        <f>+'SCC x Atuacao = Serv. Indústria'!D106/'SCC x Atuacao = Serv. Indústria'!D74-1</f>
        <v>-3.1076938484339234E-2</v>
      </c>
      <c r="E74" s="16" t="e">
        <f>+'SCC x Atuacao = Serv. Indústria'!E106/'SCC x Atuacao = Serv. Indústria'!E74-1</f>
        <v>#DIV/0!</v>
      </c>
      <c r="F74" s="16">
        <f>+'SCC x Atuacao = Serv. Indústria'!F106/'SCC x Atuacao = Serv. Indústria'!F74-1</f>
        <v>-0.1592301364690234</v>
      </c>
      <c r="G74" s="16">
        <f>+'SCC x Atuacao = Serv. Indústria'!G106/'SCC x Atuacao = Serv. Indústria'!G74-1</f>
        <v>2.5943532695180238E-2</v>
      </c>
      <c r="H74" s="16">
        <f>+'SCC x Atuacao = Serv. Indústria'!H106/'SCC x Atuacao = Serv. Indústria'!H74-1</f>
        <v>0.33693357614411168</v>
      </c>
      <c r="I74" s="16" t="e">
        <f>+'SCC x Atuacao = Serv. Indústria'!I106/'SCC x Atuacao = Serv. Indústria'!I74-1</f>
        <v>#DIV/0!</v>
      </c>
      <c r="J74" s="16" t="e">
        <f>+'SCC x Atuacao = Serv. Indústria'!J106/'SCC x Atuacao = Serv. Indústria'!J74-1</f>
        <v>#DIV/0!</v>
      </c>
      <c r="K74" s="16">
        <f>+'SCC x Atuacao = Serv. Indústria'!K106/'SCC x Atuacao = Serv. Indústria'!K74-1</f>
        <v>-0.25895722619026074</v>
      </c>
      <c r="L74" s="16">
        <f>+'SCC x Atuacao = Serv. Indústria'!L106/'SCC x Atuacao = Serv. Indústria'!L74-1</f>
        <v>-4.7299021057604418E-2</v>
      </c>
    </row>
    <row r="75" spans="1:12" x14ac:dyDescent="0.25">
      <c r="A75" s="123" t="s">
        <v>535</v>
      </c>
      <c r="B75" s="16">
        <f>+'SCC x Atuacao = Serv. Indústria'!B107/'SCC x Atuacao = Serv. Indústria'!B75-1</f>
        <v>-0.36925268625964125</v>
      </c>
      <c r="C75" s="16">
        <f>+'SCC x Atuacao = Serv. Indústria'!C107/'SCC x Atuacao = Serv. Indústria'!C75-1</f>
        <v>-0.5889912611253264</v>
      </c>
      <c r="D75" s="16">
        <f>+'SCC x Atuacao = Serv. Indústria'!D107/'SCC x Atuacao = Serv. Indústria'!D75-1</f>
        <v>0.41603955791164293</v>
      </c>
      <c r="E75" s="16">
        <f>+'SCC x Atuacao = Serv. Indústria'!E107/'SCC x Atuacao = Serv. Indústria'!E75-1</f>
        <v>3.4008435177733638</v>
      </c>
      <c r="F75" s="16">
        <f>+'SCC x Atuacao = Serv. Indústria'!F107/'SCC x Atuacao = Serv. Indústria'!F75-1</f>
        <v>-5.1413721472533647E-2</v>
      </c>
      <c r="G75" s="16">
        <f>+'SCC x Atuacao = Serv. Indústria'!G107/'SCC x Atuacao = Serv. Indústria'!G75-1</f>
        <v>0.17536066744312762</v>
      </c>
      <c r="H75" s="16">
        <f>+'SCC x Atuacao = Serv. Indústria'!H107/'SCC x Atuacao = Serv. Indústria'!H75-1</f>
        <v>0.163405960577653</v>
      </c>
      <c r="I75" s="16">
        <f>+'SCC x Atuacao = Serv. Indústria'!I107/'SCC x Atuacao = Serv. Indústria'!I75-1</f>
        <v>-0.9712102671748617</v>
      </c>
      <c r="J75" s="16" t="e">
        <f>+'SCC x Atuacao = Serv. Indústria'!J107/'SCC x Atuacao = Serv. Indústria'!J75-1</f>
        <v>#DIV/0!</v>
      </c>
      <c r="K75" s="16">
        <f>+'SCC x Atuacao = Serv. Indústria'!K107/'SCC x Atuacao = Serv. Indústria'!K75-1</f>
        <v>-0.13709299887341309</v>
      </c>
      <c r="L75" s="16">
        <f>+'SCC x Atuacao = Serv. Indústria'!L107/'SCC x Atuacao = Serv. Indústria'!L75-1</f>
        <v>8.1105167174528647E-2</v>
      </c>
    </row>
    <row r="76" spans="1:12" x14ac:dyDescent="0.25">
      <c r="A76" s="123" t="s">
        <v>536</v>
      </c>
      <c r="B76" s="16">
        <f>+'SCC x Atuacao = Serv. Indústria'!B108/'SCC x Atuacao = Serv. Indústria'!B76-1</f>
        <v>-4.6145114904218465E-2</v>
      </c>
      <c r="C76" s="16">
        <f>+'SCC x Atuacao = Serv. Indústria'!C108/'SCC x Atuacao = Serv. Indústria'!C76-1</f>
        <v>-0.3773213939573109</v>
      </c>
      <c r="D76" s="16">
        <f>+'SCC x Atuacao = Serv. Indústria'!D108/'SCC x Atuacao = Serv. Indústria'!D76-1</f>
        <v>0.18884961601984984</v>
      </c>
      <c r="E76" s="16">
        <f>+'SCC x Atuacao = Serv. Indústria'!E108/'SCC x Atuacao = Serv. Indústria'!E76-1</f>
        <v>-0.73586758926210838</v>
      </c>
      <c r="F76" s="16">
        <f>+'SCC x Atuacao = Serv. Indústria'!F108/'SCC x Atuacao = Serv. Indústria'!F76-1</f>
        <v>0.15205450983079505</v>
      </c>
      <c r="G76" s="16">
        <f>+'SCC x Atuacao = Serv. Indústria'!G108/'SCC x Atuacao = Serv. Indústria'!G76-1</f>
        <v>6.875677463098917E-2</v>
      </c>
      <c r="H76" s="16">
        <f>+'SCC x Atuacao = Serv. Indústria'!H108/'SCC x Atuacao = Serv. Indústria'!H76-1</f>
        <v>7.1328672718540265E-2</v>
      </c>
      <c r="I76" s="16">
        <f>+'SCC x Atuacao = Serv. Indústria'!I108/'SCC x Atuacao = Serv. Indústria'!I76-1</f>
        <v>0.27961093704655826</v>
      </c>
      <c r="J76" s="16">
        <f>+'SCC x Atuacao = Serv. Indústria'!J108/'SCC x Atuacao = Serv. Indústria'!J76-1</f>
        <v>4.1276091658248362</v>
      </c>
      <c r="K76" s="16">
        <f>+'SCC x Atuacao = Serv. Indústria'!K108/'SCC x Atuacao = Serv. Indústria'!K76-1</f>
        <v>0.53235173471033148</v>
      </c>
      <c r="L76" s="16">
        <f>+'SCC x Atuacao = Serv. Indústria'!L108/'SCC x Atuacao = Serv. Indústria'!L76-1</f>
        <v>0.20940478547047614</v>
      </c>
    </row>
    <row r="77" spans="1:12" x14ac:dyDescent="0.25">
      <c r="A77" s="123" t="s">
        <v>537</v>
      </c>
      <c r="B77" s="16">
        <f>+'SCC x Atuacao = Serv. Indústria'!B109/'SCC x Atuacao = Serv. Indústria'!B77-1</f>
        <v>-3.4992789031525251E-2</v>
      </c>
      <c r="C77" s="16">
        <f>+'SCC x Atuacao = Serv. Indústria'!C109/'SCC x Atuacao = Serv. Indústria'!C77-1</f>
        <v>-8.1595421172171445E-3</v>
      </c>
      <c r="D77" s="16">
        <f>+'SCC x Atuacao = Serv. Indústria'!D109/'SCC x Atuacao = Serv. Indústria'!D77-1</f>
        <v>8.9003066168556799E-2</v>
      </c>
      <c r="E77" s="16">
        <f>+'SCC x Atuacao = Serv. Indústria'!E109/'SCC x Atuacao = Serv. Indústria'!E77-1</f>
        <v>1.9802267671127245</v>
      </c>
      <c r="F77" s="16">
        <f>+'SCC x Atuacao = Serv. Indústria'!F109/'SCC x Atuacao = Serv. Indústria'!F77-1</f>
        <v>0.60755941641397171</v>
      </c>
      <c r="G77" s="16">
        <f>+'SCC x Atuacao = Serv. Indústria'!G109/'SCC x Atuacao = Serv. Indústria'!G77-1</f>
        <v>-0.12992413415980875</v>
      </c>
      <c r="H77" s="16">
        <f>+'SCC x Atuacao = Serv. Indústria'!H109/'SCC x Atuacao = Serv. Indústria'!H77-1</f>
        <v>1.2257147971840388</v>
      </c>
      <c r="I77" s="16">
        <f>+'SCC x Atuacao = Serv. Indústria'!I109/'SCC x Atuacao = Serv. Indústria'!I77-1</f>
        <v>0.12945320732220233</v>
      </c>
      <c r="J77" s="16">
        <f>+'SCC x Atuacao = Serv. Indústria'!J109/'SCC x Atuacao = Serv. Indústria'!J77-1</f>
        <v>-0.51860561559135032</v>
      </c>
      <c r="K77" s="16">
        <f>+'SCC x Atuacao = Serv. Indústria'!K109/'SCC x Atuacao = Serv. Indústria'!K77-1</f>
        <v>-2.7459165490996584E-2</v>
      </c>
      <c r="L77" s="16">
        <f>+'SCC x Atuacao = Serv. Indústria'!L109/'SCC x Atuacao = Serv. Indústria'!L77-1</f>
        <v>0.10380942812406957</v>
      </c>
    </row>
    <row r="78" spans="1:12" x14ac:dyDescent="0.25">
      <c r="A78" s="123" t="s">
        <v>538</v>
      </c>
      <c r="B78" s="16">
        <f>+'SCC x Atuacao = Serv. Indústria'!B110/'SCC x Atuacao = Serv. Indústria'!B78-1</f>
        <v>1.2088731391932481</v>
      </c>
      <c r="C78" s="16">
        <f>+'SCC x Atuacao = Serv. Indústria'!C110/'SCC x Atuacao = Serv. Indústria'!C78-1</f>
        <v>1.1279028090223613</v>
      </c>
      <c r="D78" s="16">
        <f>+'SCC x Atuacao = Serv. Indústria'!D110/'SCC x Atuacao = Serv. Indústria'!D78-1</f>
        <v>0.12520900337198193</v>
      </c>
      <c r="E78" s="16">
        <f>+'SCC x Atuacao = Serv. Indústria'!E110/'SCC x Atuacao = Serv. Indústria'!E78-1</f>
        <v>1.4872076706907871</v>
      </c>
      <c r="F78" s="16">
        <f>+'SCC x Atuacao = Serv. Indústria'!F110/'SCC x Atuacao = Serv. Indústria'!F78-1</f>
        <v>1.3925337843391228E-2</v>
      </c>
      <c r="G78" s="16">
        <f>+'SCC x Atuacao = Serv. Indústria'!G110/'SCC x Atuacao = Serv. Indústria'!G78-1</f>
        <v>-7.3321739439126787E-2</v>
      </c>
      <c r="H78" s="16">
        <f>+'SCC x Atuacao = Serv. Indústria'!H110/'SCC x Atuacao = Serv. Indústria'!H78-1</f>
        <v>0.24380198969848044</v>
      </c>
      <c r="I78" s="16">
        <f>+'SCC x Atuacao = Serv. Indústria'!I110/'SCC x Atuacao = Serv. Indústria'!I78-1</f>
        <v>0.85882838021046171</v>
      </c>
      <c r="J78" s="16">
        <f>+'SCC x Atuacao = Serv. Indústria'!J110/'SCC x Atuacao = Serv. Indústria'!J78-1</f>
        <v>2.4363330056476906</v>
      </c>
      <c r="K78" s="16">
        <f>+'SCC x Atuacao = Serv. Indústria'!K110/'SCC x Atuacao = Serv. Indústria'!K78-1</f>
        <v>0.18367619142960101</v>
      </c>
      <c r="L78" s="16">
        <f>+'SCC x Atuacao = Serv. Indústria'!L110/'SCC x Atuacao = Serv. Indústria'!L78-1</f>
        <v>0.187509480942188</v>
      </c>
    </row>
    <row r="79" spans="1:12" x14ac:dyDescent="0.25">
      <c r="A79" s="123" t="s">
        <v>539</v>
      </c>
      <c r="B79" s="16">
        <f>+'SCC x Atuacao = Serv. Indústria'!B111/'SCC x Atuacao = Serv. Indústria'!B79-1</f>
        <v>2.056393762572402</v>
      </c>
      <c r="C79" s="16">
        <f>+'SCC x Atuacao = Serv. Indústria'!C111/'SCC x Atuacao = Serv. Indústria'!C79-1</f>
        <v>5.7866726149734093E-2</v>
      </c>
      <c r="D79" s="16">
        <f>+'SCC x Atuacao = Serv. Indústria'!D111/'SCC x Atuacao = Serv. Indústria'!D79-1</f>
        <v>0.20086187516236143</v>
      </c>
      <c r="E79" s="16">
        <f>+'SCC x Atuacao = Serv. Indústria'!E111/'SCC x Atuacao = Serv. Indústria'!E79-1</f>
        <v>0.23538644928350605</v>
      </c>
      <c r="F79" s="16">
        <f>+'SCC x Atuacao = Serv. Indústria'!F111/'SCC x Atuacao = Serv. Indústria'!F79-1</f>
        <v>5.7109535277372503E-2</v>
      </c>
      <c r="G79" s="16">
        <f>+'SCC x Atuacao = Serv. Indústria'!G111/'SCC x Atuacao = Serv. Indústria'!G79-1</f>
        <v>0.22136765399357561</v>
      </c>
      <c r="H79" s="16">
        <f>+'SCC x Atuacao = Serv. Indústria'!H111/'SCC x Atuacao = Serv. Indústria'!H79-1</f>
        <v>0.48735989502689914</v>
      </c>
      <c r="I79" s="16">
        <f>+'SCC x Atuacao = Serv. Indústria'!I111/'SCC x Atuacao = Serv. Indústria'!I79-1</f>
        <v>0.55662642306730836</v>
      </c>
      <c r="J79" s="16">
        <f>+'SCC x Atuacao = Serv. Indústria'!J111/'SCC x Atuacao = Serv. Indústria'!J79-1</f>
        <v>-2.3069211819244706E-2</v>
      </c>
      <c r="K79" s="16">
        <f>+'SCC x Atuacao = Serv. Indústria'!K111/'SCC x Atuacao = Serv. Indústria'!K79-1</f>
        <v>8.3955239712679708E-2</v>
      </c>
      <c r="L79" s="16">
        <f>+'SCC x Atuacao = Serv. Indústria'!L111/'SCC x Atuacao = Serv. Indústria'!L79-1</f>
        <v>0.17964100527472238</v>
      </c>
    </row>
    <row r="80" spans="1:12" x14ac:dyDescent="0.25">
      <c r="A80" s="123" t="s">
        <v>540</v>
      </c>
      <c r="B80" s="16">
        <f>+'SCC x Atuacao = Serv. Indústria'!B112/'SCC x Atuacao = Serv. Indústria'!B80-1</f>
        <v>0.55541622508638877</v>
      </c>
      <c r="C80" s="16">
        <f>+'SCC x Atuacao = Serv. Indústria'!C112/'SCC x Atuacao = Serv. Indústria'!C80-1</f>
        <v>6.1150860180946953E-2</v>
      </c>
      <c r="D80" s="16">
        <f>+'SCC x Atuacao = Serv. Indústria'!D112/'SCC x Atuacao = Serv. Indústria'!D80-1</f>
        <v>0.19758480685348112</v>
      </c>
      <c r="E80" s="16">
        <f>+'SCC x Atuacao = Serv. Indústria'!E112/'SCC x Atuacao = Serv. Indústria'!E80-1</f>
        <v>1.399715504066926</v>
      </c>
      <c r="F80" s="16">
        <f>+'SCC x Atuacao = Serv. Indústria'!F112/'SCC x Atuacao = Serv. Indústria'!F80-1</f>
        <v>0.16267208977355296</v>
      </c>
      <c r="G80" s="16">
        <f>+'SCC x Atuacao = Serv. Indústria'!G112/'SCC x Atuacao = Serv. Indústria'!G80-1</f>
        <v>-7.5913750264677726E-2</v>
      </c>
      <c r="H80" s="16">
        <f>+'SCC x Atuacao = Serv. Indústria'!H112/'SCC x Atuacao = Serv. Indústria'!H80-1</f>
        <v>0.37849509569469331</v>
      </c>
      <c r="I80" s="16">
        <f>+'SCC x Atuacao = Serv. Indústria'!I112/'SCC x Atuacao = Serv. Indústria'!I80-1</f>
        <v>0.21747556400362167</v>
      </c>
      <c r="J80" s="16">
        <f>+'SCC x Atuacao = Serv. Indústria'!J112/'SCC x Atuacao = Serv. Indústria'!J80-1</f>
        <v>-8.3021085320464483E-2</v>
      </c>
      <c r="K80" s="16">
        <f>+'SCC x Atuacao = Serv. Indústria'!K112/'SCC x Atuacao = Serv. Indústria'!K80-1</f>
        <v>-7.7765182838935853E-2</v>
      </c>
      <c r="L80" s="16">
        <f>+'SCC x Atuacao = Serv. Indústria'!L112/'SCC x Atuacao = Serv. Indústria'!L80-1</f>
        <v>0.17974118912784109</v>
      </c>
    </row>
    <row r="81" spans="1:12" x14ac:dyDescent="0.25">
      <c r="A81" s="123" t="s">
        <v>541</v>
      </c>
      <c r="B81" s="16">
        <f>+'SCC x Atuacao = Serv. Indústria'!B113/'SCC x Atuacao = Serv. Indústria'!B81-1</f>
        <v>3.2214976584677091E-2</v>
      </c>
      <c r="C81" s="16">
        <f>+'SCC x Atuacao = Serv. Indústria'!C113/'SCC x Atuacao = Serv. Indústria'!C81-1</f>
        <v>-0.28988876394926311</v>
      </c>
      <c r="D81" s="16">
        <f>+'SCC x Atuacao = Serv. Indústria'!D113/'SCC x Atuacao = Serv. Indústria'!D81-1</f>
        <v>4.5074198990845415E-2</v>
      </c>
      <c r="E81" s="16">
        <f>+'SCC x Atuacao = Serv. Indústria'!E113/'SCC x Atuacao = Serv. Indústria'!E81-1</f>
        <v>0.86058735087327642</v>
      </c>
      <c r="F81" s="16">
        <f>+'SCC x Atuacao = Serv. Indústria'!F113/'SCC x Atuacao = Serv. Indústria'!F81-1</f>
        <v>2.6057259715030368E-2</v>
      </c>
      <c r="G81" s="16">
        <f>+'SCC x Atuacao = Serv. Indústria'!G113/'SCC x Atuacao = Serv. Indústria'!G81-1</f>
        <v>0.23905148338565763</v>
      </c>
      <c r="H81" s="16">
        <f>+'SCC x Atuacao = Serv. Indústria'!H113/'SCC x Atuacao = Serv. Indústria'!H81-1</f>
        <v>0.35248389549180148</v>
      </c>
      <c r="I81" s="16">
        <f>+'SCC x Atuacao = Serv. Indústria'!I113/'SCC x Atuacao = Serv. Indústria'!I81-1</f>
        <v>0.23862712642881534</v>
      </c>
      <c r="J81" s="16">
        <f>+'SCC x Atuacao = Serv. Indústria'!J113/'SCC x Atuacao = Serv. Indústria'!J81-1</f>
        <v>-0.62854609491037849</v>
      </c>
      <c r="K81" s="16">
        <f>+'SCC x Atuacao = Serv. Indústria'!K113/'SCC x Atuacao = Serv. Indústria'!K81-1</f>
        <v>4.2788013577885975E-2</v>
      </c>
      <c r="L81" s="16">
        <f>+'SCC x Atuacao = Serv. Indústria'!L113/'SCC x Atuacao = Serv. Indústria'!L81-1</f>
        <v>1.4708761834147488E-2</v>
      </c>
    </row>
    <row r="82" spans="1:12" x14ac:dyDescent="0.25">
      <c r="A82" s="123" t="s">
        <v>542</v>
      </c>
      <c r="B82" s="16">
        <f>+'SCC x Atuacao = Serv. Indústria'!B114/'SCC x Atuacao = Serv. Indústria'!B82-1</f>
        <v>1.2425584912544694</v>
      </c>
      <c r="C82" s="16">
        <f>+'SCC x Atuacao = Serv. Indústria'!C114/'SCC x Atuacao = Serv. Indústria'!C82-1</f>
        <v>-0.90624096884204464</v>
      </c>
      <c r="D82" s="16">
        <f>+'SCC x Atuacao = Serv. Indústria'!D114/'SCC x Atuacao = Serv. Indústria'!D82-1</f>
        <v>4.7299705340048348E-2</v>
      </c>
      <c r="E82" s="16">
        <f>+'SCC x Atuacao = Serv. Indústria'!E114/'SCC x Atuacao = Serv. Indústria'!E82-1</f>
        <v>1.2773336265109143</v>
      </c>
      <c r="F82" s="16">
        <f>+'SCC x Atuacao = Serv. Indústria'!F114/'SCC x Atuacao = Serv. Indústria'!F82-1</f>
        <v>0.16486108819562473</v>
      </c>
      <c r="G82" s="16">
        <f>+'SCC x Atuacao = Serv. Indústria'!G114/'SCC x Atuacao = Serv. Indústria'!G82-1</f>
        <v>0.45401712321485843</v>
      </c>
      <c r="H82" s="16">
        <f>+'SCC x Atuacao = Serv. Indústria'!H114/'SCC x Atuacao = Serv. Indústria'!H82-1</f>
        <v>0.12465286611504967</v>
      </c>
      <c r="I82" s="16">
        <f>+'SCC x Atuacao = Serv. Indústria'!I114/'SCC x Atuacao = Serv. Indústria'!I82-1</f>
        <v>-0.33463136963547035</v>
      </c>
      <c r="J82" s="16">
        <f>+'SCC x Atuacao = Serv. Indústria'!J114/'SCC x Atuacao = Serv. Indústria'!J82-1</f>
        <v>-0.12713877621202707</v>
      </c>
      <c r="K82" s="16">
        <f>+'SCC x Atuacao = Serv. Indústria'!K114/'SCC x Atuacao = Serv. Indústria'!K82-1</f>
        <v>0.28200674166852391</v>
      </c>
      <c r="L82" s="16">
        <f>+'SCC x Atuacao = Serv. Indústria'!L114/'SCC x Atuacao = Serv. Indústria'!L82-1</f>
        <v>-3.5119390379937165E-2</v>
      </c>
    </row>
    <row r="83" spans="1:12" x14ac:dyDescent="0.25">
      <c r="A83" s="123" t="s">
        <v>543</v>
      </c>
      <c r="B83" s="16">
        <f>+'SCC x Atuacao = Serv. Indústria'!B115/'SCC x Atuacao = Serv. Indústria'!B83-1</f>
        <v>0.50674331798139827</v>
      </c>
      <c r="C83" s="16">
        <f>+'SCC x Atuacao = Serv. Indústria'!C115/'SCC x Atuacao = Serv. Indústria'!C83-1</f>
        <v>0.50092093503758695</v>
      </c>
      <c r="D83" s="16">
        <f>+'SCC x Atuacao = Serv. Indústria'!D115/'SCC x Atuacao = Serv. Indústria'!D83-1</f>
        <v>-2.5433895362422909E-2</v>
      </c>
      <c r="E83" s="16">
        <f>+'SCC x Atuacao = Serv. Indústria'!E115/'SCC x Atuacao = Serv. Indústria'!E83-1</f>
        <v>6.9126909250847746E-2</v>
      </c>
      <c r="F83" s="16">
        <f>+'SCC x Atuacao = Serv. Indústria'!F115/'SCC x Atuacao = Serv. Indústria'!F83-1</f>
        <v>0.59061235839626725</v>
      </c>
      <c r="G83" s="16">
        <f>+'SCC x Atuacao = Serv. Indústria'!G115/'SCC x Atuacao = Serv. Indústria'!G83-1</f>
        <v>0.1347836628954262</v>
      </c>
      <c r="H83" s="16">
        <f>+'SCC x Atuacao = Serv. Indústria'!H115/'SCC x Atuacao = Serv. Indústria'!H83-1</f>
        <v>2.1125545730046591</v>
      </c>
      <c r="I83" s="16">
        <f>+'SCC x Atuacao = Serv. Indústria'!I115/'SCC x Atuacao = Serv. Indústria'!I83-1</f>
        <v>-1</v>
      </c>
      <c r="J83" s="16">
        <f>+'SCC x Atuacao = Serv. Indústria'!J115/'SCC x Atuacao = Serv. Indústria'!J83-1</f>
        <v>-0.96814522315544493</v>
      </c>
      <c r="K83" s="16">
        <f>+'SCC x Atuacao = Serv. Indústria'!K115/'SCC x Atuacao = Serv. Indústria'!K83-1</f>
        <v>0.17363257815504696</v>
      </c>
      <c r="L83" s="16">
        <f>+'SCC x Atuacao = Serv. Indústria'!L115/'SCC x Atuacao = Serv. Indústria'!L83-1</f>
        <v>0.12308989333897258</v>
      </c>
    </row>
    <row r="84" spans="1:12" x14ac:dyDescent="0.25">
      <c r="A84" s="123" t="s">
        <v>544</v>
      </c>
      <c r="B84" s="16">
        <f>+'SCC x Atuacao = Serv. Indústria'!B116/'SCC x Atuacao = Serv. Indústria'!B84-1</f>
        <v>0.78632715281321763</v>
      </c>
      <c r="C84" s="16">
        <f>+'SCC x Atuacao = Serv. Indústria'!C116/'SCC x Atuacao = Serv. Indústria'!C84-1</f>
        <v>4.0582206400370469E-2</v>
      </c>
      <c r="D84" s="16">
        <f>+'SCC x Atuacao = Serv. Indústria'!D116/'SCC x Atuacao = Serv. Indústria'!D84-1</f>
        <v>0.11757858544391175</v>
      </c>
      <c r="E84" s="16">
        <f>+'SCC x Atuacao = Serv. Indústria'!E116/'SCC x Atuacao = Serv. Indústria'!E84-1</f>
        <v>1.1927201958157077</v>
      </c>
      <c r="F84" s="16">
        <f>+'SCC x Atuacao = Serv. Indústria'!F116/'SCC x Atuacao = Serv. Indústria'!F84-1</f>
        <v>4.511963405670838E-2</v>
      </c>
      <c r="G84" s="16">
        <f>+'SCC x Atuacao = Serv. Indústria'!G116/'SCC x Atuacao = Serv. Indústria'!G84-1</f>
        <v>9.6346435381068796E-2</v>
      </c>
      <c r="H84" s="16">
        <f>+'SCC x Atuacao = Serv. Indústria'!H116/'SCC x Atuacao = Serv. Indústria'!H84-1</f>
        <v>-0.29037541138610412</v>
      </c>
      <c r="I84" s="16">
        <f>+'SCC x Atuacao = Serv. Indústria'!I116/'SCC x Atuacao = Serv. Indústria'!I84-1</f>
        <v>1.7297578380034206E-2</v>
      </c>
      <c r="J84" s="16">
        <f>+'SCC x Atuacao = Serv. Indústria'!J116/'SCC x Atuacao = Serv. Indústria'!J84-1</f>
        <v>-0.63715604382955227</v>
      </c>
      <c r="K84" s="16">
        <f>+'SCC x Atuacao = Serv. Indústria'!K116/'SCC x Atuacao = Serv. Indústria'!K84-1</f>
        <v>0.15558115424983709</v>
      </c>
      <c r="L84" s="16">
        <f>+'SCC x Atuacao = Serv. Indústria'!L116/'SCC x Atuacao = Serv. Indústria'!L84-1</f>
        <v>9.6191245473087328E-2</v>
      </c>
    </row>
    <row r="85" spans="1:12" x14ac:dyDescent="0.25">
      <c r="A85" s="123" t="s">
        <v>545</v>
      </c>
      <c r="B85" s="16">
        <f>+'SCC x Atuacao = Serv. Indústria'!B117/'SCC x Atuacao = Serv. Indústria'!B85-1</f>
        <v>1.0704280602110496</v>
      </c>
      <c r="C85" s="16">
        <f>+'SCC x Atuacao = Serv. Indústria'!C117/'SCC x Atuacao = Serv. Indústria'!C85-1</f>
        <v>-6.7268232185975552E-2</v>
      </c>
      <c r="D85" s="16">
        <f>+'SCC x Atuacao = Serv. Indústria'!D117/'SCC x Atuacao = Serv. Indústria'!D85-1</f>
        <v>8.6479240015185921E-2</v>
      </c>
      <c r="E85" s="16">
        <f>+'SCC x Atuacao = Serv. Indústria'!E117/'SCC x Atuacao = Serv. Indústria'!E85-1</f>
        <v>0.53221981398690255</v>
      </c>
      <c r="F85" s="16">
        <f>+'SCC x Atuacao = Serv. Indústria'!F117/'SCC x Atuacao = Serv. Indústria'!F85-1</f>
        <v>0.13760825006378674</v>
      </c>
      <c r="G85" s="16">
        <f>+'SCC x Atuacao = Serv. Indústria'!G117/'SCC x Atuacao = Serv. Indústria'!G85-1</f>
        <v>5.6282094450952114E-2</v>
      </c>
      <c r="H85" s="16">
        <f>+'SCC x Atuacao = Serv. Indústria'!H117/'SCC x Atuacao = Serv. Indústria'!H85-1</f>
        <v>0.21441379881668476</v>
      </c>
      <c r="I85" s="16">
        <f>+'SCC x Atuacao = Serv. Indústria'!I117/'SCC x Atuacao = Serv. Indústria'!I85-1</f>
        <v>-0.17354163574035497</v>
      </c>
      <c r="J85" s="16">
        <f>+'SCC x Atuacao = Serv. Indústria'!J117/'SCC x Atuacao = Serv. Indústria'!J85-1</f>
        <v>7.8068511129805174E-3</v>
      </c>
      <c r="K85" s="16">
        <f>+'SCC x Atuacao = Serv. Indústria'!K117/'SCC x Atuacao = Serv. Indústria'!K85-1</f>
        <v>1.5746180734816262E-2</v>
      </c>
      <c r="L85" s="16">
        <f>+'SCC x Atuacao = Serv. Indústria'!L117/'SCC x Atuacao = Serv. Indústria'!L85-1</f>
        <v>0.14201596176230691</v>
      </c>
    </row>
    <row r="86" spans="1:12" x14ac:dyDescent="0.25">
      <c r="A86" s="123" t="s">
        <v>546</v>
      </c>
      <c r="B86" s="16">
        <f>+'SCC x Atuacao = Serv. Indústria'!B118/'SCC x Atuacao = Serv. Indústria'!B86-1</f>
        <v>-0.18633938250507975</v>
      </c>
      <c r="C86" s="16">
        <f>+'SCC x Atuacao = Serv. Indústria'!C118/'SCC x Atuacao = Serv. Indústria'!C86-1</f>
        <v>7.8471632032656835E-2</v>
      </c>
      <c r="D86" s="16">
        <f>+'SCC x Atuacao = Serv. Indústria'!D118/'SCC x Atuacao = Serv. Indústria'!D86-1</f>
        <v>-5.0561788968808363E-2</v>
      </c>
      <c r="E86" s="16">
        <f>+'SCC x Atuacao = Serv. Indústria'!E118/'SCC x Atuacao = Serv. Indústria'!E86-1</f>
        <v>-0.22818195607147851</v>
      </c>
      <c r="F86" s="16">
        <f>+'SCC x Atuacao = Serv. Indústria'!F118/'SCC x Atuacao = Serv. Indústria'!F86-1</f>
        <v>0.12036570130795643</v>
      </c>
      <c r="G86" s="16">
        <f>+'SCC x Atuacao = Serv. Indústria'!G118/'SCC x Atuacao = Serv. Indústria'!G86-1</f>
        <v>2.1711208731946874E-2</v>
      </c>
      <c r="H86" s="16">
        <f>+'SCC x Atuacao = Serv. Indústria'!H118/'SCC x Atuacao = Serv. Indústria'!H86-1</f>
        <v>0.20932359438079229</v>
      </c>
      <c r="I86" s="16">
        <f>+'SCC x Atuacao = Serv. Indústria'!I118/'SCC x Atuacao = Serv. Indústria'!I86-1</f>
        <v>0.21417790366203437</v>
      </c>
      <c r="J86" s="16">
        <f>+'SCC x Atuacao = Serv. Indústria'!J118/'SCC x Atuacao = Serv. Indústria'!J86-1</f>
        <v>-0.92059785842854058</v>
      </c>
      <c r="K86" s="16">
        <f>+'SCC x Atuacao = Serv. Indústria'!K118/'SCC x Atuacao = Serv. Indústria'!K86-1</f>
        <v>0.31563074639509447</v>
      </c>
      <c r="L86" s="16">
        <f>+'SCC x Atuacao = Serv. Indústria'!L118/'SCC x Atuacao = Serv. Indústria'!L86-1</f>
        <v>6.9498401561118861E-3</v>
      </c>
    </row>
    <row r="87" spans="1:12" x14ac:dyDescent="0.25">
      <c r="A87" s="123" t="s">
        <v>547</v>
      </c>
      <c r="B87" s="16">
        <f>+'SCC x Atuacao = Serv. Indústria'!B119/'SCC x Atuacao = Serv. Indústria'!B87-1</f>
        <v>-2.302518359520922E-2</v>
      </c>
      <c r="C87" s="16">
        <f>+'SCC x Atuacao = Serv. Indústria'!C119/'SCC x Atuacao = Serv. Indústria'!C87-1</f>
        <v>0.33737962450791326</v>
      </c>
      <c r="D87" s="16">
        <f>+'SCC x Atuacao = Serv. Indústria'!D119/'SCC x Atuacao = Serv. Indústria'!D87-1</f>
        <v>0.10636434286169294</v>
      </c>
      <c r="E87" s="16">
        <f>+'SCC x Atuacao = Serv. Indústria'!E119/'SCC x Atuacao = Serv. Indústria'!E87-1</f>
        <v>1.072161383365017</v>
      </c>
      <c r="F87" s="16">
        <f>+'SCC x Atuacao = Serv. Indústria'!F119/'SCC x Atuacao = Serv. Indústria'!F87-1</f>
        <v>9.2901421549762109E-2</v>
      </c>
      <c r="G87" s="16">
        <f>+'SCC x Atuacao = Serv. Indústria'!G119/'SCC x Atuacao = Serv. Indústria'!G87-1</f>
        <v>0.12224340463047056</v>
      </c>
      <c r="H87" s="16">
        <f>+'SCC x Atuacao = Serv. Indústria'!H119/'SCC x Atuacao = Serv. Indústria'!H87-1</f>
        <v>7.2169479606267739E-3</v>
      </c>
      <c r="I87" s="16">
        <f>+'SCC x Atuacao = Serv. Indústria'!I119/'SCC x Atuacao = Serv. Indústria'!I87-1</f>
        <v>6.767234618922191E-2</v>
      </c>
      <c r="J87" s="16">
        <f>+'SCC x Atuacao = Serv. Indústria'!J119/'SCC x Atuacao = Serv. Indústria'!J87-1</f>
        <v>0.19286692907342662</v>
      </c>
      <c r="K87" s="16">
        <f>+'SCC x Atuacao = Serv. Indústria'!K119/'SCC x Atuacao = Serv. Indústria'!K87-1</f>
        <v>4.4954454680943057E-2</v>
      </c>
      <c r="L87" s="16">
        <f>+'SCC x Atuacao = Serv. Indústria'!L119/'SCC x Atuacao = Serv. Indústria'!L87-1</f>
        <v>0.10426529901419168</v>
      </c>
    </row>
    <row r="88" spans="1:12" x14ac:dyDescent="0.25">
      <c r="A88" s="123" t="s">
        <v>548</v>
      </c>
      <c r="B88" s="16">
        <f>+'SCC x Atuacao = Serv. Indústria'!B120/'SCC x Atuacao = Serv. Indústria'!B88-1</f>
        <v>0.32664857781563761</v>
      </c>
      <c r="C88" s="16">
        <f>+'SCC x Atuacao = Serv. Indústria'!C120/'SCC x Atuacao = Serv. Indústria'!C88-1</f>
        <v>0.19120970196362497</v>
      </c>
      <c r="D88" s="16">
        <f>+'SCC x Atuacao = Serv. Indústria'!D120/'SCC x Atuacao = Serv. Indústria'!D88-1</f>
        <v>-1.3239687961604352E-2</v>
      </c>
      <c r="E88" s="16">
        <f>+'SCC x Atuacao = Serv. Indústria'!E120/'SCC x Atuacao = Serv. Indústria'!E88-1</f>
        <v>0.38587897164414753</v>
      </c>
      <c r="F88" s="16">
        <f>+'SCC x Atuacao = Serv. Indústria'!F120/'SCC x Atuacao = Serv. Indústria'!F88-1</f>
        <v>0.13763410793767483</v>
      </c>
      <c r="G88" s="16">
        <f>+'SCC x Atuacao = Serv. Indústria'!G120/'SCC x Atuacao = Serv. Indústria'!G88-1</f>
        <v>0.24251687891097196</v>
      </c>
      <c r="H88" s="16">
        <f>+'SCC x Atuacao = Serv. Indústria'!H120/'SCC x Atuacao = Serv. Indústria'!H88-1</f>
        <v>7.7939861180221559E-2</v>
      </c>
      <c r="I88" s="16">
        <f>+'SCC x Atuacao = Serv. Indústria'!I120/'SCC x Atuacao = Serv. Indústria'!I88-1</f>
        <v>0.14370443651259923</v>
      </c>
      <c r="J88" s="16">
        <f>+'SCC x Atuacao = Serv. Indústria'!J120/'SCC x Atuacao = Serv. Indústria'!J88-1</f>
        <v>-7.0766054183836302E-2</v>
      </c>
      <c r="K88" s="16">
        <f>+'SCC x Atuacao = Serv. Indústria'!K120/'SCC x Atuacao = Serv. Indústria'!K88-1</f>
        <v>0.10472982224594429</v>
      </c>
      <c r="L88" s="16">
        <f>+'SCC x Atuacao = Serv. Indústria'!L120/'SCC x Atuacao = Serv. Indústria'!L88-1</f>
        <v>6.6247100867728115E-2</v>
      </c>
    </row>
    <row r="89" spans="1:12" x14ac:dyDescent="0.25">
      <c r="A89" s="123" t="s">
        <v>549</v>
      </c>
      <c r="B89" s="16">
        <f>+'SCC x Atuacao = Serv. Indústria'!B121/'SCC x Atuacao = Serv. Indústria'!B89-1</f>
        <v>0.2937427346110606</v>
      </c>
      <c r="C89" s="16">
        <f>+'SCC x Atuacao = Serv. Indústria'!C121/'SCC x Atuacao = Serv. Indústria'!C89-1</f>
        <v>0.23142413398654549</v>
      </c>
      <c r="D89" s="16">
        <f>+'SCC x Atuacao = Serv. Indústria'!D121/'SCC x Atuacao = Serv. Indústria'!D89-1</f>
        <v>0.12666806507005179</v>
      </c>
      <c r="E89" s="16">
        <f>+'SCC x Atuacao = Serv. Indústria'!E121/'SCC x Atuacao = Serv. Indústria'!E89-1</f>
        <v>0.40704822980315347</v>
      </c>
      <c r="F89" s="16">
        <f>+'SCC x Atuacao = Serv. Indústria'!F121/'SCC x Atuacao = Serv. Indústria'!F89-1</f>
        <v>0.12625085915052559</v>
      </c>
      <c r="G89" s="16">
        <f>+'SCC x Atuacao = Serv. Indústria'!G121/'SCC x Atuacao = Serv. Indústria'!G89-1</f>
        <v>0.15040417584711951</v>
      </c>
      <c r="H89" s="16">
        <f>+'SCC x Atuacao = Serv. Indústria'!H121/'SCC x Atuacao = Serv. Indústria'!H89-1</f>
        <v>0.16825533838110496</v>
      </c>
      <c r="I89" s="16">
        <f>+'SCC x Atuacao = Serv. Indústria'!I121/'SCC x Atuacao = Serv. Indústria'!I89-1</f>
        <v>0.17452277629694102</v>
      </c>
      <c r="J89" s="16">
        <f>+'SCC x Atuacao = Serv. Indústria'!J121/'SCC x Atuacao = Serv. Indústria'!J89-1</f>
        <v>4.9982764974731531E-2</v>
      </c>
      <c r="K89" s="16">
        <f>+'SCC x Atuacao = Serv. Indústria'!K121/'SCC x Atuacao = Serv. Indústria'!K89-1</f>
        <v>0.22123376043540022</v>
      </c>
      <c r="L89" s="16">
        <f>+'SCC x Atuacao = Serv. Indústria'!L121/'SCC x Atuacao = Serv. Indústria'!L89-1</f>
        <v>0.14329048327400629</v>
      </c>
    </row>
    <row r="90" spans="1:12" x14ac:dyDescent="0.25">
      <c r="A90" s="123" t="s">
        <v>550</v>
      </c>
      <c r="B90" s="16">
        <f>+'SCC x Atuacao = Serv. Indústria'!B122/'SCC x Atuacao = Serv. Indústria'!B90-1</f>
        <v>7.3703666881326457E-2</v>
      </c>
      <c r="C90" s="16">
        <f>+'SCC x Atuacao = Serv. Indústria'!C122/'SCC x Atuacao = Serv. Indústria'!C90-1</f>
        <v>-0.3435434911850358</v>
      </c>
      <c r="D90" s="16">
        <f>+'SCC x Atuacao = Serv. Indústria'!D122/'SCC x Atuacao = Serv. Indústria'!D90-1</f>
        <v>0.15479050411632778</v>
      </c>
      <c r="E90" s="16">
        <f>+'SCC x Atuacao = Serv. Indústria'!E122/'SCC x Atuacao = Serv. Indústria'!E90-1</f>
        <v>0.95545212967872106</v>
      </c>
      <c r="F90" s="16">
        <f>+'SCC x Atuacao = Serv. Indústria'!F122/'SCC x Atuacao = Serv. Indústria'!F90-1</f>
        <v>0.17519563336670374</v>
      </c>
      <c r="G90" s="16">
        <f>+'SCC x Atuacao = Serv. Indústria'!G122/'SCC x Atuacao = Serv. Indústria'!G90-1</f>
        <v>5.8785022131817355E-2</v>
      </c>
      <c r="H90" s="16">
        <f>+'SCC x Atuacao = Serv. Indústria'!H122/'SCC x Atuacao = Serv. Indústria'!H90-1</f>
        <v>0.13997076630160277</v>
      </c>
      <c r="I90" s="16">
        <f>+'SCC x Atuacao = Serv. Indústria'!I122/'SCC x Atuacao = Serv. Indústria'!I90-1</f>
        <v>-0.11345462274356377</v>
      </c>
      <c r="J90" s="16">
        <f>+'SCC x Atuacao = Serv. Indústria'!J122/'SCC x Atuacao = Serv. Indústria'!J90-1</f>
        <v>-0.52341080263028372</v>
      </c>
      <c r="K90" s="16">
        <f>+'SCC x Atuacao = Serv. Indústria'!K122/'SCC x Atuacao = Serv. Indústria'!K90-1</f>
        <v>0.25746686504968119</v>
      </c>
      <c r="L90" s="16">
        <f>+'SCC x Atuacao = Serv. Indústria'!L122/'SCC x Atuacao = Serv. Indústria'!L90-1</f>
        <v>0.13684991931173007</v>
      </c>
    </row>
    <row r="91" spans="1:12" x14ac:dyDescent="0.25">
      <c r="A91" s="123" t="s">
        <v>551</v>
      </c>
      <c r="B91" s="16">
        <f>+'SCC x Atuacao = Serv. Indústria'!B123/'SCC x Atuacao = Serv. Indústria'!B91-1</f>
        <v>-9.3356656051950537E-3</v>
      </c>
      <c r="C91" s="16">
        <f>+'SCC x Atuacao = Serv. Indústria'!C123/'SCC x Atuacao = Serv. Indústria'!C91-1</f>
        <v>-3.1010343566935217E-2</v>
      </c>
      <c r="D91" s="16">
        <f>+'SCC x Atuacao = Serv. Indústria'!D123/'SCC x Atuacao = Serv. Indústria'!D91-1</f>
        <v>0.14887050280960179</v>
      </c>
      <c r="E91" s="16">
        <f>+'SCC x Atuacao = Serv. Indústria'!E123/'SCC x Atuacao = Serv. Indústria'!E91-1</f>
        <v>0.61640951201885197</v>
      </c>
      <c r="F91" s="16">
        <f>+'SCC x Atuacao = Serv. Indústria'!F123/'SCC x Atuacao = Serv. Indústria'!F91-1</f>
        <v>0.16444391066743314</v>
      </c>
      <c r="G91" s="16">
        <f>+'SCC x Atuacao = Serv. Indústria'!G123/'SCC x Atuacao = Serv. Indústria'!G91-1</f>
        <v>0.11546007778432754</v>
      </c>
      <c r="H91" s="16">
        <f>+'SCC x Atuacao = Serv. Indústria'!H123/'SCC x Atuacao = Serv. Indústria'!H91-1</f>
        <v>4.5718162810153284E-3</v>
      </c>
      <c r="I91" s="16">
        <f>+'SCC x Atuacao = Serv. Indústria'!I123/'SCC x Atuacao = Serv. Indústria'!I91-1</f>
        <v>0.13345589939192504</v>
      </c>
      <c r="J91" s="16">
        <f>+'SCC x Atuacao = Serv. Indústria'!J123/'SCC x Atuacao = Serv. Indústria'!J91-1</f>
        <v>0.76334089532293814</v>
      </c>
      <c r="K91" s="16">
        <f>+'SCC x Atuacao = Serv. Indústria'!K123/'SCC x Atuacao = Serv. Indústria'!K91-1</f>
        <v>5.0464070190724852E-2</v>
      </c>
      <c r="L91" s="16">
        <f>+'SCC x Atuacao = Serv. Indústria'!L123/'SCC x Atuacao = Serv. Indústria'!L91-1</f>
        <v>0.13392792951700083</v>
      </c>
    </row>
    <row r="92" spans="1:12" x14ac:dyDescent="0.25">
      <c r="A92" s="123" t="s">
        <v>552</v>
      </c>
      <c r="B92" s="16">
        <f>+'SCC x Atuacao = Serv. Indústria'!B124/'SCC x Atuacao = Serv. Indústria'!B92-1</f>
        <v>0.61068117200550232</v>
      </c>
      <c r="C92" s="16">
        <f>+'SCC x Atuacao = Serv. Indústria'!C124/'SCC x Atuacao = Serv. Indústria'!C92-1</f>
        <v>2.4344379700184104E-2</v>
      </c>
      <c r="D92" s="16">
        <f>+'SCC x Atuacao = Serv. Indústria'!D124/'SCC x Atuacao = Serv. Indústria'!D92-1</f>
        <v>5.142760712548089E-2</v>
      </c>
      <c r="E92" s="16">
        <f>+'SCC x Atuacao = Serv. Indústria'!E124/'SCC x Atuacao = Serv. Indústria'!E92-1</f>
        <v>4.9019353577609319</v>
      </c>
      <c r="F92" s="16">
        <f>+'SCC x Atuacao = Serv. Indústria'!F124/'SCC x Atuacao = Serv. Indústria'!F92-1</f>
        <v>0.10396639769976868</v>
      </c>
      <c r="G92" s="16">
        <f>+'SCC x Atuacao = Serv. Indústria'!G124/'SCC x Atuacao = Serv. Indústria'!G92-1</f>
        <v>0.38934146918621959</v>
      </c>
      <c r="H92" s="16">
        <f>+'SCC x Atuacao = Serv. Indústria'!H124/'SCC x Atuacao = Serv. Indústria'!H92-1</f>
        <v>0.23340734384080331</v>
      </c>
      <c r="I92" s="16">
        <f>+'SCC x Atuacao = Serv. Indústria'!I124/'SCC x Atuacao = Serv. Indústria'!I92-1</f>
        <v>-0.42425854957267795</v>
      </c>
      <c r="J92" s="16">
        <f>+'SCC x Atuacao = Serv. Indústria'!J124/'SCC x Atuacao = Serv. Indústria'!J92-1</f>
        <v>-1.0897976692868516E-2</v>
      </c>
      <c r="K92" s="16">
        <f>+'SCC x Atuacao = Serv. Indústria'!K124/'SCC x Atuacao = Serv. Indústria'!K92-1</f>
        <v>0.38352862588129244</v>
      </c>
      <c r="L92" s="16">
        <f>+'SCC x Atuacao = Serv. Indústria'!L124/'SCC x Atuacao = Serv. Indústria'!L92-1</f>
        <v>9.1975193656531617E-2</v>
      </c>
    </row>
    <row r="93" spans="1:12" x14ac:dyDescent="0.25">
      <c r="A93" s="123" t="s">
        <v>553</v>
      </c>
      <c r="B93" s="16">
        <f>+'SCC x Atuacao = Serv. Indústria'!B125/'SCC x Atuacao = Serv. Indústria'!B93-1</f>
        <v>0.35510491248088805</v>
      </c>
      <c r="C93" s="16">
        <f>+'SCC x Atuacao = Serv. Indústria'!C125/'SCC x Atuacao = Serv. Indústria'!C93-1</f>
        <v>-7.5394970348242052E-2</v>
      </c>
      <c r="D93" s="16">
        <f>+'SCC x Atuacao = Serv. Indústria'!D125/'SCC x Atuacao = Serv. Indústria'!D93-1</f>
        <v>7.6446321958401064E-2</v>
      </c>
      <c r="E93" s="16">
        <f>+'SCC x Atuacao = Serv. Indústria'!E125/'SCC x Atuacao = Serv. Indústria'!E93-1</f>
        <v>-0.1000124153978621</v>
      </c>
      <c r="F93" s="16">
        <f>+'SCC x Atuacao = Serv. Indústria'!F125/'SCC x Atuacao = Serv. Indústria'!F93-1</f>
        <v>-7.4704093262688565E-2</v>
      </c>
      <c r="G93" s="16">
        <f>+'SCC x Atuacao = Serv. Indústria'!G125/'SCC x Atuacao = Serv. Indústria'!G93-1</f>
        <v>6.6371769140352255E-2</v>
      </c>
      <c r="H93" s="16">
        <f>+'SCC x Atuacao = Serv. Indústria'!H125/'SCC x Atuacao = Serv. Indústria'!H93-1</f>
        <v>6.4665507771912933E-2</v>
      </c>
      <c r="I93" s="16">
        <f>+'SCC x Atuacao = Serv. Indústria'!I125/'SCC x Atuacao = Serv. Indústria'!I93-1</f>
        <v>0.45067872927777874</v>
      </c>
      <c r="J93" s="16">
        <f>+'SCC x Atuacao = Serv. Indústria'!J125/'SCC x Atuacao = Serv. Indústria'!J93-1</f>
        <v>1.6871643552096915</v>
      </c>
      <c r="K93" s="16">
        <f>+'SCC x Atuacao = Serv. Indústria'!K125/'SCC x Atuacao = Serv. Indústria'!K93-1</f>
        <v>-2.4955957383717586E-2</v>
      </c>
      <c r="L93" s="16">
        <f>+'SCC x Atuacao = Serv. Indústria'!L125/'SCC x Atuacao = Serv. Indústria'!L93-1</f>
        <v>5.5861325339513712E-2</v>
      </c>
    </row>
    <row r="94" spans="1:12" x14ac:dyDescent="0.25">
      <c r="A94" s="123" t="s">
        <v>554</v>
      </c>
      <c r="B94" s="16">
        <f>+'SCC x Atuacao = Serv. Indústria'!B126/'SCC x Atuacao = Serv. Indústria'!B94-1</f>
        <v>0.2620918189949033</v>
      </c>
      <c r="C94" s="16">
        <f>+'SCC x Atuacao = Serv. Indústria'!C126/'SCC x Atuacao = Serv. Indústria'!C94-1</f>
        <v>0.29734766156455228</v>
      </c>
      <c r="D94" s="16">
        <f>+'SCC x Atuacao = Serv. Indústria'!D126/'SCC x Atuacao = Serv. Indústria'!D94-1</f>
        <v>0.17150295291936613</v>
      </c>
      <c r="E94" s="16">
        <f>+'SCC x Atuacao = Serv. Indústria'!E126/'SCC x Atuacao = Serv. Indústria'!E94-1</f>
        <v>6.9414901897514536E-2</v>
      </c>
      <c r="F94" s="16">
        <f>+'SCC x Atuacao = Serv. Indústria'!F126/'SCC x Atuacao = Serv. Indústria'!F94-1</f>
        <v>0.2691493737762114</v>
      </c>
      <c r="G94" s="16">
        <f>+'SCC x Atuacao = Serv. Indústria'!G126/'SCC x Atuacao = Serv. Indústria'!G94-1</f>
        <v>0.15721505640149558</v>
      </c>
      <c r="H94" s="16">
        <f>+'SCC x Atuacao = Serv. Indústria'!H126/'SCC x Atuacao = Serv. Indústria'!H94-1</f>
        <v>0.32637041436727543</v>
      </c>
      <c r="I94" s="16">
        <f>+'SCC x Atuacao = Serv. Indústria'!I126/'SCC x Atuacao = Serv. Indústria'!I94-1</f>
        <v>0.34234223544699005</v>
      </c>
      <c r="J94" s="16">
        <f>+'SCC x Atuacao = Serv. Indústria'!J126/'SCC x Atuacao = Serv. Indústria'!J94-1</f>
        <v>0.41497819274721182</v>
      </c>
      <c r="K94" s="16">
        <f>+'SCC x Atuacao = Serv. Indústria'!K126/'SCC x Atuacao = Serv. Indústria'!K94-1</f>
        <v>0.17191226074865606</v>
      </c>
      <c r="L94" s="16">
        <f>+'SCC x Atuacao = Serv. Indústria'!L126/'SCC x Atuacao = Serv. Indústria'!L94-1</f>
        <v>0.20364272617653945</v>
      </c>
    </row>
    <row r="95" spans="1:12" x14ac:dyDescent="0.25">
      <c r="A95" s="123" t="s">
        <v>555</v>
      </c>
      <c r="B95" s="16">
        <f>+'SCC x Atuacao = Serv. Indústria'!B127/'SCC x Atuacao = Serv. Indústria'!B95-1</f>
        <v>1.2970727947693179</v>
      </c>
      <c r="C95" s="16">
        <f>+'SCC x Atuacao = Serv. Indústria'!C127/'SCC x Atuacao = Serv. Indústria'!C95-1</f>
        <v>0.17186798644634593</v>
      </c>
      <c r="D95" s="16">
        <f>+'SCC x Atuacao = Serv. Indústria'!D127/'SCC x Atuacao = Serv. Indústria'!D95-1</f>
        <v>-2.4028865915390551E-2</v>
      </c>
      <c r="E95" s="16">
        <f>+'SCC x Atuacao = Serv. Indústria'!E127/'SCC x Atuacao = Serv. Indústria'!E95-1</f>
        <v>0.9613436414058476</v>
      </c>
      <c r="F95" s="16">
        <f>+'SCC x Atuacao = Serv. Indústria'!F127/'SCC x Atuacao = Serv. Indústria'!F95-1</f>
        <v>4.4976194655414803E-2</v>
      </c>
      <c r="G95" s="16">
        <f>+'SCC x Atuacao = Serv. Indústria'!G127/'SCC x Atuacao = Serv. Indústria'!G95-1</f>
        <v>0.37020512994195975</v>
      </c>
      <c r="H95" s="16">
        <f>+'SCC x Atuacao = Serv. Indústria'!H127/'SCC x Atuacao = Serv. Indústria'!H95-1</f>
        <v>0.10723010053597504</v>
      </c>
      <c r="I95" s="16">
        <f>+'SCC x Atuacao = Serv. Indústria'!I127/'SCC x Atuacao = Serv. Indústria'!I95-1</f>
        <v>0.17986439717308711</v>
      </c>
      <c r="J95" s="16">
        <f>+'SCC x Atuacao = Serv. Indústria'!J127/'SCC x Atuacao = Serv. Indústria'!J95-1</f>
        <v>3.2429001915304951</v>
      </c>
      <c r="K95" s="16">
        <f>+'SCC x Atuacao = Serv. Indústria'!K127/'SCC x Atuacao = Serv. Indústria'!K95-1</f>
        <v>6.9388745428411669E-2</v>
      </c>
      <c r="L95" s="16">
        <f>+'SCC x Atuacao = Serv. Indústria'!L127/'SCC x Atuacao = Serv. Indústria'!L95-1</f>
        <v>3.9652971375111479E-2</v>
      </c>
    </row>
    <row r="96" spans="1:12" x14ac:dyDescent="0.25">
      <c r="A96" s="123" t="s">
        <v>95</v>
      </c>
      <c r="B96" s="16">
        <f>+'SCC x Atuacao = Serv. Indústria'!B128/'SCC x Atuacao = Serv. Indústria'!B96-1</f>
        <v>0.29112649497350174</v>
      </c>
      <c r="C96" s="16">
        <f>+'SCC x Atuacao = Serv. Indústria'!C128/'SCC x Atuacao = Serv. Indústria'!C96-1</f>
        <v>8.7826934251969968E-2</v>
      </c>
      <c r="D96" s="16">
        <f>+'SCC x Atuacao = Serv. Indústria'!D128/'SCC x Atuacao = Serv. Indústria'!D96-1</f>
        <v>5.1199292061282931E-2</v>
      </c>
      <c r="E96" s="16">
        <f>+'SCC x Atuacao = Serv. Indústria'!E128/'SCC x Atuacao = Serv. Indústria'!E96-1</f>
        <v>0.42819618282339911</v>
      </c>
      <c r="F96" s="16">
        <f>+'SCC x Atuacao = Serv. Indústria'!F128/'SCC x Atuacao = Serv. Indústria'!F96-1</f>
        <v>0.12861579969236159</v>
      </c>
      <c r="G96" s="16">
        <f>+'SCC x Atuacao = Serv. Indústria'!G128/'SCC x Atuacao = Serv. Indústria'!G96-1</f>
        <v>0.17698213798716433</v>
      </c>
      <c r="H96" s="16">
        <f>+'SCC x Atuacao = Serv. Indústria'!H128/'SCC x Atuacao = Serv. Indústria'!H96-1</f>
        <v>0.10298089707434643</v>
      </c>
      <c r="I96" s="16">
        <f>+'SCC x Atuacao = Serv. Indústria'!I128/'SCC x Atuacao = Serv. Indústria'!I96-1</f>
        <v>0.11051119554624189</v>
      </c>
      <c r="J96" s="16">
        <f>+'SCC x Atuacao = Serv. Indústria'!J128/'SCC x Atuacao = Serv. Indústria'!J96-1</f>
        <v>9.0941146583193078E-2</v>
      </c>
      <c r="K96" s="16">
        <f>+'SCC x Atuacao = Serv. Indústria'!K128/'SCC x Atuacao = Serv. Indústria'!K96-1</f>
        <v>0.10369125203085705</v>
      </c>
      <c r="L96" s="16">
        <f>+'SCC x Atuacao = Serv. Indústria'!L128/'SCC x Atuacao = Serv. Indústria'!L96-1</f>
        <v>9.0461857814142288E-2</v>
      </c>
    </row>
    <row r="97" spans="1:12" x14ac:dyDescent="0.25">
      <c r="A97" s="21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6"/>
    </row>
    <row r="98" spans="1:12" x14ac:dyDescent="0.25">
      <c r="A98" s="123"/>
    </row>
    <row r="99" spans="1:12" s="123" customFormat="1" x14ac:dyDescent="0.25">
      <c r="B99" s="123">
        <v>2011</v>
      </c>
      <c r="C99" s="123">
        <v>2011</v>
      </c>
      <c r="D99" s="123">
        <v>2011</v>
      </c>
      <c r="E99" s="123">
        <v>2011</v>
      </c>
      <c r="F99" s="123">
        <v>2011</v>
      </c>
      <c r="G99" s="123">
        <v>2011</v>
      </c>
      <c r="H99" s="123">
        <v>2011</v>
      </c>
      <c r="I99" s="123">
        <v>2011</v>
      </c>
      <c r="J99" s="123">
        <v>2011</v>
      </c>
      <c r="K99" s="123">
        <v>2011</v>
      </c>
      <c r="L99" s="123">
        <v>2011</v>
      </c>
    </row>
    <row r="100" spans="1:12" x14ac:dyDescent="0.25">
      <c r="A100" s="181"/>
      <c r="B100" s="123" t="s">
        <v>780</v>
      </c>
      <c r="C100" s="123" t="s">
        <v>782</v>
      </c>
      <c r="D100" s="123" t="s">
        <v>23</v>
      </c>
      <c r="E100" s="123" t="s">
        <v>787</v>
      </c>
      <c r="F100" s="123" t="s">
        <v>788</v>
      </c>
      <c r="G100" s="123" t="s">
        <v>791</v>
      </c>
      <c r="H100" s="123" t="s">
        <v>25</v>
      </c>
      <c r="I100" s="123" t="s">
        <v>24</v>
      </c>
      <c r="J100" s="123" t="s">
        <v>35</v>
      </c>
      <c r="K100" s="123" t="s">
        <v>795</v>
      </c>
      <c r="L100" s="123" t="s">
        <v>935</v>
      </c>
    </row>
    <row r="101" spans="1:12" x14ac:dyDescent="0.25">
      <c r="A101" s="123" t="s">
        <v>529</v>
      </c>
      <c r="B101" s="16">
        <f>+'SCC x Atuacao = Serv. Indústria'!B133/'SCC x Atuacao = Serv. Indústria'!B101-1</f>
        <v>-3.0283932741500541E-3</v>
      </c>
      <c r="C101" s="16">
        <f>+'SCC x Atuacao = Serv. Indústria'!C133/'SCC x Atuacao = Serv. Indústria'!C101-1</f>
        <v>6.7657628303308632</v>
      </c>
      <c r="D101" s="16">
        <f>+'SCC x Atuacao = Serv. Indústria'!D133/'SCC x Atuacao = Serv. Indústria'!D101-1</f>
        <v>9.2077976419594476E-2</v>
      </c>
      <c r="E101" s="16">
        <f>+'SCC x Atuacao = Serv. Indústria'!E133/'SCC x Atuacao = Serv. Indústria'!E101-1</f>
        <v>0.53857328346987643</v>
      </c>
      <c r="F101" s="16">
        <f>+'SCC x Atuacao = Serv. Indústria'!F133/'SCC x Atuacao = Serv. Indústria'!F101-1</f>
        <v>-0.16285921034684014</v>
      </c>
      <c r="G101" s="16">
        <f>+'SCC x Atuacao = Serv. Indústria'!G133/'SCC x Atuacao = Serv. Indústria'!G101-1</f>
        <v>0.3203811765664748</v>
      </c>
      <c r="H101" s="16">
        <f>+'SCC x Atuacao = Serv. Indústria'!H133/'SCC x Atuacao = Serv. Indústria'!H101-1</f>
        <v>-7.3314637159510698E-2</v>
      </c>
      <c r="I101" s="16">
        <f>+'SCC x Atuacao = Serv. Indústria'!I133/'SCC x Atuacao = Serv. Indústria'!I101-1</f>
        <v>-0.3844359257139689</v>
      </c>
      <c r="J101" s="16">
        <f>+'SCC x Atuacao = Serv. Indústria'!J133/'SCC x Atuacao = Serv. Indústria'!J101-1</f>
        <v>0.31124310197372407</v>
      </c>
      <c r="K101" s="16">
        <f>+'SCC x Atuacao = Serv. Indústria'!K133/'SCC x Atuacao = Serv. Indústria'!K101-1</f>
        <v>0.50257726491236809</v>
      </c>
      <c r="L101" s="16">
        <f>+'SCC x Atuacao = Serv. Indústria'!L133/'SCC x Atuacao = Serv. Indústria'!L101-1</f>
        <v>0.10326721203302491</v>
      </c>
    </row>
    <row r="102" spans="1:12" x14ac:dyDescent="0.25">
      <c r="A102" s="123" t="s">
        <v>530</v>
      </c>
      <c r="B102" s="16">
        <f>+'SCC x Atuacao = Serv. Indústria'!B134/'SCC x Atuacao = Serv. Indústria'!B102-1</f>
        <v>0.59058151810803095</v>
      </c>
      <c r="C102" s="16">
        <f>+'SCC x Atuacao = Serv. Indústria'!C134/'SCC x Atuacao = Serv. Indústria'!C102-1</f>
        <v>0.24991323013541877</v>
      </c>
      <c r="D102" s="16">
        <f>+'SCC x Atuacao = Serv. Indústria'!D134/'SCC x Atuacao = Serv. Indústria'!D102-1</f>
        <v>-4.8567901898340593E-2</v>
      </c>
      <c r="E102" s="16" t="e">
        <f>+'SCC x Atuacao = Serv. Indústria'!E134/'SCC x Atuacao = Serv. Indústria'!E102-1</f>
        <v>#DIV/0!</v>
      </c>
      <c r="F102" s="16">
        <f>+'SCC x Atuacao = Serv. Indústria'!F134/'SCC x Atuacao = Serv. Indústria'!F102-1</f>
        <v>-9.5491484284194628E-2</v>
      </c>
      <c r="G102" s="16">
        <f>+'SCC x Atuacao = Serv. Indústria'!G134/'SCC x Atuacao = Serv. Indústria'!G102-1</f>
        <v>0.18277543901036841</v>
      </c>
      <c r="H102" s="16">
        <f>+'SCC x Atuacao = Serv. Indústria'!H134/'SCC x Atuacao = Serv. Indústria'!H102-1</f>
        <v>0.38505050683796327</v>
      </c>
      <c r="I102" s="16">
        <f>+'SCC x Atuacao = Serv. Indústria'!I134/'SCC x Atuacao = Serv. Indústria'!I102-1</f>
        <v>-0.16177376063326565</v>
      </c>
      <c r="J102" s="16">
        <f>+'SCC x Atuacao = Serv. Indústria'!J134/'SCC x Atuacao = Serv. Indústria'!J102-1</f>
        <v>-0.48345752916851548</v>
      </c>
      <c r="K102" s="16">
        <f>+'SCC x Atuacao = Serv. Indústria'!K134/'SCC x Atuacao = Serv. Indústria'!K102-1</f>
        <v>-0.37396580867954798</v>
      </c>
      <c r="L102" s="16">
        <f>+'SCC x Atuacao = Serv. Indústria'!L134/'SCC x Atuacao = Serv. Indústria'!L102-1</f>
        <v>-0.19604177666251876</v>
      </c>
    </row>
    <row r="103" spans="1:12" x14ac:dyDescent="0.25">
      <c r="A103" s="123" t="s">
        <v>531</v>
      </c>
      <c r="B103" s="16">
        <f>+'SCC x Atuacao = Serv. Indústria'!B135/'SCC x Atuacao = Serv. Indústria'!B103-1</f>
        <v>-0.25270765795936556</v>
      </c>
      <c r="C103" s="16">
        <f>+'SCC x Atuacao = Serv. Indústria'!C135/'SCC x Atuacao = Serv. Indústria'!C103-1</f>
        <v>0.43721727823318934</v>
      </c>
      <c r="D103" s="16">
        <f>+'SCC x Atuacao = Serv. Indústria'!D135/'SCC x Atuacao = Serv. Indústria'!D103-1</f>
        <v>0.23580419922494311</v>
      </c>
      <c r="E103" s="16" t="e">
        <f>+'SCC x Atuacao = Serv. Indústria'!E135/'SCC x Atuacao = Serv. Indústria'!E103-1</f>
        <v>#DIV/0!</v>
      </c>
      <c r="F103" s="16">
        <f>+'SCC x Atuacao = Serv. Indústria'!F135/'SCC x Atuacao = Serv. Indústria'!F103-1</f>
        <v>-4.8726474772257111E-3</v>
      </c>
      <c r="G103" s="16">
        <f>+'SCC x Atuacao = Serv. Indústria'!G135/'SCC x Atuacao = Serv. Indústria'!G103-1</f>
        <v>4.5734260135498195E-2</v>
      </c>
      <c r="H103" s="16">
        <f>+'SCC x Atuacao = Serv. Indústria'!H135/'SCC x Atuacao = Serv. Indústria'!H103-1</f>
        <v>0.3795713153785174</v>
      </c>
      <c r="I103" s="16">
        <f>+'SCC x Atuacao = Serv. Indústria'!I135/'SCC x Atuacao = Serv. Indústria'!I103-1</f>
        <v>-0.89712754923715243</v>
      </c>
      <c r="J103" s="16">
        <f>+'SCC x Atuacao = Serv. Indústria'!J135/'SCC x Atuacao = Serv. Indústria'!J103-1</f>
        <v>-0.77682122890941951</v>
      </c>
      <c r="K103" s="16">
        <f>+'SCC x Atuacao = Serv. Indústria'!K135/'SCC x Atuacao = Serv. Indústria'!K103-1</f>
        <v>0.1885498778700625</v>
      </c>
      <c r="L103" s="16">
        <f>+'SCC x Atuacao = Serv. Indústria'!L135/'SCC x Atuacao = Serv. Indústria'!L103-1</f>
        <v>0.13994235961224533</v>
      </c>
    </row>
    <row r="104" spans="1:12" x14ac:dyDescent="0.25">
      <c r="A104" s="123" t="s">
        <v>532</v>
      </c>
      <c r="B104" s="16">
        <f>+'SCC x Atuacao = Serv. Indústria'!B136/'SCC x Atuacao = Serv. Indústria'!B104-1</f>
        <v>-1</v>
      </c>
      <c r="C104" s="16">
        <f>+'SCC x Atuacao = Serv. Indústria'!C136/'SCC x Atuacao = Serv. Indústria'!C104-1</f>
        <v>0.23886288099162289</v>
      </c>
      <c r="D104" s="16">
        <f>+'SCC x Atuacao = Serv. Indústria'!D136/'SCC x Atuacao = Serv. Indústria'!D104-1</f>
        <v>0.15396649544497509</v>
      </c>
      <c r="E104" s="16">
        <f>+'SCC x Atuacao = Serv. Indústria'!E136/'SCC x Atuacao = Serv. Indústria'!E104-1</f>
        <v>5.5091730128224548E-2</v>
      </c>
      <c r="F104" s="16">
        <f>+'SCC x Atuacao = Serv. Indústria'!F136/'SCC x Atuacao = Serv. Indústria'!F104-1</f>
        <v>-0.36179457530407488</v>
      </c>
      <c r="G104" s="16">
        <f>+'SCC x Atuacao = Serv. Indústria'!G136/'SCC x Atuacao = Serv. Indústria'!G104-1</f>
        <v>1.4072230454028389E-2</v>
      </c>
      <c r="H104" s="16">
        <f>+'SCC x Atuacao = Serv. Indústria'!H136/'SCC x Atuacao = Serv. Indústria'!H104-1</f>
        <v>0.49272840832945897</v>
      </c>
      <c r="I104" s="16">
        <f>+'SCC x Atuacao = Serv. Indústria'!I136/'SCC x Atuacao = Serv. Indústria'!I104-1</f>
        <v>0.64407319780515082</v>
      </c>
      <c r="J104" s="16">
        <f>+'SCC x Atuacao = Serv. Indústria'!J136/'SCC x Atuacao = Serv. Indústria'!J104-1</f>
        <v>6.3632369664726296E-2</v>
      </c>
      <c r="K104" s="16">
        <f>+'SCC x Atuacao = Serv. Indústria'!K136/'SCC x Atuacao = Serv. Indústria'!K104-1</f>
        <v>5.164715958983912E-2</v>
      </c>
      <c r="L104" s="16">
        <f>+'SCC x Atuacao = Serv. Indústria'!L136/'SCC x Atuacao = Serv. Indústria'!L104-1</f>
        <v>7.6958123344669893E-2</v>
      </c>
    </row>
    <row r="105" spans="1:12" x14ac:dyDescent="0.25">
      <c r="A105" s="123" t="s">
        <v>533</v>
      </c>
      <c r="B105" s="16">
        <f>+'SCC x Atuacao = Serv. Indústria'!B137/'SCC x Atuacao = Serv. Indústria'!B105-1</f>
        <v>-6.6681043853346389E-2</v>
      </c>
      <c r="C105" s="16">
        <f>+'SCC x Atuacao = Serv. Indústria'!C137/'SCC x Atuacao = Serv. Indústria'!C105-1</f>
        <v>7.9228475057827152E-2</v>
      </c>
      <c r="D105" s="16">
        <f>+'SCC x Atuacao = Serv. Indústria'!D137/'SCC x Atuacao = Serv. Indústria'!D105-1</f>
        <v>1.3269349087936533E-2</v>
      </c>
      <c r="E105" s="16">
        <f>+'SCC x Atuacao = Serv. Indústria'!E137/'SCC x Atuacao = Serv. Indústria'!E105-1</f>
        <v>4.5147127595987602E-2</v>
      </c>
      <c r="F105" s="16">
        <f>+'SCC x Atuacao = Serv. Indústria'!F137/'SCC x Atuacao = Serv. Indústria'!F105-1</f>
        <v>-0.10109176162410916</v>
      </c>
      <c r="G105" s="16">
        <f>+'SCC x Atuacao = Serv. Indústria'!G137/'SCC x Atuacao = Serv. Indústria'!G105-1</f>
        <v>0.32831440196976014</v>
      </c>
      <c r="H105" s="16">
        <f>+'SCC x Atuacao = Serv. Indústria'!H137/'SCC x Atuacao = Serv. Indústria'!H105-1</f>
        <v>0.11287512344927442</v>
      </c>
      <c r="I105" s="16">
        <f>+'SCC x Atuacao = Serv. Indústria'!I137/'SCC x Atuacao = Serv. Indústria'!I105-1</f>
        <v>0.52831979739194224</v>
      </c>
      <c r="J105" s="16">
        <f>+'SCC x Atuacao = Serv. Indústria'!J137/'SCC x Atuacao = Serv. Indústria'!J105-1</f>
        <v>-3.6758964365326774E-2</v>
      </c>
      <c r="K105" s="16">
        <f>+'SCC x Atuacao = Serv. Indústria'!K137/'SCC x Atuacao = Serv. Indústria'!K105-1</f>
        <v>1.771593131219884E-2</v>
      </c>
      <c r="L105" s="16">
        <f>+'SCC x Atuacao = Serv. Indústria'!L137/'SCC x Atuacao = Serv. Indústria'!L105-1</f>
        <v>-9.1475401252812949E-3</v>
      </c>
    </row>
    <row r="106" spans="1:12" x14ac:dyDescent="0.25">
      <c r="A106" s="123" t="s">
        <v>534</v>
      </c>
      <c r="B106" s="16">
        <f>+'SCC x Atuacao = Serv. Indústria'!B138/'SCC x Atuacao = Serv. Indústria'!B106-1</f>
        <v>2.2955748301345937</v>
      </c>
      <c r="C106" s="16">
        <f>+'SCC x Atuacao = Serv. Indústria'!C138/'SCC x Atuacao = Serv. Indústria'!C106-1</f>
        <v>4.697972477313944</v>
      </c>
      <c r="D106" s="16">
        <f>+'SCC x Atuacao = Serv. Indústria'!D138/'SCC x Atuacao = Serv. Indústria'!D106-1</f>
        <v>6.5883438040105213E-2</v>
      </c>
      <c r="E106" s="16" t="e">
        <f>+'SCC x Atuacao = Serv. Indústria'!E138/'SCC x Atuacao = Serv. Indústria'!E106-1</f>
        <v>#DIV/0!</v>
      </c>
      <c r="F106" s="16">
        <f>+'SCC x Atuacao = Serv. Indústria'!F138/'SCC x Atuacao = Serv. Indústria'!F106-1</f>
        <v>-0.2613411324049848</v>
      </c>
      <c r="G106" s="16">
        <f>+'SCC x Atuacao = Serv. Indústria'!G138/'SCC x Atuacao = Serv. Indústria'!G106-1</f>
        <v>0.72950598229694741</v>
      </c>
      <c r="H106" s="16">
        <f>+'SCC x Atuacao = Serv. Indústria'!H138/'SCC x Atuacao = Serv. Indústria'!H106-1</f>
        <v>-3.9435659369720932E-3</v>
      </c>
      <c r="I106" s="16">
        <f>+'SCC x Atuacao = Serv. Indústria'!I138/'SCC x Atuacao = Serv. Indústria'!I106-1</f>
        <v>-1</v>
      </c>
      <c r="J106" s="16" t="e">
        <f>+'SCC x Atuacao = Serv. Indústria'!J138/'SCC x Atuacao = Serv. Indústria'!J106-1</f>
        <v>#DIV/0!</v>
      </c>
      <c r="K106" s="16">
        <f>+'SCC x Atuacao = Serv. Indústria'!K138/'SCC x Atuacao = Serv. Indústria'!K106-1</f>
        <v>0.5091203958823054</v>
      </c>
      <c r="L106" s="16">
        <f>+'SCC x Atuacao = Serv. Indústria'!L138/'SCC x Atuacao = Serv. Indústria'!L106-1</f>
        <v>0.13863635044426181</v>
      </c>
    </row>
    <row r="107" spans="1:12" x14ac:dyDescent="0.25">
      <c r="A107" s="123" t="s">
        <v>535</v>
      </c>
      <c r="B107" s="16">
        <f>+'SCC x Atuacao = Serv. Indústria'!B139/'SCC x Atuacao = Serv. Indústria'!B107-1</f>
        <v>0.31267509776050861</v>
      </c>
      <c r="C107" s="16">
        <f>+'SCC x Atuacao = Serv. Indústria'!C139/'SCC x Atuacao = Serv. Indústria'!C107-1</f>
        <v>6.1718831661028872E-2</v>
      </c>
      <c r="D107" s="16">
        <f>+'SCC x Atuacao = Serv. Indústria'!D139/'SCC x Atuacao = Serv. Indústria'!D107-1</f>
        <v>0.54020270767856249</v>
      </c>
      <c r="E107" s="16">
        <f>+'SCC x Atuacao = Serv. Indústria'!E139/'SCC x Atuacao = Serv. Indústria'!E107-1</f>
        <v>-1</v>
      </c>
      <c r="F107" s="16">
        <f>+'SCC x Atuacao = Serv. Indústria'!F139/'SCC x Atuacao = Serv. Indústria'!F107-1</f>
        <v>-0.12004473195869392</v>
      </c>
      <c r="G107" s="16">
        <f>+'SCC x Atuacao = Serv. Indústria'!G139/'SCC x Atuacao = Serv. Indústria'!G107-1</f>
        <v>0.10055565928845223</v>
      </c>
      <c r="H107" s="16">
        <f>+'SCC x Atuacao = Serv. Indústria'!H139/'SCC x Atuacao = Serv. Indústria'!H107-1</f>
        <v>-0.10014375047218471</v>
      </c>
      <c r="I107" s="16">
        <f>+'SCC x Atuacao = Serv. Indústria'!I139/'SCC x Atuacao = Serv. Indústria'!I107-1</f>
        <v>-2.4603463139967863E-2</v>
      </c>
      <c r="J107" s="16" t="e">
        <f>+'SCC x Atuacao = Serv. Indústria'!J139/'SCC x Atuacao = Serv. Indústria'!J107-1</f>
        <v>#DIV/0!</v>
      </c>
      <c r="K107" s="16">
        <f>+'SCC x Atuacao = Serv. Indústria'!K139/'SCC x Atuacao = Serv. Indústria'!K107-1</f>
        <v>0.21868988760023744</v>
      </c>
      <c r="L107" s="16">
        <f>+'SCC x Atuacao = Serv. Indústria'!L139/'SCC x Atuacao = Serv. Indústria'!L107-1</f>
        <v>0.27281747820199875</v>
      </c>
    </row>
    <row r="108" spans="1:12" x14ac:dyDescent="0.25">
      <c r="A108" s="123" t="s">
        <v>536</v>
      </c>
      <c r="B108" s="16">
        <f>+'SCC x Atuacao = Serv. Indústria'!B140/'SCC x Atuacao = Serv. Indústria'!B108-1</f>
        <v>-0.16379574835200705</v>
      </c>
      <c r="C108" s="16">
        <f>+'SCC x Atuacao = Serv. Indústria'!C140/'SCC x Atuacao = Serv. Indústria'!C108-1</f>
        <v>1.2342399778385409</v>
      </c>
      <c r="D108" s="16">
        <f>+'SCC x Atuacao = Serv. Indústria'!D140/'SCC x Atuacao = Serv. Indústria'!D108-1</f>
        <v>0.12094081480937136</v>
      </c>
      <c r="E108" s="16">
        <f>+'SCC x Atuacao = Serv. Indústria'!E140/'SCC x Atuacao = Serv. Indústria'!E108-1</f>
        <v>3.88897054013814</v>
      </c>
      <c r="F108" s="16">
        <f>+'SCC x Atuacao = Serv. Indústria'!F140/'SCC x Atuacao = Serv. Indústria'!F108-1</f>
        <v>-0.14528154385285696</v>
      </c>
      <c r="G108" s="16">
        <f>+'SCC x Atuacao = Serv. Indústria'!G140/'SCC x Atuacao = Serv. Indústria'!G108-1</f>
        <v>0.24204400441803009</v>
      </c>
      <c r="H108" s="16">
        <f>+'SCC x Atuacao = Serv. Indústria'!H140/'SCC x Atuacao = Serv. Indústria'!H108-1</f>
        <v>-1.9088806853049145E-2</v>
      </c>
      <c r="I108" s="16">
        <f>+'SCC x Atuacao = Serv. Indústria'!I140/'SCC x Atuacao = Serv. Indústria'!I108-1</f>
        <v>-0.27745147354166033</v>
      </c>
      <c r="J108" s="16">
        <f>+'SCC x Atuacao = Serv. Indústria'!J140/'SCC x Atuacao = Serv. Indústria'!J108-1</f>
        <v>0.22353909173854869</v>
      </c>
      <c r="K108" s="16">
        <f>+'SCC x Atuacao = Serv. Indústria'!K140/'SCC x Atuacao = Serv. Indústria'!K108-1</f>
        <v>0.31175140503087628</v>
      </c>
      <c r="L108" s="16">
        <f>+'SCC x Atuacao = Serv. Indústria'!L140/'SCC x Atuacao = Serv. Indústria'!L108-1</f>
        <v>0.1003506779781087</v>
      </c>
    </row>
    <row r="109" spans="1:12" x14ac:dyDescent="0.25">
      <c r="A109" s="123" t="s">
        <v>537</v>
      </c>
      <c r="B109" s="16">
        <f>+'SCC x Atuacao = Serv. Indústria'!B141/'SCC x Atuacao = Serv. Indústria'!B109-1</f>
        <v>0.24887817258951617</v>
      </c>
      <c r="C109" s="16">
        <f>+'SCC x Atuacao = Serv. Indústria'!C141/'SCC x Atuacao = Serv. Indústria'!C109-1</f>
        <v>1.0489633910816543</v>
      </c>
      <c r="D109" s="16">
        <f>+'SCC x Atuacao = Serv. Indústria'!D141/'SCC x Atuacao = Serv. Indústria'!D109-1</f>
        <v>3.0172474412780925E-2</v>
      </c>
      <c r="E109" s="16">
        <f>+'SCC x Atuacao = Serv. Indústria'!E141/'SCC x Atuacao = Serv. Indústria'!E109-1</f>
        <v>1.1725141324844284</v>
      </c>
      <c r="F109" s="16">
        <f>+'SCC x Atuacao = Serv. Indústria'!F141/'SCC x Atuacao = Serv. Indústria'!F109-1</f>
        <v>-0.17863605453871445</v>
      </c>
      <c r="G109" s="16">
        <f>+'SCC x Atuacao = Serv. Indústria'!G141/'SCC x Atuacao = Serv. Indústria'!G109-1</f>
        <v>0.92575449854316005</v>
      </c>
      <c r="H109" s="16">
        <f>+'SCC x Atuacao = Serv. Indústria'!H141/'SCC x Atuacao = Serv. Indústria'!H109-1</f>
        <v>-0.18208126273979219</v>
      </c>
      <c r="I109" s="16">
        <f>+'SCC x Atuacao = Serv. Indústria'!I141/'SCC x Atuacao = Serv. Indústria'!I109-1</f>
        <v>-0.79500594761046028</v>
      </c>
      <c r="J109" s="16">
        <f>+'SCC x Atuacao = Serv. Indústria'!J141/'SCC x Atuacao = Serv. Indústria'!J109-1</f>
        <v>1.8477230988046065</v>
      </c>
      <c r="K109" s="16">
        <f>+'SCC x Atuacao = Serv. Indústria'!K141/'SCC x Atuacao = Serv. Indústria'!K109-1</f>
        <v>0.27914556171645866</v>
      </c>
      <c r="L109" s="16">
        <f>+'SCC x Atuacao = Serv. Indústria'!L141/'SCC x Atuacao = Serv. Indústria'!L109-1</f>
        <v>0.20813929131571784</v>
      </c>
    </row>
    <row r="110" spans="1:12" x14ac:dyDescent="0.25">
      <c r="A110" s="123" t="s">
        <v>538</v>
      </c>
      <c r="B110" s="16">
        <f>+'SCC x Atuacao = Serv. Indústria'!B142/'SCC x Atuacao = Serv. Indústria'!B110-1</f>
        <v>-0.15072775402601823</v>
      </c>
      <c r="C110" s="16">
        <f>+'SCC x Atuacao = Serv. Indústria'!C142/'SCC x Atuacao = Serv. Indústria'!C110-1</f>
        <v>0.23712411495003494</v>
      </c>
      <c r="D110" s="16">
        <f>+'SCC x Atuacao = Serv. Indústria'!D142/'SCC x Atuacao = Serv. Indústria'!D110-1</f>
        <v>-7.1891831333548706E-2</v>
      </c>
      <c r="E110" s="16">
        <f>+'SCC x Atuacao = Serv. Indústria'!E142/'SCC x Atuacao = Serv. Indústria'!E110-1</f>
        <v>0.31182744792507378</v>
      </c>
      <c r="F110" s="16">
        <f>+'SCC x Atuacao = Serv. Indústria'!F142/'SCC x Atuacao = Serv. Indústria'!F110-1</f>
        <v>-7.7483255672241347E-2</v>
      </c>
      <c r="G110" s="16">
        <f>+'SCC x Atuacao = Serv. Indústria'!G142/'SCC x Atuacao = Serv. Indústria'!G110-1</f>
        <v>0.17338420981483949</v>
      </c>
      <c r="H110" s="16">
        <f>+'SCC x Atuacao = Serv. Indústria'!H142/'SCC x Atuacao = Serv. Indústria'!H110-1</f>
        <v>8.91020984490134E-2</v>
      </c>
      <c r="I110" s="16">
        <f>+'SCC x Atuacao = Serv. Indústria'!I142/'SCC x Atuacao = Serv. Indústria'!I110-1</f>
        <v>-0.30683462265262573</v>
      </c>
      <c r="J110" s="16">
        <f>+'SCC x Atuacao = Serv. Indústria'!J142/'SCC x Atuacao = Serv. Indústria'!J110-1</f>
        <v>0.28885059551528269</v>
      </c>
      <c r="K110" s="16">
        <f>+'SCC x Atuacao = Serv. Indústria'!K142/'SCC x Atuacao = Serv. Indústria'!K110-1</f>
        <v>0.21986386010851344</v>
      </c>
      <c r="L110" s="16">
        <f>+'SCC x Atuacao = Serv. Indústria'!L142/'SCC x Atuacao = Serv. Indústria'!L110-1</f>
        <v>-2.3746196042201184E-2</v>
      </c>
    </row>
    <row r="111" spans="1:12" x14ac:dyDescent="0.25">
      <c r="A111" s="123" t="s">
        <v>539</v>
      </c>
      <c r="B111" s="16">
        <f>+'SCC x Atuacao = Serv. Indústria'!B143/'SCC x Atuacao = Serv. Indústria'!B111-1</f>
        <v>-3.8161158618454927E-2</v>
      </c>
      <c r="C111" s="16">
        <f>+'SCC x Atuacao = Serv. Indústria'!C143/'SCC x Atuacao = Serv. Indústria'!C111-1</f>
        <v>-4.0425129794758319E-2</v>
      </c>
      <c r="D111" s="16">
        <f>+'SCC x Atuacao = Serv. Indústria'!D143/'SCC x Atuacao = Serv. Indústria'!D111-1</f>
        <v>0.8715936988930284</v>
      </c>
      <c r="E111" s="16">
        <f>+'SCC x Atuacao = Serv. Indústria'!E143/'SCC x Atuacao = Serv. Indústria'!E111-1</f>
        <v>0.6936879670336531</v>
      </c>
      <c r="F111" s="16">
        <f>+'SCC x Atuacao = Serv. Indústria'!F143/'SCC x Atuacao = Serv. Indústria'!F111-1</f>
        <v>-0.11689534655036837</v>
      </c>
      <c r="G111" s="16">
        <f>+'SCC x Atuacao = Serv. Indústria'!G143/'SCC x Atuacao = Serv. Indústria'!G111-1</f>
        <v>-3.7227454775351498E-3</v>
      </c>
      <c r="H111" s="16">
        <f>+'SCC x Atuacao = Serv. Indústria'!H143/'SCC x Atuacao = Serv. Indústria'!H111-1</f>
        <v>-0.26739879697905533</v>
      </c>
      <c r="I111" s="16">
        <f>+'SCC x Atuacao = Serv. Indústria'!I143/'SCC x Atuacao = Serv. Indústria'!I111-1</f>
        <v>-0.42347366985472257</v>
      </c>
      <c r="J111" s="16">
        <f>+'SCC x Atuacao = Serv. Indústria'!J143/'SCC x Atuacao = Serv. Indústria'!J111-1</f>
        <v>0.44522689959403539</v>
      </c>
      <c r="K111" s="16">
        <f>+'SCC x Atuacao = Serv. Indústria'!K143/'SCC x Atuacao = Serv. Indústria'!K111-1</f>
        <v>0.14485771053394991</v>
      </c>
      <c r="L111" s="16">
        <f>+'SCC x Atuacao = Serv. Indústria'!L143/'SCC x Atuacao = Serv. Indústria'!L111-1</f>
        <v>0.53353204427969714</v>
      </c>
    </row>
    <row r="112" spans="1:12" x14ac:dyDescent="0.25">
      <c r="A112" s="123" t="s">
        <v>540</v>
      </c>
      <c r="B112" s="16">
        <f>+'SCC x Atuacao = Serv. Indústria'!B144/'SCC x Atuacao = Serv. Indústria'!B112-1</f>
        <v>-0.13948103097812325</v>
      </c>
      <c r="C112" s="16">
        <f>+'SCC x Atuacao = Serv. Indústria'!C144/'SCC x Atuacao = Serv. Indústria'!C112-1</f>
        <v>0.5978145882366761</v>
      </c>
      <c r="D112" s="16">
        <f>+'SCC x Atuacao = Serv. Indústria'!D144/'SCC x Atuacao = Serv. Indústria'!D112-1</f>
        <v>-5.7307248498018604E-3</v>
      </c>
      <c r="E112" s="16">
        <f>+'SCC x Atuacao = Serv. Indústria'!E144/'SCC x Atuacao = Serv. Indústria'!E112-1</f>
        <v>0.14574798201036265</v>
      </c>
      <c r="F112" s="16">
        <f>+'SCC x Atuacao = Serv. Indústria'!F144/'SCC x Atuacao = Serv. Indústria'!F112-1</f>
        <v>-6.3052293840678675E-2</v>
      </c>
      <c r="G112" s="16">
        <f>+'SCC x Atuacao = Serv. Indústria'!G144/'SCC x Atuacao = Serv. Indústria'!G112-1</f>
        <v>0.27618121390600114</v>
      </c>
      <c r="H112" s="16">
        <f>+'SCC x Atuacao = Serv. Indústria'!H144/'SCC x Atuacao = Serv. Indústria'!H112-1</f>
        <v>1.5679716967756718E-2</v>
      </c>
      <c r="I112" s="16">
        <f>+'SCC x Atuacao = Serv. Indústria'!I144/'SCC x Atuacao = Serv. Indústria'!I112-1</f>
        <v>0.39612890582949678</v>
      </c>
      <c r="J112" s="16">
        <f>+'SCC x Atuacao = Serv. Indústria'!J144/'SCC x Atuacao = Serv. Indústria'!J112-1</f>
        <v>-0.92258736609666969</v>
      </c>
      <c r="K112" s="16">
        <f>+'SCC x Atuacao = Serv. Indústria'!K144/'SCC x Atuacao = Serv. Indústria'!K112-1</f>
        <v>0.24634850792819041</v>
      </c>
      <c r="L112" s="16">
        <f>+'SCC x Atuacao = Serv. Indústria'!L144/'SCC x Atuacao = Serv. Indústria'!L112-1</f>
        <v>1.2942989055293008E-2</v>
      </c>
    </row>
    <row r="113" spans="1:12" x14ac:dyDescent="0.25">
      <c r="A113" s="123" t="s">
        <v>541</v>
      </c>
      <c r="B113" s="16">
        <f>+'SCC x Atuacao = Serv. Indústria'!B145/'SCC x Atuacao = Serv. Indústria'!B113-1</f>
        <v>2.9458591659059286E-2</v>
      </c>
      <c r="C113" s="16">
        <f>+'SCC x Atuacao = Serv. Indústria'!C145/'SCC x Atuacao = Serv. Indústria'!C113-1</f>
        <v>-0.67126532146955276</v>
      </c>
      <c r="D113" s="16">
        <f>+'SCC x Atuacao = Serv. Indústria'!D145/'SCC x Atuacao = Serv. Indústria'!D113-1</f>
        <v>0.37134022506245468</v>
      </c>
      <c r="E113" s="16">
        <f>+'SCC x Atuacao = Serv. Indústria'!E145/'SCC x Atuacao = Serv. Indústria'!E113-1</f>
        <v>0.23397452211690717</v>
      </c>
      <c r="F113" s="16">
        <f>+'SCC x Atuacao = Serv. Indústria'!F145/'SCC x Atuacao = Serv. Indústria'!F113-1</f>
        <v>0.57334909346665186</v>
      </c>
      <c r="G113" s="16">
        <f>+'SCC x Atuacao = Serv. Indústria'!G145/'SCC x Atuacao = Serv. Indústria'!G113-1</f>
        <v>-2.7718552658301587E-2</v>
      </c>
      <c r="H113" s="16">
        <f>+'SCC x Atuacao = Serv. Indústria'!H145/'SCC x Atuacao = Serv. Indústria'!H113-1</f>
        <v>-2.8347030304513132E-2</v>
      </c>
      <c r="I113" s="16">
        <f>+'SCC x Atuacao = Serv. Indústria'!I145/'SCC x Atuacao = Serv. Indústria'!I113-1</f>
        <v>-0.44376650306065824</v>
      </c>
      <c r="J113" s="16">
        <f>+'SCC x Atuacao = Serv. Indústria'!J145/'SCC x Atuacao = Serv. Indústria'!J113-1</f>
        <v>2.2155174575507472</v>
      </c>
      <c r="K113" s="16">
        <f>+'SCC x Atuacao = Serv. Indústria'!K145/'SCC x Atuacao = Serv. Indústria'!K113-1</f>
        <v>0.17320270446911645</v>
      </c>
      <c r="L113" s="16">
        <f>+'SCC x Atuacao = Serv. Indústria'!L145/'SCC x Atuacao = Serv. Indústria'!L113-1</f>
        <v>0.25070855604609887</v>
      </c>
    </row>
    <row r="114" spans="1:12" x14ac:dyDescent="0.25">
      <c r="A114" s="123" t="s">
        <v>542</v>
      </c>
      <c r="B114" s="16">
        <f>+'SCC x Atuacao = Serv. Indústria'!B146/'SCC x Atuacao = Serv. Indústria'!B114-1</f>
        <v>0.65524458030376098</v>
      </c>
      <c r="C114" s="16">
        <f>+'SCC x Atuacao = Serv. Indústria'!C146/'SCC x Atuacao = Serv. Indústria'!C114-1</f>
        <v>-0.44639699320184656</v>
      </c>
      <c r="D114" s="16">
        <f>+'SCC x Atuacao = Serv. Indústria'!D146/'SCC x Atuacao = Serv. Indústria'!D114-1</f>
        <v>2.6978329919162825E-2</v>
      </c>
      <c r="E114" s="16">
        <f>+'SCC x Atuacao = Serv. Indústria'!E146/'SCC x Atuacao = Serv. Indústria'!E114-1</f>
        <v>0.2750437776953536</v>
      </c>
      <c r="F114" s="16">
        <f>+'SCC x Atuacao = Serv. Indústria'!F146/'SCC x Atuacao = Serv. Indústria'!F114-1</f>
        <v>-0.15950479535186612</v>
      </c>
      <c r="G114" s="16">
        <f>+'SCC x Atuacao = Serv. Indústria'!G146/'SCC x Atuacao = Serv. Indústria'!G114-1</f>
        <v>0.14014362121030621</v>
      </c>
      <c r="H114" s="16">
        <f>+'SCC x Atuacao = Serv. Indústria'!H146/'SCC x Atuacao = Serv. Indústria'!H114-1</f>
        <v>9.2646049068605185E-2</v>
      </c>
      <c r="I114" s="16">
        <f>+'SCC x Atuacao = Serv. Indústria'!I146/'SCC x Atuacao = Serv. Indústria'!I114-1</f>
        <v>2.9662489579213025E-2</v>
      </c>
      <c r="J114" s="16">
        <f>+'SCC x Atuacao = Serv. Indústria'!J146/'SCC x Atuacao = Serv. Indústria'!J114-1</f>
        <v>-6.4176492275109243E-2</v>
      </c>
      <c r="K114" s="16">
        <f>+'SCC x Atuacao = Serv. Indústria'!K146/'SCC x Atuacao = Serv. Indústria'!K114-1</f>
        <v>0.45017439589853736</v>
      </c>
      <c r="L114" s="16">
        <f>+'SCC x Atuacao = Serv. Indústria'!L146/'SCC x Atuacao = Serv. Indústria'!L114-1</f>
        <v>1.5749543411232692E-2</v>
      </c>
    </row>
    <row r="115" spans="1:12" x14ac:dyDescent="0.25">
      <c r="A115" s="123" t="s">
        <v>543</v>
      </c>
      <c r="B115" s="16">
        <f>+'SCC x Atuacao = Serv. Indústria'!B147/'SCC x Atuacao = Serv. Indústria'!B115-1</f>
        <v>0.39516265027824393</v>
      </c>
      <c r="C115" s="16">
        <f>+'SCC x Atuacao = Serv. Indústria'!C147/'SCC x Atuacao = Serv. Indústria'!C115-1</f>
        <v>-9.5059080248555028E-2</v>
      </c>
      <c r="D115" s="16">
        <f>+'SCC x Atuacao = Serv. Indústria'!D147/'SCC x Atuacao = Serv. Indústria'!D115-1</f>
        <v>0.13457033733456791</v>
      </c>
      <c r="E115" s="16">
        <f>+'SCC x Atuacao = Serv. Indústria'!E147/'SCC x Atuacao = Serv. Indústria'!E115-1</f>
        <v>0.1175045712934939</v>
      </c>
      <c r="F115" s="16">
        <f>+'SCC x Atuacao = Serv. Indústria'!F147/'SCC x Atuacao = Serv. Indústria'!F115-1</f>
        <v>-2.6531687222600464E-2</v>
      </c>
      <c r="G115" s="16">
        <f>+'SCC x Atuacao = Serv. Indústria'!G147/'SCC x Atuacao = Serv. Indústria'!G115-1</f>
        <v>0.25628773271789229</v>
      </c>
      <c r="H115" s="16">
        <f>+'SCC x Atuacao = Serv. Indústria'!H147/'SCC x Atuacao = Serv. Indústria'!H115-1</f>
        <v>0.7911839864561947</v>
      </c>
      <c r="I115" s="16" t="e">
        <f>+'SCC x Atuacao = Serv. Indústria'!I147/'SCC x Atuacao = Serv. Indústria'!I115-1</f>
        <v>#DIV/0!</v>
      </c>
      <c r="J115" s="16">
        <f>+'SCC x Atuacao = Serv. Indústria'!J147/'SCC x Atuacao = Serv. Indústria'!J115-1</f>
        <v>2.4896353866165533</v>
      </c>
      <c r="K115" s="16">
        <f>+'SCC x Atuacao = Serv. Indústria'!K147/'SCC x Atuacao = Serv. Indústria'!K115-1</f>
        <v>0.45925353985177741</v>
      </c>
      <c r="L115" s="16">
        <f>+'SCC x Atuacao = Serv. Indústria'!L147/'SCC x Atuacao = Serv. Indústria'!L115-1</f>
        <v>0.16939924629207481</v>
      </c>
    </row>
    <row r="116" spans="1:12" x14ac:dyDescent="0.25">
      <c r="A116" s="123" t="s">
        <v>544</v>
      </c>
      <c r="B116" s="16">
        <f>+'SCC x Atuacao = Serv. Indústria'!B148/'SCC x Atuacao = Serv. Indústria'!B116-1</f>
        <v>-0.15283596330823468</v>
      </c>
      <c r="C116" s="16">
        <f>+'SCC x Atuacao = Serv. Indústria'!C148/'SCC x Atuacao = Serv. Indústria'!C116-1</f>
        <v>0.21649751126293104</v>
      </c>
      <c r="D116" s="16">
        <f>+'SCC x Atuacao = Serv. Indústria'!D148/'SCC x Atuacao = Serv. Indústria'!D116-1</f>
        <v>0.26212179312973571</v>
      </c>
      <c r="E116" s="16">
        <f>+'SCC x Atuacao = Serv. Indústria'!E148/'SCC x Atuacao = Serv. Indústria'!E116-1</f>
        <v>0.36131054644560323</v>
      </c>
      <c r="F116" s="16">
        <f>+'SCC x Atuacao = Serv. Indústria'!F148/'SCC x Atuacao = Serv. Indústria'!F116-1</f>
        <v>-0.19544518095837304</v>
      </c>
      <c r="G116" s="16">
        <f>+'SCC x Atuacao = Serv. Indústria'!G148/'SCC x Atuacao = Serv. Indústria'!G116-1</f>
        <v>-6.7529859071828957E-2</v>
      </c>
      <c r="H116" s="16">
        <f>+'SCC x Atuacao = Serv. Indústria'!H148/'SCC x Atuacao = Serv. Indústria'!H116-1</f>
        <v>1.5595324249172871E-2</v>
      </c>
      <c r="I116" s="16">
        <f>+'SCC x Atuacao = Serv. Indústria'!I148/'SCC x Atuacao = Serv. Indústria'!I116-1</f>
        <v>-9.6032905455420758E-2</v>
      </c>
      <c r="J116" s="16">
        <f>+'SCC x Atuacao = Serv. Indústria'!J148/'SCC x Atuacao = Serv. Indústria'!J116-1</f>
        <v>1.4533519635833554</v>
      </c>
      <c r="K116" s="16">
        <f>+'SCC x Atuacao = Serv. Indústria'!K148/'SCC x Atuacao = Serv. Indústria'!K116-1</f>
        <v>0.16316348247259604</v>
      </c>
      <c r="L116" s="16">
        <f>+'SCC x Atuacao = Serv. Indústria'!L148/'SCC x Atuacao = Serv. Indústria'!L116-1</f>
        <v>0.1253071971935209</v>
      </c>
    </row>
    <row r="117" spans="1:12" x14ac:dyDescent="0.25">
      <c r="A117" s="123" t="s">
        <v>545</v>
      </c>
      <c r="B117" s="16">
        <f>+'SCC x Atuacao = Serv. Indústria'!B149/'SCC x Atuacao = Serv. Indústria'!B117-1</f>
        <v>-0.32008473379954472</v>
      </c>
      <c r="C117" s="16">
        <f>+'SCC x Atuacao = Serv. Indústria'!C149/'SCC x Atuacao = Serv. Indústria'!C117-1</f>
        <v>-5.7507088464977985E-2</v>
      </c>
      <c r="D117" s="16">
        <f>+'SCC x Atuacao = Serv. Indústria'!D149/'SCC x Atuacao = Serv. Indústria'!D117-1</f>
        <v>3.4303702247541201E-2</v>
      </c>
      <c r="E117" s="16">
        <f>+'SCC x Atuacao = Serv. Indústria'!E149/'SCC x Atuacao = Serv. Indústria'!E117-1</f>
        <v>0.46219803791884639</v>
      </c>
      <c r="F117" s="16">
        <f>+'SCC x Atuacao = Serv. Indústria'!F149/'SCC x Atuacao = Serv. Indústria'!F117-1</f>
        <v>-9.6087157978287485E-2</v>
      </c>
      <c r="G117" s="16">
        <f>+'SCC x Atuacao = Serv. Indústria'!G149/'SCC x Atuacao = Serv. Indústria'!G117-1</f>
        <v>0.21617548176723855</v>
      </c>
      <c r="H117" s="16">
        <f>+'SCC x Atuacao = Serv. Indústria'!H149/'SCC x Atuacao = Serv. Indústria'!H117-1</f>
        <v>2.6544858688496653E-2</v>
      </c>
      <c r="I117" s="16">
        <f>+'SCC x Atuacao = Serv. Indústria'!I149/'SCC x Atuacao = Serv. Indústria'!I117-1</f>
        <v>-0.21930443473031713</v>
      </c>
      <c r="J117" s="16">
        <f>+'SCC x Atuacao = Serv. Indústria'!J149/'SCC x Atuacao = Serv. Indústria'!J117-1</f>
        <v>8.8123993255158739E-2</v>
      </c>
      <c r="K117" s="16">
        <f>+'SCC x Atuacao = Serv. Indústria'!K149/'SCC x Atuacao = Serv. Indústria'!K117-1</f>
        <v>0.23848843480295523</v>
      </c>
      <c r="L117" s="16">
        <f>+'SCC x Atuacao = Serv. Indústria'!L149/'SCC x Atuacao = Serv. Indústria'!L117-1</f>
        <v>-1.5507636579091266E-2</v>
      </c>
    </row>
    <row r="118" spans="1:12" x14ac:dyDescent="0.25">
      <c r="A118" s="123" t="s">
        <v>546</v>
      </c>
      <c r="B118" s="16">
        <f>+'SCC x Atuacao = Serv. Indústria'!B150/'SCC x Atuacao = Serv. Indústria'!B118-1</f>
        <v>0.17001040084127417</v>
      </c>
      <c r="C118" s="16">
        <f>+'SCC x Atuacao = Serv. Indústria'!C150/'SCC x Atuacao = Serv. Indústria'!C118-1</f>
        <v>0.77375886005169781</v>
      </c>
      <c r="D118" s="16">
        <f>+'SCC x Atuacao = Serv. Indústria'!D150/'SCC x Atuacao = Serv. Indústria'!D118-1</f>
        <v>9.8599788240174124E-2</v>
      </c>
      <c r="E118" s="16">
        <f>+'SCC x Atuacao = Serv. Indústria'!E150/'SCC x Atuacao = Serv. Indústria'!E118-1</f>
        <v>2.730511738244811</v>
      </c>
      <c r="F118" s="16">
        <f>+'SCC x Atuacao = Serv. Indústria'!F150/'SCC x Atuacao = Serv. Indústria'!F118-1</f>
        <v>-4.8394340163196214E-2</v>
      </c>
      <c r="G118" s="16">
        <f>+'SCC x Atuacao = Serv. Indústria'!G150/'SCC x Atuacao = Serv. Indústria'!G118-1</f>
        <v>0.23254430326321573</v>
      </c>
      <c r="H118" s="16">
        <f>+'SCC x Atuacao = Serv. Indústria'!H150/'SCC x Atuacao = Serv. Indústria'!H118-1</f>
        <v>0.16425711447937319</v>
      </c>
      <c r="I118" s="16">
        <f>+'SCC x Atuacao = Serv. Indústria'!I150/'SCC x Atuacao = Serv. Indústria'!I118-1</f>
        <v>-0.14852519124372499</v>
      </c>
      <c r="J118" s="16">
        <f>+'SCC x Atuacao = Serv. Indústria'!J150/'SCC x Atuacao = Serv. Indústria'!J118-1</f>
        <v>0.13575854584769154</v>
      </c>
      <c r="K118" s="16">
        <f>+'SCC x Atuacao = Serv. Indústria'!K150/'SCC x Atuacao = Serv. Indústria'!K118-1</f>
        <v>1.4688054708770659E-2</v>
      </c>
      <c r="L118" s="16">
        <f>+'SCC x Atuacao = Serv. Indústria'!L150/'SCC x Atuacao = Serv. Indústria'!L118-1</f>
        <v>6.4578845957265374E-2</v>
      </c>
    </row>
    <row r="119" spans="1:12" x14ac:dyDescent="0.25">
      <c r="A119" s="123" t="s">
        <v>547</v>
      </c>
      <c r="B119" s="16">
        <f>+'SCC x Atuacao = Serv. Indústria'!B151/'SCC x Atuacao = Serv. Indústria'!B119-1</f>
        <v>6.497955194432059E-2</v>
      </c>
      <c r="C119" s="16">
        <f>+'SCC x Atuacao = Serv. Indústria'!C151/'SCC x Atuacao = Serv. Indústria'!C119-1</f>
        <v>-1.1832241453957559E-2</v>
      </c>
      <c r="D119" s="16">
        <f>+'SCC x Atuacao = Serv. Indústria'!D151/'SCC x Atuacao = Serv. Indústria'!D119-1</f>
        <v>8.1194676470368154E-2</v>
      </c>
      <c r="E119" s="16">
        <f>+'SCC x Atuacao = Serv. Indústria'!E151/'SCC x Atuacao = Serv. Indústria'!E119-1</f>
        <v>0.77554364500341078</v>
      </c>
      <c r="F119" s="16">
        <f>+'SCC x Atuacao = Serv. Indústria'!F151/'SCC x Atuacao = Serv. Indústria'!F119-1</f>
        <v>-3.5280788775133409E-2</v>
      </c>
      <c r="G119" s="16">
        <f>+'SCC x Atuacao = Serv. Indústria'!G151/'SCC x Atuacao = Serv. Indústria'!G119-1</f>
        <v>9.2320142219515677E-2</v>
      </c>
      <c r="H119" s="16">
        <f>+'SCC x Atuacao = Serv. Indústria'!H151/'SCC x Atuacao = Serv. Indústria'!H119-1</f>
        <v>0.126693442296546</v>
      </c>
      <c r="I119" s="16">
        <f>+'SCC x Atuacao = Serv. Indústria'!I151/'SCC x Atuacao = Serv. Indústria'!I119-1</f>
        <v>4.5096888768216825E-2</v>
      </c>
      <c r="J119" s="16">
        <f>+'SCC x Atuacao = Serv. Indústria'!J151/'SCC x Atuacao = Serv. Indústria'!J119-1</f>
        <v>-0.10273603435709722</v>
      </c>
      <c r="K119" s="16">
        <f>+'SCC x Atuacao = Serv. Indústria'!K151/'SCC x Atuacao = Serv. Indústria'!K119-1</f>
        <v>0.23164472101425182</v>
      </c>
      <c r="L119" s="16">
        <f>+'SCC x Atuacao = Serv. Indústria'!L151/'SCC x Atuacao = Serv. Indústria'!L119-1</f>
        <v>6.6738499197192214E-2</v>
      </c>
    </row>
    <row r="120" spans="1:12" x14ac:dyDescent="0.25">
      <c r="A120" s="123" t="s">
        <v>548</v>
      </c>
      <c r="B120" s="16">
        <f>+'SCC x Atuacao = Serv. Indústria'!B152/'SCC x Atuacao = Serv. Indústria'!B120-1</f>
        <v>6.4100339569414411E-2</v>
      </c>
      <c r="C120" s="16">
        <f>+'SCC x Atuacao = Serv. Indústria'!C152/'SCC x Atuacao = Serv. Indústria'!C120-1</f>
        <v>0.21361366477290589</v>
      </c>
      <c r="D120" s="16">
        <f>+'SCC x Atuacao = Serv. Indústria'!D152/'SCC x Atuacao = Serv. Indústria'!D120-1</f>
        <v>6.458198188834996E-2</v>
      </c>
      <c r="E120" s="16">
        <f>+'SCC x Atuacao = Serv. Indústria'!E152/'SCC x Atuacao = Serv. Indústria'!E120-1</f>
        <v>0.27167829637846852</v>
      </c>
      <c r="F120" s="16">
        <f>+'SCC x Atuacao = Serv. Indústria'!F152/'SCC x Atuacao = Serv. Indústria'!F120-1</f>
        <v>-3.9424859379816768E-2</v>
      </c>
      <c r="G120" s="16">
        <f>+'SCC x Atuacao = Serv. Indústria'!G152/'SCC x Atuacao = Serv. Indústria'!G120-1</f>
        <v>7.2270809225389865E-2</v>
      </c>
      <c r="H120" s="16">
        <f>+'SCC x Atuacao = Serv. Indústria'!H152/'SCC x Atuacao = Serv. Indústria'!H120-1</f>
        <v>2.1373303119020193E-2</v>
      </c>
      <c r="I120" s="16">
        <f>+'SCC x Atuacao = Serv. Indústria'!I152/'SCC x Atuacao = Serv. Indústria'!I120-1</f>
        <v>-0.10194898613238157</v>
      </c>
      <c r="J120" s="16">
        <f>+'SCC x Atuacao = Serv. Indústria'!J152/'SCC x Atuacao = Serv. Indústria'!J120-1</f>
        <v>-0.13220399363823621</v>
      </c>
      <c r="K120" s="16">
        <f>+'SCC x Atuacao = Serv. Indústria'!K152/'SCC x Atuacao = Serv. Indústria'!K120-1</f>
        <v>0.14555190849005428</v>
      </c>
      <c r="L120" s="16">
        <f>+'SCC x Atuacao = Serv. Indústria'!L152/'SCC x Atuacao = Serv. Indústria'!L120-1</f>
        <v>4.9822704749696411E-2</v>
      </c>
    </row>
    <row r="121" spans="1:12" x14ac:dyDescent="0.25">
      <c r="A121" s="123" t="s">
        <v>549</v>
      </c>
      <c r="B121" s="16">
        <f>+'SCC x Atuacao = Serv. Indústria'!B153/'SCC x Atuacao = Serv. Indústria'!B121-1</f>
        <v>0.2905659929721538</v>
      </c>
      <c r="C121" s="16">
        <f>+'SCC x Atuacao = Serv. Indústria'!C153/'SCC x Atuacao = Serv. Indústria'!C121-1</f>
        <v>-1.1776314084151474E-2</v>
      </c>
      <c r="D121" s="16">
        <f>+'SCC x Atuacao = Serv. Indústria'!D153/'SCC x Atuacao = Serv. Indústria'!D121-1</f>
        <v>0.13987088885915799</v>
      </c>
      <c r="E121" s="16">
        <f>+'SCC x Atuacao = Serv. Indústria'!E153/'SCC x Atuacao = Serv. Indústria'!E121-1</f>
        <v>8.9618517467004999E-4</v>
      </c>
      <c r="F121" s="16">
        <f>+'SCC x Atuacao = Serv. Indústria'!F153/'SCC x Atuacao = Serv. Indústria'!F121-1</f>
        <v>-0.28595182250603646</v>
      </c>
      <c r="G121" s="16">
        <f>+'SCC x Atuacao = Serv. Indústria'!G153/'SCC x Atuacao = Serv. Indústria'!G121-1</f>
        <v>9.4316503369892946E-2</v>
      </c>
      <c r="H121" s="16">
        <f>+'SCC x Atuacao = Serv. Indústria'!H153/'SCC x Atuacao = Serv. Indústria'!H121-1</f>
        <v>-1.1219491731099041E-2</v>
      </c>
      <c r="I121" s="16">
        <f>+'SCC x Atuacao = Serv. Indústria'!I153/'SCC x Atuacao = Serv. Indústria'!I121-1</f>
        <v>-0.14371991751830593</v>
      </c>
      <c r="J121" s="16">
        <f>+'SCC x Atuacao = Serv. Indústria'!J153/'SCC x Atuacao = Serv. Indústria'!J121-1</f>
        <v>-6.0659107950024604E-2</v>
      </c>
      <c r="K121" s="16">
        <f>+'SCC x Atuacao = Serv. Indústria'!K153/'SCC x Atuacao = Serv. Indústria'!K121-1</f>
        <v>0.20732613613584272</v>
      </c>
      <c r="L121" s="16">
        <f>+'SCC x Atuacao = Serv. Indústria'!L153/'SCC x Atuacao = Serv. Indústria'!L121-1</f>
        <v>-2.5637108533961173E-2</v>
      </c>
    </row>
    <row r="122" spans="1:12" x14ac:dyDescent="0.25">
      <c r="A122" s="123" t="s">
        <v>550</v>
      </c>
      <c r="B122" s="16">
        <f>+'SCC x Atuacao = Serv. Indústria'!B154/'SCC x Atuacao = Serv. Indústria'!B122-1</f>
        <v>0.15791727345154927</v>
      </c>
      <c r="C122" s="16">
        <f>+'SCC x Atuacao = Serv. Indústria'!C154/'SCC x Atuacao = Serv. Indústria'!C122-1</f>
        <v>-1.9615039038149984E-3</v>
      </c>
      <c r="D122" s="16">
        <f>+'SCC x Atuacao = Serv. Indústria'!D154/'SCC x Atuacao = Serv. Indústria'!D122-1</f>
        <v>8.0718910478931871E-3</v>
      </c>
      <c r="E122" s="16">
        <f>+'SCC x Atuacao = Serv. Indústria'!E154/'SCC x Atuacao = Serv. Indústria'!E122-1</f>
        <v>0.64588651851951173</v>
      </c>
      <c r="F122" s="16">
        <f>+'SCC x Atuacao = Serv. Indústria'!F154/'SCC x Atuacao = Serv. Indústria'!F122-1</f>
        <v>-4.9596118298389502E-2</v>
      </c>
      <c r="G122" s="16">
        <f>+'SCC x Atuacao = Serv. Indústria'!G154/'SCC x Atuacao = Serv. Indústria'!G122-1</f>
        <v>0.13874209814988059</v>
      </c>
      <c r="H122" s="16">
        <f>+'SCC x Atuacao = Serv. Indústria'!H154/'SCC x Atuacao = Serv. Indústria'!H122-1</f>
        <v>3.6784818907504624E-2</v>
      </c>
      <c r="I122" s="16">
        <f>+'SCC x Atuacao = Serv. Indústria'!I154/'SCC x Atuacao = Serv. Indústria'!I122-1</f>
        <v>6.4965333679073645E-2</v>
      </c>
      <c r="J122" s="16">
        <f>+'SCC x Atuacao = Serv. Indústria'!J154/'SCC x Atuacao = Serv. Indústria'!J122-1</f>
        <v>0.11231189685335274</v>
      </c>
      <c r="K122" s="16">
        <f>+'SCC x Atuacao = Serv. Indústria'!K154/'SCC x Atuacao = Serv. Indústria'!K122-1</f>
        <v>7.7636336161257757E-2</v>
      </c>
      <c r="L122" s="16">
        <f>+'SCC x Atuacao = Serv. Indústria'!L154/'SCC x Atuacao = Serv. Indústria'!L122-1</f>
        <v>1.5316636159432351E-2</v>
      </c>
    </row>
    <row r="123" spans="1:12" x14ac:dyDescent="0.25">
      <c r="A123" s="123" t="s">
        <v>551</v>
      </c>
      <c r="B123" s="16">
        <f>+'SCC x Atuacao = Serv. Indústria'!B155/'SCC x Atuacao = Serv. Indústria'!B123-1</f>
        <v>0.30937581607144216</v>
      </c>
      <c r="C123" s="16">
        <f>+'SCC x Atuacao = Serv. Indústria'!C155/'SCC x Atuacao = Serv. Indústria'!C123-1</f>
        <v>0.16403975225788892</v>
      </c>
      <c r="D123" s="16">
        <f>+'SCC x Atuacao = Serv. Indústria'!D155/'SCC x Atuacao = Serv. Indústria'!D123-1</f>
        <v>-1.2654736435077196E-2</v>
      </c>
      <c r="E123" s="16">
        <f>+'SCC x Atuacao = Serv. Indústria'!E155/'SCC x Atuacao = Serv. Indústria'!E123-1</f>
        <v>0.3408948684309987</v>
      </c>
      <c r="F123" s="16">
        <f>+'SCC x Atuacao = Serv. Indústria'!F155/'SCC x Atuacao = Serv. Indústria'!F123-1</f>
        <v>-0.10538920036641708</v>
      </c>
      <c r="G123" s="16">
        <f>+'SCC x Atuacao = Serv. Indústria'!G155/'SCC x Atuacao = Serv. Indústria'!G123-1</f>
        <v>0.22677331052713678</v>
      </c>
      <c r="H123" s="16">
        <f>+'SCC x Atuacao = Serv. Indústria'!H155/'SCC x Atuacao = Serv. Indústria'!H123-1</f>
        <v>0.12074042798780393</v>
      </c>
      <c r="I123" s="16">
        <f>+'SCC x Atuacao = Serv. Indústria'!I155/'SCC x Atuacao = Serv. Indústria'!I123-1</f>
        <v>4.5651121212994861E-2</v>
      </c>
      <c r="J123" s="16">
        <f>+'SCC x Atuacao = Serv. Indústria'!J155/'SCC x Atuacao = Serv. Indústria'!J123-1</f>
        <v>5.2903070232994232E-2</v>
      </c>
      <c r="K123" s="16">
        <f>+'SCC x Atuacao = Serv. Indústria'!K155/'SCC x Atuacao = Serv. Indústria'!K123-1</f>
        <v>0.10663834869725175</v>
      </c>
      <c r="L123" s="16">
        <f>+'SCC x Atuacao = Serv. Indústria'!L155/'SCC x Atuacao = Serv. Indústria'!L123-1</f>
        <v>-6.250805258994907E-4</v>
      </c>
    </row>
    <row r="124" spans="1:12" x14ac:dyDescent="0.25">
      <c r="A124" s="123" t="s">
        <v>552</v>
      </c>
      <c r="B124" s="16">
        <f>+'SCC x Atuacao = Serv. Indústria'!B156/'SCC x Atuacao = Serv. Indústria'!B124-1</f>
        <v>0.1858425209737109</v>
      </c>
      <c r="C124" s="16">
        <f>+'SCC x Atuacao = Serv. Indústria'!C156/'SCC x Atuacao = Serv. Indústria'!C124-1</f>
        <v>-4.2528897461652893E-2</v>
      </c>
      <c r="D124" s="16">
        <f>+'SCC x Atuacao = Serv. Indústria'!D156/'SCC x Atuacao = Serv. Indústria'!D124-1</f>
        <v>4.0951080000683149E-2</v>
      </c>
      <c r="E124" s="16">
        <f>+'SCC x Atuacao = Serv. Indústria'!E156/'SCC x Atuacao = Serv. Indústria'!E124-1</f>
        <v>0.41221577945174004</v>
      </c>
      <c r="F124" s="16">
        <f>+'SCC x Atuacao = Serv. Indústria'!F156/'SCC x Atuacao = Serv. Indústria'!F124-1</f>
        <v>-5.7479751314354566E-2</v>
      </c>
      <c r="G124" s="16">
        <f>+'SCC x Atuacao = Serv. Indústria'!G156/'SCC x Atuacao = Serv. Indústria'!G124-1</f>
        <v>0.35911305179885433</v>
      </c>
      <c r="H124" s="16">
        <f>+'SCC x Atuacao = Serv. Indústria'!H156/'SCC x Atuacao = Serv. Indústria'!H124-1</f>
        <v>-8.494872907697415E-2</v>
      </c>
      <c r="I124" s="16">
        <f>+'SCC x Atuacao = Serv. Indústria'!I156/'SCC x Atuacao = Serv. Indústria'!I124-1</f>
        <v>0.22740739165709001</v>
      </c>
      <c r="J124" s="16">
        <f>+'SCC x Atuacao = Serv. Indústria'!J156/'SCC x Atuacao = Serv. Indústria'!J124-1</f>
        <v>-6.3343280329308804E-2</v>
      </c>
      <c r="K124" s="16">
        <f>+'SCC x Atuacao = Serv. Indústria'!K156/'SCC x Atuacao = Serv. Indústria'!K124-1</f>
        <v>0.14008273811171001</v>
      </c>
      <c r="L124" s="16">
        <f>+'SCC x Atuacao = Serv. Indústria'!L156/'SCC x Atuacao = Serv. Indústria'!L124-1</f>
        <v>3.0681469641809622E-2</v>
      </c>
    </row>
    <row r="125" spans="1:12" x14ac:dyDescent="0.25">
      <c r="A125" s="123" t="s">
        <v>553</v>
      </c>
      <c r="B125" s="16">
        <f>+'SCC x Atuacao = Serv. Indústria'!B157/'SCC x Atuacao = Serv. Indústria'!B125-1</f>
        <v>1.1565191088775069</v>
      </c>
      <c r="C125" s="16">
        <f>+'SCC x Atuacao = Serv. Indústria'!C157/'SCC x Atuacao = Serv. Indústria'!C125-1</f>
        <v>0.33983922238976261</v>
      </c>
      <c r="D125" s="16">
        <f>+'SCC x Atuacao = Serv. Indústria'!D157/'SCC x Atuacao = Serv. Indústria'!D125-1</f>
        <v>0.10626108762428021</v>
      </c>
      <c r="E125" s="16">
        <f>+'SCC x Atuacao = Serv. Indústria'!E157/'SCC x Atuacao = Serv. Indústria'!E125-1</f>
        <v>0.44237323312818799</v>
      </c>
      <c r="F125" s="16">
        <f>+'SCC x Atuacao = Serv. Indústria'!F157/'SCC x Atuacao = Serv. Indústria'!F125-1</f>
        <v>-5.1205860835063066E-2</v>
      </c>
      <c r="G125" s="16">
        <f>+'SCC x Atuacao = Serv. Indústria'!G157/'SCC x Atuacao = Serv. Indústria'!G125-1</f>
        <v>0.22942904504914252</v>
      </c>
      <c r="H125" s="16">
        <f>+'SCC x Atuacao = Serv. Indústria'!H157/'SCC x Atuacao = Serv. Indústria'!H125-1</f>
        <v>2.1149002324105881E-2</v>
      </c>
      <c r="I125" s="16">
        <f>+'SCC x Atuacao = Serv. Indústria'!I157/'SCC x Atuacao = Serv. Indústria'!I125-1</f>
        <v>0.24703305428538158</v>
      </c>
      <c r="J125" s="16">
        <f>+'SCC x Atuacao = Serv. Indústria'!J157/'SCC x Atuacao = Serv. Indústria'!J125-1</f>
        <v>3.690622882297613</v>
      </c>
      <c r="K125" s="16">
        <f>+'SCC x Atuacao = Serv. Indústria'!K157/'SCC x Atuacao = Serv. Indústria'!K125-1</f>
        <v>0.17894204295641747</v>
      </c>
      <c r="L125" s="16">
        <f>+'SCC x Atuacao = Serv. Indústria'!L157/'SCC x Atuacao = Serv. Indústria'!L125-1</f>
        <v>0.14520998350077763</v>
      </c>
    </row>
    <row r="126" spans="1:12" x14ac:dyDescent="0.25">
      <c r="A126" s="123" t="s">
        <v>554</v>
      </c>
      <c r="B126" s="16">
        <f>+'SCC x Atuacao = Serv. Indústria'!B158/'SCC x Atuacao = Serv. Indústria'!B126-1</f>
        <v>0.26559457452787671</v>
      </c>
      <c r="C126" s="16">
        <f>+'SCC x Atuacao = Serv. Indústria'!C158/'SCC x Atuacao = Serv. Indústria'!C126-1</f>
        <v>1.0981219699974565E-2</v>
      </c>
      <c r="D126" s="16">
        <f>+'SCC x Atuacao = Serv. Indústria'!D158/'SCC x Atuacao = Serv. Indústria'!D126-1</f>
        <v>7.5543533736463164E-2</v>
      </c>
      <c r="E126" s="16">
        <f>+'SCC x Atuacao = Serv. Indústria'!E158/'SCC x Atuacao = Serv. Indústria'!E126-1</f>
        <v>1.1776627398204078</v>
      </c>
      <c r="F126" s="16">
        <f>+'SCC x Atuacao = Serv. Indústria'!F158/'SCC x Atuacao = Serv. Indústria'!F126-1</f>
        <v>-0.29661630677816364</v>
      </c>
      <c r="G126" s="16">
        <f>+'SCC x Atuacao = Serv. Indústria'!G158/'SCC x Atuacao = Serv. Indústria'!G126-1</f>
        <v>0.36005714906314013</v>
      </c>
      <c r="H126" s="16">
        <f>+'SCC x Atuacao = Serv. Indústria'!H158/'SCC x Atuacao = Serv. Indústria'!H126-1</f>
        <v>4.1917060323164668E-2</v>
      </c>
      <c r="I126" s="16">
        <f>+'SCC x Atuacao = Serv. Indústria'!I158/'SCC x Atuacao = Serv. Indústria'!I126-1</f>
        <v>-0.73560980772745677</v>
      </c>
      <c r="J126" s="16">
        <f>+'SCC x Atuacao = Serv. Indústria'!J158/'SCC x Atuacao = Serv. Indústria'!J126-1</f>
        <v>0.22896870187409779</v>
      </c>
      <c r="K126" s="16">
        <f>+'SCC x Atuacao = Serv. Indústria'!K158/'SCC x Atuacao = Serv. Indústria'!K126-1</f>
        <v>0.35538247414126478</v>
      </c>
      <c r="L126" s="16">
        <f>+'SCC x Atuacao = Serv. Indústria'!L158/'SCC x Atuacao = Serv. Indústria'!L126-1</f>
        <v>1.0705778177192649E-2</v>
      </c>
    </row>
    <row r="127" spans="1:12" x14ac:dyDescent="0.25">
      <c r="A127" s="123" t="s">
        <v>555</v>
      </c>
      <c r="B127" s="16">
        <f>+'SCC x Atuacao = Serv. Indústria'!B159/'SCC x Atuacao = Serv. Indústria'!B127-1</f>
        <v>-0.3357912889736262</v>
      </c>
      <c r="C127" s="16">
        <f>+'SCC x Atuacao = Serv. Indústria'!C159/'SCC x Atuacao = Serv. Indústria'!C127-1</f>
        <v>-4.9481059526840343E-2</v>
      </c>
      <c r="D127" s="16">
        <f>+'SCC x Atuacao = Serv. Indústria'!D159/'SCC x Atuacao = Serv. Indústria'!D127-1</f>
        <v>7.9101660648481786E-2</v>
      </c>
      <c r="E127" s="16">
        <f>+'SCC x Atuacao = Serv. Indústria'!E159/'SCC x Atuacao = Serv. Indústria'!E127-1</f>
        <v>0.4322502531992698</v>
      </c>
      <c r="F127" s="16">
        <f>+'SCC x Atuacao = Serv. Indústria'!F159/'SCC x Atuacao = Serv. Indústria'!F127-1</f>
        <v>-2.5256485453143185E-2</v>
      </c>
      <c r="G127" s="16">
        <f>+'SCC x Atuacao = Serv. Indústria'!G159/'SCC x Atuacao = Serv. Indústria'!G127-1</f>
        <v>0.18298008102512386</v>
      </c>
      <c r="H127" s="16">
        <f>+'SCC x Atuacao = Serv. Indústria'!H159/'SCC x Atuacao = Serv. Indústria'!H127-1</f>
        <v>0.17336896606213537</v>
      </c>
      <c r="I127" s="16">
        <f>+'SCC x Atuacao = Serv. Indústria'!I159/'SCC x Atuacao = Serv. Indústria'!I127-1</f>
        <v>0.31699776136925983</v>
      </c>
      <c r="J127" s="16">
        <f>+'SCC x Atuacao = Serv. Indústria'!J159/'SCC x Atuacao = Serv. Indústria'!J127-1</f>
        <v>-0.69435857371684517</v>
      </c>
      <c r="K127" s="16">
        <f>+'SCC x Atuacao = Serv. Indústria'!K159/'SCC x Atuacao = Serv. Indústria'!K127-1</f>
        <v>1.6862165500664257</v>
      </c>
      <c r="L127" s="16">
        <f>+'SCC x Atuacao = Serv. Indústria'!L159/'SCC x Atuacao = Serv. Indústria'!L127-1</f>
        <v>0.1397979081893499</v>
      </c>
    </row>
    <row r="128" spans="1:12" x14ac:dyDescent="0.25">
      <c r="A128" s="123" t="s">
        <v>95</v>
      </c>
      <c r="B128" s="16">
        <f>+'SCC x Atuacao = Serv. Indústria'!B160/'SCC x Atuacao = Serv. Indústria'!B128-1</f>
        <v>3.1383606338535763E-2</v>
      </c>
      <c r="C128" s="16">
        <f>+'SCC x Atuacao = Serv. Indústria'!C160/'SCC x Atuacao = Serv. Indústria'!C128-1</f>
        <v>0.10960214191183115</v>
      </c>
      <c r="D128" s="16">
        <f>+'SCC x Atuacao = Serv. Indústria'!D160/'SCC x Atuacao = Serv. Indústria'!D128-1</f>
        <v>7.7130823337860921E-2</v>
      </c>
      <c r="E128" s="16">
        <f>+'SCC x Atuacao = Serv. Indústria'!E160/'SCC x Atuacao = Serv. Indústria'!E128-1</f>
        <v>0.30296505336360036</v>
      </c>
      <c r="F128" s="16">
        <f>+'SCC x Atuacao = Serv. Indústria'!F160/'SCC x Atuacao = Serv. Indústria'!F128-1</f>
        <v>-6.3550921000112726E-2</v>
      </c>
      <c r="G128" s="16">
        <f>+'SCC x Atuacao = Serv. Indústria'!G160/'SCC x Atuacao = Serv. Indústria'!G128-1</f>
        <v>0.11174700274153615</v>
      </c>
      <c r="H128" s="16">
        <f>+'SCC x Atuacao = Serv. Indústria'!H160/'SCC x Atuacao = Serv. Indústria'!H128-1</f>
        <v>3.7353626470228551E-2</v>
      </c>
      <c r="I128" s="16">
        <f>+'SCC x Atuacao = Serv. Indústria'!I160/'SCC x Atuacao = Serv. Indústria'!I128-1</f>
        <v>-8.4257159056024156E-2</v>
      </c>
      <c r="J128" s="16">
        <f>+'SCC x Atuacao = Serv. Indústria'!J160/'SCC x Atuacao = Serv. Indústria'!J128-1</f>
        <v>-0.12026476829533828</v>
      </c>
      <c r="K128" s="16">
        <f>+'SCC x Atuacao = Serv. Indústria'!K160/'SCC x Atuacao = Serv. Indústria'!K128-1</f>
        <v>0.20158165665372585</v>
      </c>
      <c r="L128" s="16">
        <f>+'SCC x Atuacao = Serv. Indústria'!L160/'SCC x Atuacao = Serv. Indústria'!L128-1</f>
        <v>5.1940103847655683E-2</v>
      </c>
    </row>
    <row r="129" spans="1:12" x14ac:dyDescent="0.25">
      <c r="A129" s="21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</row>
    <row r="130" spans="1:12" x14ac:dyDescent="0.25">
      <c r="A130" s="123"/>
      <c r="L130" s="16"/>
    </row>
    <row r="131" spans="1:12" s="123" customFormat="1" x14ac:dyDescent="0.25">
      <c r="B131" s="123">
        <v>2012</v>
      </c>
      <c r="C131" s="123">
        <v>2012</v>
      </c>
      <c r="D131" s="123">
        <v>2012</v>
      </c>
      <c r="E131" s="123">
        <v>2012</v>
      </c>
      <c r="F131" s="123">
        <v>2012</v>
      </c>
      <c r="G131" s="123">
        <v>2012</v>
      </c>
      <c r="H131" s="123">
        <v>2012</v>
      </c>
      <c r="I131" s="123">
        <v>2012</v>
      </c>
      <c r="J131" s="123">
        <v>2012</v>
      </c>
      <c r="K131" s="123">
        <v>2012</v>
      </c>
      <c r="L131" s="123">
        <v>2012</v>
      </c>
    </row>
    <row r="132" spans="1:12" x14ac:dyDescent="0.25">
      <c r="A132" s="181"/>
      <c r="B132" s="123" t="s">
        <v>780</v>
      </c>
      <c r="C132" s="123" t="s">
        <v>782</v>
      </c>
      <c r="D132" s="123" t="s">
        <v>23</v>
      </c>
      <c r="E132" s="123" t="s">
        <v>787</v>
      </c>
      <c r="F132" s="123" t="s">
        <v>788</v>
      </c>
      <c r="G132" s="123" t="s">
        <v>791</v>
      </c>
      <c r="H132" s="123" t="s">
        <v>25</v>
      </c>
      <c r="I132" s="123" t="s">
        <v>24</v>
      </c>
      <c r="J132" s="123" t="s">
        <v>35</v>
      </c>
      <c r="K132" s="123" t="s">
        <v>795</v>
      </c>
      <c r="L132" s="123" t="s">
        <v>935</v>
      </c>
    </row>
    <row r="133" spans="1:12" x14ac:dyDescent="0.25">
      <c r="A133" s="123" t="s">
        <v>529</v>
      </c>
      <c r="B133" s="16">
        <f>+'SCC x Atuacao = Serv. Indústria'!B165/'SCC x Atuacao = Serv. Indústria'!B133-1</f>
        <v>0.10126325756447541</v>
      </c>
      <c r="C133" s="16">
        <f>+'SCC x Atuacao = Serv. Indústria'!C165/'SCC x Atuacao = Serv. Indústria'!C133-1</f>
        <v>-0.8410461243170132</v>
      </c>
      <c r="D133" s="16">
        <f>+'SCC x Atuacao = Serv. Indústria'!D165/'SCC x Atuacao = Serv. Indústria'!D133-1</f>
        <v>5.2875956022382598E-2</v>
      </c>
      <c r="E133" s="16">
        <f>+'SCC x Atuacao = Serv. Indústria'!E165/'SCC x Atuacao = Serv. Indústria'!E133-1</f>
        <v>0.80041868358488522</v>
      </c>
      <c r="F133" s="16">
        <f>+'SCC x Atuacao = Serv. Indústria'!F165/'SCC x Atuacao = Serv. Indústria'!F133-1</f>
        <v>-2.1438943313067838E-2</v>
      </c>
      <c r="G133" s="16">
        <f>+'SCC x Atuacao = Serv. Indústria'!G165/'SCC x Atuacao = Serv. Indústria'!G133-1</f>
        <v>-0.18453378349545757</v>
      </c>
      <c r="H133" s="16">
        <f>+'SCC x Atuacao = Serv. Indústria'!H165/'SCC x Atuacao = Serv. Indústria'!H133-1</f>
        <v>0.2836960015441734</v>
      </c>
      <c r="I133" s="16">
        <f>+'SCC x Atuacao = Serv. Indústria'!I165/'SCC x Atuacao = Serv. Indústria'!I133-1</f>
        <v>-0.16820988110471424</v>
      </c>
      <c r="J133" s="16">
        <f>+'SCC x Atuacao = Serv. Indústria'!J165/'SCC x Atuacao = Serv. Indústria'!J133-1</f>
        <v>-0.38542136664499316</v>
      </c>
      <c r="K133" s="16">
        <f>+'SCC x Atuacao = Serv. Indústria'!K165/'SCC x Atuacao = Serv. Indústria'!K133-1</f>
        <v>0.10145113992437516</v>
      </c>
      <c r="L133" s="16">
        <f>+'SCC x Atuacao = Serv. Indústria'!L165/'SCC x Atuacao = Serv. Indústria'!L133-1</f>
        <v>3.8797436283655173E-6</v>
      </c>
    </row>
    <row r="134" spans="1:12" x14ac:dyDescent="0.25">
      <c r="A134" s="123" t="s">
        <v>530</v>
      </c>
      <c r="B134" s="16">
        <f>+'SCC x Atuacao = Serv. Indústria'!B166/'SCC x Atuacao = Serv. Indústria'!B134-1</f>
        <v>0.15672604192188921</v>
      </c>
      <c r="C134" s="16">
        <f>+'SCC x Atuacao = Serv. Indústria'!C166/'SCC x Atuacao = Serv. Indústria'!C134-1</f>
        <v>7.9723391744095728</v>
      </c>
      <c r="D134" s="16">
        <f>+'SCC x Atuacao = Serv. Indústria'!D166/'SCC x Atuacao = Serv. Indústria'!D134-1</f>
        <v>0.2427726256058127</v>
      </c>
      <c r="E134" s="16">
        <f>+'SCC x Atuacao = Serv. Indústria'!E166/'SCC x Atuacao = Serv. Indústria'!E134-1</f>
        <v>0.31326935403305778</v>
      </c>
      <c r="F134" s="16">
        <f>+'SCC x Atuacao = Serv. Indústria'!F166/'SCC x Atuacao = Serv. Indústria'!F134-1</f>
        <v>0.18559154578376624</v>
      </c>
      <c r="G134" s="16">
        <f>+'SCC x Atuacao = Serv. Indústria'!G166/'SCC x Atuacao = Serv. Indústria'!G134-1</f>
        <v>-1.2717586246416834E-2</v>
      </c>
      <c r="H134" s="16">
        <f>+'SCC x Atuacao = Serv. Indústria'!H166/'SCC x Atuacao = Serv. Indústria'!H134-1</f>
        <v>0.48307998953439135</v>
      </c>
      <c r="I134" s="16">
        <f>+'SCC x Atuacao = Serv. Indústria'!I166/'SCC x Atuacao = Serv. Indústria'!I134-1</f>
        <v>0.21574875119924952</v>
      </c>
      <c r="J134" s="16">
        <f>+'SCC x Atuacao = Serv. Indústria'!J166/'SCC x Atuacao = Serv. Indústria'!J134-1</f>
        <v>5.3570638306885687E-3</v>
      </c>
      <c r="K134" s="16">
        <f>+'SCC x Atuacao = Serv. Indústria'!K166/'SCC x Atuacao = Serv. Indústria'!K134-1</f>
        <v>0.1522085753333382</v>
      </c>
      <c r="L134" s="16">
        <f>+'SCC x Atuacao = Serv. Indústria'!L166/'SCC x Atuacao = Serv. Indústria'!L134-1</f>
        <v>0.20311515901520627</v>
      </c>
    </row>
    <row r="135" spans="1:12" x14ac:dyDescent="0.25">
      <c r="A135" s="123" t="s">
        <v>531</v>
      </c>
      <c r="B135" s="16">
        <f>+'SCC x Atuacao = Serv. Indústria'!B167/'SCC x Atuacao = Serv. Indústria'!B135-1</f>
        <v>0.41328491949925805</v>
      </c>
      <c r="C135" s="16">
        <f>+'SCC x Atuacao = Serv. Indústria'!C167/'SCC x Atuacao = Serv. Indústria'!C135-1</f>
        <v>-0.28857340557187894</v>
      </c>
      <c r="D135" s="16">
        <f>+'SCC x Atuacao = Serv. Indústria'!D167/'SCC x Atuacao = Serv. Indústria'!D135-1</f>
        <v>8.2284289655855769E-2</v>
      </c>
      <c r="E135" s="16">
        <f>+'SCC x Atuacao = Serv. Indústria'!E167/'SCC x Atuacao = Serv. Indústria'!E135-1</f>
        <v>4.4249369401583527</v>
      </c>
      <c r="F135" s="16">
        <f>+'SCC x Atuacao = Serv. Indústria'!F167/'SCC x Atuacao = Serv. Indústria'!F135-1</f>
        <v>-4.0776149197104261E-2</v>
      </c>
      <c r="G135" s="16">
        <f>+'SCC x Atuacao = Serv. Indústria'!G167/'SCC x Atuacao = Serv. Indústria'!G135-1</f>
        <v>0.19679080684761807</v>
      </c>
      <c r="H135" s="16">
        <f>+'SCC x Atuacao = Serv. Indústria'!H167/'SCC x Atuacao = Serv. Indústria'!H135-1</f>
        <v>2.0511980915141059E-3</v>
      </c>
      <c r="I135" s="16">
        <f>+'SCC x Atuacao = Serv. Indústria'!I167/'SCC x Atuacao = Serv. Indústria'!I135-1</f>
        <v>-1.8796064688279657E-2</v>
      </c>
      <c r="J135" s="16">
        <f>+'SCC x Atuacao = Serv. Indústria'!J167/'SCC x Atuacao = Serv. Indústria'!J135-1</f>
        <v>-0.90409678526062376</v>
      </c>
      <c r="K135" s="16">
        <f>+'SCC x Atuacao = Serv. Indústria'!K167/'SCC x Atuacao = Serv. Indústria'!K135-1</f>
        <v>-6.4009428320226158E-2</v>
      </c>
      <c r="L135" s="16">
        <f>+'SCC x Atuacao = Serv. Indústria'!L167/'SCC x Atuacao = Serv. Indústria'!L135-1</f>
        <v>3.1371773526764235E-2</v>
      </c>
    </row>
    <row r="136" spans="1:12" x14ac:dyDescent="0.25">
      <c r="A136" s="123" t="s">
        <v>532</v>
      </c>
      <c r="B136" s="16" t="e">
        <f>+'SCC x Atuacao = Serv. Indústria'!B168/'SCC x Atuacao = Serv. Indústria'!B136-1</f>
        <v>#DIV/0!</v>
      </c>
      <c r="C136" s="16">
        <f>+'SCC x Atuacao = Serv. Indústria'!C168/'SCC x Atuacao = Serv. Indústria'!C136-1</f>
        <v>-0.57924866355011795</v>
      </c>
      <c r="D136" s="16">
        <f>+'SCC x Atuacao = Serv. Indústria'!D168/'SCC x Atuacao = Serv. Indústria'!D136-1</f>
        <v>7.9610168624497213E-2</v>
      </c>
      <c r="E136" s="16">
        <f>+'SCC x Atuacao = Serv. Indústria'!E168/'SCC x Atuacao = Serv. Indústria'!E136-1</f>
        <v>-0.47447670362609451</v>
      </c>
      <c r="F136" s="16">
        <f>+'SCC x Atuacao = Serv. Indústria'!F168/'SCC x Atuacao = Serv. Indústria'!F136-1</f>
        <v>4.0718703956930113E-3</v>
      </c>
      <c r="G136" s="16">
        <f>+'SCC x Atuacao = Serv. Indústria'!G168/'SCC x Atuacao = Serv. Indústria'!G136-1</f>
        <v>9.0698381337197764E-2</v>
      </c>
      <c r="H136" s="16">
        <f>+'SCC x Atuacao = Serv. Indústria'!H168/'SCC x Atuacao = Serv. Indústria'!H136-1</f>
        <v>0.1197192591209868</v>
      </c>
      <c r="I136" s="16">
        <f>+'SCC x Atuacao = Serv. Indústria'!I168/'SCC x Atuacao = Serv. Indústria'!I136-1</f>
        <v>-0.11641134236435124</v>
      </c>
      <c r="J136" s="16">
        <f>+'SCC x Atuacao = Serv. Indústria'!J168/'SCC x Atuacao = Serv. Indústria'!J136-1</f>
        <v>0.12125682340852895</v>
      </c>
      <c r="K136" s="16">
        <f>+'SCC x Atuacao = Serv. Indústria'!K168/'SCC x Atuacao = Serv. Indústria'!K136-1</f>
        <v>0.13414908716937246</v>
      </c>
      <c r="L136" s="16">
        <f>+'SCC x Atuacao = Serv. Indústria'!L168/'SCC x Atuacao = Serv. Indústria'!L136-1</f>
        <v>5.7805312677601028E-2</v>
      </c>
    </row>
    <row r="137" spans="1:12" x14ac:dyDescent="0.25">
      <c r="A137" s="123" t="s">
        <v>533</v>
      </c>
      <c r="B137" s="16">
        <f>+'SCC x Atuacao = Serv. Indústria'!B169/'SCC x Atuacao = Serv. Indústria'!B137-1</f>
        <v>8.5192534681727272E-2</v>
      </c>
      <c r="C137" s="16">
        <f>+'SCC x Atuacao = Serv. Indústria'!C169/'SCC x Atuacao = Serv. Indústria'!C137-1</f>
        <v>-0.4529907951643366</v>
      </c>
      <c r="D137" s="16">
        <f>+'SCC x Atuacao = Serv. Indústria'!D169/'SCC x Atuacao = Serv. Indústria'!D137-1</f>
        <v>0.10957381013287826</v>
      </c>
      <c r="E137" s="16">
        <f>+'SCC x Atuacao = Serv. Indústria'!E169/'SCC x Atuacao = Serv. Indústria'!E137-1</f>
        <v>-0.10156678670860408</v>
      </c>
      <c r="F137" s="16">
        <f>+'SCC x Atuacao = Serv. Indústria'!F169/'SCC x Atuacao = Serv. Indústria'!F137-1</f>
        <v>-5.9672503532687493E-2</v>
      </c>
      <c r="G137" s="16">
        <f>+'SCC x Atuacao = Serv. Indústria'!G169/'SCC x Atuacao = Serv. Indústria'!G137-1</f>
        <v>0.32018467595862732</v>
      </c>
      <c r="H137" s="16">
        <f>+'SCC x Atuacao = Serv. Indústria'!H169/'SCC x Atuacao = Serv. Indústria'!H137-1</f>
        <v>8.8297520579773359E-2</v>
      </c>
      <c r="I137" s="16">
        <f>+'SCC x Atuacao = Serv. Indústria'!I169/'SCC x Atuacao = Serv. Indústria'!I137-1</f>
        <v>0.21803374983046675</v>
      </c>
      <c r="J137" s="16">
        <f>+'SCC x Atuacao = Serv. Indústria'!J169/'SCC x Atuacao = Serv. Indústria'!J137-1</f>
        <v>-8.0747322853450432E-2</v>
      </c>
      <c r="K137" s="16">
        <f>+'SCC x Atuacao = Serv. Indústria'!K169/'SCC x Atuacao = Serv. Indústria'!K137-1</f>
        <v>0.10587862876522669</v>
      </c>
      <c r="L137" s="16">
        <f>+'SCC x Atuacao = Serv. Indústria'!L169/'SCC x Atuacao = Serv. Indústria'!L137-1</f>
        <v>1.8262657172573915E-2</v>
      </c>
    </row>
    <row r="138" spans="1:12" x14ac:dyDescent="0.25">
      <c r="A138" s="123" t="s">
        <v>534</v>
      </c>
      <c r="B138" s="16">
        <f>+'SCC x Atuacao = Serv. Indústria'!B170/'SCC x Atuacao = Serv. Indústria'!B138-1</f>
        <v>1.1135793384590875</v>
      </c>
      <c r="C138" s="16">
        <f>+'SCC x Atuacao = Serv. Indústria'!C170/'SCC x Atuacao = Serv. Indústria'!C138-1</f>
        <v>-0.50508894445597075</v>
      </c>
      <c r="D138" s="16">
        <f>+'SCC x Atuacao = Serv. Indústria'!D170/'SCC x Atuacao = Serv. Indústria'!D138-1</f>
        <v>1.9579198423727462E-2</v>
      </c>
      <c r="E138" s="16" t="e">
        <f>+'SCC x Atuacao = Serv. Indústria'!E170/'SCC x Atuacao = Serv. Indústria'!E138-1</f>
        <v>#DIV/0!</v>
      </c>
      <c r="F138" s="16">
        <f>+'SCC x Atuacao = Serv. Indústria'!F170/'SCC x Atuacao = Serv. Indústria'!F138-1</f>
        <v>-1</v>
      </c>
      <c r="G138" s="16">
        <f>+'SCC x Atuacao = Serv. Indústria'!G170/'SCC x Atuacao = Serv. Indústria'!G138-1</f>
        <v>0.55661940070392069</v>
      </c>
      <c r="H138" s="16">
        <f>+'SCC x Atuacao = Serv. Indústria'!H170/'SCC x Atuacao = Serv. Indústria'!H138-1</f>
        <v>-3.7243529867800884E-2</v>
      </c>
      <c r="I138" s="16" t="e">
        <f>+'SCC x Atuacao = Serv. Indústria'!I170/'SCC x Atuacao = Serv. Indústria'!I138-1</f>
        <v>#DIV/0!</v>
      </c>
      <c r="J138" s="16">
        <f>+'SCC x Atuacao = Serv. Indústria'!J170/'SCC x Atuacao = Serv. Indústria'!J138-1</f>
        <v>0.17294822219835737</v>
      </c>
      <c r="K138" s="16">
        <f>+'SCC x Atuacao = Serv. Indústria'!K170/'SCC x Atuacao = Serv. Indústria'!K138-1</f>
        <v>-1.6858418772980888E-2</v>
      </c>
      <c r="L138" s="16">
        <f>+'SCC x Atuacao = Serv. Indústria'!L170/'SCC x Atuacao = Serv. Indústria'!L138-1</f>
        <v>1.3567219126151109E-2</v>
      </c>
    </row>
    <row r="139" spans="1:12" x14ac:dyDescent="0.25">
      <c r="A139" s="123" t="s">
        <v>535</v>
      </c>
      <c r="B139" s="16">
        <f>+'SCC x Atuacao = Serv. Indústria'!B171/'SCC x Atuacao = Serv. Indústria'!B139-1</f>
        <v>0.15368014303500455</v>
      </c>
      <c r="C139" s="16">
        <f>+'SCC x Atuacao = Serv. Indústria'!C171/'SCC x Atuacao = Serv. Indústria'!C139-1</f>
        <v>-4.9801924049223012E-2</v>
      </c>
      <c r="D139" s="16">
        <f>+'SCC x Atuacao = Serv. Indústria'!D171/'SCC x Atuacao = Serv. Indústria'!D139-1</f>
        <v>0.36760193619588311</v>
      </c>
      <c r="E139" s="16" t="e">
        <f>+'SCC x Atuacao = Serv. Indústria'!E171/'SCC x Atuacao = Serv. Indústria'!E139-1</f>
        <v>#DIV/0!</v>
      </c>
      <c r="F139" s="16">
        <f>+'SCC x Atuacao = Serv. Indústria'!F171/'SCC x Atuacao = Serv. Indústria'!F139-1</f>
        <v>-0.14087813338775335</v>
      </c>
      <c r="G139" s="16">
        <f>+'SCC x Atuacao = Serv. Indústria'!G171/'SCC x Atuacao = Serv. Indústria'!G139-1</f>
        <v>0.52443779567180582</v>
      </c>
      <c r="H139" s="16">
        <f>+'SCC x Atuacao = Serv. Indústria'!H171/'SCC x Atuacao = Serv. Indústria'!H139-1</f>
        <v>-0.27265467135293331</v>
      </c>
      <c r="I139" s="16">
        <f>+'SCC x Atuacao = Serv. Indústria'!I171/'SCC x Atuacao = Serv. Indústria'!I139-1</f>
        <v>1.4992307713379223</v>
      </c>
      <c r="J139" s="16" t="e">
        <f>+'SCC x Atuacao = Serv. Indústria'!J171/'SCC x Atuacao = Serv. Indústria'!J139-1</f>
        <v>#DIV/0!</v>
      </c>
      <c r="K139" s="16">
        <f>+'SCC x Atuacao = Serv. Indústria'!K171/'SCC x Atuacao = Serv. Indústria'!K139-1</f>
        <v>-0.20690771327747493</v>
      </c>
      <c r="L139" s="16">
        <f>+'SCC x Atuacao = Serv. Indústria'!L171/'SCC x Atuacao = Serv. Indústria'!L139-1</f>
        <v>0.19810548204580547</v>
      </c>
    </row>
    <row r="140" spans="1:12" x14ac:dyDescent="0.25">
      <c r="A140" s="123" t="s">
        <v>536</v>
      </c>
      <c r="B140" s="16">
        <f>+'SCC x Atuacao = Serv. Indústria'!B172/'SCC x Atuacao = Serv. Indústria'!B140-1</f>
        <v>0.14138098550000877</v>
      </c>
      <c r="C140" s="16">
        <f>+'SCC x Atuacao = Serv. Indústria'!C172/'SCC x Atuacao = Serv. Indústria'!C140-1</f>
        <v>0.36476056404455592</v>
      </c>
      <c r="D140" s="16">
        <f>+'SCC x Atuacao = Serv. Indústria'!D172/'SCC x Atuacao = Serv. Indústria'!D140-1</f>
        <v>0.21062542677166185</v>
      </c>
      <c r="E140" s="16">
        <f>+'SCC x Atuacao = Serv. Indústria'!E172/'SCC x Atuacao = Serv. Indústria'!E140-1</f>
        <v>-7.1809863554261777E-2</v>
      </c>
      <c r="F140" s="16">
        <f>+'SCC x Atuacao = Serv. Indústria'!F172/'SCC x Atuacao = Serv. Indústria'!F140-1</f>
        <v>5.5793711785232958E-2</v>
      </c>
      <c r="G140" s="16">
        <f>+'SCC x Atuacao = Serv. Indústria'!G172/'SCC x Atuacao = Serv. Indústria'!G140-1</f>
        <v>0.52199944909309925</v>
      </c>
      <c r="H140" s="16">
        <f>+'SCC x Atuacao = Serv. Indústria'!H172/'SCC x Atuacao = Serv. Indústria'!H140-1</f>
        <v>0.79151963692149385</v>
      </c>
      <c r="I140" s="16">
        <f>+'SCC x Atuacao = Serv. Indústria'!I172/'SCC x Atuacao = Serv. Indústria'!I140-1</f>
        <v>1.1152009214163301</v>
      </c>
      <c r="J140" s="16">
        <f>+'SCC x Atuacao = Serv. Indústria'!J172/'SCC x Atuacao = Serv. Indústria'!J140-1</f>
        <v>-0.29845101110718353</v>
      </c>
      <c r="K140" s="16">
        <f>+'SCC x Atuacao = Serv. Indústria'!K172/'SCC x Atuacao = Serv. Indústria'!K140-1</f>
        <v>-6.151466226398139E-2</v>
      </c>
      <c r="L140" s="16">
        <f>+'SCC x Atuacao = Serv. Indústria'!L172/'SCC x Atuacao = Serv. Indústria'!L140-1</f>
        <v>0.17754930890291409</v>
      </c>
    </row>
    <row r="141" spans="1:12" x14ac:dyDescent="0.25">
      <c r="A141" s="123" t="s">
        <v>537</v>
      </c>
      <c r="B141" s="16">
        <f>+'SCC x Atuacao = Serv. Indústria'!B173/'SCC x Atuacao = Serv. Indústria'!B141-1</f>
        <v>0.57826176620021541</v>
      </c>
      <c r="C141" s="16">
        <f>+'SCC x Atuacao = Serv. Indústria'!C173/'SCC x Atuacao = Serv. Indústria'!C141-1</f>
        <v>-0.31737735397978961</v>
      </c>
      <c r="D141" s="16">
        <f>+'SCC x Atuacao = Serv. Indústria'!D173/'SCC x Atuacao = Serv. Indústria'!D141-1</f>
        <v>0.30545891018520943</v>
      </c>
      <c r="E141" s="16">
        <f>+'SCC x Atuacao = Serv. Indústria'!E173/'SCC x Atuacao = Serv. Indústria'!E141-1</f>
        <v>0.12933240096818288</v>
      </c>
      <c r="F141" s="16">
        <f>+'SCC x Atuacao = Serv. Indústria'!F173/'SCC x Atuacao = Serv. Indústria'!F141-1</f>
        <v>0.14230550067543302</v>
      </c>
      <c r="G141" s="16">
        <f>+'SCC x Atuacao = Serv. Indústria'!G173/'SCC x Atuacao = Serv. Indústria'!G141-1</f>
        <v>-8.3494784007250855E-2</v>
      </c>
      <c r="H141" s="16">
        <f>+'SCC x Atuacao = Serv. Indústria'!H173/'SCC x Atuacao = Serv. Indústria'!H141-1</f>
        <v>0.36323467289427347</v>
      </c>
      <c r="I141" s="16">
        <f>+'SCC x Atuacao = Serv. Indústria'!I173/'SCC x Atuacao = Serv. Indústria'!I141-1</f>
        <v>0.88970201392694603</v>
      </c>
      <c r="J141" s="16">
        <f>+'SCC x Atuacao = Serv. Indústria'!J173/'SCC x Atuacao = Serv. Indústria'!J141-1</f>
        <v>0.10134487718512264</v>
      </c>
      <c r="K141" s="16">
        <f>+'SCC x Atuacao = Serv. Indústria'!K173/'SCC x Atuacao = Serv. Indústria'!K141-1</f>
        <v>1.3140590618324435</v>
      </c>
      <c r="L141" s="16">
        <f>+'SCC x Atuacao = Serv. Indústria'!L173/'SCC x Atuacao = Serv. Indústria'!L141-1</f>
        <v>0.19024746078048982</v>
      </c>
    </row>
    <row r="142" spans="1:12" x14ac:dyDescent="0.25">
      <c r="A142" s="123" t="s">
        <v>538</v>
      </c>
      <c r="B142" s="16">
        <f>+'SCC x Atuacao = Serv. Indústria'!B174/'SCC x Atuacao = Serv. Indústria'!B142-1</f>
        <v>9.6051815479453628E-2</v>
      </c>
      <c r="C142" s="16">
        <f>+'SCC x Atuacao = Serv. Indústria'!C174/'SCC x Atuacao = Serv. Indústria'!C142-1</f>
        <v>8.9818288632781407E-2</v>
      </c>
      <c r="D142" s="16">
        <f>+'SCC x Atuacao = Serv. Indústria'!D174/'SCC x Atuacao = Serv. Indústria'!D142-1</f>
        <v>0.10491685315457011</v>
      </c>
      <c r="E142" s="16">
        <f>+'SCC x Atuacao = Serv. Indústria'!E174/'SCC x Atuacao = Serv. Indústria'!E142-1</f>
        <v>0.10850392006594167</v>
      </c>
      <c r="F142" s="16">
        <f>+'SCC x Atuacao = Serv. Indústria'!F174/'SCC x Atuacao = Serv. Indústria'!F142-1</f>
        <v>1.682831516828287E-2</v>
      </c>
      <c r="G142" s="16">
        <f>+'SCC x Atuacao = Serv. Indústria'!G174/'SCC x Atuacao = Serv. Indústria'!G142-1</f>
        <v>0.42958450602963394</v>
      </c>
      <c r="H142" s="16">
        <f>+'SCC x Atuacao = Serv. Indústria'!H174/'SCC x Atuacao = Serv. Indústria'!H142-1</f>
        <v>0.29272197109450748</v>
      </c>
      <c r="I142" s="16">
        <f>+'SCC x Atuacao = Serv. Indústria'!I174/'SCC x Atuacao = Serv. Indústria'!I142-1</f>
        <v>0.40540440139069212</v>
      </c>
      <c r="J142" s="16">
        <f>+'SCC x Atuacao = Serv. Indústria'!J174/'SCC x Atuacao = Serv. Indústria'!J142-1</f>
        <v>0.17931431634875583</v>
      </c>
      <c r="K142" s="16">
        <f>+'SCC x Atuacao = Serv. Indústria'!K174/'SCC x Atuacao = Serv. Indústria'!K142-1</f>
        <v>6.7928477569911827E-4</v>
      </c>
      <c r="L142" s="16">
        <f>+'SCC x Atuacao = Serv. Indústria'!L174/'SCC x Atuacao = Serv. Indústria'!L142-1</f>
        <v>9.3881457459656703E-2</v>
      </c>
    </row>
    <row r="143" spans="1:12" x14ac:dyDescent="0.25">
      <c r="A143" s="123" t="s">
        <v>539</v>
      </c>
      <c r="B143" s="16">
        <f>+'SCC x Atuacao = Serv. Indústria'!B175/'SCC x Atuacao = Serv. Indústria'!B143-1</f>
        <v>-2.5296918737053975E-2</v>
      </c>
      <c r="C143" s="16">
        <f>+'SCC x Atuacao = Serv. Indústria'!C175/'SCC x Atuacao = Serv. Indústria'!C143-1</f>
        <v>0.28408416360590771</v>
      </c>
      <c r="D143" s="16">
        <f>+'SCC x Atuacao = Serv. Indústria'!D175/'SCC x Atuacao = Serv. Indústria'!D143-1</f>
        <v>3.2186963075024888E-3</v>
      </c>
      <c r="E143" s="16">
        <f>+'SCC x Atuacao = Serv. Indústria'!E175/'SCC x Atuacao = Serv. Indústria'!E143-1</f>
        <v>1.0931850413934718</v>
      </c>
      <c r="F143" s="16">
        <f>+'SCC x Atuacao = Serv. Indústria'!F175/'SCC x Atuacao = Serv. Indústria'!F143-1</f>
        <v>-0.20790190664023467</v>
      </c>
      <c r="G143" s="16">
        <f>+'SCC x Atuacao = Serv. Indústria'!G175/'SCC x Atuacao = Serv. Indústria'!G143-1</f>
        <v>0.16930699525198567</v>
      </c>
      <c r="H143" s="16">
        <f>+'SCC x Atuacao = Serv. Indústria'!H175/'SCC x Atuacao = Serv. Indústria'!H143-1</f>
        <v>0.84993807445813774</v>
      </c>
      <c r="I143" s="16">
        <f>+'SCC x Atuacao = Serv. Indústria'!I175/'SCC x Atuacao = Serv. Indústria'!I143-1</f>
        <v>0.55764596900207386</v>
      </c>
      <c r="J143" s="16">
        <f>+'SCC x Atuacao = Serv. Indústria'!J175/'SCC x Atuacao = Serv. Indústria'!J143-1</f>
        <v>-0.29262435467060588</v>
      </c>
      <c r="K143" s="16">
        <f>+'SCC x Atuacao = Serv. Indústria'!K175/'SCC x Atuacao = Serv. Indústria'!K143-1</f>
        <v>0.15480441315011073</v>
      </c>
      <c r="L143" s="16">
        <f>+'SCC x Atuacao = Serv. Indústria'!L175/'SCC x Atuacao = Serv. Indústria'!L143-1</f>
        <v>3.3224176080348666E-3</v>
      </c>
    </row>
    <row r="144" spans="1:12" x14ac:dyDescent="0.25">
      <c r="A144" s="123" t="s">
        <v>540</v>
      </c>
      <c r="B144" s="16">
        <f>+'SCC x Atuacao = Serv. Indústria'!B176/'SCC x Atuacao = Serv. Indústria'!B144-1</f>
        <v>0.34553065299806818</v>
      </c>
      <c r="C144" s="16">
        <f>+'SCC x Atuacao = Serv. Indústria'!C176/'SCC x Atuacao = Serv. Indústria'!C144-1</f>
        <v>1.4110108155257484</v>
      </c>
      <c r="D144" s="16">
        <f>+'SCC x Atuacao = Serv. Indústria'!D176/'SCC x Atuacao = Serv. Indústria'!D144-1</f>
        <v>0.11171786910078896</v>
      </c>
      <c r="E144" s="16">
        <f>+'SCC x Atuacao = Serv. Indústria'!E176/'SCC x Atuacao = Serv. Indústria'!E144-1</f>
        <v>8.8233344712787432E-2</v>
      </c>
      <c r="F144" s="16">
        <f>+'SCC x Atuacao = Serv. Indústria'!F176/'SCC x Atuacao = Serv. Indústria'!F144-1</f>
        <v>-0.1430634489396817</v>
      </c>
      <c r="G144" s="16">
        <f>+'SCC x Atuacao = Serv. Indústria'!G176/'SCC x Atuacao = Serv. Indústria'!G144-1</f>
        <v>9.4406432253116845E-2</v>
      </c>
      <c r="H144" s="16">
        <f>+'SCC x Atuacao = Serv. Indústria'!H176/'SCC x Atuacao = Serv. Indústria'!H144-1</f>
        <v>3.6364699714404924E-2</v>
      </c>
      <c r="I144" s="16">
        <f>+'SCC x Atuacao = Serv. Indústria'!I176/'SCC x Atuacao = Serv. Indústria'!I144-1</f>
        <v>-1.2207902463516218E-2</v>
      </c>
      <c r="J144" s="16">
        <f>+'SCC x Atuacao = Serv. Indústria'!J176/'SCC x Atuacao = Serv. Indústria'!J144-1</f>
        <v>6.547274341489695E-2</v>
      </c>
      <c r="K144" s="16">
        <f>+'SCC x Atuacao = Serv. Indústria'!K176/'SCC x Atuacao = Serv. Indústria'!K144-1</f>
        <v>0.29157348106390502</v>
      </c>
      <c r="L144" s="16">
        <f>+'SCC x Atuacao = Serv. Indústria'!L176/'SCC x Atuacao = Serv. Indústria'!L144-1</f>
        <v>0.12023975689393529</v>
      </c>
    </row>
    <row r="145" spans="1:12" x14ac:dyDescent="0.25">
      <c r="A145" s="123" t="s">
        <v>541</v>
      </c>
      <c r="B145" s="16">
        <f>+'SCC x Atuacao = Serv. Indústria'!B177/'SCC x Atuacao = Serv. Indústria'!B145-1</f>
        <v>9.624140352420385E-2</v>
      </c>
      <c r="C145" s="16">
        <f>+'SCC x Atuacao = Serv. Indústria'!C177/'SCC x Atuacao = Serv. Indústria'!C145-1</f>
        <v>0.20337078555758303</v>
      </c>
      <c r="D145" s="16">
        <f>+'SCC x Atuacao = Serv. Indústria'!D177/'SCC x Atuacao = Serv. Indústria'!D145-1</f>
        <v>6.4755224332574413E-2</v>
      </c>
      <c r="E145" s="16">
        <f>+'SCC x Atuacao = Serv. Indústria'!E177/'SCC x Atuacao = Serv. Indústria'!E145-1</f>
        <v>0.41950062723395476</v>
      </c>
      <c r="F145" s="16">
        <f>+'SCC x Atuacao = Serv. Indústria'!F177/'SCC x Atuacao = Serv. Indústria'!F145-1</f>
        <v>-0.36916110087896981</v>
      </c>
      <c r="G145" s="16">
        <f>+'SCC x Atuacao = Serv. Indústria'!G177/'SCC x Atuacao = Serv. Indústria'!G145-1</f>
        <v>0.35310542088938091</v>
      </c>
      <c r="H145" s="16">
        <f>+'SCC x Atuacao = Serv. Indústria'!H177/'SCC x Atuacao = Serv. Indústria'!H145-1</f>
        <v>0.13986591141505911</v>
      </c>
      <c r="I145" s="16">
        <f>+'SCC x Atuacao = Serv. Indústria'!I177/'SCC x Atuacao = Serv. Indústria'!I145-1</f>
        <v>0.34796950950270911</v>
      </c>
      <c r="J145" s="16">
        <f>+'SCC x Atuacao = Serv. Indústria'!J177/'SCC x Atuacao = Serv. Indústria'!J145-1</f>
        <v>-5.7118575900218738E-2</v>
      </c>
      <c r="K145" s="16">
        <f>+'SCC x Atuacao = Serv. Indústria'!K177/'SCC x Atuacao = Serv. Indústria'!K145-1</f>
        <v>0.16252106128665278</v>
      </c>
      <c r="L145" s="16">
        <f>+'SCC x Atuacao = Serv. Indústria'!L177/'SCC x Atuacao = Serv. Indústria'!L145-1</f>
        <v>-2.9092348239400989E-2</v>
      </c>
    </row>
    <row r="146" spans="1:12" x14ac:dyDescent="0.25">
      <c r="A146" s="123" t="s">
        <v>542</v>
      </c>
      <c r="B146" s="16">
        <f>+'SCC x Atuacao = Serv. Indústria'!B178/'SCC x Atuacao = Serv. Indústria'!B146-1</f>
        <v>-7.3977140384131057E-2</v>
      </c>
      <c r="C146" s="16">
        <f>+'SCC x Atuacao = Serv. Indústria'!C178/'SCC x Atuacao = Serv. Indústria'!C146-1</f>
        <v>0.71062807777875459</v>
      </c>
      <c r="D146" s="16">
        <f>+'SCC x Atuacao = Serv. Indústria'!D178/'SCC x Atuacao = Serv. Indústria'!D146-1</f>
        <v>-2.2821895321496921E-2</v>
      </c>
      <c r="E146" s="16">
        <f>+'SCC x Atuacao = Serv. Indústria'!E178/'SCC x Atuacao = Serv. Indústria'!E146-1</f>
        <v>-9.7413410703394265E-2</v>
      </c>
      <c r="F146" s="16">
        <f>+'SCC x Atuacao = Serv. Indústria'!F178/'SCC x Atuacao = Serv. Indústria'!F146-1</f>
        <v>5.4002564798552033E-3</v>
      </c>
      <c r="G146" s="16">
        <f>+'SCC x Atuacao = Serv. Indústria'!G178/'SCC x Atuacao = Serv. Indústria'!G146-1</f>
        <v>0.56777712908068811</v>
      </c>
      <c r="H146" s="16">
        <f>+'SCC x Atuacao = Serv. Indústria'!H178/'SCC x Atuacao = Serv. Indústria'!H146-1</f>
        <v>0.8548734442350745</v>
      </c>
      <c r="I146" s="16">
        <f>+'SCC x Atuacao = Serv. Indústria'!I178/'SCC x Atuacao = Serv. Indústria'!I146-1</f>
        <v>0.12411882633546778</v>
      </c>
      <c r="J146" s="16">
        <f>+'SCC x Atuacao = Serv. Indústria'!J178/'SCC x Atuacao = Serv. Indústria'!J146-1</f>
        <v>-3.4710342789655568E-3</v>
      </c>
      <c r="K146" s="16">
        <f>+'SCC x Atuacao = Serv. Indústria'!K178/'SCC x Atuacao = Serv. Indústria'!K146-1</f>
        <v>0.32731064988131431</v>
      </c>
      <c r="L146" s="16">
        <f>+'SCC x Atuacao = Serv. Indústria'!L178/'SCC x Atuacao = Serv. Indústria'!L146-1</f>
        <v>2.2549075880780256E-2</v>
      </c>
    </row>
    <row r="147" spans="1:12" x14ac:dyDescent="0.25">
      <c r="A147" s="123" t="s">
        <v>543</v>
      </c>
      <c r="B147" s="16">
        <f>+'SCC x Atuacao = Serv. Indústria'!B179/'SCC x Atuacao = Serv. Indústria'!B147-1</f>
        <v>0.11940867716694159</v>
      </c>
      <c r="C147" s="16">
        <f>+'SCC x Atuacao = Serv. Indústria'!C179/'SCC x Atuacao = Serv. Indústria'!C147-1</f>
        <v>0.20625762114506063</v>
      </c>
      <c r="D147" s="16">
        <f>+'SCC x Atuacao = Serv. Indústria'!D179/'SCC x Atuacao = Serv. Indústria'!D147-1</f>
        <v>-2.3302767529127522E-3</v>
      </c>
      <c r="E147" s="16">
        <f>+'SCC x Atuacao = Serv. Indústria'!E179/'SCC x Atuacao = Serv. Indústria'!E147-1</f>
        <v>0.43628354674540337</v>
      </c>
      <c r="F147" s="16">
        <f>+'SCC x Atuacao = Serv. Indústria'!F179/'SCC x Atuacao = Serv. Indústria'!F147-1</f>
        <v>-2.3449307803224406E-2</v>
      </c>
      <c r="G147" s="16">
        <f>+'SCC x Atuacao = Serv. Indústria'!G179/'SCC x Atuacao = Serv. Indústria'!G147-1</f>
        <v>0.17188727630560052</v>
      </c>
      <c r="H147" s="16">
        <f>+'SCC x Atuacao = Serv. Indústria'!H179/'SCC x Atuacao = Serv. Indústria'!H147-1</f>
        <v>-0.21377313158876621</v>
      </c>
      <c r="I147" s="16" t="e">
        <f>+'SCC x Atuacao = Serv. Indústria'!I179/'SCC x Atuacao = Serv. Indústria'!I147-1</f>
        <v>#DIV/0!</v>
      </c>
      <c r="J147" s="16">
        <f>+'SCC x Atuacao = Serv. Indústria'!J179/'SCC x Atuacao = Serv. Indústria'!J147-1</f>
        <v>-7.0182525957716568E-2</v>
      </c>
      <c r="K147" s="16">
        <f>+'SCC x Atuacao = Serv. Indústria'!K179/'SCC x Atuacao = Serv. Indústria'!K147-1</f>
        <v>0.28403156608464442</v>
      </c>
      <c r="L147" s="16">
        <f>+'SCC x Atuacao = Serv. Indústria'!L179/'SCC x Atuacao = Serv. Indústria'!L147-1</f>
        <v>2.4063995569791219E-2</v>
      </c>
    </row>
    <row r="148" spans="1:12" x14ac:dyDescent="0.25">
      <c r="A148" s="123" t="s">
        <v>544</v>
      </c>
      <c r="B148" s="16">
        <f>+'SCC x Atuacao = Serv. Indústria'!B180/'SCC x Atuacao = Serv. Indústria'!B148-1</f>
        <v>-9.2012214098309175E-2</v>
      </c>
      <c r="C148" s="16">
        <f>+'SCC x Atuacao = Serv. Indústria'!C180/'SCC x Atuacao = Serv. Indústria'!C148-1</f>
        <v>0.17506919825589828</v>
      </c>
      <c r="D148" s="16">
        <f>+'SCC x Atuacao = Serv. Indústria'!D180/'SCC x Atuacao = Serv. Indústria'!D148-1</f>
        <v>-7.3391721843188096E-2</v>
      </c>
      <c r="E148" s="16">
        <f>+'SCC x Atuacao = Serv. Indústria'!E180/'SCC x Atuacao = Serv. Indústria'!E148-1</f>
        <v>0.23573648710492101</v>
      </c>
      <c r="F148" s="16">
        <f>+'SCC x Atuacao = Serv. Indústria'!F180/'SCC x Atuacao = Serv. Indústria'!F148-1</f>
        <v>-0.21652231758237939</v>
      </c>
      <c r="G148" s="16">
        <f>+'SCC x Atuacao = Serv. Indústria'!G180/'SCC x Atuacao = Serv. Indústria'!G148-1</f>
        <v>9.930458838427092E-2</v>
      </c>
      <c r="H148" s="16">
        <f>+'SCC x Atuacao = Serv. Indústria'!H180/'SCC x Atuacao = Serv. Indústria'!H148-1</f>
        <v>-0.11049094495525769</v>
      </c>
      <c r="I148" s="16">
        <f>+'SCC x Atuacao = Serv. Indústria'!I180/'SCC x Atuacao = Serv. Indústria'!I148-1</f>
        <v>0.3389453042097077</v>
      </c>
      <c r="J148" s="16">
        <f>+'SCC x Atuacao = Serv. Indústria'!J180/'SCC x Atuacao = Serv. Indústria'!J148-1</f>
        <v>3.3497166148271917E-2</v>
      </c>
      <c r="K148" s="16">
        <f>+'SCC x Atuacao = Serv. Indústria'!K180/'SCC x Atuacao = Serv. Indústria'!K148-1</f>
        <v>0.118738189394892</v>
      </c>
      <c r="L148" s="16">
        <f>+'SCC x Atuacao = Serv. Indústria'!L180/'SCC x Atuacao = Serv. Indústria'!L148-1</f>
        <v>-5.6146656094807512E-2</v>
      </c>
    </row>
    <row r="149" spans="1:12" x14ac:dyDescent="0.25">
      <c r="A149" s="123" t="s">
        <v>545</v>
      </c>
      <c r="B149" s="16">
        <f>+'SCC x Atuacao = Serv. Indústria'!B181/'SCC x Atuacao = Serv. Indústria'!B149-1</f>
        <v>-0.10192951767375735</v>
      </c>
      <c r="C149" s="16">
        <f>+'SCC x Atuacao = Serv. Indústria'!C181/'SCC x Atuacao = Serv. Indústria'!C149-1</f>
        <v>0.3190842017060791</v>
      </c>
      <c r="D149" s="16">
        <f>+'SCC x Atuacao = Serv. Indústria'!D181/'SCC x Atuacao = Serv. Indústria'!D149-1</f>
        <v>-2.8452571890466904E-2</v>
      </c>
      <c r="E149" s="16">
        <f>+'SCC x Atuacao = Serv. Indústria'!E181/'SCC x Atuacao = Serv. Indústria'!E149-1</f>
        <v>-0.16640039152084984</v>
      </c>
      <c r="F149" s="16">
        <f>+'SCC x Atuacao = Serv. Indústria'!F181/'SCC x Atuacao = Serv. Indústria'!F149-1</f>
        <v>2.1215836121574627E-2</v>
      </c>
      <c r="G149" s="16">
        <f>+'SCC x Atuacao = Serv. Indústria'!G181/'SCC x Atuacao = Serv. Indústria'!G149-1</f>
        <v>0.15482096151034175</v>
      </c>
      <c r="H149" s="16">
        <f>+'SCC x Atuacao = Serv. Indústria'!H181/'SCC x Atuacao = Serv. Indústria'!H149-1</f>
        <v>0.19550730978796049</v>
      </c>
      <c r="I149" s="16">
        <f>+'SCC x Atuacao = Serv. Indústria'!I181/'SCC x Atuacao = Serv. Indústria'!I149-1</f>
        <v>0.22787444390992406</v>
      </c>
      <c r="J149" s="16">
        <f>+'SCC x Atuacao = Serv. Indústria'!J181/'SCC x Atuacao = Serv. Indústria'!J149-1</f>
        <v>0.12572764864139296</v>
      </c>
      <c r="K149" s="16">
        <f>+'SCC x Atuacao = Serv. Indústria'!K181/'SCC x Atuacao = Serv. Indústria'!K149-1</f>
        <v>7.5306698078033696E-2</v>
      </c>
      <c r="L149" s="16">
        <f>+'SCC x Atuacao = Serv. Indústria'!L181/'SCC x Atuacao = Serv. Indústria'!L149-1</f>
        <v>1.1330031856405798E-2</v>
      </c>
    </row>
    <row r="150" spans="1:12" x14ac:dyDescent="0.25">
      <c r="A150" s="123" t="s">
        <v>546</v>
      </c>
      <c r="B150" s="16">
        <f>+'SCC x Atuacao = Serv. Indústria'!B182/'SCC x Atuacao = Serv. Indústria'!B150-1</f>
        <v>-8.0260075467815994E-2</v>
      </c>
      <c r="C150" s="16">
        <f>+'SCC x Atuacao = Serv. Indústria'!C182/'SCC x Atuacao = Serv. Indústria'!C150-1</f>
        <v>8.6680132943539601E-3</v>
      </c>
      <c r="D150" s="16">
        <f>+'SCC x Atuacao = Serv. Indústria'!D182/'SCC x Atuacao = Serv. Indústria'!D150-1</f>
        <v>-2.2509971334793155E-2</v>
      </c>
      <c r="E150" s="16">
        <f>+'SCC x Atuacao = Serv. Indústria'!E182/'SCC x Atuacao = Serv. Indústria'!E150-1</f>
        <v>0.54142274077922403</v>
      </c>
      <c r="F150" s="16">
        <f>+'SCC x Atuacao = Serv. Indústria'!F182/'SCC x Atuacao = Serv. Indústria'!F150-1</f>
        <v>3.4004507461498079E-3</v>
      </c>
      <c r="G150" s="16">
        <f>+'SCC x Atuacao = Serv. Indústria'!G182/'SCC x Atuacao = Serv. Indústria'!G150-1</f>
        <v>0.1460786567579675</v>
      </c>
      <c r="H150" s="16">
        <f>+'SCC x Atuacao = Serv. Indústria'!H182/'SCC x Atuacao = Serv. Indústria'!H150-1</f>
        <v>0.29010024006590607</v>
      </c>
      <c r="I150" s="16">
        <f>+'SCC x Atuacao = Serv. Indústria'!I182/'SCC x Atuacao = Serv. Indústria'!I150-1</f>
        <v>7.0281487743127258E-2</v>
      </c>
      <c r="J150" s="16">
        <f>+'SCC x Atuacao = Serv. Indústria'!J182/'SCC x Atuacao = Serv. Indústria'!J150-1</f>
        <v>0.30532965321336403</v>
      </c>
      <c r="K150" s="16">
        <f>+'SCC x Atuacao = Serv. Indústria'!K182/'SCC x Atuacao = Serv. Indústria'!K150-1</f>
        <v>0.18825382159804671</v>
      </c>
      <c r="L150" s="16">
        <f>+'SCC x Atuacao = Serv. Indústria'!L182/'SCC x Atuacao = Serv. Indústria'!L150-1</f>
        <v>9.6856202333117647E-3</v>
      </c>
    </row>
    <row r="151" spans="1:12" x14ac:dyDescent="0.25">
      <c r="A151" s="123" t="s">
        <v>547</v>
      </c>
      <c r="B151" s="16">
        <f>+'SCC x Atuacao = Serv. Indústria'!B183/'SCC x Atuacao = Serv. Indústria'!B151-1</f>
        <v>0.16529230752142299</v>
      </c>
      <c r="C151" s="16">
        <f>+'SCC x Atuacao = Serv. Indústria'!C183/'SCC x Atuacao = Serv. Indústria'!C151-1</f>
        <v>2.9854817023080127E-2</v>
      </c>
      <c r="D151" s="16">
        <f>+'SCC x Atuacao = Serv. Indústria'!D183/'SCC x Atuacao = Serv. Indústria'!D151-1</f>
        <v>7.1497827573781647E-2</v>
      </c>
      <c r="E151" s="16">
        <f>+'SCC x Atuacao = Serv. Indústria'!E183/'SCC x Atuacao = Serv. Indústria'!E151-1</f>
        <v>0.40295956718782677</v>
      </c>
      <c r="F151" s="16">
        <f>+'SCC x Atuacao = Serv. Indústria'!F183/'SCC x Atuacao = Serv. Indústria'!F151-1</f>
        <v>-5.1930657619202125E-2</v>
      </c>
      <c r="G151" s="16">
        <f>+'SCC x Atuacao = Serv. Indústria'!G183/'SCC x Atuacao = Serv. Indústria'!G151-1</f>
        <v>0.11075660906291929</v>
      </c>
      <c r="H151" s="16">
        <f>+'SCC x Atuacao = Serv. Indústria'!H183/'SCC x Atuacao = Serv. Indústria'!H151-1</f>
        <v>6.19222267430386E-4</v>
      </c>
      <c r="I151" s="16">
        <f>+'SCC x Atuacao = Serv. Indústria'!I183/'SCC x Atuacao = Serv. Indústria'!I151-1</f>
        <v>-0.10205320259216233</v>
      </c>
      <c r="J151" s="16">
        <f>+'SCC x Atuacao = Serv. Indústria'!J183/'SCC x Atuacao = Serv. Indústria'!J151-1</f>
        <v>0.16354129249492688</v>
      </c>
      <c r="K151" s="16">
        <f>+'SCC x Atuacao = Serv. Indústria'!K183/'SCC x Atuacao = Serv. Indústria'!K151-1</f>
        <v>4.7193927838185656E-2</v>
      </c>
      <c r="L151" s="16">
        <f>+'SCC x Atuacao = Serv. Indústria'!L183/'SCC x Atuacao = Serv. Indústria'!L151-1</f>
        <v>5.537261941123961E-2</v>
      </c>
    </row>
    <row r="152" spans="1:12" x14ac:dyDescent="0.25">
      <c r="A152" s="123" t="s">
        <v>548</v>
      </c>
      <c r="B152" s="16">
        <f>+'SCC x Atuacao = Serv. Indústria'!B184/'SCC x Atuacao = Serv. Indústria'!B152-1</f>
        <v>0.16639495184999276</v>
      </c>
      <c r="C152" s="16">
        <f>+'SCC x Atuacao = Serv. Indústria'!C184/'SCC x Atuacao = Serv. Indústria'!C152-1</f>
        <v>0.17016455796002106</v>
      </c>
      <c r="D152" s="16">
        <f>+'SCC x Atuacao = Serv. Indústria'!D184/'SCC x Atuacao = Serv. Indústria'!D152-1</f>
        <v>1.9253103406049021E-2</v>
      </c>
      <c r="E152" s="16">
        <f>+'SCC x Atuacao = Serv. Indústria'!E184/'SCC x Atuacao = Serv. Indústria'!E152-1</f>
        <v>2.3617562595866115E-2</v>
      </c>
      <c r="F152" s="16">
        <f>+'SCC x Atuacao = Serv. Indústria'!F184/'SCC x Atuacao = Serv. Indústria'!F152-1</f>
        <v>-1.7288269621877683E-2</v>
      </c>
      <c r="G152" s="16">
        <f>+'SCC x Atuacao = Serv. Indústria'!G184/'SCC x Atuacao = Serv. Indústria'!G152-1</f>
        <v>7.1026861822136356E-2</v>
      </c>
      <c r="H152" s="16">
        <f>+'SCC x Atuacao = Serv. Indústria'!H184/'SCC x Atuacao = Serv. Indústria'!H152-1</f>
        <v>0.12100871316023709</v>
      </c>
      <c r="I152" s="16">
        <f>+'SCC x Atuacao = Serv. Indústria'!I184/'SCC x Atuacao = Serv. Indústria'!I152-1</f>
        <v>0.24203289066770517</v>
      </c>
      <c r="J152" s="16">
        <f>+'SCC x Atuacao = Serv. Indústria'!J184/'SCC x Atuacao = Serv. Indústria'!J152-1</f>
        <v>0.19273252693712828</v>
      </c>
      <c r="K152" s="16">
        <f>+'SCC x Atuacao = Serv. Indústria'!K184/'SCC x Atuacao = Serv. Indústria'!K152-1</f>
        <v>0.15794073465634861</v>
      </c>
      <c r="L152" s="16">
        <f>+'SCC x Atuacao = Serv. Indústria'!L184/'SCC x Atuacao = Serv. Indústria'!L152-1</f>
        <v>4.3536125956622485E-2</v>
      </c>
    </row>
    <row r="153" spans="1:12" x14ac:dyDescent="0.25">
      <c r="A153" s="123" t="s">
        <v>549</v>
      </c>
      <c r="B153" s="16">
        <f>+'SCC x Atuacao = Serv. Indústria'!B185/'SCC x Atuacao = Serv. Indústria'!B153-1</f>
        <v>6.6400416180800281E-2</v>
      </c>
      <c r="C153" s="16">
        <f>+'SCC x Atuacao = Serv. Indústria'!C185/'SCC x Atuacao = Serv. Indústria'!C153-1</f>
        <v>0.1852370115891111</v>
      </c>
      <c r="D153" s="16">
        <f>+'SCC x Atuacao = Serv. Indústria'!D185/'SCC x Atuacao = Serv. Indústria'!D153-1</f>
        <v>-1.2987802185678188E-2</v>
      </c>
      <c r="E153" s="16">
        <f>+'SCC x Atuacao = Serv. Indústria'!E185/'SCC x Atuacao = Serv. Indústria'!E153-1</f>
        <v>0.40172028734748588</v>
      </c>
      <c r="F153" s="16">
        <f>+'SCC x Atuacao = Serv. Indústria'!F185/'SCC x Atuacao = Serv. Indústria'!F153-1</f>
        <v>0.24478760874747296</v>
      </c>
      <c r="G153" s="16">
        <f>+'SCC x Atuacao = Serv. Indústria'!G185/'SCC x Atuacao = Serv. Indústria'!G153-1</f>
        <v>0.11951857706161362</v>
      </c>
      <c r="H153" s="16">
        <f>+'SCC x Atuacao = Serv. Indústria'!H185/'SCC x Atuacao = Serv. Indústria'!H153-1</f>
        <v>0.16406340332282943</v>
      </c>
      <c r="I153" s="16">
        <f>+'SCC x Atuacao = Serv. Indústria'!I185/'SCC x Atuacao = Serv. Indústria'!I153-1</f>
        <v>0.16580871898022886</v>
      </c>
      <c r="J153" s="16">
        <f>+'SCC x Atuacao = Serv. Indústria'!J185/'SCC x Atuacao = Serv. Indústria'!J153-1</f>
        <v>5.9738655955419606E-2</v>
      </c>
      <c r="K153" s="16">
        <f>+'SCC x Atuacao = Serv. Indústria'!K185/'SCC x Atuacao = Serv. Indústria'!K153-1</f>
        <v>0.10352636115970126</v>
      </c>
      <c r="L153" s="16">
        <f>+'SCC x Atuacao = Serv. Indústria'!L185/'SCC x Atuacao = Serv. Indústria'!L153-1</f>
        <v>9.2833042224653051E-2</v>
      </c>
    </row>
    <row r="154" spans="1:12" x14ac:dyDescent="0.25">
      <c r="A154" s="123" t="s">
        <v>550</v>
      </c>
      <c r="B154" s="16">
        <f>+'SCC x Atuacao = Serv. Indústria'!B186/'SCC x Atuacao = Serv. Indústria'!B154-1</f>
        <v>0.26210468678215348</v>
      </c>
      <c r="C154" s="16">
        <f>+'SCC x Atuacao = Serv. Indústria'!C186/'SCC x Atuacao = Serv. Indústria'!C154-1</f>
        <v>-5.5030494382511952E-3</v>
      </c>
      <c r="D154" s="16">
        <f>+'SCC x Atuacao = Serv. Indústria'!D186/'SCC x Atuacao = Serv. Indústria'!D154-1</f>
        <v>3.5394916869140092E-2</v>
      </c>
      <c r="E154" s="16">
        <f>+'SCC x Atuacao = Serv. Indústria'!E186/'SCC x Atuacao = Serv. Indústria'!E154-1</f>
        <v>0.2321339140533738</v>
      </c>
      <c r="F154" s="16">
        <f>+'SCC x Atuacao = Serv. Indústria'!F186/'SCC x Atuacao = Serv. Indústria'!F154-1</f>
        <v>-5.0474066871638024E-2</v>
      </c>
      <c r="G154" s="16">
        <f>+'SCC x Atuacao = Serv. Indústria'!G186/'SCC x Atuacao = Serv. Indústria'!G154-1</f>
        <v>0.11108852946372183</v>
      </c>
      <c r="H154" s="16">
        <f>+'SCC x Atuacao = Serv. Indústria'!H186/'SCC x Atuacao = Serv. Indústria'!H154-1</f>
        <v>0.1321307021982896</v>
      </c>
      <c r="I154" s="16">
        <f>+'SCC x Atuacao = Serv. Indústria'!I186/'SCC x Atuacao = Serv. Indústria'!I154-1</f>
        <v>-0.3444874947172919</v>
      </c>
      <c r="J154" s="16">
        <f>+'SCC x Atuacao = Serv. Indústria'!J186/'SCC x Atuacao = Serv. Indústria'!J154-1</f>
        <v>-1.8086100257120652E-2</v>
      </c>
      <c r="K154" s="16">
        <f>+'SCC x Atuacao = Serv. Indústria'!K186/'SCC x Atuacao = Serv. Indústria'!K154-1</f>
        <v>0.182010427586353</v>
      </c>
      <c r="L154" s="16">
        <f>+'SCC x Atuacao = Serv. Indústria'!L186/'SCC x Atuacao = Serv. Indústria'!L154-1</f>
        <v>4.1845336534457322E-2</v>
      </c>
    </row>
    <row r="155" spans="1:12" x14ac:dyDescent="0.25">
      <c r="A155" s="123" t="s">
        <v>551</v>
      </c>
      <c r="B155" s="16">
        <f>+'SCC x Atuacao = Serv. Indústria'!B187/'SCC x Atuacao = Serv. Indústria'!B155-1</f>
        <v>-3.0719924805302612E-2</v>
      </c>
      <c r="C155" s="16">
        <f>+'SCC x Atuacao = Serv. Indústria'!C187/'SCC x Atuacao = Serv. Indústria'!C155-1</f>
        <v>-0.12185375390369158</v>
      </c>
      <c r="D155" s="16">
        <f>+'SCC x Atuacao = Serv. Indústria'!D187/'SCC x Atuacao = Serv. Indústria'!D155-1</f>
        <v>-7.0717556376045598E-2</v>
      </c>
      <c r="E155" s="16">
        <f>+'SCC x Atuacao = Serv. Indústria'!E187/'SCC x Atuacao = Serv. Indústria'!E155-1</f>
        <v>-0.1657318460286159</v>
      </c>
      <c r="F155" s="16">
        <f>+'SCC x Atuacao = Serv. Indústria'!F187/'SCC x Atuacao = Serv. Indústria'!F155-1</f>
        <v>-8.5673256200535119E-2</v>
      </c>
      <c r="G155" s="16">
        <f>+'SCC x Atuacao = Serv. Indústria'!G187/'SCC x Atuacao = Serv. Indústria'!G155-1</f>
        <v>6.6292921852047604E-2</v>
      </c>
      <c r="H155" s="16">
        <f>+'SCC x Atuacao = Serv. Indústria'!H187/'SCC x Atuacao = Serv. Indústria'!H155-1</f>
        <v>0.2169098120058881</v>
      </c>
      <c r="I155" s="16">
        <f>+'SCC x Atuacao = Serv. Indústria'!I187/'SCC x Atuacao = Serv. Indústria'!I155-1</f>
        <v>7.4642945219079104E-2</v>
      </c>
      <c r="J155" s="16">
        <f>+'SCC x Atuacao = Serv. Indústria'!J187/'SCC x Atuacao = Serv. Indústria'!J155-1</f>
        <v>-1.4659675334575351E-2</v>
      </c>
      <c r="K155" s="16">
        <f>+'SCC x Atuacao = Serv. Indústria'!K187/'SCC x Atuacao = Serv. Indústria'!K155-1</f>
        <v>2.6079471207853588E-2</v>
      </c>
      <c r="L155" s="16">
        <f>+'SCC x Atuacao = Serv. Indústria'!L187/'SCC x Atuacao = Serv. Indústria'!L155-1</f>
        <v>-5.6361292015633668E-2</v>
      </c>
    </row>
    <row r="156" spans="1:12" x14ac:dyDescent="0.25">
      <c r="A156" s="123" t="s">
        <v>552</v>
      </c>
      <c r="B156" s="16">
        <f>+'SCC x Atuacao = Serv. Indústria'!B188/'SCC x Atuacao = Serv. Indústria'!B156-1</f>
        <v>0.14492407252752249</v>
      </c>
      <c r="C156" s="16">
        <f>+'SCC x Atuacao = Serv. Indústria'!C188/'SCC x Atuacao = Serv. Indústria'!C156-1</f>
        <v>0.29090852216817353</v>
      </c>
      <c r="D156" s="16">
        <f>+'SCC x Atuacao = Serv. Indústria'!D188/'SCC x Atuacao = Serv. Indústria'!D156-1</f>
        <v>-3.429380511445701E-2</v>
      </c>
      <c r="E156" s="16">
        <f>+'SCC x Atuacao = Serv. Indústria'!E188/'SCC x Atuacao = Serv. Indústria'!E156-1</f>
        <v>1.1976297907946911</v>
      </c>
      <c r="F156" s="16">
        <f>+'SCC x Atuacao = Serv. Indústria'!F188/'SCC x Atuacao = Serv. Indústria'!F156-1</f>
        <v>3.1670874891235101E-2</v>
      </c>
      <c r="G156" s="16">
        <f>+'SCC x Atuacao = Serv. Indústria'!G188/'SCC x Atuacao = Serv. Indústria'!G156-1</f>
        <v>0.208840296279174</v>
      </c>
      <c r="H156" s="16">
        <f>+'SCC x Atuacao = Serv. Indústria'!H188/'SCC x Atuacao = Serv. Indústria'!H156-1</f>
        <v>0.21735152347244635</v>
      </c>
      <c r="I156" s="16">
        <f>+'SCC x Atuacao = Serv. Indústria'!I188/'SCC x Atuacao = Serv. Indústria'!I156-1</f>
        <v>0.53375490662960035</v>
      </c>
      <c r="J156" s="16">
        <f>+'SCC x Atuacao = Serv. Indústria'!J188/'SCC x Atuacao = Serv. Indústria'!J156-1</f>
        <v>0.57368622081034126</v>
      </c>
      <c r="K156" s="16">
        <f>+'SCC x Atuacao = Serv. Indústria'!K188/'SCC x Atuacao = Serv. Indústria'!K156-1</f>
        <v>0.16251611942330357</v>
      </c>
      <c r="L156" s="16">
        <f>+'SCC x Atuacao = Serv. Indústria'!L188/'SCC x Atuacao = Serv. Indústria'!L156-1</f>
        <v>2.5393092668355655E-2</v>
      </c>
    </row>
    <row r="157" spans="1:12" x14ac:dyDescent="0.25">
      <c r="A157" s="123" t="s">
        <v>553</v>
      </c>
      <c r="B157" s="16">
        <f>+'SCC x Atuacao = Serv. Indústria'!B189/'SCC x Atuacao = Serv. Indústria'!B157-1</f>
        <v>0.13281200924970693</v>
      </c>
      <c r="C157" s="16">
        <f>+'SCC x Atuacao = Serv. Indústria'!C189/'SCC x Atuacao = Serv. Indústria'!C157-1</f>
        <v>-0.68759372230392202</v>
      </c>
      <c r="D157" s="16">
        <f>+'SCC x Atuacao = Serv. Indústria'!D189/'SCC x Atuacao = Serv. Indústria'!D157-1</f>
        <v>0.15141141587296802</v>
      </c>
      <c r="E157" s="16">
        <f>+'SCC x Atuacao = Serv. Indústria'!E189/'SCC x Atuacao = Serv. Indústria'!E157-1</f>
        <v>1.4142516249859955</v>
      </c>
      <c r="F157" s="16">
        <f>+'SCC x Atuacao = Serv. Indústria'!F189/'SCC x Atuacao = Serv. Indústria'!F157-1</f>
        <v>-5.1974017285721485E-2</v>
      </c>
      <c r="G157" s="16">
        <f>+'SCC x Atuacao = Serv. Indústria'!G189/'SCC x Atuacao = Serv. Indústria'!G157-1</f>
        <v>0.21076502036057243</v>
      </c>
      <c r="H157" s="16">
        <f>+'SCC x Atuacao = Serv. Indústria'!H189/'SCC x Atuacao = Serv. Indústria'!H157-1</f>
        <v>5.7757119078696073E-2</v>
      </c>
      <c r="I157" s="16">
        <f>+'SCC x Atuacao = Serv. Indústria'!I189/'SCC x Atuacao = Serv. Indústria'!I157-1</f>
        <v>8.4524645272988419E-2</v>
      </c>
      <c r="J157" s="16">
        <f>+'SCC x Atuacao = Serv. Indústria'!J189/'SCC x Atuacao = Serv. Indústria'!J157-1</f>
        <v>-0.85547021037363513</v>
      </c>
      <c r="K157" s="16">
        <f>+'SCC x Atuacao = Serv. Indústria'!K189/'SCC x Atuacao = Serv. Indústria'!K157-1</f>
        <v>0.27152660860687261</v>
      </c>
      <c r="L157" s="16">
        <f>+'SCC x Atuacao = Serv. Indústria'!L189/'SCC x Atuacao = Serv. Indústria'!L157-1</f>
        <v>0.10706437440509764</v>
      </c>
    </row>
    <row r="158" spans="1:12" x14ac:dyDescent="0.25">
      <c r="A158" s="123" t="s">
        <v>554</v>
      </c>
      <c r="B158" s="16">
        <f>+'SCC x Atuacao = Serv. Indústria'!B190/'SCC x Atuacao = Serv. Indústria'!B158-1</f>
        <v>0.17050370252469738</v>
      </c>
      <c r="C158" s="16">
        <f>+'SCC x Atuacao = Serv. Indústria'!C190/'SCC x Atuacao = Serv. Indústria'!C158-1</f>
        <v>0.75082375036773574</v>
      </c>
      <c r="D158" s="16">
        <f>+'SCC x Atuacao = Serv. Indústria'!D190/'SCC x Atuacao = Serv. Indústria'!D158-1</f>
        <v>-0.10520195824592937</v>
      </c>
      <c r="E158" s="16">
        <f>+'SCC x Atuacao = Serv. Indústria'!E190/'SCC x Atuacao = Serv. Indústria'!E158-1</f>
        <v>0.92475137590094358</v>
      </c>
      <c r="F158" s="16">
        <f>+'SCC x Atuacao = Serv. Indústria'!F190/'SCC x Atuacao = Serv. Indústria'!F158-1</f>
        <v>-0.12308226094291019</v>
      </c>
      <c r="G158" s="16">
        <f>+'SCC x Atuacao = Serv. Indústria'!G190/'SCC x Atuacao = Serv. Indústria'!G158-1</f>
        <v>0.19552155755575495</v>
      </c>
      <c r="H158" s="16">
        <f>+'SCC x Atuacao = Serv. Indústria'!H190/'SCC x Atuacao = Serv. Indústria'!H158-1</f>
        <v>0.10232898895094134</v>
      </c>
      <c r="I158" s="16">
        <f>+'SCC x Atuacao = Serv. Indústria'!I190/'SCC x Atuacao = Serv. Indústria'!I158-1</f>
        <v>0.57898922131601438</v>
      </c>
      <c r="J158" s="16">
        <f>+'SCC x Atuacao = Serv. Indústria'!J190/'SCC x Atuacao = Serv. Indústria'!J158-1</f>
        <v>-0.40597259958568155</v>
      </c>
      <c r="K158" s="16">
        <f>+'SCC x Atuacao = Serv. Indústria'!K190/'SCC x Atuacao = Serv. Indústria'!K158-1</f>
        <v>-1.5291588224717434E-2</v>
      </c>
      <c r="L158" s="16">
        <f>+'SCC x Atuacao = Serv. Indústria'!L190/'SCC x Atuacao = Serv. Indústria'!L158-1</f>
        <v>-5.37798981202392E-2</v>
      </c>
    </row>
    <row r="159" spans="1:12" x14ac:dyDescent="0.25">
      <c r="A159" s="123" t="s">
        <v>555</v>
      </c>
      <c r="B159" s="16">
        <f>+'SCC x Atuacao = Serv. Indústria'!B191/'SCC x Atuacao = Serv. Indústria'!B159-1</f>
        <v>8.7310362939271302E-2</v>
      </c>
      <c r="C159" s="16">
        <f>+'SCC x Atuacao = Serv. Indústria'!C191/'SCC x Atuacao = Serv. Indústria'!C159-1</f>
        <v>0.2978273493668222</v>
      </c>
      <c r="D159" s="16">
        <f>+'SCC x Atuacao = Serv. Indústria'!D191/'SCC x Atuacao = Serv. Indústria'!D159-1</f>
        <v>7.2399059458401416E-2</v>
      </c>
      <c r="E159" s="16">
        <f>+'SCC x Atuacao = Serv. Indústria'!E191/'SCC x Atuacao = Serv. Indústria'!E159-1</f>
        <v>0.8465210333516715</v>
      </c>
      <c r="F159" s="16">
        <f>+'SCC x Atuacao = Serv. Indústria'!F191/'SCC x Atuacao = Serv. Indústria'!F159-1</f>
        <v>-3.6532238076051993E-2</v>
      </c>
      <c r="G159" s="16">
        <f>+'SCC x Atuacao = Serv. Indústria'!G191/'SCC x Atuacao = Serv. Indústria'!G159-1</f>
        <v>-5.7718622816071652E-2</v>
      </c>
      <c r="H159" s="16">
        <f>+'SCC x Atuacao = Serv. Indústria'!H191/'SCC x Atuacao = Serv. Indústria'!H159-1</f>
        <v>7.0542886677670502E-2</v>
      </c>
      <c r="I159" s="16">
        <f>+'SCC x Atuacao = Serv. Indústria'!I191/'SCC x Atuacao = Serv. Indústria'!I159-1</f>
        <v>-6.9209724105497972E-2</v>
      </c>
      <c r="J159" s="16">
        <f>+'SCC x Atuacao = Serv. Indústria'!J191/'SCC x Atuacao = Serv. Indústria'!J159-1</f>
        <v>-0.17289777214431123</v>
      </c>
      <c r="K159" s="16">
        <f>+'SCC x Atuacao = Serv. Indústria'!K191/'SCC x Atuacao = Serv. Indústria'!K159-1</f>
        <v>-0.51366199145778391</v>
      </c>
      <c r="L159" s="16">
        <f>+'SCC x Atuacao = Serv. Indústria'!L191/'SCC x Atuacao = Serv. Indústria'!L159-1</f>
        <v>-4.4524466307827471E-2</v>
      </c>
    </row>
    <row r="160" spans="1:12" x14ac:dyDescent="0.25">
      <c r="A160" s="123" t="s">
        <v>95</v>
      </c>
      <c r="B160" s="16">
        <f>+'SCC x Atuacao = Serv. Indústria'!B192/'SCC x Atuacao = Serv. Indústria'!B160-1</f>
        <v>0.10747749477623048</v>
      </c>
      <c r="C160" s="16">
        <f>+'SCC x Atuacao = Serv. Indústria'!C192/'SCC x Atuacao = Serv. Indústria'!C160-1</f>
        <v>0.10305567721933673</v>
      </c>
      <c r="D160" s="16">
        <f>+'SCC x Atuacao = Serv. Indústria'!D192/'SCC x Atuacao = Serv. Indústria'!D160-1</f>
        <v>2.8215426398807475E-2</v>
      </c>
      <c r="E160" s="16">
        <f>+'SCC x Atuacao = Serv. Indústria'!E192/'SCC x Atuacao = Serv. Indústria'!E160-1</f>
        <v>8.4598057855652442E-2</v>
      </c>
      <c r="F160" s="16">
        <f>+'SCC x Atuacao = Serv. Indústria'!F192/'SCC x Atuacao = Serv. Indústria'!F160-1</f>
        <v>-2.3093655940000346E-2</v>
      </c>
      <c r="G160" s="16">
        <f>+'SCC x Atuacao = Serv. Indústria'!G192/'SCC x Atuacao = Serv. Indústria'!G160-1</f>
        <v>9.9481207450620612E-2</v>
      </c>
      <c r="H160" s="16">
        <f>+'SCC x Atuacao = Serv. Indústria'!H192/'SCC x Atuacao = Serv. Indústria'!H160-1</f>
        <v>0.12559498512855694</v>
      </c>
      <c r="I160" s="16">
        <f>+'SCC x Atuacao = Serv. Indústria'!I192/'SCC x Atuacao = Serv. Indústria'!I160-1</f>
        <v>9.1019580767129904E-2</v>
      </c>
      <c r="J160" s="16">
        <f>+'SCC x Atuacao = Serv. Indústria'!J192/'SCC x Atuacao = Serv. Indústria'!J160-1</f>
        <v>7.2754753579302722E-2</v>
      </c>
      <c r="K160" s="16">
        <f>+'SCC x Atuacao = Serv. Indústria'!K192/'SCC x Atuacao = Serv. Indústria'!K160-1</f>
        <v>9.3987825243651679E-2</v>
      </c>
      <c r="L160" s="16">
        <f>+'SCC x Atuacao = Serv. Indústria'!L192/'SCC x Atuacao = Serv. Indústria'!L160-1</f>
        <v>3.4627846045047761E-2</v>
      </c>
    </row>
    <row r="161" spans="1:12" x14ac:dyDescent="0.25">
      <c r="A161" s="21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</row>
    <row r="162" spans="1:12" x14ac:dyDescent="0.25">
      <c r="A162" s="123"/>
      <c r="L162" s="16"/>
    </row>
    <row r="163" spans="1:12" s="123" customFormat="1" x14ac:dyDescent="0.25">
      <c r="B163" s="123">
        <v>2013</v>
      </c>
      <c r="C163" s="123">
        <v>2013</v>
      </c>
      <c r="D163" s="123">
        <v>2013</v>
      </c>
      <c r="E163" s="123">
        <v>2013</v>
      </c>
      <c r="F163" s="123">
        <v>2013</v>
      </c>
      <c r="G163" s="123">
        <v>2013</v>
      </c>
      <c r="H163" s="123">
        <v>2013</v>
      </c>
      <c r="I163" s="123">
        <v>2013</v>
      </c>
      <c r="J163" s="123">
        <v>2013</v>
      </c>
      <c r="K163" s="123">
        <v>2013</v>
      </c>
      <c r="L163" s="123">
        <v>2013</v>
      </c>
    </row>
    <row r="164" spans="1:12" x14ac:dyDescent="0.25">
      <c r="A164" s="181"/>
      <c r="B164" s="123" t="s">
        <v>780</v>
      </c>
      <c r="C164" s="123" t="s">
        <v>782</v>
      </c>
      <c r="D164" s="123" t="s">
        <v>23</v>
      </c>
      <c r="E164" s="123" t="s">
        <v>787</v>
      </c>
      <c r="F164" s="123" t="s">
        <v>788</v>
      </c>
      <c r="G164" s="123" t="s">
        <v>791</v>
      </c>
      <c r="H164" s="123" t="s">
        <v>25</v>
      </c>
      <c r="I164" s="123" t="s">
        <v>24</v>
      </c>
      <c r="J164" s="123" t="s">
        <v>35</v>
      </c>
      <c r="K164" s="123" t="s">
        <v>795</v>
      </c>
      <c r="L164" s="123" t="s">
        <v>935</v>
      </c>
    </row>
    <row r="165" spans="1:12" x14ac:dyDescent="0.25">
      <c r="A165" s="123" t="s">
        <v>529</v>
      </c>
      <c r="B165" s="16">
        <f>+'SCC x Atuacao = Serv. Indústria'!B197/'SCC x Atuacao = Serv. Indústria'!B165-1</f>
        <v>0.1604599175461745</v>
      </c>
      <c r="C165" s="16">
        <f>+'SCC x Atuacao = Serv. Indústria'!C197/'SCC x Atuacao = Serv. Indústria'!C165-1</f>
        <v>-0.2318147698291787</v>
      </c>
      <c r="D165" s="16">
        <f>+'SCC x Atuacao = Serv. Indústria'!D197/'SCC x Atuacao = Serv. Indústria'!D165-1</f>
        <v>9.6446160966915606E-2</v>
      </c>
      <c r="E165" s="16">
        <f>+'SCC x Atuacao = Serv. Indústria'!E197/'SCC x Atuacao = Serv. Indústria'!E165-1</f>
        <v>6.2897016373285375E-2</v>
      </c>
      <c r="F165" s="16">
        <f>+'SCC x Atuacao = Serv. Indústria'!F197/'SCC x Atuacao = Serv. Indústria'!F165-1</f>
        <v>7.2741870940069564E-2</v>
      </c>
      <c r="G165" s="16">
        <f>+'SCC x Atuacao = Serv. Indústria'!G197/'SCC x Atuacao = Serv. Indústria'!G165-1</f>
        <v>7.1021440193370422E-2</v>
      </c>
      <c r="H165" s="16">
        <f>+'SCC x Atuacao = Serv. Indústria'!H197/'SCC x Atuacao = Serv. Indústria'!H165-1</f>
        <v>-3.7696127613026875E-2</v>
      </c>
      <c r="I165" s="16">
        <f>+'SCC x Atuacao = Serv. Indústria'!I197/'SCC x Atuacao = Serv. Indústria'!I165-1</f>
        <v>1.2498754524487308</v>
      </c>
      <c r="J165" s="16">
        <f>+'SCC x Atuacao = Serv. Indústria'!J197/'SCC x Atuacao = Serv. Indústria'!J165-1</f>
        <v>3.35187565261747</v>
      </c>
      <c r="K165" s="16">
        <f>+'SCC x Atuacao = Serv. Indústria'!K197/'SCC x Atuacao = Serv. Indústria'!K165-1</f>
        <v>7.3816030926717291E-2</v>
      </c>
      <c r="L165" s="16">
        <f>+'SCC x Atuacao = Serv. Indústria'!L197/'SCC x Atuacao = Serv. Indústria'!L165-1</f>
        <v>0.10280780572401493</v>
      </c>
    </row>
    <row r="166" spans="1:12" x14ac:dyDescent="0.25">
      <c r="A166" s="123" t="s">
        <v>530</v>
      </c>
      <c r="B166" s="16">
        <f>+'SCC x Atuacao = Serv. Indústria'!B198/'SCC x Atuacao = Serv. Indústria'!B166-1</f>
        <v>-0.48695561479191052</v>
      </c>
      <c r="C166" s="16">
        <f>+'SCC x Atuacao = Serv. Indústria'!C198/'SCC x Atuacao = Serv. Indústria'!C166-1</f>
        <v>1.0966494212224593</v>
      </c>
      <c r="D166" s="16">
        <f>+'SCC x Atuacao = Serv. Indústria'!D198/'SCC x Atuacao = Serv. Indústria'!D166-1</f>
        <v>0.39729209847492464</v>
      </c>
      <c r="E166" s="16">
        <f>+'SCC x Atuacao = Serv. Indústria'!E198/'SCC x Atuacao = Serv. Indústria'!E166-1</f>
        <v>-1</v>
      </c>
      <c r="F166" s="16">
        <f>+'SCC x Atuacao = Serv. Indústria'!F198/'SCC x Atuacao = Serv. Indústria'!F166-1</f>
        <v>-0.20398666504831331</v>
      </c>
      <c r="G166" s="16">
        <f>+'SCC x Atuacao = Serv. Indústria'!G198/'SCC x Atuacao = Serv. Indústria'!G166-1</f>
        <v>3.7736244410694786E-2</v>
      </c>
      <c r="H166" s="16">
        <f>+'SCC x Atuacao = Serv. Indústria'!H198/'SCC x Atuacao = Serv. Indústria'!H166-1</f>
        <v>5.5465700963874154E-2</v>
      </c>
      <c r="I166" s="16">
        <f>+'SCC x Atuacao = Serv. Indústria'!I198/'SCC x Atuacao = Serv. Indústria'!I166-1</f>
        <v>4.3191585950101308E-2</v>
      </c>
      <c r="J166" s="16">
        <f>+'SCC x Atuacao = Serv. Indústria'!J198/'SCC x Atuacao = Serv. Indústria'!J166-1</f>
        <v>0.199337951808505</v>
      </c>
      <c r="K166" s="16">
        <f>+'SCC x Atuacao = Serv. Indústria'!K198/'SCC x Atuacao = Serv. Indústria'!K166-1</f>
        <v>-0.27995687171744632</v>
      </c>
      <c r="L166" s="16">
        <f>+'SCC x Atuacao = Serv. Indústria'!L198/'SCC x Atuacao = Serv. Indústria'!L166-1</f>
        <v>0.25778514145488196</v>
      </c>
    </row>
    <row r="167" spans="1:12" x14ac:dyDescent="0.25">
      <c r="A167" s="123" t="s">
        <v>531</v>
      </c>
      <c r="B167" s="16">
        <f>+'SCC x Atuacao = Serv. Indústria'!B199/'SCC x Atuacao = Serv. Indústria'!B167-1</f>
        <v>0.12966648222173038</v>
      </c>
      <c r="C167" s="16">
        <f>+'SCC x Atuacao = Serv. Indústria'!C199/'SCC x Atuacao = Serv. Indústria'!C167-1</f>
        <v>-3.2921996951828181E-2</v>
      </c>
      <c r="D167" s="16">
        <f>+'SCC x Atuacao = Serv. Indústria'!D199/'SCC x Atuacao = Serv. Indústria'!D167-1</f>
        <v>2.3137878238546516E-2</v>
      </c>
      <c r="E167" s="16">
        <f>+'SCC x Atuacao = Serv. Indústria'!E199/'SCC x Atuacao = Serv. Indústria'!E167-1</f>
        <v>8.0987257732627382E-2</v>
      </c>
      <c r="F167" s="16">
        <f>+'SCC x Atuacao = Serv. Indústria'!F199/'SCC x Atuacao = Serv. Indústria'!F167-1</f>
        <v>-0.22318979489740842</v>
      </c>
      <c r="G167" s="16">
        <f>+'SCC x Atuacao = Serv. Indústria'!G199/'SCC x Atuacao = Serv. Indústria'!G167-1</f>
        <v>-0.10589056162708232</v>
      </c>
      <c r="H167" s="16">
        <f>+'SCC x Atuacao = Serv. Indústria'!H199/'SCC x Atuacao = Serv. Indústria'!H167-1</f>
        <v>0.55709685829299915</v>
      </c>
      <c r="I167" s="16">
        <f>+'SCC x Atuacao = Serv. Indústria'!I199/'SCC x Atuacao = Serv. Indústria'!I167-1</f>
        <v>7.7397292387313801</v>
      </c>
      <c r="J167" s="16">
        <f>+'SCC x Atuacao = Serv. Indústria'!J199/'SCC x Atuacao = Serv. Indústria'!J167-1</f>
        <v>1.5547629366494595</v>
      </c>
      <c r="K167" s="16">
        <f>+'SCC x Atuacao = Serv. Indústria'!K199/'SCC x Atuacao = Serv. Indústria'!K167-1</f>
        <v>-5.4135298683615773E-2</v>
      </c>
      <c r="L167" s="16">
        <f>+'SCC x Atuacao = Serv. Indústria'!L199/'SCC x Atuacao = Serv. Indústria'!L167-1</f>
        <v>3.438799463674802E-2</v>
      </c>
    </row>
    <row r="168" spans="1:12" x14ac:dyDescent="0.25">
      <c r="A168" s="123" t="s">
        <v>532</v>
      </c>
      <c r="B168" s="16">
        <f>+'SCC x Atuacao = Serv. Indústria'!B200/'SCC x Atuacao = Serv. Indústria'!B168-1</f>
        <v>-0.32243886583557502</v>
      </c>
      <c r="C168" s="16">
        <f>+'SCC x Atuacao = Serv. Indústria'!C200/'SCC x Atuacao = Serv. Indústria'!C168-1</f>
        <v>-0.24710016368792054</v>
      </c>
      <c r="D168" s="16">
        <f>+'SCC x Atuacao = Serv. Indústria'!D200/'SCC x Atuacao = Serv. Indústria'!D168-1</f>
        <v>0.19763190172226719</v>
      </c>
      <c r="E168" s="16">
        <f>+'SCC x Atuacao = Serv. Indústria'!E200/'SCC x Atuacao = Serv. Indústria'!E168-1</f>
        <v>-0.45916990027613558</v>
      </c>
      <c r="F168" s="16">
        <f>+'SCC x Atuacao = Serv. Indústria'!F200/'SCC x Atuacao = Serv. Indústria'!F168-1</f>
        <v>0.55309663148241262</v>
      </c>
      <c r="G168" s="16">
        <f>+'SCC x Atuacao = Serv. Indústria'!G200/'SCC x Atuacao = Serv. Indústria'!G168-1</f>
        <v>-8.1966041315074012E-2</v>
      </c>
      <c r="H168" s="16">
        <f>+'SCC x Atuacao = Serv. Indústria'!H200/'SCC x Atuacao = Serv. Indústria'!H168-1</f>
        <v>0.1289621953846416</v>
      </c>
      <c r="I168" s="16">
        <f>+'SCC x Atuacao = Serv. Indústria'!I200/'SCC x Atuacao = Serv. Indústria'!I168-1</f>
        <v>0.20949549602782724</v>
      </c>
      <c r="J168" s="16">
        <f>+'SCC x Atuacao = Serv. Indústria'!J200/'SCC x Atuacao = Serv. Indústria'!J168-1</f>
        <v>-6.6873507222212192E-2</v>
      </c>
      <c r="K168" s="16">
        <f>+'SCC x Atuacao = Serv. Indústria'!K200/'SCC x Atuacao = Serv. Indústria'!K168-1</f>
        <v>-0.13408787085318974</v>
      </c>
      <c r="L168" s="16">
        <f>+'SCC x Atuacao = Serv. Indústria'!L200/'SCC x Atuacao = Serv. Indústria'!L168-1</f>
        <v>0.19891976022338298</v>
      </c>
    </row>
    <row r="169" spans="1:12" x14ac:dyDescent="0.25">
      <c r="A169" s="123" t="s">
        <v>533</v>
      </c>
      <c r="B169" s="16">
        <f>+'SCC x Atuacao = Serv. Indústria'!B201/'SCC x Atuacao = Serv. Indústria'!B169-1</f>
        <v>0.59929663868198713</v>
      </c>
      <c r="C169" s="16">
        <f>+'SCC x Atuacao = Serv. Indústria'!C201/'SCC x Atuacao = Serv. Indústria'!C169-1</f>
        <v>0.2246978289508339</v>
      </c>
      <c r="D169" s="16">
        <f>+'SCC x Atuacao = Serv. Indústria'!D201/'SCC x Atuacao = Serv. Indústria'!D169-1</f>
        <v>2.0350441970961031E-2</v>
      </c>
      <c r="E169" s="16">
        <f>+'SCC x Atuacao = Serv. Indústria'!E201/'SCC x Atuacao = Serv. Indústria'!E169-1</f>
        <v>7.146278795171912E-2</v>
      </c>
      <c r="F169" s="16">
        <f>+'SCC x Atuacao = Serv. Indústria'!F201/'SCC x Atuacao = Serv. Indústria'!F169-1</f>
        <v>-6.7676630032603491E-2</v>
      </c>
      <c r="G169" s="16">
        <f>+'SCC x Atuacao = Serv. Indústria'!G201/'SCC x Atuacao = Serv. Indústria'!G169-1</f>
        <v>3.2273670496731022E-2</v>
      </c>
      <c r="H169" s="16">
        <f>+'SCC x Atuacao = Serv. Indústria'!H201/'SCC x Atuacao = Serv. Indústria'!H169-1</f>
        <v>-3.5863456427738583E-2</v>
      </c>
      <c r="I169" s="16">
        <f>+'SCC x Atuacao = Serv. Indústria'!I201/'SCC x Atuacao = Serv. Indústria'!I169-1</f>
        <v>1.535077724589172</v>
      </c>
      <c r="J169" s="16">
        <f>+'SCC x Atuacao = Serv. Indústria'!J201/'SCC x Atuacao = Serv. Indústria'!J169-1</f>
        <v>0.20854055843617836</v>
      </c>
      <c r="K169" s="16">
        <f>+'SCC x Atuacao = Serv. Indústria'!K201/'SCC x Atuacao = Serv. Indústria'!K169-1</f>
        <v>-2.0877642834926657E-4</v>
      </c>
      <c r="L169" s="16">
        <f>+'SCC x Atuacao = Serv. Indústria'!L201/'SCC x Atuacao = Serv. Indústria'!L169-1</f>
        <v>4.8800557883067919E-2</v>
      </c>
    </row>
    <row r="170" spans="1:12" x14ac:dyDescent="0.25">
      <c r="A170" s="123" t="s">
        <v>534</v>
      </c>
      <c r="B170" s="16">
        <f>+'SCC x Atuacao = Serv. Indústria'!B202/'SCC x Atuacao = Serv. Indústria'!B170-1</f>
        <v>-0.24435606262126985</v>
      </c>
      <c r="C170" s="16">
        <f>+'SCC x Atuacao = Serv. Indústria'!C202/'SCC x Atuacao = Serv. Indústria'!C170-1</f>
        <v>3.4553531411818499</v>
      </c>
      <c r="D170" s="16">
        <f>+'SCC x Atuacao = Serv. Indústria'!D202/'SCC x Atuacao = Serv. Indústria'!D170-1</f>
        <v>7.2057262738136396E-2</v>
      </c>
      <c r="E170" s="16" t="e">
        <f>+'SCC x Atuacao = Serv. Indústria'!E202/'SCC x Atuacao = Serv. Indústria'!E170-1</f>
        <v>#DIV/0!</v>
      </c>
      <c r="F170" s="16" t="e">
        <f>+'SCC x Atuacao = Serv. Indústria'!F202/'SCC x Atuacao = Serv. Indústria'!F170-1</f>
        <v>#DIV/0!</v>
      </c>
      <c r="G170" s="16">
        <f>+'SCC x Atuacao = Serv. Indústria'!G202/'SCC x Atuacao = Serv. Indústria'!G170-1</f>
        <v>1.4240435670828111E-2</v>
      </c>
      <c r="H170" s="16">
        <f>+'SCC x Atuacao = Serv. Indústria'!H202/'SCC x Atuacao = Serv. Indústria'!H170-1</f>
        <v>1.2739860514682313</v>
      </c>
      <c r="I170" s="16" t="e">
        <f>+'SCC x Atuacao = Serv. Indústria'!I202/'SCC x Atuacao = Serv. Indústria'!I170-1</f>
        <v>#DIV/0!</v>
      </c>
      <c r="J170" s="16">
        <f>+'SCC x Atuacao = Serv. Indústria'!J202/'SCC x Atuacao = Serv. Indústria'!J170-1</f>
        <v>3.9592988517973104E-2</v>
      </c>
      <c r="K170" s="16">
        <f>+'SCC x Atuacao = Serv. Indústria'!K202/'SCC x Atuacao = Serv. Indústria'!K170-1</f>
        <v>-4.2506795497115446E-2</v>
      </c>
      <c r="L170" s="16">
        <f>+'SCC x Atuacao = Serv. Indústria'!L202/'SCC x Atuacao = Serv. Indústria'!L170-1</f>
        <v>0.14180260773942299</v>
      </c>
    </row>
    <row r="171" spans="1:12" x14ac:dyDescent="0.25">
      <c r="A171" s="123" t="s">
        <v>535</v>
      </c>
      <c r="B171" s="16">
        <f>+'SCC x Atuacao = Serv. Indústria'!B203/'SCC x Atuacao = Serv. Indústria'!B171-1</f>
        <v>-0.16608861801595476</v>
      </c>
      <c r="C171" s="16">
        <f>+'SCC x Atuacao = Serv. Indústria'!C203/'SCC x Atuacao = Serv. Indústria'!C171-1</f>
        <v>-0.17523255307728147</v>
      </c>
      <c r="D171" s="16">
        <f>+'SCC x Atuacao = Serv. Indústria'!D203/'SCC x Atuacao = Serv. Indústria'!D171-1</f>
        <v>6.716017940477137E-2</v>
      </c>
      <c r="E171" s="16" t="e">
        <f>+'SCC x Atuacao = Serv. Indústria'!E203/'SCC x Atuacao = Serv. Indústria'!E171-1</f>
        <v>#DIV/0!</v>
      </c>
      <c r="F171" s="16">
        <f>+'SCC x Atuacao = Serv. Indústria'!F203/'SCC x Atuacao = Serv. Indústria'!F171-1</f>
        <v>0.1517384020106407</v>
      </c>
      <c r="G171" s="16">
        <f>+'SCC x Atuacao = Serv. Indústria'!G203/'SCC x Atuacao = Serv. Indústria'!G171-1</f>
        <v>0.22503782923936222</v>
      </c>
      <c r="H171" s="16">
        <f>+'SCC x Atuacao = Serv. Indústria'!H203/'SCC x Atuacao = Serv. Indústria'!H171-1</f>
        <v>0.63229723292038886</v>
      </c>
      <c r="I171" s="16">
        <f>+'SCC x Atuacao = Serv. Indústria'!I203/'SCC x Atuacao = Serv. Indústria'!I171-1</f>
        <v>-1</v>
      </c>
      <c r="J171" s="16" t="e">
        <f>+'SCC x Atuacao = Serv. Indústria'!J203/'SCC x Atuacao = Serv. Indústria'!J171-1</f>
        <v>#DIV/0!</v>
      </c>
      <c r="K171" s="16">
        <f>+'SCC x Atuacao = Serv. Indústria'!K203/'SCC x Atuacao = Serv. Indústria'!K171-1</f>
        <v>-0.23068652693358638</v>
      </c>
      <c r="L171" s="16">
        <f>+'SCC x Atuacao = Serv. Indústria'!L203/'SCC x Atuacao = Serv. Indústria'!L171-1</f>
        <v>6.7789756072556218E-2</v>
      </c>
    </row>
    <row r="172" spans="1:12" x14ac:dyDescent="0.25">
      <c r="A172" s="123" t="s">
        <v>536</v>
      </c>
      <c r="B172" s="16">
        <f>+'SCC x Atuacao = Serv. Indústria'!B204/'SCC x Atuacao = Serv. Indústria'!B172-1</f>
        <v>1.1276849985669561</v>
      </c>
      <c r="C172" s="16">
        <f>+'SCC x Atuacao = Serv. Indústria'!C204/'SCC x Atuacao = Serv. Indústria'!C172-1</f>
        <v>0.20347505081400707</v>
      </c>
      <c r="D172" s="16">
        <f>+'SCC x Atuacao = Serv. Indústria'!D204/'SCC x Atuacao = Serv. Indústria'!D172-1</f>
        <v>8.6347016796611609E-2</v>
      </c>
      <c r="E172" s="16">
        <f>+'SCC x Atuacao = Serv. Indústria'!E204/'SCC x Atuacao = Serv. Indústria'!E172-1</f>
        <v>1.7495638762339993</v>
      </c>
      <c r="F172" s="16">
        <f>+'SCC x Atuacao = Serv. Indústria'!F204/'SCC x Atuacao = Serv. Indústria'!F172-1</f>
        <v>-0.10918642044085014</v>
      </c>
      <c r="G172" s="16">
        <f>+'SCC x Atuacao = Serv. Indústria'!G204/'SCC x Atuacao = Serv. Indústria'!G172-1</f>
        <v>5.7489512862010317E-2</v>
      </c>
      <c r="H172" s="16">
        <f>+'SCC x Atuacao = Serv. Indústria'!H204/'SCC x Atuacao = Serv. Indústria'!H172-1</f>
        <v>0.12890871346927657</v>
      </c>
      <c r="I172" s="16">
        <f>+'SCC x Atuacao = Serv. Indústria'!I204/'SCC x Atuacao = Serv. Indústria'!I172-1</f>
        <v>-0.54475362972275287</v>
      </c>
      <c r="J172" s="16">
        <f>+'SCC x Atuacao = Serv. Indústria'!J204/'SCC x Atuacao = Serv. Indústria'!J172-1</f>
        <v>4.2798271180848335E-2</v>
      </c>
      <c r="K172" s="16">
        <f>+'SCC x Atuacao = Serv. Indústria'!K204/'SCC x Atuacao = Serv. Indústria'!K172-1</f>
        <v>-0.12262689062178522</v>
      </c>
      <c r="L172" s="16">
        <f>+'SCC x Atuacao = Serv. Indústria'!L204/'SCC x Atuacao = Serv. Indústria'!L172-1</f>
        <v>5.6998402644229174E-2</v>
      </c>
    </row>
    <row r="173" spans="1:12" x14ac:dyDescent="0.25">
      <c r="A173" s="123" t="s">
        <v>537</v>
      </c>
      <c r="B173" s="16">
        <f>+'SCC x Atuacao = Serv. Indústria'!B205/'SCC x Atuacao = Serv. Indústria'!B173-1</f>
        <v>0.27047195071237717</v>
      </c>
      <c r="C173" s="16">
        <f>+'SCC x Atuacao = Serv. Indústria'!C205/'SCC x Atuacao = Serv. Indústria'!C173-1</f>
        <v>-2.9236527376876542E-2</v>
      </c>
      <c r="D173" s="16">
        <f>+'SCC x Atuacao = Serv. Indústria'!D205/'SCC x Atuacao = Serv. Indústria'!D173-1</f>
        <v>0.15780449886046743</v>
      </c>
      <c r="E173" s="16">
        <f>+'SCC x Atuacao = Serv. Indústria'!E205/'SCC x Atuacao = Serv. Indústria'!E173-1</f>
        <v>0.49897678731669659</v>
      </c>
      <c r="F173" s="16">
        <f>+'SCC x Atuacao = Serv. Indústria'!F205/'SCC x Atuacao = Serv. Indústria'!F173-1</f>
        <v>0.10638264612261117</v>
      </c>
      <c r="G173" s="16">
        <f>+'SCC x Atuacao = Serv. Indústria'!G205/'SCC x Atuacao = Serv. Indústria'!G173-1</f>
        <v>0.13188823552420414</v>
      </c>
      <c r="H173" s="16">
        <f>+'SCC x Atuacao = Serv. Indústria'!H205/'SCC x Atuacao = Serv. Indústria'!H173-1</f>
        <v>0.20576440838364629</v>
      </c>
      <c r="I173" s="16">
        <f>+'SCC x Atuacao = Serv. Indústria'!I205/'SCC x Atuacao = Serv. Indústria'!I173-1</f>
        <v>0.6930927566202314</v>
      </c>
      <c r="J173" s="16">
        <f>+'SCC x Atuacao = Serv. Indústria'!J205/'SCC x Atuacao = Serv. Indústria'!J173-1</f>
        <v>0.92535056567003648</v>
      </c>
      <c r="K173" s="16">
        <f>+'SCC x Atuacao = Serv. Indústria'!K205/'SCC x Atuacao = Serv. Indústria'!K173-1</f>
        <v>0.40203796715375284</v>
      </c>
      <c r="L173" s="16">
        <f>+'SCC x Atuacao = Serv. Indústria'!L205/'SCC x Atuacao = Serv. Indústria'!L173-1</f>
        <v>0.19438771219014006</v>
      </c>
    </row>
    <row r="174" spans="1:12" x14ac:dyDescent="0.25">
      <c r="A174" s="123" t="s">
        <v>538</v>
      </c>
      <c r="B174" s="16">
        <f>+'SCC x Atuacao = Serv. Indústria'!B206/'SCC x Atuacao = Serv. Indústria'!B174-1</f>
        <v>0.19399534348758452</v>
      </c>
      <c r="C174" s="16">
        <f>+'SCC x Atuacao = Serv. Indústria'!C206/'SCC x Atuacao = Serv. Indústria'!C174-1</f>
        <v>0.18042415211858942</v>
      </c>
      <c r="D174" s="16">
        <f>+'SCC x Atuacao = Serv. Indústria'!D206/'SCC x Atuacao = Serv. Indústria'!D174-1</f>
        <v>0.11471195548585467</v>
      </c>
      <c r="E174" s="16">
        <f>+'SCC x Atuacao = Serv. Indústria'!E206/'SCC x Atuacao = Serv. Indústria'!E174-1</f>
        <v>1.0206629156801439</v>
      </c>
      <c r="F174" s="16">
        <f>+'SCC x Atuacao = Serv. Indústria'!F206/'SCC x Atuacao = Serv. Indústria'!F174-1</f>
        <v>4.2180521530342352E-2</v>
      </c>
      <c r="G174" s="16">
        <f>+'SCC x Atuacao = Serv. Indústria'!G206/'SCC x Atuacao = Serv. Indústria'!G174-1</f>
        <v>3.1911551486139E-3</v>
      </c>
      <c r="H174" s="16">
        <f>+'SCC x Atuacao = Serv. Indústria'!H206/'SCC x Atuacao = Serv. Indústria'!H174-1</f>
        <v>6.1470270139672323E-2</v>
      </c>
      <c r="I174" s="16">
        <f>+'SCC x Atuacao = Serv. Indústria'!I206/'SCC x Atuacao = Serv. Indústria'!I174-1</f>
        <v>4.2140412782986525E-2</v>
      </c>
      <c r="J174" s="16">
        <f>+'SCC x Atuacao = Serv. Indústria'!J206/'SCC x Atuacao = Serv. Indústria'!J174-1</f>
        <v>-0.90732865441799349</v>
      </c>
      <c r="K174" s="16">
        <f>+'SCC x Atuacao = Serv. Indústria'!K206/'SCC x Atuacao = Serv. Indústria'!K174-1</f>
        <v>2.7607662862749738E-2</v>
      </c>
      <c r="L174" s="16">
        <f>+'SCC x Atuacao = Serv. Indústria'!L206/'SCC x Atuacao = Serv. Indústria'!L174-1</f>
        <v>9.5901710864428003E-2</v>
      </c>
    </row>
    <row r="175" spans="1:12" x14ac:dyDescent="0.25">
      <c r="A175" s="123" t="s">
        <v>539</v>
      </c>
      <c r="B175" s="16">
        <f>+'SCC x Atuacao = Serv. Indústria'!B207/'SCC x Atuacao = Serv. Indústria'!B175-1</f>
        <v>7.0510419592014983E-2</v>
      </c>
      <c r="C175" s="16">
        <f>+'SCC x Atuacao = Serv. Indústria'!C207/'SCC x Atuacao = Serv. Indústria'!C175-1</f>
        <v>0.18837042090170031</v>
      </c>
      <c r="D175" s="16">
        <f>+'SCC x Atuacao = Serv. Indústria'!D207/'SCC x Atuacao = Serv. Indústria'!D175-1</f>
        <v>-8.8324780283431936E-2</v>
      </c>
      <c r="E175" s="16">
        <f>+'SCC x Atuacao = Serv. Indústria'!E207/'SCC x Atuacao = Serv. Indústria'!E175-1</f>
        <v>0.45543225874342697</v>
      </c>
      <c r="F175" s="16">
        <f>+'SCC x Atuacao = Serv. Indústria'!F207/'SCC x Atuacao = Serv. Indústria'!F175-1</f>
        <v>-0.12677006001717694</v>
      </c>
      <c r="G175" s="16">
        <f>+'SCC x Atuacao = Serv. Indústria'!G207/'SCC x Atuacao = Serv. Indústria'!G175-1</f>
        <v>6.3293844074092664E-2</v>
      </c>
      <c r="H175" s="16">
        <f>+'SCC x Atuacao = Serv. Indústria'!H207/'SCC x Atuacao = Serv. Indústria'!H175-1</f>
        <v>2.1605370453817718E-2</v>
      </c>
      <c r="I175" s="16">
        <f>+'SCC x Atuacao = Serv. Indústria'!I207/'SCC x Atuacao = Serv. Indústria'!I175-1</f>
        <v>-0.36651332166162665</v>
      </c>
      <c r="J175" s="16">
        <f>+'SCC x Atuacao = Serv. Indústria'!J207/'SCC x Atuacao = Serv. Indústria'!J175-1</f>
        <v>0.11687013846629335</v>
      </c>
      <c r="K175" s="16">
        <f>+'SCC x Atuacao = Serv. Indústria'!K207/'SCC x Atuacao = Serv. Indústria'!K175-1</f>
        <v>-3.8333999223170712E-2</v>
      </c>
      <c r="L175" s="16">
        <f>+'SCC x Atuacao = Serv. Indústria'!L207/'SCC x Atuacao = Serv. Indústria'!L175-1</f>
        <v>-7.1358724795692607E-2</v>
      </c>
    </row>
    <row r="176" spans="1:12" x14ac:dyDescent="0.25">
      <c r="A176" s="123" t="s">
        <v>540</v>
      </c>
      <c r="B176" s="16">
        <f>+'SCC x Atuacao = Serv. Indústria'!B208/'SCC x Atuacao = Serv. Indústria'!B176-1</f>
        <v>-0.12241392227079728</v>
      </c>
      <c r="C176" s="16">
        <f>+'SCC x Atuacao = Serv. Indústria'!C208/'SCC x Atuacao = Serv. Indústria'!C176-1</f>
        <v>-0.68501965126708297</v>
      </c>
      <c r="D176" s="16">
        <f>+'SCC x Atuacao = Serv. Indústria'!D208/'SCC x Atuacao = Serv. Indústria'!D176-1</f>
        <v>5.0000422437081582E-2</v>
      </c>
      <c r="E176" s="16">
        <f>+'SCC x Atuacao = Serv. Indústria'!E208/'SCC x Atuacao = Serv. Indústria'!E176-1</f>
        <v>6.1170888913620436E-2</v>
      </c>
      <c r="F176" s="16">
        <f>+'SCC x Atuacao = Serv. Indústria'!F208/'SCC x Atuacao = Serv. Indústria'!F176-1</f>
        <v>-6.2089782185233422E-2</v>
      </c>
      <c r="G176" s="16">
        <f>+'SCC x Atuacao = Serv. Indústria'!G208/'SCC x Atuacao = Serv. Indústria'!G176-1</f>
        <v>0.2706569966480683</v>
      </c>
      <c r="H176" s="16">
        <f>+'SCC x Atuacao = Serv. Indústria'!H208/'SCC x Atuacao = Serv. Indústria'!H176-1</f>
        <v>0.12014281105687852</v>
      </c>
      <c r="I176" s="16">
        <f>+'SCC x Atuacao = Serv. Indústria'!I208/'SCC x Atuacao = Serv. Indústria'!I176-1</f>
        <v>-0.16274273769814684</v>
      </c>
      <c r="J176" s="16">
        <f>+'SCC x Atuacao = Serv. Indústria'!J208/'SCC x Atuacao = Serv. Indústria'!J176-1</f>
        <v>-1</v>
      </c>
      <c r="K176" s="16">
        <f>+'SCC x Atuacao = Serv. Indústria'!K208/'SCC x Atuacao = Serv. Indústria'!K176-1</f>
        <v>0.28063432637850227</v>
      </c>
      <c r="L176" s="16">
        <f>+'SCC x Atuacao = Serv. Indústria'!L208/'SCC x Atuacao = Serv. Indústria'!L176-1</f>
        <v>-9.6000750016873582E-3</v>
      </c>
    </row>
    <row r="177" spans="1:12" x14ac:dyDescent="0.25">
      <c r="A177" s="123" t="s">
        <v>541</v>
      </c>
      <c r="B177" s="16">
        <f>+'SCC x Atuacao = Serv. Indústria'!B209/'SCC x Atuacao = Serv. Indústria'!B177-1</f>
        <v>-0.88824015709060189</v>
      </c>
      <c r="C177" s="16">
        <f>+'SCC x Atuacao = Serv. Indústria'!C209/'SCC x Atuacao = Serv. Indústria'!C177-1</f>
        <v>1.8236991929217572E-2</v>
      </c>
      <c r="D177" s="16">
        <f>+'SCC x Atuacao = Serv. Indústria'!D209/'SCC x Atuacao = Serv. Indústria'!D177-1</f>
        <v>0.12363690572123365</v>
      </c>
      <c r="E177" s="16">
        <f>+'SCC x Atuacao = Serv. Indústria'!E209/'SCC x Atuacao = Serv. Indústria'!E177-1</f>
        <v>2.0520752196941512</v>
      </c>
      <c r="F177" s="16">
        <f>+'SCC x Atuacao = Serv. Indústria'!F209/'SCC x Atuacao = Serv. Indústria'!F177-1</f>
        <v>0.54187554144093619</v>
      </c>
      <c r="G177" s="16">
        <f>+'SCC x Atuacao = Serv. Indústria'!G209/'SCC x Atuacao = Serv. Indústria'!G177-1</f>
        <v>0.49915213697397931</v>
      </c>
      <c r="H177" s="16">
        <f>+'SCC x Atuacao = Serv. Indústria'!H209/'SCC x Atuacao = Serv. Indústria'!H177-1</f>
        <v>8.6041771304720127E-2</v>
      </c>
      <c r="I177" s="16">
        <f>+'SCC x Atuacao = Serv. Indústria'!I209/'SCC x Atuacao = Serv. Indústria'!I177-1</f>
        <v>0.1664138988430488</v>
      </c>
      <c r="J177" s="16">
        <f>+'SCC x Atuacao = Serv. Indústria'!J209/'SCC x Atuacao = Serv. Indústria'!J177-1</f>
        <v>0.63780343768690839</v>
      </c>
      <c r="K177" s="16">
        <f>+'SCC x Atuacao = Serv. Indústria'!K209/'SCC x Atuacao = Serv. Indústria'!K177-1</f>
        <v>6.4331638908698974E-2</v>
      </c>
      <c r="L177" s="16">
        <f>+'SCC x Atuacao = Serv. Indústria'!L209/'SCC x Atuacao = Serv. Indústria'!L177-1</f>
        <v>4.585221308192744E-2</v>
      </c>
    </row>
    <row r="178" spans="1:12" x14ac:dyDescent="0.25">
      <c r="A178" s="123" t="s">
        <v>542</v>
      </c>
      <c r="B178" s="16">
        <f>+'SCC x Atuacao = Serv. Indústria'!B210/'SCC x Atuacao = Serv. Indústria'!B178-1</f>
        <v>0.29501464659022614</v>
      </c>
      <c r="C178" s="16">
        <f>+'SCC x Atuacao = Serv. Indústria'!C210/'SCC x Atuacao = Serv. Indústria'!C178-1</f>
        <v>0.44174281391937709</v>
      </c>
      <c r="D178" s="16">
        <f>+'SCC x Atuacao = Serv. Indústria'!D210/'SCC x Atuacao = Serv. Indústria'!D178-1</f>
        <v>7.7691333819394748E-2</v>
      </c>
      <c r="E178" s="16">
        <f>+'SCC x Atuacao = Serv. Indústria'!E210/'SCC x Atuacao = Serv. Indústria'!E178-1</f>
        <v>1.4980085374949037</v>
      </c>
      <c r="F178" s="16">
        <f>+'SCC x Atuacao = Serv. Indústria'!F210/'SCC x Atuacao = Serv. Indústria'!F178-1</f>
        <v>-0.81535488192065197</v>
      </c>
      <c r="G178" s="16">
        <f>+'SCC x Atuacao = Serv. Indústria'!G210/'SCC x Atuacao = Serv. Indústria'!G178-1</f>
        <v>3.9039002535125933E-2</v>
      </c>
      <c r="H178" s="16">
        <f>+'SCC x Atuacao = Serv. Indústria'!H210/'SCC x Atuacao = Serv. Indústria'!H178-1</f>
        <v>0.12974677660934297</v>
      </c>
      <c r="I178" s="16">
        <f>+'SCC x Atuacao = Serv. Indústria'!I210/'SCC x Atuacao = Serv. Indústria'!I178-1</f>
        <v>0.48067272997804422</v>
      </c>
      <c r="J178" s="16">
        <f>+'SCC x Atuacao = Serv. Indústria'!J210/'SCC x Atuacao = Serv. Indústria'!J178-1</f>
        <v>0.26051135330588071</v>
      </c>
      <c r="K178" s="16">
        <f>+'SCC x Atuacao = Serv. Indústria'!K210/'SCC x Atuacao = Serv. Indústria'!K178-1</f>
        <v>-0.14986773927646935</v>
      </c>
      <c r="L178" s="16">
        <f>+'SCC x Atuacao = Serv. Indústria'!L210/'SCC x Atuacao = Serv. Indústria'!L178-1</f>
        <v>-2.5587138805258425E-2</v>
      </c>
    </row>
    <row r="179" spans="1:12" x14ac:dyDescent="0.25">
      <c r="A179" s="123" t="s">
        <v>543</v>
      </c>
      <c r="B179" s="16">
        <f>+'SCC x Atuacao = Serv. Indústria'!B211/'SCC x Atuacao = Serv. Indústria'!B179-1</f>
        <v>0.70084148948096869</v>
      </c>
      <c r="C179" s="16">
        <f>+'SCC x Atuacao = Serv. Indústria'!C211/'SCC x Atuacao = Serv. Indústria'!C179-1</f>
        <v>0.57528884586131102</v>
      </c>
      <c r="D179" s="16">
        <f>+'SCC x Atuacao = Serv. Indústria'!D211/'SCC x Atuacao = Serv. Indústria'!D179-1</f>
        <v>6.3736455617828147E-2</v>
      </c>
      <c r="E179" s="16">
        <f>+'SCC x Atuacao = Serv. Indústria'!E211/'SCC x Atuacao = Serv. Indústria'!E179-1</f>
        <v>-0.15285837557465498</v>
      </c>
      <c r="F179" s="16">
        <f>+'SCC x Atuacao = Serv. Indústria'!F211/'SCC x Atuacao = Serv. Indústria'!F179-1</f>
        <v>0.24054682689640106</v>
      </c>
      <c r="G179" s="16">
        <f>+'SCC x Atuacao = Serv. Indústria'!G211/'SCC x Atuacao = Serv. Indústria'!G179-1</f>
        <v>-3.4510682183422681E-2</v>
      </c>
      <c r="H179" s="16">
        <f>+'SCC x Atuacao = Serv. Indústria'!H211/'SCC x Atuacao = Serv. Indústria'!H179-1</f>
        <v>1.8202412139041169E-2</v>
      </c>
      <c r="I179" s="16" t="e">
        <f>+'SCC x Atuacao = Serv. Indústria'!I211/'SCC x Atuacao = Serv. Indústria'!I179-1</f>
        <v>#DIV/0!</v>
      </c>
      <c r="J179" s="16">
        <f>+'SCC x Atuacao = Serv. Indústria'!J211/'SCC x Atuacao = Serv. Indústria'!J179-1</f>
        <v>8.9709741007559574E-2</v>
      </c>
      <c r="K179" s="16">
        <f>+'SCC x Atuacao = Serv. Indústria'!K211/'SCC x Atuacao = Serv. Indústria'!K179-1</f>
        <v>4.7190138229151302E-2</v>
      </c>
      <c r="L179" s="16">
        <f>+'SCC x Atuacao = Serv. Indústria'!L211/'SCC x Atuacao = Serv. Indústria'!L179-1</f>
        <v>0.12133510554808491</v>
      </c>
    </row>
    <row r="180" spans="1:12" x14ac:dyDescent="0.25">
      <c r="A180" s="123" t="s">
        <v>544</v>
      </c>
      <c r="B180" s="16">
        <f>+'SCC x Atuacao = Serv. Indústria'!B212/'SCC x Atuacao = Serv. Indústria'!B180-1</f>
        <v>0.13091435882392277</v>
      </c>
      <c r="C180" s="16">
        <f>+'SCC x Atuacao = Serv. Indústria'!C212/'SCC x Atuacao = Serv. Indústria'!C180-1</f>
        <v>0.26113676292540999</v>
      </c>
      <c r="D180" s="16">
        <f>+'SCC x Atuacao = Serv. Indústria'!D212/'SCC x Atuacao = Serv. Indústria'!D180-1</f>
        <v>4.5392405705108496E-2</v>
      </c>
      <c r="E180" s="16">
        <f>+'SCC x Atuacao = Serv. Indústria'!E212/'SCC x Atuacao = Serv. Indústria'!E180-1</f>
        <v>0.28992918891514696</v>
      </c>
      <c r="F180" s="16">
        <f>+'SCC x Atuacao = Serv. Indústria'!F212/'SCC x Atuacao = Serv. Indústria'!F180-1</f>
        <v>-6.4065535775470916E-2</v>
      </c>
      <c r="G180" s="16">
        <f>+'SCC x Atuacao = Serv. Indústria'!G212/'SCC x Atuacao = Serv. Indústria'!G180-1</f>
        <v>7.2124851231212483E-2</v>
      </c>
      <c r="H180" s="16">
        <f>+'SCC x Atuacao = Serv. Indústria'!H212/'SCC x Atuacao = Serv. Indústria'!H180-1</f>
        <v>2.0810465857725502E-2</v>
      </c>
      <c r="I180" s="16">
        <f>+'SCC x Atuacao = Serv. Indústria'!I212/'SCC x Atuacao = Serv. Indústria'!I180-1</f>
        <v>0.10858662461652191</v>
      </c>
      <c r="J180" s="16">
        <f>+'SCC x Atuacao = Serv. Indústria'!J212/'SCC x Atuacao = Serv. Indústria'!J180-1</f>
        <v>-3.1237312352522251E-3</v>
      </c>
      <c r="K180" s="16">
        <f>+'SCC x Atuacao = Serv. Indústria'!K212/'SCC x Atuacao = Serv. Indústria'!K180-1</f>
        <v>-8.3889122422972751E-2</v>
      </c>
      <c r="L180" s="16">
        <f>+'SCC x Atuacao = Serv. Indústria'!L212/'SCC x Atuacao = Serv. Indústria'!L180-1</f>
        <v>3.3723860737054023E-2</v>
      </c>
    </row>
    <row r="181" spans="1:12" x14ac:dyDescent="0.25">
      <c r="A181" s="123" t="s">
        <v>545</v>
      </c>
      <c r="B181" s="16">
        <f>+'SCC x Atuacao = Serv. Indústria'!B213/'SCC x Atuacao = Serv. Indústria'!B181-1</f>
        <v>-0.1565323576667923</v>
      </c>
      <c r="C181" s="16">
        <f>+'SCC x Atuacao = Serv. Indústria'!C213/'SCC x Atuacao = Serv. Indústria'!C181-1</f>
        <v>-6.8162607742440207E-2</v>
      </c>
      <c r="D181" s="16">
        <f>+'SCC x Atuacao = Serv. Indústria'!D213/'SCC x Atuacao = Serv. Indústria'!D181-1</f>
        <v>8.5205047168448678E-2</v>
      </c>
      <c r="E181" s="16">
        <f>+'SCC x Atuacao = Serv. Indústria'!E213/'SCC x Atuacao = Serv. Indústria'!E181-1</f>
        <v>0.25109445499095151</v>
      </c>
      <c r="F181" s="16">
        <f>+'SCC x Atuacao = Serv. Indústria'!F213/'SCC x Atuacao = Serv. Indústria'!F181-1</f>
        <v>2.1002526738018057E-2</v>
      </c>
      <c r="G181" s="16">
        <f>+'SCC x Atuacao = Serv. Indústria'!G213/'SCC x Atuacao = Serv. Indústria'!G181-1</f>
        <v>3.4342584761479333E-2</v>
      </c>
      <c r="H181" s="16">
        <f>+'SCC x Atuacao = Serv. Indústria'!H213/'SCC x Atuacao = Serv. Indústria'!H181-1</f>
        <v>-9.8502230356344422E-2</v>
      </c>
      <c r="I181" s="16">
        <f>+'SCC x Atuacao = Serv. Indústria'!I213/'SCC x Atuacao = Serv. Indústria'!I181-1</f>
        <v>-1.0761557477582895E-2</v>
      </c>
      <c r="J181" s="16">
        <f>+'SCC x Atuacao = Serv. Indústria'!J213/'SCC x Atuacao = Serv. Indústria'!J181-1</f>
        <v>-0.12005028182845823</v>
      </c>
      <c r="K181" s="16">
        <f>+'SCC x Atuacao = Serv. Indústria'!K213/'SCC x Atuacao = Serv. Indústria'!K181-1</f>
        <v>4.8750641227384151E-2</v>
      </c>
      <c r="L181" s="16">
        <f>+'SCC x Atuacao = Serv. Indústria'!L213/'SCC x Atuacao = Serv. Indústria'!L181-1</f>
        <v>3.5184858870888958E-2</v>
      </c>
    </row>
    <row r="182" spans="1:12" x14ac:dyDescent="0.25">
      <c r="A182" s="123" t="s">
        <v>546</v>
      </c>
      <c r="B182" s="16">
        <f>+'SCC x Atuacao = Serv. Indústria'!B214/'SCC x Atuacao = Serv. Indústria'!B182-1</f>
        <v>6.3034652886931664E-2</v>
      </c>
      <c r="C182" s="16">
        <f>+'SCC x Atuacao = Serv. Indústria'!C214/'SCC x Atuacao = Serv. Indústria'!C182-1</f>
        <v>0.64704482986060996</v>
      </c>
      <c r="D182" s="16">
        <f>+'SCC x Atuacao = Serv. Indústria'!D214/'SCC x Atuacao = Serv. Indústria'!D182-1</f>
        <v>9.0742897289219471E-2</v>
      </c>
      <c r="E182" s="16">
        <f>+'SCC x Atuacao = Serv. Indústria'!E214/'SCC x Atuacao = Serv. Indústria'!E182-1</f>
        <v>1.2867609432853153</v>
      </c>
      <c r="F182" s="16">
        <f>+'SCC x Atuacao = Serv. Indústria'!F214/'SCC x Atuacao = Serv. Indústria'!F182-1</f>
        <v>6.0121984243506343E-3</v>
      </c>
      <c r="G182" s="16">
        <f>+'SCC x Atuacao = Serv. Indústria'!G214/'SCC x Atuacao = Serv. Indústria'!G182-1</f>
        <v>0.14161877119130106</v>
      </c>
      <c r="H182" s="16">
        <f>+'SCC x Atuacao = Serv. Indústria'!H214/'SCC x Atuacao = Serv. Indústria'!H182-1</f>
        <v>4.0418682147439711E-2</v>
      </c>
      <c r="I182" s="16">
        <f>+'SCC x Atuacao = Serv. Indústria'!I214/'SCC x Atuacao = Serv. Indústria'!I182-1</f>
        <v>0.12340771386561378</v>
      </c>
      <c r="J182" s="16">
        <f>+'SCC x Atuacao = Serv. Indústria'!J214/'SCC x Atuacao = Serv. Indústria'!J182-1</f>
        <v>2.2026151439537678E-2</v>
      </c>
      <c r="K182" s="16">
        <f>+'SCC x Atuacao = Serv. Indústria'!K214/'SCC x Atuacao = Serv. Indústria'!K182-1</f>
        <v>7.8525768329040124E-2</v>
      </c>
      <c r="L182" s="16">
        <f>+'SCC x Atuacao = Serv. Indústria'!L214/'SCC x Atuacao = Serv. Indústria'!L182-1</f>
        <v>8.5160371040397198E-2</v>
      </c>
    </row>
    <row r="183" spans="1:12" x14ac:dyDescent="0.25">
      <c r="A183" s="123" t="s">
        <v>547</v>
      </c>
      <c r="B183" s="16">
        <f>+'SCC x Atuacao = Serv. Indústria'!B215/'SCC x Atuacao = Serv. Indústria'!B183-1</f>
        <v>-0.16179821777198866</v>
      </c>
      <c r="C183" s="16">
        <f>+'SCC x Atuacao = Serv. Indústria'!C215/'SCC x Atuacao = Serv. Indústria'!C183-1</f>
        <v>5.9191779885556128E-2</v>
      </c>
      <c r="D183" s="16">
        <f>+'SCC x Atuacao = Serv. Indústria'!D215/'SCC x Atuacao = Serv. Indústria'!D183-1</f>
        <v>-5.6059465147779819E-2</v>
      </c>
      <c r="E183" s="16">
        <f>+'SCC x Atuacao = Serv. Indústria'!E215/'SCC x Atuacao = Serv. Indústria'!E183-1</f>
        <v>0.11398309266672069</v>
      </c>
      <c r="F183" s="16">
        <f>+'SCC x Atuacao = Serv. Indústria'!F215/'SCC x Atuacao = Serv. Indústria'!F183-1</f>
        <v>-8.4521188683104986E-2</v>
      </c>
      <c r="G183" s="16">
        <f>+'SCC x Atuacao = Serv. Indústria'!G215/'SCC x Atuacao = Serv. Indústria'!G183-1</f>
        <v>3.7110672047264703E-2</v>
      </c>
      <c r="H183" s="16">
        <f>+'SCC x Atuacao = Serv. Indústria'!H215/'SCC x Atuacao = Serv. Indústria'!H183-1</f>
        <v>0.15925616735724324</v>
      </c>
      <c r="I183" s="16">
        <f>+'SCC x Atuacao = Serv. Indústria'!I215/'SCC x Atuacao = Serv. Indústria'!I183-1</f>
        <v>-2.0622483680094894E-2</v>
      </c>
      <c r="J183" s="16">
        <f>+'SCC x Atuacao = Serv. Indústria'!J215/'SCC x Atuacao = Serv. Indústria'!J183-1</f>
        <v>1.0571282538686555E-2</v>
      </c>
      <c r="K183" s="16">
        <f>+'SCC x Atuacao = Serv. Indústria'!K215/'SCC x Atuacao = Serv. Indústria'!K183-1</f>
        <v>3.8852954649873261E-2</v>
      </c>
      <c r="L183" s="16">
        <f>+'SCC x Atuacao = Serv. Indústria'!L215/'SCC x Atuacao = Serv. Indústria'!L183-1</f>
        <v>-4.9939095159468705E-2</v>
      </c>
    </row>
    <row r="184" spans="1:12" x14ac:dyDescent="0.25">
      <c r="A184" s="123" t="s">
        <v>548</v>
      </c>
      <c r="B184" s="16">
        <f>+'SCC x Atuacao = Serv. Indústria'!B216/'SCC x Atuacao = Serv. Indústria'!B184-1</f>
        <v>-0.13635058156636448</v>
      </c>
      <c r="C184" s="16">
        <f>+'SCC x Atuacao = Serv. Indústria'!C216/'SCC x Atuacao = Serv. Indústria'!C184-1</f>
        <v>2.0112340451809985E-2</v>
      </c>
      <c r="D184" s="16">
        <f>+'SCC x Atuacao = Serv. Indústria'!D216/'SCC x Atuacao = Serv. Indústria'!D184-1</f>
        <v>-3.8879698209512981E-3</v>
      </c>
      <c r="E184" s="16">
        <f>+'SCC x Atuacao = Serv. Indústria'!E216/'SCC x Atuacao = Serv. Indústria'!E184-1</f>
        <v>0.52159673584005417</v>
      </c>
      <c r="F184" s="16">
        <f>+'SCC x Atuacao = Serv. Indústria'!F216/'SCC x Atuacao = Serv. Indústria'!F184-1</f>
        <v>-7.2214782356280538E-2</v>
      </c>
      <c r="G184" s="16">
        <f>+'SCC x Atuacao = Serv. Indústria'!G216/'SCC x Atuacao = Serv. Indústria'!G184-1</f>
        <v>-3.3190042476956005E-2</v>
      </c>
      <c r="H184" s="16">
        <f>+'SCC x Atuacao = Serv. Indústria'!H216/'SCC x Atuacao = Serv. Indústria'!H184-1</f>
        <v>1.2393747167883218E-2</v>
      </c>
      <c r="I184" s="16">
        <f>+'SCC x Atuacao = Serv. Indústria'!I216/'SCC x Atuacao = Serv. Indústria'!I184-1</f>
        <v>-3.9222391152644365E-2</v>
      </c>
      <c r="J184" s="16">
        <f>+'SCC x Atuacao = Serv. Indústria'!J216/'SCC x Atuacao = Serv. Indústria'!J184-1</f>
        <v>-1.0188149233065213E-2</v>
      </c>
      <c r="K184" s="16">
        <f>+'SCC x Atuacao = Serv. Indústria'!K216/'SCC x Atuacao = Serv. Indústria'!K184-1</f>
        <v>-1.4474683470844241E-3</v>
      </c>
      <c r="L184" s="16">
        <f>+'SCC x Atuacao = Serv. Indústria'!L216/'SCC x Atuacao = Serv. Indústria'!L184-1</f>
        <v>-9.2491635000171435E-3</v>
      </c>
    </row>
    <row r="185" spans="1:12" x14ac:dyDescent="0.25">
      <c r="A185" s="123" t="s">
        <v>549</v>
      </c>
      <c r="B185" s="16">
        <f>+'SCC x Atuacao = Serv. Indústria'!B217/'SCC x Atuacao = Serv. Indústria'!B185-1</f>
        <v>0.10043849905539459</v>
      </c>
      <c r="C185" s="16">
        <f>+'SCC x Atuacao = Serv. Indústria'!C217/'SCC x Atuacao = Serv. Indústria'!C185-1</f>
        <v>-0.14136052628593276</v>
      </c>
      <c r="D185" s="16">
        <f>+'SCC x Atuacao = Serv. Indústria'!D217/'SCC x Atuacao = Serv. Indústria'!D185-1</f>
        <v>9.6760707564991E-2</v>
      </c>
      <c r="E185" s="16">
        <f>+'SCC x Atuacao = Serv. Indústria'!E217/'SCC x Atuacao = Serv. Indústria'!E185-1</f>
        <v>0.41767813156865929</v>
      </c>
      <c r="F185" s="16">
        <f>+'SCC x Atuacao = Serv. Indústria'!F217/'SCC x Atuacao = Serv. Indústria'!F185-1</f>
        <v>4.0341429173611498E-2</v>
      </c>
      <c r="G185" s="16">
        <f>+'SCC x Atuacao = Serv. Indústria'!G217/'SCC x Atuacao = Serv. Indústria'!G185-1</f>
        <v>-6.3681795913088757E-2</v>
      </c>
      <c r="H185" s="16">
        <f>+'SCC x Atuacao = Serv. Indústria'!H217/'SCC x Atuacao = Serv. Indústria'!H185-1</f>
        <v>0.10704658745497397</v>
      </c>
      <c r="I185" s="16">
        <f>+'SCC x Atuacao = Serv. Indústria'!I217/'SCC x Atuacao = Serv. Indústria'!I185-1</f>
        <v>-8.5491780956759023E-3</v>
      </c>
      <c r="J185" s="16">
        <f>+'SCC x Atuacao = Serv. Indústria'!J217/'SCC x Atuacao = Serv. Indústria'!J185-1</f>
        <v>0.38727219645074018</v>
      </c>
      <c r="K185" s="16">
        <f>+'SCC x Atuacao = Serv. Indústria'!K217/'SCC x Atuacao = Serv. Indústria'!K185-1</f>
        <v>-0.12804118424165578</v>
      </c>
      <c r="L185" s="16">
        <f>+'SCC x Atuacao = Serv. Indústria'!L217/'SCC x Atuacao = Serv. Indústria'!L185-1</f>
        <v>5.7218702959572543E-2</v>
      </c>
    </row>
    <row r="186" spans="1:12" x14ac:dyDescent="0.25">
      <c r="A186" s="123" t="s">
        <v>550</v>
      </c>
      <c r="B186" s="16">
        <f>+'SCC x Atuacao = Serv. Indústria'!B218/'SCC x Atuacao = Serv. Indústria'!B186-1</f>
        <v>-0.13365581813987504</v>
      </c>
      <c r="C186" s="16">
        <f>+'SCC x Atuacao = Serv. Indústria'!C218/'SCC x Atuacao = Serv. Indústria'!C186-1</f>
        <v>6.25293601402237E-2</v>
      </c>
      <c r="D186" s="16">
        <f>+'SCC x Atuacao = Serv. Indústria'!D218/'SCC x Atuacao = Serv. Indústria'!D186-1</f>
        <v>0.12561806314364632</v>
      </c>
      <c r="E186" s="16">
        <f>+'SCC x Atuacao = Serv. Indústria'!E218/'SCC x Atuacao = Serv. Indústria'!E186-1</f>
        <v>0.45387237468671593</v>
      </c>
      <c r="F186" s="16">
        <f>+'SCC x Atuacao = Serv. Indústria'!F218/'SCC x Atuacao = Serv. Indústria'!F186-1</f>
        <v>3.5745718616539968E-3</v>
      </c>
      <c r="G186" s="16">
        <f>+'SCC x Atuacao = Serv. Indústria'!G218/'SCC x Atuacao = Serv. Indústria'!G186-1</f>
        <v>2.47103941790634E-2</v>
      </c>
      <c r="H186" s="16">
        <f>+'SCC x Atuacao = Serv. Indústria'!H218/'SCC x Atuacao = Serv. Indústria'!H186-1</f>
        <v>6.448425472259478E-2</v>
      </c>
      <c r="I186" s="16">
        <f>+'SCC x Atuacao = Serv. Indústria'!I218/'SCC x Atuacao = Serv. Indústria'!I186-1</f>
        <v>-0.26959547189149324</v>
      </c>
      <c r="J186" s="16">
        <f>+'SCC x Atuacao = Serv. Indústria'!J218/'SCC x Atuacao = Serv. Indústria'!J186-1</f>
        <v>-2.2499069082773548E-2</v>
      </c>
      <c r="K186" s="16">
        <f>+'SCC x Atuacao = Serv. Indústria'!K218/'SCC x Atuacao = Serv. Indústria'!K186-1</f>
        <v>8.1614535794140464E-2</v>
      </c>
      <c r="L186" s="16">
        <f>+'SCC x Atuacao = Serv. Indústria'!L218/'SCC x Atuacao = Serv. Indústria'!L186-1</f>
        <v>8.2841447286146064E-2</v>
      </c>
    </row>
    <row r="187" spans="1:12" x14ac:dyDescent="0.25">
      <c r="A187" s="123" t="s">
        <v>551</v>
      </c>
      <c r="B187" s="16">
        <f>+'SCC x Atuacao = Serv. Indústria'!B219/'SCC x Atuacao = Serv. Indústria'!B187-1</f>
        <v>-2.3615768960072447E-2</v>
      </c>
      <c r="C187" s="16">
        <f>+'SCC x Atuacao = Serv. Indústria'!C219/'SCC x Atuacao = Serv. Indústria'!C187-1</f>
        <v>1.3610450952919795E-2</v>
      </c>
      <c r="D187" s="16">
        <f>+'SCC x Atuacao = Serv. Indústria'!D219/'SCC x Atuacao = Serv. Indústria'!D187-1</f>
        <v>0.11311951351003424</v>
      </c>
      <c r="E187" s="16">
        <f>+'SCC x Atuacao = Serv. Indústria'!E219/'SCC x Atuacao = Serv. Indústria'!E187-1</f>
        <v>0.7528640841403611</v>
      </c>
      <c r="F187" s="16">
        <f>+'SCC x Atuacao = Serv. Indústria'!F219/'SCC x Atuacao = Serv. Indústria'!F187-1</f>
        <v>-4.963606679277599E-2</v>
      </c>
      <c r="G187" s="16">
        <f>+'SCC x Atuacao = Serv. Indústria'!G219/'SCC x Atuacao = Serv. Indústria'!G187-1</f>
        <v>3.4265786444420243E-2</v>
      </c>
      <c r="H187" s="16">
        <f>+'SCC x Atuacao = Serv. Indústria'!H219/'SCC x Atuacao = Serv. Indústria'!H187-1</f>
        <v>0.29768177275168561</v>
      </c>
      <c r="I187" s="16">
        <f>+'SCC x Atuacao = Serv. Indústria'!I219/'SCC x Atuacao = Serv. Indústria'!I187-1</f>
        <v>7.7254553775402135E-2</v>
      </c>
      <c r="J187" s="16">
        <f>+'SCC x Atuacao = Serv. Indústria'!J219/'SCC x Atuacao = Serv. Indústria'!J187-1</f>
        <v>0.38567588084733218</v>
      </c>
      <c r="K187" s="16">
        <f>+'SCC x Atuacao = Serv. Indústria'!K219/'SCC x Atuacao = Serv. Indústria'!K187-1</f>
        <v>3.9971021875462531E-2</v>
      </c>
      <c r="L187" s="16">
        <f>+'SCC x Atuacao = Serv. Indústria'!L219/'SCC x Atuacao = Serv. Indústria'!L187-1</f>
        <v>6.0999374998436995E-2</v>
      </c>
    </row>
    <row r="188" spans="1:12" x14ac:dyDescent="0.25">
      <c r="A188" s="123" t="s">
        <v>552</v>
      </c>
      <c r="B188" s="16">
        <f>+'SCC x Atuacao = Serv. Indústria'!B220/'SCC x Atuacao = Serv. Indústria'!B188-1</f>
        <v>0.26333661104512651</v>
      </c>
      <c r="C188" s="16">
        <f>+'SCC x Atuacao = Serv. Indústria'!C220/'SCC x Atuacao = Serv. Indústria'!C188-1</f>
        <v>-7.9189183310380828E-3</v>
      </c>
      <c r="D188" s="16">
        <f>+'SCC x Atuacao = Serv. Indústria'!D220/'SCC x Atuacao = Serv. Indústria'!D188-1</f>
        <v>8.0440226795669645E-2</v>
      </c>
      <c r="E188" s="16">
        <f>+'SCC x Atuacao = Serv. Indústria'!E220/'SCC x Atuacao = Serv. Indústria'!E188-1</f>
        <v>-0.17013300502709749</v>
      </c>
      <c r="F188" s="16">
        <f>+'SCC x Atuacao = Serv. Indústria'!F220/'SCC x Atuacao = Serv. Indústria'!F188-1</f>
        <v>5.5575115209933301E-2</v>
      </c>
      <c r="G188" s="16">
        <f>+'SCC x Atuacao = Serv. Indústria'!G220/'SCC x Atuacao = Serv. Indústria'!G188-1</f>
        <v>4.127281457501919E-2</v>
      </c>
      <c r="H188" s="16">
        <f>+'SCC x Atuacao = Serv. Indústria'!H220/'SCC x Atuacao = Serv. Indústria'!H188-1</f>
        <v>0.44963369078659676</v>
      </c>
      <c r="I188" s="16">
        <f>+'SCC x Atuacao = Serv. Indústria'!I220/'SCC x Atuacao = Serv. Indústria'!I188-1</f>
        <v>3.4750387367903146E-2</v>
      </c>
      <c r="J188" s="16">
        <f>+'SCC x Atuacao = Serv. Indústria'!J220/'SCC x Atuacao = Serv. Indústria'!J188-1</f>
        <v>2.8118785922978411</v>
      </c>
      <c r="K188" s="16">
        <f>+'SCC x Atuacao = Serv. Indústria'!K220/'SCC x Atuacao = Serv. Indústria'!K188-1</f>
        <v>0.20206484421241111</v>
      </c>
      <c r="L188" s="16">
        <f>+'SCC x Atuacao = Serv. Indústria'!L220/'SCC x Atuacao = Serv. Indústria'!L188-1</f>
        <v>0.11328017676994162</v>
      </c>
    </row>
    <row r="189" spans="1:12" x14ac:dyDescent="0.25">
      <c r="A189" s="123" t="s">
        <v>553</v>
      </c>
      <c r="B189" s="16">
        <f>+'SCC x Atuacao = Serv. Indústria'!B221/'SCC x Atuacao = Serv. Indústria'!B189-1</f>
        <v>-0.14396920982359529</v>
      </c>
      <c r="C189" s="16">
        <f>+'SCC x Atuacao = Serv. Indústria'!C221/'SCC x Atuacao = Serv. Indústria'!C189-1</f>
        <v>0.1555196111899797</v>
      </c>
      <c r="D189" s="16">
        <f>+'SCC x Atuacao = Serv. Indústria'!D221/'SCC x Atuacao = Serv. Indústria'!D189-1</f>
        <v>0.13995135273565573</v>
      </c>
      <c r="E189" s="16">
        <f>+'SCC x Atuacao = Serv. Indústria'!E221/'SCC x Atuacao = Serv. Indústria'!E189-1</f>
        <v>-0.70293048255699975</v>
      </c>
      <c r="F189" s="16">
        <f>+'SCC x Atuacao = Serv. Indústria'!F221/'SCC x Atuacao = Serv. Indústria'!F189-1</f>
        <v>-2.9047223371292952E-2</v>
      </c>
      <c r="G189" s="16">
        <f>+'SCC x Atuacao = Serv. Indústria'!G221/'SCC x Atuacao = Serv. Indústria'!G189-1</f>
        <v>-0.11700818993408924</v>
      </c>
      <c r="H189" s="16">
        <f>+'SCC x Atuacao = Serv. Indústria'!H221/'SCC x Atuacao = Serv. Indústria'!H189-1</f>
        <v>0.14484144648799413</v>
      </c>
      <c r="I189" s="16">
        <f>+'SCC x Atuacao = Serv. Indústria'!I221/'SCC x Atuacao = Serv. Indústria'!I189-1</f>
        <v>0.12426576210173979</v>
      </c>
      <c r="J189" s="16">
        <f>+'SCC x Atuacao = Serv. Indústria'!J221/'SCC x Atuacao = Serv. Indústria'!J189-1</f>
        <v>-9.0839233804797526E-2</v>
      </c>
      <c r="K189" s="16">
        <f>+'SCC x Atuacao = Serv. Indústria'!K221/'SCC x Atuacao = Serv. Indústria'!K189-1</f>
        <v>4.2589642160382857E-2</v>
      </c>
      <c r="L189" s="16">
        <f>+'SCC x Atuacao = Serv. Indústria'!L221/'SCC x Atuacao = Serv. Indústria'!L189-1</f>
        <v>6.6373799988337145E-2</v>
      </c>
    </row>
    <row r="190" spans="1:12" x14ac:dyDescent="0.25">
      <c r="A190" s="123" t="s">
        <v>554</v>
      </c>
      <c r="B190" s="16">
        <f>+'SCC x Atuacao = Serv. Indústria'!B222/'SCC x Atuacao = Serv. Indústria'!B190-1</f>
        <v>4.1829778142043805E-2</v>
      </c>
      <c r="C190" s="16">
        <f>+'SCC x Atuacao = Serv. Indústria'!C222/'SCC x Atuacao = Serv. Indústria'!C190-1</f>
        <v>-0.17742263950337622</v>
      </c>
      <c r="D190" s="16">
        <f>+'SCC x Atuacao = Serv. Indústria'!D222/'SCC x Atuacao = Serv. Indústria'!D190-1</f>
        <v>0.21072304236069539</v>
      </c>
      <c r="E190" s="16">
        <f>+'SCC x Atuacao = Serv. Indústria'!E222/'SCC x Atuacao = Serv. Indústria'!E190-1</f>
        <v>0.40163044026216421</v>
      </c>
      <c r="F190" s="16">
        <f>+'SCC x Atuacao = Serv. Indústria'!F222/'SCC x Atuacao = Serv. Indústria'!F190-1</f>
        <v>3.2431701725070372E-2</v>
      </c>
      <c r="G190" s="16">
        <f>+'SCC x Atuacao = Serv. Indústria'!G222/'SCC x Atuacao = Serv. Indústria'!G190-1</f>
        <v>1.7514497337712376E-2</v>
      </c>
      <c r="H190" s="16">
        <f>+'SCC x Atuacao = Serv. Indústria'!H222/'SCC x Atuacao = Serv. Indústria'!H190-1</f>
        <v>9.6443999506520939E-2</v>
      </c>
      <c r="I190" s="16">
        <f>+'SCC x Atuacao = Serv. Indústria'!I222/'SCC x Atuacao = Serv. Indústria'!I190-1</f>
        <v>0.10347034291406731</v>
      </c>
      <c r="J190" s="16">
        <f>+'SCC x Atuacao = Serv. Indústria'!J222/'SCC x Atuacao = Serv. Indústria'!J190-1</f>
        <v>1.0325055546577384</v>
      </c>
      <c r="K190" s="16">
        <f>+'SCC x Atuacao = Serv. Indústria'!K222/'SCC x Atuacao = Serv. Indústria'!K190-1</f>
        <v>3.3223630523623093E-2</v>
      </c>
      <c r="L190" s="16">
        <f>+'SCC x Atuacao = Serv. Indústria'!L222/'SCC x Atuacao = Serv. Indústria'!L190-1</f>
        <v>0.14175559462856446</v>
      </c>
    </row>
    <row r="191" spans="1:12" x14ac:dyDescent="0.25">
      <c r="A191" s="123" t="s">
        <v>555</v>
      </c>
      <c r="B191" s="16">
        <f>+'SCC x Atuacao = Serv. Indústria'!B223/'SCC x Atuacao = Serv. Indústria'!B191-1</f>
        <v>0.17807627415759941</v>
      </c>
      <c r="C191" s="16">
        <f>+'SCC x Atuacao = Serv. Indústria'!C223/'SCC x Atuacao = Serv. Indústria'!C191-1</f>
        <v>0.28701666139089999</v>
      </c>
      <c r="D191" s="16">
        <f>+'SCC x Atuacao = Serv. Indústria'!D223/'SCC x Atuacao = Serv. Indústria'!D191-1</f>
        <v>8.5160582768021742E-2</v>
      </c>
      <c r="E191" s="16">
        <f>+'SCC x Atuacao = Serv. Indústria'!E223/'SCC x Atuacao = Serv. Indústria'!E191-1</f>
        <v>0.58612266315652972</v>
      </c>
      <c r="F191" s="16">
        <f>+'SCC x Atuacao = Serv. Indústria'!F223/'SCC x Atuacao = Serv. Indústria'!F191-1</f>
        <v>7.9105421644578122E-2</v>
      </c>
      <c r="G191" s="16">
        <f>+'SCC x Atuacao = Serv. Indústria'!G223/'SCC x Atuacao = Serv. Indústria'!G191-1</f>
        <v>1.6859253382593087E-2</v>
      </c>
      <c r="H191" s="16">
        <f>+'SCC x Atuacao = Serv. Indústria'!H223/'SCC x Atuacao = Serv. Indústria'!H191-1</f>
        <v>0.26095217906481349</v>
      </c>
      <c r="I191" s="16">
        <f>+'SCC x Atuacao = Serv. Indústria'!I223/'SCC x Atuacao = Serv. Indústria'!I191-1</f>
        <v>-0.14468341038635624</v>
      </c>
      <c r="J191" s="16">
        <f>+'SCC x Atuacao = Serv. Indústria'!J223/'SCC x Atuacao = Serv. Indústria'!J191-1</f>
        <v>0.42509159302285182</v>
      </c>
      <c r="K191" s="16">
        <f>+'SCC x Atuacao = Serv. Indústria'!K223/'SCC x Atuacao = Serv. Indústria'!K191-1</f>
        <v>-3.5175880809039883E-2</v>
      </c>
      <c r="L191" s="16">
        <f>+'SCC x Atuacao = Serv. Indústria'!L223/'SCC x Atuacao = Serv. Indústria'!L191-1</f>
        <v>8.0096667067659055E-2</v>
      </c>
    </row>
    <row r="192" spans="1:12" x14ac:dyDescent="0.25">
      <c r="A192" s="123" t="s">
        <v>95</v>
      </c>
      <c r="B192" s="16">
        <f>+'SCC x Atuacao = Serv. Indústria'!B224/'SCC x Atuacao = Serv. Indústria'!B192-1</f>
        <v>-0.14684843060407882</v>
      </c>
      <c r="C192" s="16">
        <f>+'SCC x Atuacao = Serv. Indústria'!C224/'SCC x Atuacao = Serv. Indústria'!C192-1</f>
        <v>2.9258114016088577E-2</v>
      </c>
      <c r="D192" s="16">
        <f>+'SCC x Atuacao = Serv. Indústria'!D224/'SCC x Atuacao = Serv. Indústria'!D192-1</f>
        <v>1.4849705039357453E-2</v>
      </c>
      <c r="E192" s="16">
        <f>+'SCC x Atuacao = Serv. Indústria'!E224/'SCC x Atuacao = Serv. Indústria'!E192-1</f>
        <v>0.45424881078502577</v>
      </c>
      <c r="F192" s="16">
        <f>+'SCC x Atuacao = Serv. Indústria'!F224/'SCC x Atuacao = Serv. Indústria'!F192-1</f>
        <v>-4.0295728521698715E-2</v>
      </c>
      <c r="G192" s="16">
        <f>+'SCC x Atuacao = Serv. Indústria'!G224/'SCC x Atuacao = Serv. Indústria'!G192-1</f>
        <v>3.7801378831059385E-3</v>
      </c>
      <c r="H192" s="16">
        <f>+'SCC x Atuacao = Serv. Indústria'!H224/'SCC x Atuacao = Serv. Indústria'!H192-1</f>
        <v>4.8002227840312051E-2</v>
      </c>
      <c r="I192" s="16">
        <f>+'SCC x Atuacao = Serv. Indústria'!I224/'SCC x Atuacao = Serv. Indústria'!I192-1</f>
        <v>1.442512640677629E-3</v>
      </c>
      <c r="J192" s="16">
        <f>+'SCC x Atuacao = Serv. Indústria'!J224/'SCC x Atuacao = Serv. Indústria'!J192-1</f>
        <v>9.5999891905002466E-2</v>
      </c>
      <c r="K192" s="16">
        <f>+'SCC x Atuacao = Serv. Indústria'!K224/'SCC x Atuacao = Serv. Indústria'!K192-1</f>
        <v>3.7306029188441947E-3</v>
      </c>
      <c r="L192" s="16">
        <f>+'SCC x Atuacao = Serv. Indústria'!L224/'SCC x Atuacao = Serv. Indústria'!L192-1</f>
        <v>6.3295977362787248E-3</v>
      </c>
    </row>
    <row r="193" spans="1:12" x14ac:dyDescent="0.25">
      <c r="A193" s="21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</row>
    <row r="194" spans="1:12" x14ac:dyDescent="0.25">
      <c r="A194" s="123"/>
      <c r="L194" s="16"/>
    </row>
    <row r="195" spans="1:12" s="123" customFormat="1" x14ac:dyDescent="0.25">
      <c r="B195" s="123">
        <v>2014</v>
      </c>
      <c r="C195" s="123">
        <v>2014</v>
      </c>
      <c r="D195" s="123">
        <v>2014</v>
      </c>
      <c r="E195" s="123">
        <v>2014</v>
      </c>
      <c r="F195" s="123">
        <v>2014</v>
      </c>
      <c r="G195" s="123">
        <v>2014</v>
      </c>
      <c r="H195" s="123">
        <v>2014</v>
      </c>
      <c r="I195" s="123">
        <v>2014</v>
      </c>
      <c r="J195" s="123">
        <v>2014</v>
      </c>
      <c r="K195" s="123">
        <v>2014</v>
      </c>
      <c r="L195" s="123">
        <v>2014</v>
      </c>
    </row>
    <row r="196" spans="1:12" x14ac:dyDescent="0.25">
      <c r="A196" s="181"/>
      <c r="B196" s="123" t="s">
        <v>780</v>
      </c>
      <c r="C196" s="123" t="s">
        <v>782</v>
      </c>
      <c r="D196" s="123" t="s">
        <v>23</v>
      </c>
      <c r="E196" s="123" t="s">
        <v>787</v>
      </c>
      <c r="F196" s="123" t="s">
        <v>788</v>
      </c>
      <c r="G196" s="123" t="s">
        <v>791</v>
      </c>
      <c r="H196" s="123" t="s">
        <v>25</v>
      </c>
      <c r="I196" s="123" t="s">
        <v>24</v>
      </c>
      <c r="J196" s="123" t="s">
        <v>35</v>
      </c>
      <c r="K196" s="123" t="s">
        <v>795</v>
      </c>
      <c r="L196" s="123" t="s">
        <v>935</v>
      </c>
    </row>
    <row r="197" spans="1:12" x14ac:dyDescent="0.25">
      <c r="A197" s="123" t="s">
        <v>529</v>
      </c>
      <c r="B197" s="16">
        <f>+'SCC x Atuacao = Serv. Indústria'!B229/'SCC x Atuacao = Serv. Indústria'!B197-1</f>
        <v>-7.8526925849870088E-2</v>
      </c>
      <c r="C197" s="16">
        <f>+'SCC x Atuacao = Serv. Indústria'!C229/'SCC x Atuacao = Serv. Indústria'!C197-1</f>
        <v>0.80986172993791006</v>
      </c>
      <c r="D197" s="16">
        <f>+'SCC x Atuacao = Serv. Indústria'!D229/'SCC x Atuacao = Serv. Indústria'!D197-1</f>
        <v>9.692881505248252E-2</v>
      </c>
      <c r="E197" s="16">
        <f>+'SCC x Atuacao = Serv. Indústria'!E229/'SCC x Atuacao = Serv. Indústria'!E197-1</f>
        <v>0.1631213066627466</v>
      </c>
      <c r="F197" s="16">
        <f>+'SCC x Atuacao = Serv. Indústria'!F229/'SCC x Atuacao = Serv. Indústria'!F197-1</f>
        <v>0.63900036126512649</v>
      </c>
      <c r="G197" s="16">
        <f>+'SCC x Atuacao = Serv. Indústria'!G229/'SCC x Atuacao = Serv. Indústria'!G197-1</f>
        <v>0.12084708548326928</v>
      </c>
      <c r="H197" s="16">
        <f>+'SCC x Atuacao = Serv. Indústria'!H229/'SCC x Atuacao = Serv. Indústria'!H197-1</f>
        <v>-0.12697554226208774</v>
      </c>
      <c r="I197" s="16">
        <f>+'SCC x Atuacao = Serv. Indústria'!I229/'SCC x Atuacao = Serv. Indústria'!I197-1</f>
        <v>-0.18092724236327506</v>
      </c>
      <c r="J197" s="16">
        <f>+'SCC x Atuacao = Serv. Indústria'!J229/'SCC x Atuacao = Serv. Indústria'!J197-1</f>
        <v>7.9780538315288974E-2</v>
      </c>
      <c r="K197" s="16">
        <f>+'SCC x Atuacao = Serv. Indústria'!K229/'SCC x Atuacao = Serv. Indústria'!K197-1</f>
        <v>0.66314060293511212</v>
      </c>
      <c r="L197" s="16">
        <f>+'SCC x Atuacao = Serv. Indústria'!L229/'SCC x Atuacao = Serv. Indústria'!L197-1</f>
        <v>0.16321393354964386</v>
      </c>
    </row>
    <row r="198" spans="1:12" x14ac:dyDescent="0.25">
      <c r="A198" s="123" t="s">
        <v>530</v>
      </c>
      <c r="B198" s="16">
        <f>+'SCC x Atuacao = Serv. Indústria'!B230/'SCC x Atuacao = Serv. Indústria'!B198-1</f>
        <v>0.12437748533777282</v>
      </c>
      <c r="C198" s="16">
        <f>+'SCC x Atuacao = Serv. Indústria'!C230/'SCC x Atuacao = Serv. Indústria'!C198-1</f>
        <v>0.52216818155975608</v>
      </c>
      <c r="D198" s="16">
        <f>+'SCC x Atuacao = Serv. Indústria'!D230/'SCC x Atuacao = Serv. Indústria'!D198-1</f>
        <v>2.2789325186295173E-2</v>
      </c>
      <c r="E198" s="16" t="e">
        <f>+'SCC x Atuacao = Serv. Indústria'!E230/'SCC x Atuacao = Serv. Indústria'!E198-1</f>
        <v>#DIV/0!</v>
      </c>
      <c r="F198" s="16">
        <f>+'SCC x Atuacao = Serv. Indústria'!F230/'SCC x Atuacao = Serv. Indústria'!F198-1</f>
        <v>1.2016338269844669</v>
      </c>
      <c r="G198" s="16">
        <f>+'SCC x Atuacao = Serv. Indústria'!G230/'SCC x Atuacao = Serv. Indústria'!G198-1</f>
        <v>1.9440239524206149E-2</v>
      </c>
      <c r="H198" s="16">
        <f>+'SCC x Atuacao = Serv. Indústria'!H230/'SCC x Atuacao = Serv. Indústria'!H198-1</f>
        <v>-0.18083226901548033</v>
      </c>
      <c r="I198" s="16">
        <f>+'SCC x Atuacao = Serv. Indústria'!I230/'SCC x Atuacao = Serv. Indústria'!I198-1</f>
        <v>2.1742379805034018E-2</v>
      </c>
      <c r="J198" s="16">
        <f>+'SCC x Atuacao = Serv. Indústria'!J230/'SCC x Atuacao = Serv. Indústria'!J198-1</f>
        <v>-8.7148505634128459E-2</v>
      </c>
      <c r="K198" s="16">
        <f>+'SCC x Atuacao = Serv. Indústria'!K230/'SCC x Atuacao = Serv. Indústria'!K198-1</f>
        <v>1.3873401992641643E-2</v>
      </c>
      <c r="L198" s="16">
        <f>+'SCC x Atuacao = Serv. Indústria'!L230/'SCC x Atuacao = Serv. Indústria'!L198-1</f>
        <v>6.0607073506071973E-2</v>
      </c>
    </row>
    <row r="199" spans="1:12" x14ac:dyDescent="0.25">
      <c r="A199" s="123" t="s">
        <v>531</v>
      </c>
      <c r="B199" s="16">
        <f>+'SCC x Atuacao = Serv. Indústria'!B231/'SCC x Atuacao = Serv. Indústria'!B199-1</f>
        <v>0.2374856324945509</v>
      </c>
      <c r="C199" s="16">
        <f>+'SCC x Atuacao = Serv. Indústria'!C231/'SCC x Atuacao = Serv. Indústria'!C199-1</f>
        <v>0.17505524340752965</v>
      </c>
      <c r="D199" s="16">
        <f>+'SCC x Atuacao = Serv. Indústria'!D231/'SCC x Atuacao = Serv. Indústria'!D199-1</f>
        <v>0.11484401146283663</v>
      </c>
      <c r="E199" s="16">
        <f>+'SCC x Atuacao = Serv. Indústria'!E231/'SCC x Atuacao = Serv. Indústria'!E199-1</f>
        <v>-0.19028320265824183</v>
      </c>
      <c r="F199" s="16">
        <f>+'SCC x Atuacao = Serv. Indústria'!F231/'SCC x Atuacao = Serv. Indústria'!F199-1</f>
        <v>-2.3723887863925763E-2</v>
      </c>
      <c r="G199" s="16">
        <f>+'SCC x Atuacao = Serv. Indústria'!G231/'SCC x Atuacao = Serv. Indústria'!G199-1</f>
        <v>5.228448283693754E-2</v>
      </c>
      <c r="H199" s="16">
        <f>+'SCC x Atuacao = Serv. Indústria'!H231/'SCC x Atuacao = Serv. Indústria'!H199-1</f>
        <v>-0.38017646168428387</v>
      </c>
      <c r="I199" s="16">
        <f>+'SCC x Atuacao = Serv. Indústria'!I231/'SCC x Atuacao = Serv. Indústria'!I199-1</f>
        <v>-0.87380607139711197</v>
      </c>
      <c r="J199" s="16">
        <f>+'SCC x Atuacao = Serv. Indústria'!J231/'SCC x Atuacao = Serv. Indústria'!J199-1</f>
        <v>-0.73491891293257661</v>
      </c>
      <c r="K199" s="16">
        <f>+'SCC x Atuacao = Serv. Indústria'!K231/'SCC x Atuacao = Serv. Indústria'!K199-1</f>
        <v>-2.7643308964490965E-2</v>
      </c>
      <c r="L199" s="16">
        <f>+'SCC x Atuacao = Serv. Indústria'!L231/'SCC x Atuacao = Serv. Indústria'!L199-1</f>
        <v>4.21674799696381E-2</v>
      </c>
    </row>
    <row r="200" spans="1:12" x14ac:dyDescent="0.25">
      <c r="A200" s="123" t="s">
        <v>532</v>
      </c>
      <c r="B200" s="16">
        <f>+'SCC x Atuacao = Serv. Indústria'!B232/'SCC x Atuacao = Serv. Indústria'!B200-1</f>
        <v>1.9808540756123434</v>
      </c>
      <c r="C200" s="16">
        <f>+'SCC x Atuacao = Serv. Indústria'!C232/'SCC x Atuacao = Serv. Indústria'!C200-1</f>
        <v>-0.57536110502161519</v>
      </c>
      <c r="D200" s="16">
        <f>+'SCC x Atuacao = Serv. Indústria'!D232/'SCC x Atuacao = Serv. Indústria'!D200-1</f>
        <v>2.7064973428057693E-2</v>
      </c>
      <c r="E200" s="16">
        <f>+'SCC x Atuacao = Serv. Indústria'!E232/'SCC x Atuacao = Serv. Indústria'!E200-1</f>
        <v>-1</v>
      </c>
      <c r="F200" s="16">
        <f>+'SCC x Atuacao = Serv. Indústria'!F232/'SCC x Atuacao = Serv. Indústria'!F200-1</f>
        <v>-0.1952550130823858</v>
      </c>
      <c r="G200" s="16">
        <f>+'SCC x Atuacao = Serv. Indústria'!G232/'SCC x Atuacao = Serv. Indústria'!G200-1</f>
        <v>0.49720689230034099</v>
      </c>
      <c r="H200" s="16">
        <f>+'SCC x Atuacao = Serv. Indústria'!H232/'SCC x Atuacao = Serv. Indústria'!H200-1</f>
        <v>0.4964968001983503</v>
      </c>
      <c r="I200" s="16">
        <f>+'SCC x Atuacao = Serv. Indústria'!I232/'SCC x Atuacao = Serv. Indústria'!I200-1</f>
        <v>0.10711896920936947</v>
      </c>
      <c r="J200" s="16">
        <f>+'SCC x Atuacao = Serv. Indústria'!J232/'SCC x Atuacao = Serv. Indústria'!J200-1</f>
        <v>2.5150520101569374E-2</v>
      </c>
      <c r="K200" s="16">
        <f>+'SCC x Atuacao = Serv. Indústria'!K232/'SCC x Atuacao = Serv. Indústria'!K200-1</f>
        <v>1.0410735422802651</v>
      </c>
      <c r="L200" s="16">
        <f>+'SCC x Atuacao = Serv. Indústria'!L232/'SCC x Atuacao = Serv. Indústria'!L200-1</f>
        <v>5.5825433014419001E-2</v>
      </c>
    </row>
    <row r="201" spans="1:12" x14ac:dyDescent="0.25">
      <c r="A201" s="123" t="s">
        <v>533</v>
      </c>
      <c r="B201" s="16">
        <f>+'SCC x Atuacao = Serv. Indústria'!B233/'SCC x Atuacao = Serv. Indústria'!B201-1</f>
        <v>0.11555776119988082</v>
      </c>
      <c r="C201" s="16">
        <f>+'SCC x Atuacao = Serv. Indústria'!C233/'SCC x Atuacao = Serv. Indústria'!C201-1</f>
        <v>0.18055385919763767</v>
      </c>
      <c r="D201" s="16">
        <f>+'SCC x Atuacao = Serv. Indústria'!D233/'SCC x Atuacao = Serv. Indústria'!D201-1</f>
        <v>3.0763716290466592E-2</v>
      </c>
      <c r="E201" s="16">
        <f>+'SCC x Atuacao = Serv. Indústria'!E233/'SCC x Atuacao = Serv. Indústria'!E201-1</f>
        <v>-3.6118332358218819E-2</v>
      </c>
      <c r="F201" s="16">
        <f>+'SCC x Atuacao = Serv. Indústria'!F233/'SCC x Atuacao = Serv. Indústria'!F201-1</f>
        <v>7.3336657133857619E-2</v>
      </c>
      <c r="G201" s="16">
        <f>+'SCC x Atuacao = Serv. Indústria'!G233/'SCC x Atuacao = Serv. Indústria'!G201-1</f>
        <v>0.13117177617563391</v>
      </c>
      <c r="H201" s="16">
        <f>+'SCC x Atuacao = Serv. Indústria'!H233/'SCC x Atuacao = Serv. Indústria'!H201-1</f>
        <v>2.2758118879270199</v>
      </c>
      <c r="I201" s="16">
        <f>+'SCC x Atuacao = Serv. Indústria'!I233/'SCC x Atuacao = Serv. Indústria'!I201-1</f>
        <v>0.48126137884759768</v>
      </c>
      <c r="J201" s="16">
        <f>+'SCC x Atuacao = Serv. Indústria'!J233/'SCC x Atuacao = Serv. Indústria'!J201-1</f>
        <v>-3.5595865684573846E-2</v>
      </c>
      <c r="K201" s="16">
        <f>+'SCC x Atuacao = Serv. Indústria'!K233/'SCC x Atuacao = Serv. Indústria'!K201-1</f>
        <v>0.22986996262803938</v>
      </c>
      <c r="L201" s="16">
        <f>+'SCC x Atuacao = Serv. Indústria'!L233/'SCC x Atuacao = Serv. Indústria'!L201-1</f>
        <v>8.7136928070363995E-2</v>
      </c>
    </row>
    <row r="202" spans="1:12" x14ac:dyDescent="0.25">
      <c r="A202" s="123" t="s">
        <v>534</v>
      </c>
      <c r="B202" s="16">
        <f>+'SCC x Atuacao = Serv. Indústria'!B234/'SCC x Atuacao = Serv. Indústria'!B202-1</f>
        <v>3.3421617906503442E-2</v>
      </c>
      <c r="C202" s="16">
        <f>+'SCC x Atuacao = Serv. Indústria'!C234/'SCC x Atuacao = Serv. Indústria'!C202-1</f>
        <v>-3.9141052724189773E-4</v>
      </c>
      <c r="D202" s="16">
        <f>+'SCC x Atuacao = Serv. Indústria'!D234/'SCC x Atuacao = Serv. Indústria'!D202-1</f>
        <v>0.12139398135810642</v>
      </c>
      <c r="E202" s="16" t="e">
        <f>+'SCC x Atuacao = Serv. Indústria'!E234/'SCC x Atuacao = Serv. Indústria'!E202-1</f>
        <v>#DIV/0!</v>
      </c>
      <c r="F202" s="16">
        <f>+'SCC x Atuacao = Serv. Indústria'!F234/'SCC x Atuacao = Serv. Indústria'!F202-1</f>
        <v>-0.20256661054772562</v>
      </c>
      <c r="G202" s="16">
        <f>+'SCC x Atuacao = Serv. Indústria'!G234/'SCC x Atuacao = Serv. Indústria'!G202-1</f>
        <v>0.4591693416182081</v>
      </c>
      <c r="H202" s="16">
        <f>+'SCC x Atuacao = Serv. Indústria'!H234/'SCC x Atuacao = Serv. Indústria'!H202-1</f>
        <v>4.0581379459981193E-2</v>
      </c>
      <c r="I202" s="16" t="e">
        <f>+'SCC x Atuacao = Serv. Indústria'!I234/'SCC x Atuacao = Serv. Indústria'!I202-1</f>
        <v>#DIV/0!</v>
      </c>
      <c r="J202" s="16">
        <f>+'SCC x Atuacao = Serv. Indústria'!J234/'SCC x Atuacao = Serv. Indústria'!J202-1</f>
        <v>-0.1084623596951142</v>
      </c>
      <c r="K202" s="16">
        <f>+'SCC x Atuacao = Serv. Indústria'!K234/'SCC x Atuacao = Serv. Indústria'!K202-1</f>
        <v>-0.29593713169935076</v>
      </c>
      <c r="L202" s="16">
        <f>+'SCC x Atuacao = Serv. Indústria'!L234/'SCC x Atuacao = Serv. Indústria'!L202-1</f>
        <v>7.975103442079523E-2</v>
      </c>
    </row>
    <row r="203" spans="1:12" x14ac:dyDescent="0.25">
      <c r="A203" s="123" t="s">
        <v>535</v>
      </c>
      <c r="B203" s="16">
        <f>+'SCC x Atuacao = Serv. Indústria'!B235/'SCC x Atuacao = Serv. Indústria'!B203-1</f>
        <v>0.10782300998271666</v>
      </c>
      <c r="C203" s="16">
        <f>+'SCC x Atuacao = Serv. Indústria'!C235/'SCC x Atuacao = Serv. Indústria'!C203-1</f>
        <v>0.3918273898643525</v>
      </c>
      <c r="D203" s="16">
        <f>+'SCC x Atuacao = Serv. Indústria'!D235/'SCC x Atuacao = Serv. Indústria'!D203-1</f>
        <v>0.11854272818001155</v>
      </c>
      <c r="E203" s="16">
        <f>+'SCC x Atuacao = Serv. Indústria'!E235/'SCC x Atuacao = Serv. Indústria'!E203-1</f>
        <v>2.1257444938498797</v>
      </c>
      <c r="F203" s="16">
        <f>+'SCC x Atuacao = Serv. Indústria'!F235/'SCC x Atuacao = Serv. Indústria'!F203-1</f>
        <v>-0.10344159251505192</v>
      </c>
      <c r="G203" s="16">
        <f>+'SCC x Atuacao = Serv. Indústria'!G235/'SCC x Atuacao = Serv. Indústria'!G203-1</f>
        <v>0.1197236986316097</v>
      </c>
      <c r="H203" s="16">
        <f>+'SCC x Atuacao = Serv. Indústria'!H235/'SCC x Atuacao = Serv. Indústria'!H203-1</f>
        <v>0.10664305167736488</v>
      </c>
      <c r="I203" s="16" t="e">
        <f>+'SCC x Atuacao = Serv. Indústria'!I235/'SCC x Atuacao = Serv. Indústria'!I203-1</f>
        <v>#DIV/0!</v>
      </c>
      <c r="J203" s="16">
        <f>+'SCC x Atuacao = Serv. Indústria'!J235/'SCC x Atuacao = Serv. Indústria'!J203-1</f>
        <v>0.71367805048660293</v>
      </c>
      <c r="K203" s="16">
        <f>+'SCC x Atuacao = Serv. Indústria'!K235/'SCC x Atuacao = Serv. Indústria'!K203-1</f>
        <v>-8.1687660398157114E-2</v>
      </c>
      <c r="L203" s="16">
        <f>+'SCC x Atuacao = Serv. Indústria'!L235/'SCC x Atuacao = Serv. Indústria'!L203-1</f>
        <v>8.6519979055077023E-2</v>
      </c>
    </row>
    <row r="204" spans="1:12" x14ac:dyDescent="0.25">
      <c r="A204" s="123" t="s">
        <v>536</v>
      </c>
      <c r="B204" s="16">
        <f>+'SCC x Atuacao = Serv. Indústria'!B236/'SCC x Atuacao = Serv. Indústria'!B204-1</f>
        <v>0.43266027258758921</v>
      </c>
      <c r="C204" s="16">
        <f>+'SCC x Atuacao = Serv. Indústria'!C236/'SCC x Atuacao = Serv. Indústria'!C204-1</f>
        <v>0.26559424799010789</v>
      </c>
      <c r="D204" s="16">
        <f>+'SCC x Atuacao = Serv. Indústria'!D236/'SCC x Atuacao = Serv. Indústria'!D204-1</f>
        <v>1.4968633414041532E-2</v>
      </c>
      <c r="E204" s="16">
        <f>+'SCC x Atuacao = Serv. Indústria'!E236/'SCC x Atuacao = Serv. Indústria'!E204-1</f>
        <v>0.51580444041201767</v>
      </c>
      <c r="F204" s="16">
        <f>+'SCC x Atuacao = Serv. Indústria'!F236/'SCC x Atuacao = Serv. Indústria'!F204-1</f>
        <v>-0.1324698027999468</v>
      </c>
      <c r="G204" s="16">
        <f>+'SCC x Atuacao = Serv. Indústria'!G236/'SCC x Atuacao = Serv. Indústria'!G204-1</f>
        <v>0.28768433110079838</v>
      </c>
      <c r="H204" s="16">
        <f>+'SCC x Atuacao = Serv. Indústria'!H236/'SCC x Atuacao = Serv. Indústria'!H204-1</f>
        <v>-7.3815788650843039E-2</v>
      </c>
      <c r="I204" s="16">
        <f>+'SCC x Atuacao = Serv. Indústria'!I236/'SCC x Atuacao = Serv. Indústria'!I204-1</f>
        <v>-0.24181972291116949</v>
      </c>
      <c r="J204" s="16">
        <f>+'SCC x Atuacao = Serv. Indústria'!J236/'SCC x Atuacao = Serv. Indústria'!J204-1</f>
        <v>-0.17884729395887555</v>
      </c>
      <c r="K204" s="16">
        <f>+'SCC x Atuacao = Serv. Indústria'!K236/'SCC x Atuacao = Serv. Indústria'!K204-1</f>
        <v>-6.0284957842101972E-2</v>
      </c>
      <c r="L204" s="16">
        <f>+'SCC x Atuacao = Serv. Indústria'!L236/'SCC x Atuacao = Serv. Indústria'!L204-1</f>
        <v>1.2443495269751859E-2</v>
      </c>
    </row>
    <row r="205" spans="1:12" x14ac:dyDescent="0.25">
      <c r="A205" s="123" t="s">
        <v>537</v>
      </c>
      <c r="B205" s="16">
        <f>+'SCC x Atuacao = Serv. Indústria'!B237/'SCC x Atuacao = Serv. Indústria'!B205-1</f>
        <v>-8.3161003535240363E-2</v>
      </c>
      <c r="C205" s="16">
        <f>+'SCC x Atuacao = Serv. Indústria'!C237/'SCC x Atuacao = Serv. Indústria'!C205-1</f>
        <v>-1.9774538656429641E-2</v>
      </c>
      <c r="D205" s="16">
        <f>+'SCC x Atuacao = Serv. Indústria'!D237/'SCC x Atuacao = Serv. Indústria'!D205-1</f>
        <v>1.2533772927669995E-2</v>
      </c>
      <c r="E205" s="16">
        <f>+'SCC x Atuacao = Serv. Indústria'!E237/'SCC x Atuacao = Serv. Indústria'!E205-1</f>
        <v>4.8426716819165661E-2</v>
      </c>
      <c r="F205" s="16">
        <f>+'SCC x Atuacao = Serv. Indústria'!F237/'SCC x Atuacao = Serv. Indústria'!F205-1</f>
        <v>-2.8030466797800524E-2</v>
      </c>
      <c r="G205" s="16">
        <f>+'SCC x Atuacao = Serv. Indústria'!G237/'SCC x Atuacao = Serv. Indústria'!G205-1</f>
        <v>-6.5087403218911599E-2</v>
      </c>
      <c r="H205" s="16">
        <f>+'SCC x Atuacao = Serv. Indústria'!H237/'SCC x Atuacao = Serv. Indústria'!H205-1</f>
        <v>0.10594136380842856</v>
      </c>
      <c r="I205" s="16">
        <f>+'SCC x Atuacao = Serv. Indústria'!I237/'SCC x Atuacao = Serv. Indústria'!I205-1</f>
        <v>0.2033163390120698</v>
      </c>
      <c r="J205" s="16">
        <f>+'SCC x Atuacao = Serv. Indústria'!J237/'SCC x Atuacao = Serv. Indústria'!J205-1</f>
        <v>-0.39747194717278944</v>
      </c>
      <c r="K205" s="16">
        <f>+'SCC x Atuacao = Serv. Indústria'!K237/'SCC x Atuacao = Serv. Indústria'!K205-1</f>
        <v>-0.55907090245061752</v>
      </c>
      <c r="L205" s="16">
        <f>+'SCC x Atuacao = Serv. Indústria'!L237/'SCC x Atuacao = Serv. Indústria'!L205-1</f>
        <v>-9.9226647475508467E-2</v>
      </c>
    </row>
    <row r="206" spans="1:12" x14ac:dyDescent="0.25">
      <c r="A206" s="123" t="s">
        <v>538</v>
      </c>
      <c r="B206" s="16">
        <f>+'SCC x Atuacao = Serv. Indústria'!B238/'SCC x Atuacao = Serv. Indústria'!B206-1</f>
        <v>0.13141270079288181</v>
      </c>
      <c r="C206" s="16">
        <f>+'SCC x Atuacao = Serv. Indústria'!C238/'SCC x Atuacao = Serv. Indústria'!C206-1</f>
        <v>-9.9675809665100368E-2</v>
      </c>
      <c r="D206" s="16">
        <f>+'SCC x Atuacao = Serv. Indústria'!D238/'SCC x Atuacao = Serv. Indústria'!D206-1</f>
        <v>0.32722103253488521</v>
      </c>
      <c r="E206" s="16">
        <f>+'SCC x Atuacao = Serv. Indústria'!E238/'SCC x Atuacao = Serv. Indústria'!E206-1</f>
        <v>0.70590624006614933</v>
      </c>
      <c r="F206" s="16">
        <f>+'SCC x Atuacao = Serv. Indústria'!F238/'SCC x Atuacao = Serv. Indústria'!F206-1</f>
        <v>-7.7175664065124994E-2</v>
      </c>
      <c r="G206" s="16">
        <f>+'SCC x Atuacao = Serv. Indústria'!G238/'SCC x Atuacao = Serv. Indústria'!G206-1</f>
        <v>4.7663452384624883E-2</v>
      </c>
      <c r="H206" s="16">
        <f>+'SCC x Atuacao = Serv. Indústria'!H238/'SCC x Atuacao = Serv. Indústria'!H206-1</f>
        <v>0.29223680687086317</v>
      </c>
      <c r="I206" s="16">
        <f>+'SCC x Atuacao = Serv. Indústria'!I238/'SCC x Atuacao = Serv. Indústria'!I206-1</f>
        <v>-9.9062289896098443E-2</v>
      </c>
      <c r="J206" s="16">
        <f>+'SCC x Atuacao = Serv. Indústria'!J238/'SCC x Atuacao = Serv. Indústria'!J206-1</f>
        <v>0.67568766993672313</v>
      </c>
      <c r="K206" s="16">
        <f>+'SCC x Atuacao = Serv. Indústria'!K238/'SCC x Atuacao = Serv. Indústria'!K206-1</f>
        <v>0.16140485670291804</v>
      </c>
      <c r="L206" s="16">
        <f>+'SCC x Atuacao = Serv. Indústria'!L238/'SCC x Atuacao = Serv. Indústria'!L206-1</f>
        <v>0.16559987564558876</v>
      </c>
    </row>
    <row r="207" spans="1:12" x14ac:dyDescent="0.25">
      <c r="A207" s="123" t="s">
        <v>539</v>
      </c>
      <c r="B207" s="16">
        <f>+'SCC x Atuacao = Serv. Indústria'!B239/'SCC x Atuacao = Serv. Indústria'!B207-1</f>
        <v>-0.10733231491240491</v>
      </c>
      <c r="C207" s="16">
        <f>+'SCC x Atuacao = Serv. Indústria'!C239/'SCC x Atuacao = Serv. Indústria'!C207-1</f>
        <v>0.15140587805457906</v>
      </c>
      <c r="D207" s="16">
        <f>+'SCC x Atuacao = Serv. Indústria'!D239/'SCC x Atuacao = Serv. Indústria'!D207-1</f>
        <v>7.6584252285362364E-2</v>
      </c>
      <c r="E207" s="16">
        <f>+'SCC x Atuacao = Serv. Indústria'!E239/'SCC x Atuacao = Serv. Indústria'!E207-1</f>
        <v>0.22142841472879016</v>
      </c>
      <c r="F207" s="16">
        <f>+'SCC x Atuacao = Serv. Indústria'!F239/'SCC x Atuacao = Serv. Indústria'!F207-1</f>
        <v>-6.9772993254669124E-2</v>
      </c>
      <c r="G207" s="16">
        <f>+'SCC x Atuacao = Serv. Indústria'!G239/'SCC x Atuacao = Serv. Indústria'!G207-1</f>
        <v>-1.7895672751432889E-2</v>
      </c>
      <c r="H207" s="16">
        <f>+'SCC x Atuacao = Serv. Indústria'!H239/'SCC x Atuacao = Serv. Indústria'!H207-1</f>
        <v>8.2573474749314535E-2</v>
      </c>
      <c r="I207" s="16">
        <f>+'SCC x Atuacao = Serv. Indústria'!I239/'SCC x Atuacao = Serv. Indústria'!I207-1</f>
        <v>0.94373634978927923</v>
      </c>
      <c r="J207" s="16">
        <f>+'SCC x Atuacao = Serv. Indústria'!J239/'SCC x Atuacao = Serv. Indústria'!J207-1</f>
        <v>3.1875429319652149E-2</v>
      </c>
      <c r="K207" s="16">
        <f>+'SCC x Atuacao = Serv. Indústria'!K239/'SCC x Atuacao = Serv. Indústria'!K207-1</f>
        <v>0.20906269110239784</v>
      </c>
      <c r="L207" s="16">
        <f>+'SCC x Atuacao = Serv. Indústria'!L239/'SCC x Atuacao = Serv. Indústria'!L207-1</f>
        <v>7.1500975519229293E-2</v>
      </c>
    </row>
    <row r="208" spans="1:12" x14ac:dyDescent="0.25">
      <c r="A208" s="123" t="s">
        <v>540</v>
      </c>
      <c r="B208" s="16">
        <f>+'SCC x Atuacao = Serv. Indústria'!B240/'SCC x Atuacao = Serv. Indústria'!B208-1</f>
        <v>0.64949980413816744</v>
      </c>
      <c r="C208" s="16">
        <f>+'SCC x Atuacao = Serv. Indústria'!C240/'SCC x Atuacao = Serv. Indústria'!C208-1</f>
        <v>0.34038509926307858</v>
      </c>
      <c r="D208" s="16">
        <f>+'SCC x Atuacao = Serv. Indústria'!D240/'SCC x Atuacao = Serv. Indústria'!D208-1</f>
        <v>0.18599646575548356</v>
      </c>
      <c r="E208" s="16">
        <f>+'SCC x Atuacao = Serv. Indústria'!E240/'SCC x Atuacao = Serv. Indústria'!E208-1</f>
        <v>1.0434921311864627</v>
      </c>
      <c r="F208" s="16">
        <f>+'SCC x Atuacao = Serv. Indústria'!F240/'SCC x Atuacao = Serv. Indústria'!F208-1</f>
        <v>-8.5021920924085448E-3</v>
      </c>
      <c r="G208" s="16">
        <f>+'SCC x Atuacao = Serv. Indústria'!G240/'SCC x Atuacao = Serv. Indústria'!G208-1</f>
        <v>0.19802781713838846</v>
      </c>
      <c r="H208" s="16">
        <f>+'SCC x Atuacao = Serv. Indústria'!H240/'SCC x Atuacao = Serv. Indústria'!H208-1</f>
        <v>0.37574908387618877</v>
      </c>
      <c r="I208" s="16">
        <f>+'SCC x Atuacao = Serv. Indústria'!I240/'SCC x Atuacao = Serv. Indústria'!I208-1</f>
        <v>-0.17127292689681872</v>
      </c>
      <c r="J208" s="16" t="e">
        <f>+'SCC x Atuacao = Serv. Indústria'!J240/'SCC x Atuacao = Serv. Indústria'!J208-1</f>
        <v>#DIV/0!</v>
      </c>
      <c r="K208" s="16">
        <f>+'SCC x Atuacao = Serv. Indústria'!K240/'SCC x Atuacao = Serv. Indústria'!K208-1</f>
        <v>9.0169052856255094E-2</v>
      </c>
      <c r="L208" s="16">
        <f>+'SCC x Atuacao = Serv. Indústria'!L240/'SCC x Atuacao = Serv. Indústria'!L208-1</f>
        <v>0.17224869333536907</v>
      </c>
    </row>
    <row r="209" spans="1:12" x14ac:dyDescent="0.25">
      <c r="A209" s="123" t="s">
        <v>541</v>
      </c>
      <c r="B209" s="16">
        <f>+'SCC x Atuacao = Serv. Indústria'!B241/'SCC x Atuacao = Serv. Indústria'!B209-1</f>
        <v>0.56403451921866021</v>
      </c>
      <c r="C209" s="16">
        <f>+'SCC x Atuacao = Serv. Indústria'!C241/'SCC x Atuacao = Serv. Indústria'!C209-1</f>
        <v>0.13095722131063625</v>
      </c>
      <c r="D209" s="16">
        <f>+'SCC x Atuacao = Serv. Indústria'!D241/'SCC x Atuacao = Serv. Indústria'!D209-1</f>
        <v>-6.314252959202149E-2</v>
      </c>
      <c r="E209" s="16">
        <f>+'SCC x Atuacao = Serv. Indústria'!E241/'SCC x Atuacao = Serv. Indústria'!E209-1</f>
        <v>-0.5976753586279584</v>
      </c>
      <c r="F209" s="16">
        <f>+'SCC x Atuacao = Serv. Indústria'!F241/'SCC x Atuacao = Serv. Indústria'!F209-1</f>
        <v>2.8077117203622048E-3</v>
      </c>
      <c r="G209" s="16">
        <f>+'SCC x Atuacao = Serv. Indústria'!G241/'SCC x Atuacao = Serv. Indústria'!G209-1</f>
        <v>-0.12531367536818838</v>
      </c>
      <c r="H209" s="16">
        <f>+'SCC x Atuacao = Serv. Indústria'!H241/'SCC x Atuacao = Serv. Indústria'!H209-1</f>
        <v>0.27106909882374897</v>
      </c>
      <c r="I209" s="16">
        <f>+'SCC x Atuacao = Serv. Indústria'!I241/'SCC x Atuacao = Serv. Indústria'!I209-1</f>
        <v>-9.47302347730683E-2</v>
      </c>
      <c r="J209" s="16">
        <f>+'SCC x Atuacao = Serv. Indústria'!J241/'SCC x Atuacao = Serv. Indústria'!J209-1</f>
        <v>-2.728278252452021E-2</v>
      </c>
      <c r="K209" s="16">
        <f>+'SCC x Atuacao = Serv. Indústria'!K241/'SCC x Atuacao = Serv. Indústria'!K209-1</f>
        <v>8.2803183282523785E-2</v>
      </c>
      <c r="L209" s="16">
        <f>+'SCC x Atuacao = Serv. Indústria'!L241/'SCC x Atuacao = Serv. Indústria'!L209-1</f>
        <v>-2.0047377556224877E-2</v>
      </c>
    </row>
    <row r="210" spans="1:12" x14ac:dyDescent="0.25">
      <c r="A210" s="123" t="s">
        <v>542</v>
      </c>
      <c r="B210" s="16">
        <f>+'SCC x Atuacao = Serv. Indústria'!B242/'SCC x Atuacao = Serv. Indústria'!B210-1</f>
        <v>0.70289997707482832</v>
      </c>
      <c r="C210" s="16">
        <f>+'SCC x Atuacao = Serv. Indústria'!C242/'SCC x Atuacao = Serv. Indústria'!C210-1</f>
        <v>4.8113255541710975E-2</v>
      </c>
      <c r="D210" s="16">
        <f>+'SCC x Atuacao = Serv. Indústria'!D242/'SCC x Atuacao = Serv. Indústria'!D210-1</f>
        <v>0.10157100754217185</v>
      </c>
      <c r="E210" s="16">
        <f>+'SCC x Atuacao = Serv. Indústria'!E242/'SCC x Atuacao = Serv. Indústria'!E210-1</f>
        <v>-0.33285330963788429</v>
      </c>
      <c r="F210" s="16">
        <f>+'SCC x Atuacao = Serv. Indústria'!F242/'SCC x Atuacao = Serv. Indústria'!F210-1</f>
        <v>4.1220447082298515</v>
      </c>
      <c r="G210" s="16">
        <f>+'SCC x Atuacao = Serv. Indústria'!G242/'SCC x Atuacao = Serv. Indústria'!G210-1</f>
        <v>8.3510118774965392E-2</v>
      </c>
      <c r="H210" s="16">
        <f>+'SCC x Atuacao = Serv. Indústria'!H242/'SCC x Atuacao = Serv. Indústria'!H210-1</f>
        <v>0.72256479376114613</v>
      </c>
      <c r="I210" s="16">
        <f>+'SCC x Atuacao = Serv. Indústria'!I242/'SCC x Atuacao = Serv. Indústria'!I210-1</f>
        <v>-0.28113225053346669</v>
      </c>
      <c r="J210" s="16">
        <f>+'SCC x Atuacao = Serv. Indústria'!J242/'SCC x Atuacao = Serv. Indústria'!J210-1</f>
        <v>-0.17690606172160117</v>
      </c>
      <c r="K210" s="16">
        <f>+'SCC x Atuacao = Serv. Indústria'!K242/'SCC x Atuacao = Serv. Indústria'!K210-1</f>
        <v>0.26298570533176302</v>
      </c>
      <c r="L210" s="16">
        <f>+'SCC x Atuacao = Serv. Indústria'!L242/'SCC x Atuacao = Serv. Indústria'!L210-1</f>
        <v>0.21312162483809671</v>
      </c>
    </row>
    <row r="211" spans="1:12" x14ac:dyDescent="0.25">
      <c r="A211" s="123" t="s">
        <v>543</v>
      </c>
      <c r="B211" s="16">
        <f>+'SCC x Atuacao = Serv. Indústria'!B243/'SCC x Atuacao = Serv. Indústria'!B211-1</f>
        <v>-0.16555258189302013</v>
      </c>
      <c r="C211" s="16">
        <f>+'SCC x Atuacao = Serv. Indústria'!C243/'SCC x Atuacao = Serv. Indústria'!C211-1</f>
        <v>-0.36815462879932137</v>
      </c>
      <c r="D211" s="16">
        <f>+'SCC x Atuacao = Serv. Indústria'!D243/'SCC x Atuacao = Serv. Indústria'!D211-1</f>
        <v>0.23565792034404942</v>
      </c>
      <c r="E211" s="16">
        <f>+'SCC x Atuacao = Serv. Indústria'!E243/'SCC x Atuacao = Serv. Indústria'!E211-1</f>
        <v>-7.8253352653757657E-3</v>
      </c>
      <c r="F211" s="16">
        <f>+'SCC x Atuacao = Serv. Indústria'!F243/'SCC x Atuacao = Serv. Indústria'!F211-1</f>
        <v>-0.12980880642554626</v>
      </c>
      <c r="G211" s="16">
        <f>+'SCC x Atuacao = Serv. Indústria'!G243/'SCC x Atuacao = Serv. Indústria'!G211-1</f>
        <v>0.17707769283211827</v>
      </c>
      <c r="H211" s="16">
        <f>+'SCC x Atuacao = Serv. Indústria'!H243/'SCC x Atuacao = Serv. Indústria'!H211-1</f>
        <v>4.4711245375013364E-2</v>
      </c>
      <c r="I211" s="16" t="e">
        <f>+'SCC x Atuacao = Serv. Indústria'!I243/'SCC x Atuacao = Serv. Indústria'!I211-1</f>
        <v>#DIV/0!</v>
      </c>
      <c r="J211" s="16">
        <f>+'SCC x Atuacao = Serv. Indústria'!J243/'SCC x Atuacao = Serv. Indústria'!J211-1</f>
        <v>0.36120083175940665</v>
      </c>
      <c r="K211" s="16">
        <f>+'SCC x Atuacao = Serv. Indústria'!K243/'SCC x Atuacao = Serv. Indústria'!K211-1</f>
        <v>0.12101881818431059</v>
      </c>
      <c r="L211" s="16">
        <f>+'SCC x Atuacao = Serv. Indústria'!L243/'SCC x Atuacao = Serv. Indústria'!L211-1</f>
        <v>9.6252876574120405E-2</v>
      </c>
    </row>
    <row r="212" spans="1:12" x14ac:dyDescent="0.25">
      <c r="A212" s="123" t="s">
        <v>544</v>
      </c>
      <c r="B212" s="16">
        <f>+'SCC x Atuacao = Serv. Indústria'!B244/'SCC x Atuacao = Serv. Indústria'!B212-1</f>
        <v>-9.2641591166940818E-2</v>
      </c>
      <c r="C212" s="16">
        <f>+'SCC x Atuacao = Serv. Indústria'!C244/'SCC x Atuacao = Serv. Indústria'!C212-1</f>
        <v>-5.1968002560628501E-2</v>
      </c>
      <c r="D212" s="16">
        <f>+'SCC x Atuacao = Serv. Indústria'!D244/'SCC x Atuacao = Serv. Indústria'!D212-1</f>
        <v>9.8208900170521973E-2</v>
      </c>
      <c r="E212" s="16">
        <f>+'SCC x Atuacao = Serv. Indústria'!E244/'SCC x Atuacao = Serv. Indústria'!E212-1</f>
        <v>0.17838046014342401</v>
      </c>
      <c r="F212" s="16">
        <f>+'SCC x Atuacao = Serv. Indústria'!F244/'SCC x Atuacao = Serv. Indústria'!F212-1</f>
        <v>0.11484738665200656</v>
      </c>
      <c r="G212" s="16">
        <f>+'SCC x Atuacao = Serv. Indústria'!G244/'SCC x Atuacao = Serv. Indústria'!G212-1</f>
        <v>0.14972497614812252</v>
      </c>
      <c r="H212" s="16">
        <f>+'SCC x Atuacao = Serv. Indústria'!H244/'SCC x Atuacao = Serv. Indústria'!H212-1</f>
        <v>0.15074303675948264</v>
      </c>
      <c r="I212" s="16">
        <f>+'SCC x Atuacao = Serv. Indústria'!I244/'SCC x Atuacao = Serv. Indústria'!I212-1</f>
        <v>9.9948384573094184E-3</v>
      </c>
      <c r="J212" s="16">
        <f>+'SCC x Atuacao = Serv. Indústria'!J244/'SCC x Atuacao = Serv. Indústria'!J212-1</f>
        <v>-1.8097522582105618E-3</v>
      </c>
      <c r="K212" s="16">
        <f>+'SCC x Atuacao = Serv. Indústria'!K244/'SCC x Atuacao = Serv. Indústria'!K212-1</f>
        <v>0.36042211592033757</v>
      </c>
      <c r="L212" s="16">
        <f>+'SCC x Atuacao = Serv. Indústria'!L244/'SCC x Atuacao = Serv. Indústria'!L212-1</f>
        <v>0.11166493455515725</v>
      </c>
    </row>
    <row r="213" spans="1:12" x14ac:dyDescent="0.25">
      <c r="A213" s="123" t="s">
        <v>545</v>
      </c>
      <c r="B213" s="16">
        <f>+'SCC x Atuacao = Serv. Indústria'!B245/'SCC x Atuacao = Serv. Indústria'!B213-1</f>
        <v>2.275118385053343E-3</v>
      </c>
      <c r="C213" s="16">
        <f>+'SCC x Atuacao = Serv. Indústria'!C245/'SCC x Atuacao = Serv. Indústria'!C213-1</f>
        <v>0.27939902062867872</v>
      </c>
      <c r="D213" s="16">
        <f>+'SCC x Atuacao = Serv. Indústria'!D245/'SCC x Atuacao = Serv. Indústria'!D213-1</f>
        <v>1.2894847158881895E-2</v>
      </c>
      <c r="E213" s="16">
        <f>+'SCC x Atuacao = Serv. Indústria'!E245/'SCC x Atuacao = Serv. Indústria'!E213-1</f>
        <v>0.16952990596652828</v>
      </c>
      <c r="F213" s="16">
        <f>+'SCC x Atuacao = Serv. Indústria'!F245/'SCC x Atuacao = Serv. Indústria'!F213-1</f>
        <v>-0.10878919873005677</v>
      </c>
      <c r="G213" s="16">
        <f>+'SCC x Atuacao = Serv. Indústria'!G245/'SCC x Atuacao = Serv. Indústria'!G213-1</f>
        <v>2.3177182663858265E-2</v>
      </c>
      <c r="H213" s="16">
        <f>+'SCC x Atuacao = Serv. Indústria'!H245/'SCC x Atuacao = Serv. Indústria'!H213-1</f>
        <v>3.7984618141181148E-2</v>
      </c>
      <c r="I213" s="16">
        <f>+'SCC x Atuacao = Serv. Indústria'!I245/'SCC x Atuacao = Serv. Indústria'!I213-1</f>
        <v>-3.0774239130853975E-2</v>
      </c>
      <c r="J213" s="16">
        <f>+'SCC x Atuacao = Serv. Indústria'!J245/'SCC x Atuacao = Serv. Indústria'!J213-1</f>
        <v>2.4665534940828904E-2</v>
      </c>
      <c r="K213" s="16">
        <f>+'SCC x Atuacao = Serv. Indústria'!K245/'SCC x Atuacao = Serv. Indústria'!K213-1</f>
        <v>8.6350081856103822E-2</v>
      </c>
      <c r="L213" s="16">
        <f>+'SCC x Atuacao = Serv. Indústria'!L245/'SCC x Atuacao = Serv. Indústria'!L213-1</f>
        <v>2.2765209020221278E-3</v>
      </c>
    </row>
    <row r="214" spans="1:12" x14ac:dyDescent="0.25">
      <c r="A214" s="123" t="s">
        <v>546</v>
      </c>
      <c r="B214" s="16">
        <f>+'SCC x Atuacao = Serv. Indústria'!B246/'SCC x Atuacao = Serv. Indústria'!B214-1</f>
        <v>-7.2996896148795232E-2</v>
      </c>
      <c r="C214" s="16">
        <f>+'SCC x Atuacao = Serv. Indústria'!C246/'SCC x Atuacao = Serv. Indústria'!C214-1</f>
        <v>-0.77976339818295148</v>
      </c>
      <c r="D214" s="16">
        <f>+'SCC x Atuacao = Serv. Indústria'!D246/'SCC x Atuacao = Serv. Indústria'!D214-1</f>
        <v>1.8468904702741762E-2</v>
      </c>
      <c r="E214" s="16">
        <f>+'SCC x Atuacao = Serv. Indústria'!E246/'SCC x Atuacao = Serv. Indústria'!E214-1</f>
        <v>-0.25840636819794105</v>
      </c>
      <c r="F214" s="16">
        <f>+'SCC x Atuacao = Serv. Indústria'!F246/'SCC x Atuacao = Serv. Indústria'!F214-1</f>
        <v>-2.9284283304514047E-2</v>
      </c>
      <c r="G214" s="16">
        <f>+'SCC x Atuacao = Serv. Indústria'!G246/'SCC x Atuacao = Serv. Indústria'!G214-1</f>
        <v>7.3698647952858742E-2</v>
      </c>
      <c r="H214" s="16">
        <f>+'SCC x Atuacao = Serv. Indústria'!H246/'SCC x Atuacao = Serv. Indústria'!H214-1</f>
        <v>0.15968890787533252</v>
      </c>
      <c r="I214" s="16">
        <f>+'SCC x Atuacao = Serv. Indústria'!I246/'SCC x Atuacao = Serv. Indústria'!I214-1</f>
        <v>-0.3162960417360523</v>
      </c>
      <c r="J214" s="16">
        <f>+'SCC x Atuacao = Serv. Indústria'!J246/'SCC x Atuacao = Serv. Indústria'!J214-1</f>
        <v>-0.12987975330033086</v>
      </c>
      <c r="K214" s="16">
        <f>+'SCC x Atuacao = Serv. Indústria'!K246/'SCC x Atuacao = Serv. Indústria'!K214-1</f>
        <v>0.1632150254022473</v>
      </c>
      <c r="L214" s="16">
        <f>+'SCC x Atuacao = Serv. Indústria'!L246/'SCC x Atuacao = Serv. Indústria'!L214-1</f>
        <v>-1.7027896950824295E-2</v>
      </c>
    </row>
    <row r="215" spans="1:12" x14ac:dyDescent="0.25">
      <c r="A215" s="123" t="s">
        <v>547</v>
      </c>
      <c r="B215" s="16">
        <f>+'SCC x Atuacao = Serv. Indústria'!B247/'SCC x Atuacao = Serv. Indústria'!B215-1</f>
        <v>-2.7350320151030449E-2</v>
      </c>
      <c r="C215" s="16">
        <f>+'SCC x Atuacao = Serv. Indústria'!C247/'SCC x Atuacao = Serv. Indústria'!C215-1</f>
        <v>0.1621177602014634</v>
      </c>
      <c r="D215" s="16">
        <f>+'SCC x Atuacao = Serv. Indústria'!D247/'SCC x Atuacao = Serv. Indústria'!D215-1</f>
        <v>2.6912067611525092E-2</v>
      </c>
      <c r="E215" s="16">
        <f>+'SCC x Atuacao = Serv. Indústria'!E247/'SCC x Atuacao = Serv. Indústria'!E215-1</f>
        <v>-4.0839760237683875E-2</v>
      </c>
      <c r="F215" s="16">
        <f>+'SCC x Atuacao = Serv. Indústria'!F247/'SCC x Atuacao = Serv. Indústria'!F215-1</f>
        <v>-3.2823263071166342E-2</v>
      </c>
      <c r="G215" s="16">
        <f>+'SCC x Atuacao = Serv. Indústria'!G247/'SCC x Atuacao = Serv. Indústria'!G215-1</f>
        <v>9.8568837998012526E-2</v>
      </c>
      <c r="H215" s="16">
        <f>+'SCC x Atuacao = Serv. Indústria'!H247/'SCC x Atuacao = Serv. Indústria'!H215-1</f>
        <v>8.0063928733378864E-2</v>
      </c>
      <c r="I215" s="16">
        <f>+'SCC x Atuacao = Serv. Indústria'!I247/'SCC x Atuacao = Serv. Indústria'!I215-1</f>
        <v>0.12631554547337398</v>
      </c>
      <c r="J215" s="16">
        <f>+'SCC x Atuacao = Serv. Indústria'!J247/'SCC x Atuacao = Serv. Indústria'!J215-1</f>
        <v>-0.2134721436124809</v>
      </c>
      <c r="K215" s="16">
        <f>+'SCC x Atuacao = Serv. Indústria'!K247/'SCC x Atuacao = Serv. Indústria'!K215-1</f>
        <v>3.0391341519889092E-2</v>
      </c>
      <c r="L215" s="16">
        <f>+'SCC x Atuacao = Serv. Indústria'!L247/'SCC x Atuacao = Serv. Indústria'!L215-1</f>
        <v>1.890872029906232E-2</v>
      </c>
    </row>
    <row r="216" spans="1:12" x14ac:dyDescent="0.25">
      <c r="A216" s="123" t="s">
        <v>548</v>
      </c>
      <c r="B216" s="16">
        <f>+'SCC x Atuacao = Serv. Indústria'!B248/'SCC x Atuacao = Serv. Indústria'!B216-1</f>
        <v>0.17125075256917954</v>
      </c>
      <c r="C216" s="16">
        <f>+'SCC x Atuacao = Serv. Indústria'!C248/'SCC x Atuacao = Serv. Indústria'!C216-1</f>
        <v>0.12982435561169003</v>
      </c>
      <c r="D216" s="16">
        <f>+'SCC x Atuacao = Serv. Indústria'!D248/'SCC x Atuacao = Serv. Indústria'!D216-1</f>
        <v>3.3766451754256854E-2</v>
      </c>
      <c r="E216" s="16">
        <f>+'SCC x Atuacao = Serv. Indústria'!E248/'SCC x Atuacao = Serv. Indústria'!E216-1</f>
        <v>0.32172736645071676</v>
      </c>
      <c r="F216" s="16">
        <f>+'SCC x Atuacao = Serv. Indústria'!F248/'SCC x Atuacao = Serv. Indústria'!F216-1</f>
        <v>-1.978774125479732E-2</v>
      </c>
      <c r="G216" s="16">
        <f>+'SCC x Atuacao = Serv. Indústria'!G248/'SCC x Atuacao = Serv. Indústria'!G216-1</f>
        <v>4.6807410390475424E-2</v>
      </c>
      <c r="H216" s="16">
        <f>+'SCC x Atuacao = Serv. Indústria'!H248/'SCC x Atuacao = Serv. Indústria'!H216-1</f>
        <v>-0.11517780114082554</v>
      </c>
      <c r="I216" s="16">
        <f>+'SCC x Atuacao = Serv. Indústria'!I248/'SCC x Atuacao = Serv. Indústria'!I216-1</f>
        <v>-1.9550036897373335E-3</v>
      </c>
      <c r="J216" s="16">
        <f>+'SCC x Atuacao = Serv. Indústria'!J248/'SCC x Atuacao = Serv. Indústria'!J216-1</f>
        <v>6.1170995338582168E-2</v>
      </c>
      <c r="K216" s="16">
        <f>+'SCC x Atuacao = Serv. Indústria'!K248/'SCC x Atuacao = Serv. Indústria'!K216-1</f>
        <v>7.907670108871101E-2</v>
      </c>
      <c r="L216" s="16">
        <f>+'SCC x Atuacao = Serv. Indústria'!L248/'SCC x Atuacao = Serv. Indústria'!L216-1</f>
        <v>4.1634379058548943E-2</v>
      </c>
    </row>
    <row r="217" spans="1:12" x14ac:dyDescent="0.25">
      <c r="A217" s="123" t="s">
        <v>549</v>
      </c>
      <c r="B217" s="16">
        <f>+'SCC x Atuacao = Serv. Indústria'!B249/'SCC x Atuacao = Serv. Indústria'!B217-1</f>
        <v>1.2726531554315246E-2</v>
      </c>
      <c r="C217" s="16">
        <f>+'SCC x Atuacao = Serv. Indústria'!C249/'SCC x Atuacao = Serv. Indústria'!C217-1</f>
        <v>-8.5476256215716306E-2</v>
      </c>
      <c r="D217" s="16">
        <f>+'SCC x Atuacao = Serv. Indústria'!D249/'SCC x Atuacao = Serv. Indústria'!D217-1</f>
        <v>-2.4344685308552716E-3</v>
      </c>
      <c r="E217" s="16">
        <f>+'SCC x Atuacao = Serv. Indústria'!E249/'SCC x Atuacao = Serv. Indústria'!E217-1</f>
        <v>-0.31174146091701826</v>
      </c>
      <c r="F217" s="16">
        <f>+'SCC x Atuacao = Serv. Indústria'!F249/'SCC x Atuacao = Serv. Indústria'!F217-1</f>
        <v>-6.4248642395884348E-2</v>
      </c>
      <c r="G217" s="16">
        <f>+'SCC x Atuacao = Serv. Indústria'!G249/'SCC x Atuacao = Serv. Indústria'!G217-1</f>
        <v>0.15992265654703264</v>
      </c>
      <c r="H217" s="16">
        <f>+'SCC x Atuacao = Serv. Indústria'!H249/'SCC x Atuacao = Serv. Indústria'!H217-1</f>
        <v>1.63962460791367E-2</v>
      </c>
      <c r="I217" s="16">
        <f>+'SCC x Atuacao = Serv. Indústria'!I249/'SCC x Atuacao = Serv. Indústria'!I217-1</f>
        <v>-9.9840013060596089E-2</v>
      </c>
      <c r="J217" s="16">
        <f>+'SCC x Atuacao = Serv. Indústria'!J249/'SCC x Atuacao = Serv. Indústria'!J217-1</f>
        <v>8.1154951562358857E-2</v>
      </c>
      <c r="K217" s="16">
        <f>+'SCC x Atuacao = Serv. Indústria'!K249/'SCC x Atuacao = Serv. Indústria'!K217-1</f>
        <v>0.13121118929227515</v>
      </c>
      <c r="L217" s="16">
        <f>+'SCC x Atuacao = Serv. Indústria'!L249/'SCC x Atuacao = Serv. Indústria'!L217-1</f>
        <v>-1.4673418080604628E-2</v>
      </c>
    </row>
    <row r="218" spans="1:12" x14ac:dyDescent="0.25">
      <c r="A218" s="123" t="s">
        <v>550</v>
      </c>
      <c r="B218" s="16">
        <f>+'SCC x Atuacao = Serv. Indústria'!B250/'SCC x Atuacao = Serv. Indústria'!B218-1</f>
        <v>9.9799573113384055E-2</v>
      </c>
      <c r="C218" s="16">
        <f>+'SCC x Atuacao = Serv. Indústria'!C250/'SCC x Atuacao = Serv. Indústria'!C218-1</f>
        <v>8.7839679250172109E-2</v>
      </c>
      <c r="D218" s="16">
        <f>+'SCC x Atuacao = Serv. Indústria'!D250/'SCC x Atuacao = Serv. Indústria'!D218-1</f>
        <v>3.6208276094313874E-2</v>
      </c>
      <c r="E218" s="16">
        <f>+'SCC x Atuacao = Serv. Indústria'!E250/'SCC x Atuacao = Serv. Indústria'!E218-1</f>
        <v>8.3841582306374951E-2</v>
      </c>
      <c r="F218" s="16">
        <f>+'SCC x Atuacao = Serv. Indústria'!F250/'SCC x Atuacao = Serv. Indústria'!F218-1</f>
        <v>-6.1650571761534656E-2</v>
      </c>
      <c r="G218" s="16">
        <f>+'SCC x Atuacao = Serv. Indústria'!G250/'SCC x Atuacao = Serv. Indústria'!G218-1</f>
        <v>0.1356479706323932</v>
      </c>
      <c r="H218" s="16">
        <f>+'SCC x Atuacao = Serv. Indústria'!H250/'SCC x Atuacao = Serv. Indústria'!H218-1</f>
        <v>-5.4663119493072565E-2</v>
      </c>
      <c r="I218" s="16">
        <f>+'SCC x Atuacao = Serv. Indústria'!I250/'SCC x Atuacao = Serv. Indústria'!I218-1</f>
        <v>-0.12576409030830848</v>
      </c>
      <c r="J218" s="16">
        <f>+'SCC x Atuacao = Serv. Indústria'!J250/'SCC x Atuacao = Serv. Indústria'!J218-1</f>
        <v>7.127159741038791E-2</v>
      </c>
      <c r="K218" s="16">
        <f>+'SCC x Atuacao = Serv. Indústria'!K250/'SCC x Atuacao = Serv. Indústria'!K218-1</f>
        <v>0.15561833790211654</v>
      </c>
      <c r="L218" s="16">
        <f>+'SCC x Atuacao = Serv. Indústria'!L250/'SCC x Atuacao = Serv. Indústria'!L218-1</f>
        <v>3.0401640654866169E-2</v>
      </c>
    </row>
    <row r="219" spans="1:12" x14ac:dyDescent="0.25">
      <c r="A219" s="123" t="s">
        <v>551</v>
      </c>
      <c r="B219" s="16">
        <f>+'SCC x Atuacao = Serv. Indústria'!B251/'SCC x Atuacao = Serv. Indústria'!B219-1</f>
        <v>0.12925557334055293</v>
      </c>
      <c r="C219" s="16">
        <f>+'SCC x Atuacao = Serv. Indústria'!C251/'SCC x Atuacao = Serv. Indústria'!C219-1</f>
        <v>0.2540470416609506</v>
      </c>
      <c r="D219" s="16">
        <f>+'SCC x Atuacao = Serv. Indústria'!D251/'SCC x Atuacao = Serv. Indústria'!D219-1</f>
        <v>0.10614430343685854</v>
      </c>
      <c r="E219" s="16">
        <f>+'SCC x Atuacao = Serv. Indústria'!E251/'SCC x Atuacao = Serv. Indústria'!E219-1</f>
        <v>2.5000110037295955</v>
      </c>
      <c r="F219" s="16">
        <f>+'SCC x Atuacao = Serv. Indústria'!F251/'SCC x Atuacao = Serv. Indústria'!F219-1</f>
        <v>1.3149464714454773E-2</v>
      </c>
      <c r="G219" s="16">
        <f>+'SCC x Atuacao = Serv. Indústria'!G251/'SCC x Atuacao = Serv. Indústria'!G219-1</f>
        <v>0.11309194326725591</v>
      </c>
      <c r="H219" s="16">
        <f>+'SCC x Atuacao = Serv. Indústria'!H251/'SCC x Atuacao = Serv. Indústria'!H219-1</f>
        <v>4.1198645055429584E-2</v>
      </c>
      <c r="I219" s="16">
        <f>+'SCC x Atuacao = Serv. Indústria'!I251/'SCC x Atuacao = Serv. Indústria'!I219-1</f>
        <v>7.6153434386453833E-2</v>
      </c>
      <c r="J219" s="16">
        <f>+'SCC x Atuacao = Serv. Indústria'!J251/'SCC x Atuacao = Serv. Indústria'!J219-1</f>
        <v>3.7832332092592402E-2</v>
      </c>
      <c r="K219" s="16">
        <f>+'SCC x Atuacao = Serv. Indústria'!K251/'SCC x Atuacao = Serv. Indústria'!K219-1</f>
        <v>9.6074004456307316E-2</v>
      </c>
      <c r="L219" s="16">
        <f>+'SCC x Atuacao = Serv. Indústria'!L251/'SCC x Atuacao = Serv. Indústria'!L219-1</f>
        <v>0.10189347121302506</v>
      </c>
    </row>
    <row r="220" spans="1:12" x14ac:dyDescent="0.25">
      <c r="A220" s="123" t="s">
        <v>552</v>
      </c>
      <c r="B220" s="16">
        <f>+'SCC x Atuacao = Serv. Indústria'!B252/'SCC x Atuacao = Serv. Indústria'!B220-1</f>
        <v>0.3309455972153974</v>
      </c>
      <c r="C220" s="16">
        <f>+'SCC x Atuacao = Serv. Indústria'!C252/'SCC x Atuacao = Serv. Indústria'!C220-1</f>
        <v>-7.8201144029631298E-2</v>
      </c>
      <c r="D220" s="16">
        <f>+'SCC x Atuacao = Serv. Indústria'!D252/'SCC x Atuacao = Serv. Indústria'!D220-1</f>
        <v>-8.7572050383579625E-2</v>
      </c>
      <c r="E220" s="16">
        <f>+'SCC x Atuacao = Serv. Indústria'!E252/'SCC x Atuacao = Serv. Indústria'!E220-1</f>
        <v>-0.17439036807603037</v>
      </c>
      <c r="F220" s="16">
        <f>+'SCC x Atuacao = Serv. Indústria'!F252/'SCC x Atuacao = Serv. Indústria'!F220-1</f>
        <v>-0.13543894022313863</v>
      </c>
      <c r="G220" s="16">
        <f>+'SCC x Atuacao = Serv. Indústria'!G252/'SCC x Atuacao = Serv. Indústria'!G220-1</f>
        <v>0.22481031804122842</v>
      </c>
      <c r="H220" s="16">
        <f>+'SCC x Atuacao = Serv. Indústria'!H252/'SCC x Atuacao = Serv. Indústria'!H220-1</f>
        <v>-5.4594225723129552E-2</v>
      </c>
      <c r="I220" s="16">
        <f>+'SCC x Atuacao = Serv. Indústria'!I252/'SCC x Atuacao = Serv. Indústria'!I220-1</f>
        <v>5.6320088182858274E-2</v>
      </c>
      <c r="J220" s="16">
        <f>+'SCC x Atuacao = Serv. Indústria'!J252/'SCC x Atuacao = Serv. Indústria'!J220-1</f>
        <v>0.10072287131769042</v>
      </c>
      <c r="K220" s="16">
        <f>+'SCC x Atuacao = Serv. Indústria'!K252/'SCC x Atuacao = Serv. Indústria'!K220-1</f>
        <v>0.23709432674670738</v>
      </c>
      <c r="L220" s="16">
        <f>+'SCC x Atuacao = Serv. Indústria'!L252/'SCC x Atuacao = Serv. Indústria'!L220-1</f>
        <v>-4.8371964932892531E-2</v>
      </c>
    </row>
    <row r="221" spans="1:12" x14ac:dyDescent="0.25">
      <c r="A221" s="123" t="s">
        <v>553</v>
      </c>
      <c r="B221" s="16">
        <f>+'SCC x Atuacao = Serv. Indústria'!B253/'SCC x Atuacao = Serv. Indústria'!B221-1</f>
        <v>0.44022935071205116</v>
      </c>
      <c r="C221" s="16">
        <f>+'SCC x Atuacao = Serv. Indústria'!C253/'SCC x Atuacao = Serv. Indústria'!C221-1</f>
        <v>0.38219014396344186</v>
      </c>
      <c r="D221" s="16">
        <f>+'SCC x Atuacao = Serv. Indústria'!D253/'SCC x Atuacao = Serv. Indústria'!D221-1</f>
        <v>5.8596885062601967E-2</v>
      </c>
      <c r="E221" s="16">
        <f>+'SCC x Atuacao = Serv. Indústria'!E253/'SCC x Atuacao = Serv. Indústria'!E221-1</f>
        <v>-4.6533419045190039E-2</v>
      </c>
      <c r="F221" s="16">
        <f>+'SCC x Atuacao = Serv. Indústria'!F253/'SCC x Atuacao = Serv. Indústria'!F221-1</f>
        <v>-0.16046727570872699</v>
      </c>
      <c r="G221" s="16">
        <f>+'SCC x Atuacao = Serv. Indústria'!G253/'SCC x Atuacao = Serv. Indústria'!G221-1</f>
        <v>0.2540297487052019</v>
      </c>
      <c r="H221" s="16">
        <f>+'SCC x Atuacao = Serv. Indústria'!H253/'SCC x Atuacao = Serv. Indústria'!H221-1</f>
        <v>0.12520114702782714</v>
      </c>
      <c r="I221" s="16">
        <f>+'SCC x Atuacao = Serv. Indústria'!I253/'SCC x Atuacao = Serv. Indústria'!I221-1</f>
        <v>-0.13154392707482332</v>
      </c>
      <c r="J221" s="16">
        <f>+'SCC x Atuacao = Serv. Indústria'!J253/'SCC x Atuacao = Serv. Indústria'!J221-1</f>
        <v>0.26353448164288018</v>
      </c>
      <c r="K221" s="16">
        <f>+'SCC x Atuacao = Serv. Indústria'!K253/'SCC x Atuacao = Serv. Indústria'!K221-1</f>
        <v>0.17793762591908968</v>
      </c>
      <c r="L221" s="16">
        <f>+'SCC x Atuacao = Serv. Indústria'!L253/'SCC x Atuacao = Serv. Indústria'!L221-1</f>
        <v>6.5919446246415658E-2</v>
      </c>
    </row>
    <row r="222" spans="1:12" x14ac:dyDescent="0.25">
      <c r="A222" s="123" t="s">
        <v>554</v>
      </c>
      <c r="B222" s="16">
        <f>+'SCC x Atuacao = Serv. Indústria'!B254/'SCC x Atuacao = Serv. Indústria'!B222-1</f>
        <v>0.29815237759253388</v>
      </c>
      <c r="C222" s="16">
        <f>+'SCC x Atuacao = Serv. Indústria'!C254/'SCC x Atuacao = Serv. Indústria'!C222-1</f>
        <v>0.48416766742561568</v>
      </c>
      <c r="D222" s="16">
        <f>+'SCC x Atuacao = Serv. Indústria'!D254/'SCC x Atuacao = Serv. Indústria'!D222-1</f>
        <v>-2.928381529070323E-2</v>
      </c>
      <c r="E222" s="16">
        <f>+'SCC x Atuacao = Serv. Indústria'!E254/'SCC x Atuacao = Serv. Indústria'!E222-1</f>
        <v>0.32400840723890001</v>
      </c>
      <c r="F222" s="16">
        <f>+'SCC x Atuacao = Serv. Indústria'!F254/'SCC x Atuacao = Serv. Indústria'!F222-1</f>
        <v>1.659254658463083E-2</v>
      </c>
      <c r="G222" s="16">
        <f>+'SCC x Atuacao = Serv. Indústria'!G254/'SCC x Atuacao = Serv. Indústria'!G222-1</f>
        <v>3.9686131933631019E-2</v>
      </c>
      <c r="H222" s="16">
        <f>+'SCC x Atuacao = Serv. Indústria'!H254/'SCC x Atuacao = Serv. Indústria'!H222-1</f>
        <v>0.14969276562685119</v>
      </c>
      <c r="I222" s="16">
        <f>+'SCC x Atuacao = Serv. Indústria'!I254/'SCC x Atuacao = Serv. Indústria'!I222-1</f>
        <v>0.1923198498947285</v>
      </c>
      <c r="J222" s="16">
        <f>+'SCC x Atuacao = Serv. Indústria'!J254/'SCC x Atuacao = Serv. Indústria'!J222-1</f>
        <v>-4.1286414775794089E-3</v>
      </c>
      <c r="K222" s="16">
        <f>+'SCC x Atuacao = Serv. Indústria'!K254/'SCC x Atuacao = Serv. Indústria'!K222-1</f>
        <v>0.11159307307267219</v>
      </c>
      <c r="L222" s="16">
        <f>+'SCC x Atuacao = Serv. Indústria'!L254/'SCC x Atuacao = Serv. Indústria'!L222-1</f>
        <v>2.943492979168294E-2</v>
      </c>
    </row>
    <row r="223" spans="1:12" x14ac:dyDescent="0.25">
      <c r="A223" s="123" t="s">
        <v>555</v>
      </c>
      <c r="B223" s="16">
        <f>+'SCC x Atuacao = Serv. Indústria'!B255/'SCC x Atuacao = Serv. Indústria'!B223-1</f>
        <v>0.17581603449244243</v>
      </c>
      <c r="C223" s="16">
        <f>+'SCC x Atuacao = Serv. Indústria'!C255/'SCC x Atuacao = Serv. Indústria'!C223-1</f>
        <v>0.19248079154663045</v>
      </c>
      <c r="D223" s="16">
        <f>+'SCC x Atuacao = Serv. Indústria'!D255/'SCC x Atuacao = Serv. Indústria'!D223-1</f>
        <v>3.6115635660794787E-2</v>
      </c>
      <c r="E223" s="16">
        <f>+'SCC x Atuacao = Serv. Indústria'!E255/'SCC x Atuacao = Serv. Indústria'!E223-1</f>
        <v>1.2138802523806711</v>
      </c>
      <c r="F223" s="16">
        <f>+'SCC x Atuacao = Serv. Indústria'!F255/'SCC x Atuacao = Serv. Indústria'!F223-1</f>
        <v>-5.9764082649442329E-2</v>
      </c>
      <c r="G223" s="16">
        <f>+'SCC x Atuacao = Serv. Indústria'!G255/'SCC x Atuacao = Serv. Indústria'!G223-1</f>
        <v>7.9090468675472092E-2</v>
      </c>
      <c r="H223" s="16">
        <f>+'SCC x Atuacao = Serv. Indústria'!H255/'SCC x Atuacao = Serv. Indústria'!H223-1</f>
        <v>-6.8896672297587114E-2</v>
      </c>
      <c r="I223" s="16">
        <f>+'SCC x Atuacao = Serv. Indústria'!I255/'SCC x Atuacao = Serv. Indústria'!I223-1</f>
        <v>-0.32772228446257667</v>
      </c>
      <c r="J223" s="16">
        <f>+'SCC x Atuacao = Serv. Indústria'!J255/'SCC x Atuacao = Serv. Indústria'!J223-1</f>
        <v>9.2974208475475884E-3</v>
      </c>
      <c r="K223" s="16">
        <f>+'SCC x Atuacao = Serv. Indústria'!K255/'SCC x Atuacao = Serv. Indústria'!K223-1</f>
        <v>0.15861190298004346</v>
      </c>
      <c r="L223" s="16">
        <f>+'SCC x Atuacao = Serv. Indústria'!L255/'SCC x Atuacao = Serv. Indústria'!L223-1</f>
        <v>3.2663546272283739E-2</v>
      </c>
    </row>
    <row r="224" spans="1:12" x14ac:dyDescent="0.25">
      <c r="A224" s="179" t="s">
        <v>95</v>
      </c>
      <c r="B224" s="16">
        <f>+'SCC x Atuacao = Serv. Indústria'!B256/'SCC x Atuacao = Serv. Indústria'!B224-1</f>
        <v>0.12238998749392294</v>
      </c>
      <c r="C224" s="16">
        <f>+'SCC x Atuacao = Serv. Indústria'!C256/'SCC x Atuacao = Serv. Indústria'!C224-1</f>
        <v>9.5423596723343662E-2</v>
      </c>
      <c r="D224" s="16">
        <f>+'SCC x Atuacao = Serv. Indústria'!D256/'SCC x Atuacao = Serv. Indústria'!D224-1</f>
        <v>3.776023952035068E-2</v>
      </c>
      <c r="E224" s="16">
        <f>+'SCC x Atuacao = Serv. Indústria'!E256/'SCC x Atuacao = Serv. Indústria'!E224-1</f>
        <v>0.27362283959540079</v>
      </c>
      <c r="F224" s="16">
        <f>+'SCC x Atuacao = Serv. Indústria'!F256/'SCC x Atuacao = Serv. Indústria'!F224-1</f>
        <v>-2.7206235343340435E-2</v>
      </c>
      <c r="G224" s="16">
        <f>+'SCC x Atuacao = Serv. Indústria'!G256/'SCC x Atuacao = Serv. Indústria'!G224-1</f>
        <v>7.3116706092400063E-2</v>
      </c>
      <c r="H224" s="16">
        <f>+'SCC x Atuacao = Serv. Indústria'!H256/'SCC x Atuacao = Serv. Indústria'!H224-1</f>
        <v>-4.7600192741877212E-2</v>
      </c>
      <c r="I224" s="16">
        <f>+'SCC x Atuacao = Serv. Indústria'!I256/'SCC x Atuacao = Serv. Indústria'!I224-1</f>
        <v>3.686245131915955E-3</v>
      </c>
      <c r="J224" s="16">
        <f>+'SCC x Atuacao = Serv. Indústria'!J256/'SCC x Atuacao = Serv. Indústria'!J224-1</f>
        <v>-5.1705820657557022E-2</v>
      </c>
      <c r="K224" s="16">
        <f>+'SCC x Atuacao = Serv. Indústria'!K256/'SCC x Atuacao = Serv. Indústria'!K224-1</f>
        <v>8.7917132660626063E-2</v>
      </c>
      <c r="L224" s="16">
        <f>+'SCC x Atuacao = Serv. Indústria'!L256/'SCC x Atuacao = Serv. Indústria'!L224-1</f>
        <v>3.7319756021564565E-2</v>
      </c>
    </row>
    <row r="225" spans="1:12" x14ac:dyDescent="0.25">
      <c r="A225" s="21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</row>
    <row r="226" spans="1:12" x14ac:dyDescent="0.25"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</row>
    <row r="227" spans="1:12" s="123" customFormat="1" x14ac:dyDescent="0.25">
      <c r="B227" s="123">
        <v>2015</v>
      </c>
      <c r="C227" s="123">
        <v>2015</v>
      </c>
      <c r="D227" s="123">
        <v>2015</v>
      </c>
      <c r="E227" s="123">
        <v>2015</v>
      </c>
      <c r="F227" s="123">
        <v>2015</v>
      </c>
      <c r="G227" s="123">
        <v>2015</v>
      </c>
      <c r="H227" s="123">
        <v>2015</v>
      </c>
      <c r="I227" s="123">
        <v>2015</v>
      </c>
      <c r="J227" s="123">
        <v>2015</v>
      </c>
      <c r="K227" s="123">
        <v>2015</v>
      </c>
      <c r="L227" s="123">
        <v>2015</v>
      </c>
    </row>
    <row r="228" spans="1:12" x14ac:dyDescent="0.25">
      <c r="A228" s="181"/>
      <c r="B228" s="123" t="s">
        <v>780</v>
      </c>
      <c r="C228" s="123" t="s">
        <v>782</v>
      </c>
      <c r="D228" s="123" t="s">
        <v>23</v>
      </c>
      <c r="E228" s="123" t="s">
        <v>787</v>
      </c>
      <c r="F228" s="123" t="s">
        <v>788</v>
      </c>
      <c r="G228" s="123" t="s">
        <v>791</v>
      </c>
      <c r="H228" s="123" t="s">
        <v>25</v>
      </c>
      <c r="I228" s="123" t="s">
        <v>24</v>
      </c>
      <c r="J228" s="123" t="s">
        <v>35</v>
      </c>
      <c r="K228" s="123" t="s">
        <v>795</v>
      </c>
      <c r="L228" s="123" t="s">
        <v>935</v>
      </c>
    </row>
    <row r="229" spans="1:12" x14ac:dyDescent="0.25">
      <c r="A229" s="123" t="s">
        <v>529</v>
      </c>
      <c r="B229" s="16">
        <f>+'SCC x Atuacao = Serv. Indústria'!B261/'SCC x Atuacao = Serv. Indústria'!B229-1</f>
        <v>3.9061461521454621E-2</v>
      </c>
      <c r="C229" s="16">
        <f>+'SCC x Atuacao = Serv. Indústria'!C261/'SCC x Atuacao = Serv. Indústria'!C229-1</f>
        <v>-0.12493776167970772</v>
      </c>
      <c r="D229" s="16">
        <f>+'SCC x Atuacao = Serv. Indústria'!D261/'SCC x Atuacao = Serv. Indústria'!D229-1</f>
        <v>-0.14092881427136505</v>
      </c>
      <c r="E229" s="16">
        <f>+'SCC x Atuacao = Serv. Indústria'!E261/'SCC x Atuacao = Serv. Indústria'!E229-1</f>
        <v>-0.3530524660956571</v>
      </c>
      <c r="F229" s="16">
        <f>+'SCC x Atuacao = Serv. Indústria'!F261/'SCC x Atuacao = Serv. Indústria'!F229-1</f>
        <v>-0.57131633853417696</v>
      </c>
      <c r="G229" s="16">
        <f>+'SCC x Atuacao = Serv. Indústria'!G261/'SCC x Atuacao = Serv. Indústria'!G229-1</f>
        <v>0.15446813843476437</v>
      </c>
      <c r="H229" s="16">
        <f>+'SCC x Atuacao = Serv. Indústria'!H261/'SCC x Atuacao = Serv. Indústria'!H229-1</f>
        <v>-0.30016412561371431</v>
      </c>
      <c r="I229" s="16">
        <f>+'SCC x Atuacao = Serv. Indústria'!I261/'SCC x Atuacao = Serv. Indústria'!I229-1</f>
        <v>-0.63831027473270452</v>
      </c>
      <c r="J229" s="16">
        <f>+'SCC x Atuacao = Serv. Indústria'!J261/'SCC x Atuacao = Serv. Indústria'!J229-1</f>
        <v>-0.64704400199143131</v>
      </c>
      <c r="K229" s="16">
        <f>+'SCC x Atuacao = Serv. Indústria'!K261/'SCC x Atuacao = Serv. Indústria'!K229-1</f>
        <v>-0.30749777780544851</v>
      </c>
      <c r="L229" s="16">
        <f>+'SCC x Atuacao = Serv. Indústria'!L261/'SCC x Atuacao = Serv. Indústria'!L229-1</f>
        <v>-0.21508945108513133</v>
      </c>
    </row>
    <row r="230" spans="1:12" x14ac:dyDescent="0.25">
      <c r="A230" s="123" t="s">
        <v>530</v>
      </c>
      <c r="B230" s="16">
        <f>+'SCC x Atuacao = Serv. Indústria'!B262/'SCC x Atuacao = Serv. Indústria'!B230-1</f>
        <v>-0.78716562049352046</v>
      </c>
      <c r="C230" s="16">
        <f>+'SCC x Atuacao = Serv. Indústria'!C262/'SCC x Atuacao = Serv. Indústria'!C230-1</f>
        <v>-0.73540282207620167</v>
      </c>
      <c r="D230" s="16">
        <f>+'SCC x Atuacao = Serv. Indústria'!D262/'SCC x Atuacao = Serv. Indústria'!D230-1</f>
        <v>-0.20049534143861458</v>
      </c>
      <c r="E230" s="16">
        <f>+'SCC x Atuacao = Serv. Indústria'!E262/'SCC x Atuacao = Serv. Indústria'!E230-1</f>
        <v>1.643972040033761</v>
      </c>
      <c r="F230" s="16">
        <f>+'SCC x Atuacao = Serv. Indústria'!F262/'SCC x Atuacao = Serv. Indústria'!F230-1</f>
        <v>0.24906657419072586</v>
      </c>
      <c r="G230" s="16">
        <f>+'SCC x Atuacao = Serv. Indústria'!G262/'SCC x Atuacao = Serv. Indústria'!G230-1</f>
        <v>4.140917878257433E-3</v>
      </c>
      <c r="H230" s="16">
        <f>+'SCC x Atuacao = Serv. Indústria'!H262/'SCC x Atuacao = Serv. Indústria'!H230-1</f>
        <v>-0.73052847722379854</v>
      </c>
      <c r="I230" s="16">
        <f>+'SCC x Atuacao = Serv. Indústria'!I262/'SCC x Atuacao = Serv. Indústria'!I230-1</f>
        <v>-1</v>
      </c>
      <c r="J230" s="16">
        <f>+'SCC x Atuacao = Serv. Indústria'!J262/'SCC x Atuacao = Serv. Indústria'!J230-1</f>
        <v>1.2234647774999385</v>
      </c>
      <c r="K230" s="16">
        <f>+'SCC x Atuacao = Serv. Indústria'!K262/'SCC x Atuacao = Serv. Indústria'!K230-1</f>
        <v>1.5760136059462861</v>
      </c>
      <c r="L230" s="16">
        <f>+'SCC x Atuacao = Serv. Indústria'!L262/'SCC x Atuacao = Serv. Indústria'!L230-1</f>
        <v>3.4529625969971889E-2</v>
      </c>
    </row>
    <row r="231" spans="1:12" x14ac:dyDescent="0.25">
      <c r="A231" s="123" t="s">
        <v>531</v>
      </c>
      <c r="B231" s="16">
        <f>+'SCC x Atuacao = Serv. Indústria'!B263/'SCC x Atuacao = Serv. Indústria'!B231-1</f>
        <v>0.82248420406703593</v>
      </c>
      <c r="C231" s="16">
        <f>+'SCC x Atuacao = Serv. Indústria'!C263/'SCC x Atuacao = Serv. Indústria'!C231-1</f>
        <v>-0.16159339415035745</v>
      </c>
      <c r="D231" s="16">
        <f>+'SCC x Atuacao = Serv. Indústria'!D263/'SCC x Atuacao = Serv. Indústria'!D231-1</f>
        <v>-0.43892576837470376</v>
      </c>
      <c r="E231" s="16">
        <f>+'SCC x Atuacao = Serv. Indústria'!E263/'SCC x Atuacao = Serv. Indústria'!E231-1</f>
        <v>1.8977750342681543</v>
      </c>
      <c r="F231" s="16">
        <f>+'SCC x Atuacao = Serv. Indústria'!F263/'SCC x Atuacao = Serv. Indústria'!F231-1</f>
        <v>-0.15896223711280721</v>
      </c>
      <c r="G231" s="16">
        <f>+'SCC x Atuacao = Serv. Indústria'!G263/'SCC x Atuacao = Serv. Indústria'!G231-1</f>
        <v>0.11802669443850622</v>
      </c>
      <c r="H231" s="16">
        <f>+'SCC x Atuacao = Serv. Indústria'!H263/'SCC x Atuacao = Serv. Indústria'!H231-1</f>
        <v>-0.53678177144810402</v>
      </c>
      <c r="I231" s="16">
        <f>+'SCC x Atuacao = Serv. Indústria'!I263/'SCC x Atuacao = Serv. Indústria'!I231-1</f>
        <v>-0.10624551410514183</v>
      </c>
      <c r="J231" s="16">
        <f>+'SCC x Atuacao = Serv. Indústria'!J263/'SCC x Atuacao = Serv. Indústria'!J231-1</f>
        <v>-1</v>
      </c>
      <c r="K231" s="16">
        <f>+'SCC x Atuacao = Serv. Indústria'!K263/'SCC x Atuacao = Serv. Indústria'!K231-1</f>
        <v>-2.4822328685834005E-3</v>
      </c>
      <c r="L231" s="16">
        <f>+'SCC x Atuacao = Serv. Indústria'!L263/'SCC x Atuacao = Serv. Indústria'!L231-1</f>
        <v>-0.29366350991975898</v>
      </c>
    </row>
    <row r="232" spans="1:12" x14ac:dyDescent="0.25">
      <c r="A232" s="123" t="s">
        <v>532</v>
      </c>
      <c r="B232" s="16">
        <f>+'SCC x Atuacao = Serv. Indústria'!B264/'SCC x Atuacao = Serv. Indústria'!B232-1</f>
        <v>0.6311965400255426</v>
      </c>
      <c r="C232" s="16">
        <f>+'SCC x Atuacao = Serv. Indústria'!C264/'SCC x Atuacao = Serv. Indústria'!C232-1</f>
        <v>40.714852806668517</v>
      </c>
      <c r="D232" s="16">
        <f>+'SCC x Atuacao = Serv. Indústria'!D264/'SCC x Atuacao = Serv. Indústria'!D232-1</f>
        <v>0.12391662665487035</v>
      </c>
      <c r="E232" s="16" t="e">
        <f>+'SCC x Atuacao = Serv. Indústria'!E264/'SCC x Atuacao = Serv. Indústria'!E232-1</f>
        <v>#DIV/0!</v>
      </c>
      <c r="F232" s="16">
        <f>+'SCC x Atuacao = Serv. Indústria'!F264/'SCC x Atuacao = Serv. Indústria'!F232-1</f>
        <v>-0.16907379914810272</v>
      </c>
      <c r="G232" s="16">
        <f>+'SCC x Atuacao = Serv. Indústria'!G264/'SCC x Atuacao = Serv. Indústria'!G232-1</f>
        <v>2.3716931028770372E-2</v>
      </c>
      <c r="H232" s="16">
        <f>+'SCC x Atuacao = Serv. Indústria'!H264/'SCC x Atuacao = Serv. Indústria'!H232-1</f>
        <v>-0.2105317896447868</v>
      </c>
      <c r="I232" s="16">
        <f>+'SCC x Atuacao = Serv. Indústria'!I264/'SCC x Atuacao = Serv. Indústria'!I232-1</f>
        <v>-0.28506091523552324</v>
      </c>
      <c r="J232" s="16">
        <f>+'SCC x Atuacao = Serv. Indústria'!J264/'SCC x Atuacao = Serv. Indústria'!J232-1</f>
        <v>6.365266150985982E-2</v>
      </c>
      <c r="K232" s="16">
        <f>+'SCC x Atuacao = Serv. Indústria'!K264/'SCC x Atuacao = Serv. Indústria'!K232-1</f>
        <v>-0.60403365105811591</v>
      </c>
      <c r="L232" s="16">
        <f>+'SCC x Atuacao = Serv. Indústria'!L264/'SCC x Atuacao = Serv. Indústria'!L232-1</f>
        <v>0.10861395223422421</v>
      </c>
    </row>
    <row r="233" spans="1:12" x14ac:dyDescent="0.25">
      <c r="A233" s="123" t="s">
        <v>533</v>
      </c>
      <c r="B233" s="16">
        <f>+'SCC x Atuacao = Serv. Indústria'!B265/'SCC x Atuacao = Serv. Indústria'!B233-1</f>
        <v>-0.10804367183564756</v>
      </c>
      <c r="C233" s="16">
        <f>+'SCC x Atuacao = Serv. Indústria'!C265/'SCC x Atuacao = Serv. Indústria'!C233-1</f>
        <v>-0.42068096147236356</v>
      </c>
      <c r="D233" s="16">
        <f>+'SCC x Atuacao = Serv. Indústria'!D265/'SCC x Atuacao = Serv. Indústria'!D233-1</f>
        <v>-0.16627179021962879</v>
      </c>
      <c r="E233" s="16">
        <f>+'SCC x Atuacao = Serv. Indústria'!E265/'SCC x Atuacao = Serv. Indústria'!E233-1</f>
        <v>0.88362637817645528</v>
      </c>
      <c r="F233" s="16">
        <f>+'SCC x Atuacao = Serv. Indústria'!F265/'SCC x Atuacao = Serv. Indústria'!F233-1</f>
        <v>-0.31315128185773256</v>
      </c>
      <c r="G233" s="16">
        <f>+'SCC x Atuacao = Serv. Indústria'!G265/'SCC x Atuacao = Serv. Indústria'!G233-1</f>
        <v>0.15122274776074174</v>
      </c>
      <c r="H233" s="16">
        <f>+'SCC x Atuacao = Serv. Indústria'!H265/'SCC x Atuacao = Serv. Indústria'!H233-1</f>
        <v>7.5499496041240288E-2</v>
      </c>
      <c r="I233" s="16">
        <f>+'SCC x Atuacao = Serv. Indústria'!I265/'SCC x Atuacao = Serv. Indústria'!I233-1</f>
        <v>-0.16406715466181176</v>
      </c>
      <c r="J233" s="16">
        <f>+'SCC x Atuacao = Serv. Indústria'!J265/'SCC x Atuacao = Serv. Indústria'!J233-1</f>
        <v>-0.1323171294277351</v>
      </c>
      <c r="K233" s="16">
        <f>+'SCC x Atuacao = Serv. Indústria'!K265/'SCC x Atuacao = Serv. Indústria'!K233-1</f>
        <v>-0.10779552505254586</v>
      </c>
      <c r="L233" s="16">
        <f>+'SCC x Atuacao = Serv. Indústria'!L265/'SCC x Atuacao = Serv. Indústria'!L233-1</f>
        <v>-0.16331246011632428</v>
      </c>
    </row>
    <row r="234" spans="1:12" x14ac:dyDescent="0.25">
      <c r="A234" s="123" t="s">
        <v>534</v>
      </c>
      <c r="B234" s="16">
        <f>+'SCC x Atuacao = Serv. Indústria'!B266/'SCC x Atuacao = Serv. Indústria'!B234-1</f>
        <v>-0.27811082529047793</v>
      </c>
      <c r="C234" s="16">
        <f>+'SCC x Atuacao = Serv. Indústria'!C266/'SCC x Atuacao = Serv. Indústria'!C234-1</f>
        <v>-0.98225592021885755</v>
      </c>
      <c r="D234" s="16">
        <f>+'SCC x Atuacao = Serv. Indústria'!D266/'SCC x Atuacao = Serv. Indústria'!D234-1</f>
        <v>-1.9098850855427174E-2</v>
      </c>
      <c r="E234" s="16">
        <f>+'SCC x Atuacao = Serv. Indústria'!E266/'SCC x Atuacao = Serv. Indústria'!E234-1</f>
        <v>-0.57327772650242781</v>
      </c>
      <c r="F234" s="16">
        <f>+'SCC x Atuacao = Serv. Indústria'!F266/'SCC x Atuacao = Serv. Indústria'!F234-1</f>
        <v>-0.34370914553377052</v>
      </c>
      <c r="G234" s="16">
        <f>+'SCC x Atuacao = Serv. Indústria'!G266/'SCC x Atuacao = Serv. Indústria'!G234-1</f>
        <v>3.3392402190710824E-2</v>
      </c>
      <c r="H234" s="16">
        <f>+'SCC x Atuacao = Serv. Indústria'!H266/'SCC x Atuacao = Serv. Indústria'!H234-1</f>
        <v>-0.2299946162973</v>
      </c>
      <c r="I234" s="16" t="e">
        <f>+'SCC x Atuacao = Serv. Indústria'!I266/'SCC x Atuacao = Serv. Indústria'!I234-1</f>
        <v>#DIV/0!</v>
      </c>
      <c r="J234" s="16">
        <f>+'SCC x Atuacao = Serv. Indústria'!J266/'SCC x Atuacao = Serv. Indústria'!J234-1</f>
        <v>2.3972111911214622E-2</v>
      </c>
      <c r="K234" s="16">
        <f>+'SCC x Atuacao = Serv. Indústria'!K266/'SCC x Atuacao = Serv. Indústria'!K234-1</f>
        <v>-0.68880996287397478</v>
      </c>
      <c r="L234" s="16">
        <f>+'SCC x Atuacao = Serv. Indústria'!L266/'SCC x Atuacao = Serv. Indústria'!L234-1</f>
        <v>-0.12096843198940743</v>
      </c>
    </row>
    <row r="235" spans="1:12" x14ac:dyDescent="0.25">
      <c r="A235" s="123" t="s">
        <v>535</v>
      </c>
      <c r="B235" s="16">
        <f>+'SCC x Atuacao = Serv. Indústria'!B267/'SCC x Atuacao = Serv. Indústria'!B235-1</f>
        <v>-0.50456263593584494</v>
      </c>
      <c r="C235" s="16">
        <f>+'SCC x Atuacao = Serv. Indústria'!C267/'SCC x Atuacao = Serv. Indústria'!C235-1</f>
        <v>3.4284309656789178</v>
      </c>
      <c r="D235" s="16">
        <f>+'SCC x Atuacao = Serv. Indústria'!D267/'SCC x Atuacao = Serv. Indústria'!D235-1</f>
        <v>-3.0867683564175019E-2</v>
      </c>
      <c r="E235" s="16">
        <f>+'SCC x Atuacao = Serv. Indústria'!E267/'SCC x Atuacao = Serv. Indústria'!E235-1</f>
        <v>0.39894524780098473</v>
      </c>
      <c r="F235" s="16">
        <f>+'SCC x Atuacao = Serv. Indústria'!F267/'SCC x Atuacao = Serv. Indústria'!F235-1</f>
        <v>-0.11165564154305962</v>
      </c>
      <c r="G235" s="16">
        <f>+'SCC x Atuacao = Serv. Indústria'!G267/'SCC x Atuacao = Serv. Indústria'!G235-1</f>
        <v>9.2281269624886475E-2</v>
      </c>
      <c r="H235" s="16">
        <f>+'SCC x Atuacao = Serv. Indústria'!H267/'SCC x Atuacao = Serv. Indústria'!H235-1</f>
        <v>-0.55049733194500272</v>
      </c>
      <c r="I235" s="16">
        <f>+'SCC x Atuacao = Serv. Indústria'!I267/'SCC x Atuacao = Serv. Indústria'!I235-1</f>
        <v>8.136220959004234</v>
      </c>
      <c r="J235" s="16">
        <f>+'SCC x Atuacao = Serv. Indústria'!J267/'SCC x Atuacao = Serv. Indústria'!J235-1</f>
        <v>9.692506986861904E-2</v>
      </c>
      <c r="K235" s="16">
        <f>+'SCC x Atuacao = Serv. Indústria'!K267/'SCC x Atuacao = Serv. Indústria'!K235-1</f>
        <v>0.85779532748548992</v>
      </c>
      <c r="L235" s="16">
        <f>+'SCC x Atuacao = Serv. Indústria'!L267/'SCC x Atuacao = Serv. Indústria'!L235-1</f>
        <v>7.6671571898323521E-4</v>
      </c>
    </row>
    <row r="236" spans="1:12" x14ac:dyDescent="0.25">
      <c r="A236" s="123" t="s">
        <v>536</v>
      </c>
      <c r="B236" s="16">
        <f>+'SCC x Atuacao = Serv. Indústria'!B268/'SCC x Atuacao = Serv. Indústria'!B236-1</f>
        <v>-0.49424968841983374</v>
      </c>
      <c r="C236" s="16">
        <f>+'SCC x Atuacao = Serv. Indústria'!C268/'SCC x Atuacao = Serv. Indústria'!C236-1</f>
        <v>-6.0926610764244216E-2</v>
      </c>
      <c r="D236" s="16">
        <f>+'SCC x Atuacao = Serv. Indústria'!D268/'SCC x Atuacao = Serv. Indústria'!D236-1</f>
        <v>-0.25118704598925923</v>
      </c>
      <c r="E236" s="16">
        <f>+'SCC x Atuacao = Serv. Indústria'!E268/'SCC x Atuacao = Serv. Indústria'!E236-1</f>
        <v>2.3151630494436208</v>
      </c>
      <c r="F236" s="16">
        <f>+'SCC x Atuacao = Serv. Indústria'!F268/'SCC x Atuacao = Serv. Indústria'!F236-1</f>
        <v>-0.40196879978886535</v>
      </c>
      <c r="G236" s="16">
        <f>+'SCC x Atuacao = Serv. Indústria'!G268/'SCC x Atuacao = Serv. Indústria'!G236-1</f>
        <v>-6.5964163268034115E-3</v>
      </c>
      <c r="H236" s="16">
        <f>+'SCC x Atuacao = Serv. Indústria'!H268/'SCC x Atuacao = Serv. Indústria'!H236-1</f>
        <v>0.11606033001163141</v>
      </c>
      <c r="I236" s="16">
        <f>+'SCC x Atuacao = Serv. Indústria'!I268/'SCC x Atuacao = Serv. Indústria'!I236-1</f>
        <v>-0.81184394306525809</v>
      </c>
      <c r="J236" s="16">
        <f>+'SCC x Atuacao = Serv. Indústria'!J268/'SCC x Atuacao = Serv. Indústria'!J236-1</f>
        <v>-0.12286060874121874</v>
      </c>
      <c r="K236" s="16">
        <f>+'SCC x Atuacao = Serv. Indústria'!K268/'SCC x Atuacao = Serv. Indústria'!K236-1</f>
        <v>-6.1350973064724257E-2</v>
      </c>
      <c r="L236" s="16">
        <f>+'SCC x Atuacao = Serv. Indústria'!L268/'SCC x Atuacao = Serv. Indústria'!L236-1</f>
        <v>-0.2342318453630895</v>
      </c>
    </row>
    <row r="237" spans="1:12" x14ac:dyDescent="0.25">
      <c r="A237" s="123" t="s">
        <v>537</v>
      </c>
      <c r="B237" s="16">
        <f>+'SCC x Atuacao = Serv. Indústria'!B269/'SCC x Atuacao = Serv. Indústria'!B237-1</f>
        <v>-0.2711320458256975</v>
      </c>
      <c r="C237" s="16">
        <f>+'SCC x Atuacao = Serv. Indústria'!C269/'SCC x Atuacao = Serv. Indústria'!C237-1</f>
        <v>-0.1306559586646886</v>
      </c>
      <c r="D237" s="16">
        <f>+'SCC x Atuacao = Serv. Indústria'!D269/'SCC x Atuacao = Serv. Indústria'!D237-1</f>
        <v>-6.8413257322118004E-2</v>
      </c>
      <c r="E237" s="16">
        <f>+'SCC x Atuacao = Serv. Indústria'!E269/'SCC x Atuacao = Serv. Indústria'!E237-1</f>
        <v>0.71250761637215065</v>
      </c>
      <c r="F237" s="16">
        <f>+'SCC x Atuacao = Serv. Indústria'!F269/'SCC x Atuacao = Serv. Indústria'!F237-1</f>
        <v>-8.6820403681550751E-2</v>
      </c>
      <c r="G237" s="16">
        <f>+'SCC x Atuacao = Serv. Indústria'!G269/'SCC x Atuacao = Serv. Indústria'!G237-1</f>
        <v>0.15049231504394522</v>
      </c>
      <c r="H237" s="16">
        <f>+'SCC x Atuacao = Serv. Indústria'!H269/'SCC x Atuacao = Serv. Indústria'!H237-1</f>
        <v>0.15286564568209471</v>
      </c>
      <c r="I237" s="16">
        <f>+'SCC x Atuacao = Serv. Indústria'!I269/'SCC x Atuacao = Serv. Indústria'!I237-1</f>
        <v>0.329596366102058</v>
      </c>
      <c r="J237" s="16">
        <f>+'SCC x Atuacao = Serv. Indústria'!J269/'SCC x Atuacao = Serv. Indústria'!J237-1</f>
        <v>-0.44028008152372089</v>
      </c>
      <c r="K237" s="16">
        <f>+'SCC x Atuacao = Serv. Indústria'!K269/'SCC x Atuacao = Serv. Indústria'!K237-1</f>
        <v>0.15285139297542893</v>
      </c>
      <c r="L237" s="16">
        <f>+'SCC x Atuacao = Serv. Indústria'!L269/'SCC x Atuacao = Serv. Indústria'!L237-1</f>
        <v>-5.5123925819832498E-2</v>
      </c>
    </row>
    <row r="238" spans="1:12" x14ac:dyDescent="0.25">
      <c r="A238" s="123" t="s">
        <v>538</v>
      </c>
      <c r="B238" s="16">
        <f>+'SCC x Atuacao = Serv. Indústria'!B270/'SCC x Atuacao = Serv. Indústria'!B238-1</f>
        <v>0.12921033648558122</v>
      </c>
      <c r="C238" s="16">
        <f>+'SCC x Atuacao = Serv. Indústria'!C270/'SCC x Atuacao = Serv. Indústria'!C238-1</f>
        <v>6.3759466609548454E-2</v>
      </c>
      <c r="D238" s="16">
        <f>+'SCC x Atuacao = Serv. Indústria'!D270/'SCC x Atuacao = Serv. Indústria'!D238-1</f>
        <v>-0.14415586109177281</v>
      </c>
      <c r="E238" s="16">
        <f>+'SCC x Atuacao = Serv. Indústria'!E270/'SCC x Atuacao = Serv. Indústria'!E238-1</f>
        <v>0.87803455506955519</v>
      </c>
      <c r="F238" s="16">
        <f>+'SCC x Atuacao = Serv. Indústria'!F270/'SCC x Atuacao = Serv. Indústria'!F238-1</f>
        <v>-0.11206634781012026</v>
      </c>
      <c r="G238" s="16">
        <f>+'SCC x Atuacao = Serv. Indústria'!G270/'SCC x Atuacao = Serv. Indústria'!G238-1</f>
        <v>-2.3683945539190066E-2</v>
      </c>
      <c r="H238" s="16">
        <f>+'SCC x Atuacao = Serv. Indústria'!H270/'SCC x Atuacao = Serv. Indústria'!H238-1</f>
        <v>5.2284617149830792E-2</v>
      </c>
      <c r="I238" s="16">
        <f>+'SCC x Atuacao = Serv. Indústria'!I270/'SCC x Atuacao = Serv. Indústria'!I238-1</f>
        <v>4.4189341067630172E-2</v>
      </c>
      <c r="J238" s="16">
        <f>+'SCC x Atuacao = Serv. Indústria'!J270/'SCC x Atuacao = Serv. Indústria'!J238-1</f>
        <v>1.4791279207965897</v>
      </c>
      <c r="K238" s="16">
        <f>+'SCC x Atuacao = Serv. Indústria'!K270/'SCC x Atuacao = Serv. Indústria'!K238-1</f>
        <v>0.29387463910628586</v>
      </c>
      <c r="L238" s="16">
        <f>+'SCC x Atuacao = Serv. Indústria'!L270/'SCC x Atuacao = Serv. Indústria'!L238-1</f>
        <v>-5.3611953557688996E-2</v>
      </c>
    </row>
    <row r="239" spans="1:12" x14ac:dyDescent="0.25">
      <c r="A239" s="123" t="s">
        <v>539</v>
      </c>
      <c r="B239" s="16">
        <f>+'SCC x Atuacao = Serv. Indústria'!B271/'SCC x Atuacao = Serv. Indústria'!B239-1</f>
        <v>0.63004110785813339</v>
      </c>
      <c r="C239" s="16">
        <f>+'SCC x Atuacao = Serv. Indústria'!C271/'SCC x Atuacao = Serv. Indústria'!C239-1</f>
        <v>-0.36226176229496165</v>
      </c>
      <c r="D239" s="16">
        <f>+'SCC x Atuacao = Serv. Indústria'!D271/'SCC x Atuacao = Serv. Indústria'!D239-1</f>
        <v>0.10815340016677477</v>
      </c>
      <c r="E239" s="16">
        <f>+'SCC x Atuacao = Serv. Indústria'!E271/'SCC x Atuacao = Serv. Indústria'!E239-1</f>
        <v>-0.47803156438917316</v>
      </c>
      <c r="F239" s="16">
        <f>+'SCC x Atuacao = Serv. Indústria'!F271/'SCC x Atuacao = Serv. Indústria'!F239-1</f>
        <v>-0.35265002651327237</v>
      </c>
      <c r="G239" s="16">
        <f>+'SCC x Atuacao = Serv. Indústria'!G271/'SCC x Atuacao = Serv. Indústria'!G239-1</f>
        <v>0.22982966815886141</v>
      </c>
      <c r="H239" s="16">
        <f>+'SCC x Atuacao = Serv. Indústria'!H271/'SCC x Atuacao = Serv. Indústria'!H239-1</f>
        <v>-9.6773620836214103E-2</v>
      </c>
      <c r="I239" s="16">
        <f>+'SCC x Atuacao = Serv. Indústria'!I271/'SCC x Atuacao = Serv. Indústria'!I239-1</f>
        <v>-0.22054566218700855</v>
      </c>
      <c r="J239" s="16">
        <f>+'SCC x Atuacao = Serv. Indústria'!J271/'SCC x Atuacao = Serv. Indústria'!J239-1</f>
        <v>1.8270621569834278E-2</v>
      </c>
      <c r="K239" s="16">
        <f>+'SCC x Atuacao = Serv. Indústria'!K271/'SCC x Atuacao = Serv. Indústria'!K239-1</f>
        <v>8.716703612817156E-2</v>
      </c>
      <c r="L239" s="16">
        <f>+'SCC x Atuacao = Serv. Indústria'!L271/'SCC x Atuacao = Serv. Indústria'!L239-1</f>
        <v>5.9160101782025132E-2</v>
      </c>
    </row>
    <row r="240" spans="1:12" x14ac:dyDescent="0.25">
      <c r="A240" s="123" t="s">
        <v>540</v>
      </c>
      <c r="B240" s="16">
        <f>+'SCC x Atuacao = Serv. Indústria'!B272/'SCC x Atuacao = Serv. Indústria'!B240-1</f>
        <v>-0.10995956907776616</v>
      </c>
      <c r="C240" s="16">
        <f>+'SCC x Atuacao = Serv. Indústria'!C272/'SCC x Atuacao = Serv. Indústria'!C240-1</f>
        <v>-3.7302767972782536E-2</v>
      </c>
      <c r="D240" s="16">
        <f>+'SCC x Atuacao = Serv. Indústria'!D272/'SCC x Atuacao = Serv. Indústria'!D240-1</f>
        <v>-0.31014036217701846</v>
      </c>
      <c r="E240" s="16">
        <f>+'SCC x Atuacao = Serv. Indústria'!E272/'SCC x Atuacao = Serv. Indústria'!E240-1</f>
        <v>-0.37428691964872229</v>
      </c>
      <c r="F240" s="16">
        <f>+'SCC x Atuacao = Serv. Indústria'!F272/'SCC x Atuacao = Serv. Indústria'!F240-1</f>
        <v>-0.329767468605912</v>
      </c>
      <c r="G240" s="16">
        <f>+'SCC x Atuacao = Serv. Indústria'!G272/'SCC x Atuacao = Serv. Indústria'!G240-1</f>
        <v>0.33196928262764325</v>
      </c>
      <c r="H240" s="16">
        <f>+'SCC x Atuacao = Serv. Indústria'!H272/'SCC x Atuacao = Serv. Indústria'!H240-1</f>
        <v>-1.3024924378299718E-2</v>
      </c>
      <c r="I240" s="16">
        <f>+'SCC x Atuacao = Serv. Indústria'!I272/'SCC x Atuacao = Serv. Indústria'!I240-1</f>
        <v>-0.65834507182968482</v>
      </c>
      <c r="J240" s="16">
        <f>+'SCC x Atuacao = Serv. Indústria'!J272/'SCC x Atuacao = Serv. Indústria'!J240-1</f>
        <v>-1</v>
      </c>
      <c r="K240" s="16">
        <f>+'SCC x Atuacao = Serv. Indústria'!K272/'SCC x Atuacao = Serv. Indústria'!K240-1</f>
        <v>0.78145158220749056</v>
      </c>
      <c r="L240" s="16">
        <f>+'SCC x Atuacao = Serv. Indústria'!L272/'SCC x Atuacao = Serv. Indústria'!L240-1</f>
        <v>-0.22440232509934965</v>
      </c>
    </row>
    <row r="241" spans="1:12" x14ac:dyDescent="0.25">
      <c r="A241" s="123" t="s">
        <v>541</v>
      </c>
      <c r="B241" s="16">
        <f>+'SCC x Atuacao = Serv. Indústria'!B273/'SCC x Atuacao = Serv. Indústria'!B241-1</f>
        <v>-0.17388054900698657</v>
      </c>
      <c r="C241" s="16">
        <f>+'SCC x Atuacao = Serv. Indústria'!C273/'SCC x Atuacao = Serv. Indústria'!C241-1</f>
        <v>6.8263264049422068E-2</v>
      </c>
      <c r="D241" s="16">
        <f>+'SCC x Atuacao = Serv. Indústria'!D273/'SCC x Atuacao = Serv. Indústria'!D241-1</f>
        <v>-0.21193251206290575</v>
      </c>
      <c r="E241" s="16">
        <f>+'SCC x Atuacao = Serv. Indústria'!E273/'SCC x Atuacao = Serv. Indústria'!E241-1</f>
        <v>0.14808369165987378</v>
      </c>
      <c r="F241" s="16">
        <f>+'SCC x Atuacao = Serv. Indústria'!F273/'SCC x Atuacao = Serv. Indústria'!F241-1</f>
        <v>-0.19934921557826069</v>
      </c>
      <c r="G241" s="16">
        <f>+'SCC x Atuacao = Serv. Indústria'!G273/'SCC x Atuacao = Serv. Indústria'!G241-1</f>
        <v>9.6818620620809259E-2</v>
      </c>
      <c r="H241" s="16">
        <f>+'SCC x Atuacao = Serv. Indústria'!H273/'SCC x Atuacao = Serv. Indústria'!H241-1</f>
        <v>-6.6321136290730776E-2</v>
      </c>
      <c r="I241" s="16">
        <f>+'SCC x Atuacao = Serv. Indústria'!I273/'SCC x Atuacao = Serv. Indústria'!I241-1</f>
        <v>-0.50843903770008492</v>
      </c>
      <c r="J241" s="16">
        <f>+'SCC x Atuacao = Serv. Indústria'!J273/'SCC x Atuacao = Serv. Indústria'!J241-1</f>
        <v>2.8199483878498244E-2</v>
      </c>
      <c r="K241" s="16">
        <f>+'SCC x Atuacao = Serv. Indústria'!K273/'SCC x Atuacao = Serv. Indústria'!K241-1</f>
        <v>1.2358818379252234E-3</v>
      </c>
      <c r="L241" s="16">
        <f>+'SCC x Atuacao = Serv. Indústria'!L273/'SCC x Atuacao = Serv. Indústria'!L241-1</f>
        <v>-0.16482939144438491</v>
      </c>
    </row>
    <row r="242" spans="1:12" x14ac:dyDescent="0.25">
      <c r="A242" s="123" t="s">
        <v>542</v>
      </c>
      <c r="B242" s="16">
        <f>+'SCC x Atuacao = Serv. Indústria'!B274/'SCC x Atuacao = Serv. Indústria'!B242-1</f>
        <v>0.26970138440544988</v>
      </c>
      <c r="C242" s="16">
        <f>+'SCC x Atuacao = Serv. Indústria'!C274/'SCC x Atuacao = Serv. Indústria'!C242-1</f>
        <v>-0.32783635199794392</v>
      </c>
      <c r="D242" s="16">
        <f>+'SCC x Atuacao = Serv. Indústria'!D274/'SCC x Atuacao = Serv. Indústria'!D242-1</f>
        <v>-0.45532667361351109</v>
      </c>
      <c r="E242" s="16">
        <f>+'SCC x Atuacao = Serv. Indústria'!E274/'SCC x Atuacao = Serv. Indústria'!E242-1</f>
        <v>-0.17422054882773474</v>
      </c>
      <c r="F242" s="16">
        <f>+'SCC x Atuacao = Serv. Indústria'!F274/'SCC x Atuacao = Serv. Indústria'!F242-1</f>
        <v>-0.14112343588787057</v>
      </c>
      <c r="G242" s="16">
        <f>+'SCC x Atuacao = Serv. Indústria'!G274/'SCC x Atuacao = Serv. Indústria'!G242-1</f>
        <v>0.13777514325166118</v>
      </c>
      <c r="H242" s="16">
        <f>+'SCC x Atuacao = Serv. Indústria'!H274/'SCC x Atuacao = Serv. Indústria'!H242-1</f>
        <v>-2.9204578095203604E-2</v>
      </c>
      <c r="I242" s="16">
        <f>+'SCC x Atuacao = Serv. Indústria'!I274/'SCC x Atuacao = Serv. Indústria'!I242-1</f>
        <v>-0.57844964146500677</v>
      </c>
      <c r="J242" s="16">
        <f>+'SCC x Atuacao = Serv. Indústria'!J274/'SCC x Atuacao = Serv. Indústria'!J242-1</f>
        <v>0.76175445402495234</v>
      </c>
      <c r="K242" s="16">
        <f>+'SCC x Atuacao = Serv. Indústria'!K274/'SCC x Atuacao = Serv. Indústria'!K242-1</f>
        <v>0.15339216442087111</v>
      </c>
      <c r="L242" s="16">
        <f>+'SCC x Atuacao = Serv. Indústria'!L274/'SCC x Atuacao = Serv. Indústria'!L242-1</f>
        <v>-0.34020540975771707</v>
      </c>
    </row>
    <row r="243" spans="1:12" x14ac:dyDescent="0.25">
      <c r="A243" s="123" t="s">
        <v>543</v>
      </c>
      <c r="B243" s="16">
        <f>+'SCC x Atuacao = Serv. Indústria'!B275/'SCC x Atuacao = Serv. Indústria'!B243-1</f>
        <v>0.56003839940937739</v>
      </c>
      <c r="C243" s="16">
        <f>+'SCC x Atuacao = Serv. Indústria'!C275/'SCC x Atuacao = Serv. Indústria'!C243-1</f>
        <v>0.23139894479916645</v>
      </c>
      <c r="D243" s="16">
        <f>+'SCC x Atuacao = Serv. Indústria'!D275/'SCC x Atuacao = Serv. Indústria'!D243-1</f>
        <v>-0.28308453783776399</v>
      </c>
      <c r="E243" s="16">
        <f>+'SCC x Atuacao = Serv. Indústria'!E275/'SCC x Atuacao = Serv. Indústria'!E243-1</f>
        <v>-7.7890404787703593E-2</v>
      </c>
      <c r="F243" s="16">
        <f>+'SCC x Atuacao = Serv. Indústria'!F275/'SCC x Atuacao = Serv. Indústria'!F243-1</f>
        <v>-0.22694415382967925</v>
      </c>
      <c r="G243" s="16">
        <f>+'SCC x Atuacao = Serv. Indústria'!G275/'SCC x Atuacao = Serv. Indústria'!G243-1</f>
        <v>2.2316062849724538E-2</v>
      </c>
      <c r="H243" s="16">
        <f>+'SCC x Atuacao = Serv. Indústria'!H275/'SCC x Atuacao = Serv. Indústria'!H243-1</f>
        <v>-0.1781131927685744</v>
      </c>
      <c r="I243" s="16" t="e">
        <f>+'SCC x Atuacao = Serv. Indústria'!I275/'SCC x Atuacao = Serv. Indústria'!I243-1</f>
        <v>#DIV/0!</v>
      </c>
      <c r="J243" s="16">
        <f>+'SCC x Atuacao = Serv. Indústria'!J275/'SCC x Atuacao = Serv. Indústria'!J243-1</f>
        <v>-0.6097624408824418</v>
      </c>
      <c r="K243" s="16">
        <f>+'SCC x Atuacao = Serv. Indústria'!K275/'SCC x Atuacao = Serv. Indústria'!K243-1</f>
        <v>-4.7471296956776099E-2</v>
      </c>
      <c r="L243" s="16">
        <f>+'SCC x Atuacao = Serv. Indústria'!L275/'SCC x Atuacao = Serv. Indústria'!L243-1</f>
        <v>-0.1699161582982206</v>
      </c>
    </row>
    <row r="244" spans="1:12" x14ac:dyDescent="0.25">
      <c r="A244" s="123" t="s">
        <v>544</v>
      </c>
      <c r="B244" s="16">
        <f>+'SCC x Atuacao = Serv. Indústria'!B276/'SCC x Atuacao = Serv. Indústria'!B244-1</f>
        <v>3.8918375340653233E-2</v>
      </c>
      <c r="C244" s="16">
        <f>+'SCC x Atuacao = Serv. Indústria'!C276/'SCC x Atuacao = Serv. Indústria'!C244-1</f>
        <v>-0.31738475637837071</v>
      </c>
      <c r="D244" s="16">
        <f>+'SCC x Atuacao = Serv. Indústria'!D276/'SCC x Atuacao = Serv. Indústria'!D244-1</f>
        <v>-0.18768291186959507</v>
      </c>
      <c r="E244" s="16">
        <f>+'SCC x Atuacao = Serv. Indústria'!E276/'SCC x Atuacao = Serv. Indústria'!E244-1</f>
        <v>0.22240197556356067</v>
      </c>
      <c r="F244" s="16">
        <f>+'SCC x Atuacao = Serv. Indústria'!F276/'SCC x Atuacao = Serv. Indústria'!F244-1</f>
        <v>-0.60364782429802533</v>
      </c>
      <c r="G244" s="16">
        <f>+'SCC x Atuacao = Serv. Indústria'!G276/'SCC x Atuacao = Serv. Indústria'!G244-1</f>
        <v>0.2944878241242388</v>
      </c>
      <c r="H244" s="16">
        <f>+'SCC x Atuacao = Serv. Indústria'!H276/'SCC x Atuacao = Serv. Indústria'!H244-1</f>
        <v>-0.27100154116711328</v>
      </c>
      <c r="I244" s="16">
        <f>+'SCC x Atuacao = Serv. Indústria'!I276/'SCC x Atuacao = Serv. Indústria'!I244-1</f>
        <v>-0.7517756874959024</v>
      </c>
      <c r="J244" s="16">
        <f>+'SCC x Atuacao = Serv. Indústria'!J276/'SCC x Atuacao = Serv. Indústria'!J244-1</f>
        <v>-5.0018997502264573E-2</v>
      </c>
      <c r="K244" s="16">
        <f>+'SCC x Atuacao = Serv. Indústria'!K276/'SCC x Atuacao = Serv. Indústria'!K244-1</f>
        <v>-5.824921956618434E-3</v>
      </c>
      <c r="L244" s="16">
        <f>+'SCC x Atuacao = Serv. Indústria'!L276/'SCC x Atuacao = Serv. Indústria'!L244-1</f>
        <v>-0.19885359375671163</v>
      </c>
    </row>
    <row r="245" spans="1:12" x14ac:dyDescent="0.25">
      <c r="A245" s="123" t="s">
        <v>545</v>
      </c>
      <c r="B245" s="16">
        <f>+'SCC x Atuacao = Serv. Indústria'!B277/'SCC x Atuacao = Serv. Indústria'!B245-1</f>
        <v>-0.13848767571572185</v>
      </c>
      <c r="C245" s="16">
        <f>+'SCC x Atuacao = Serv. Indústria'!C277/'SCC x Atuacao = Serv. Indústria'!C245-1</f>
        <v>-7.8301943328956902E-2</v>
      </c>
      <c r="D245" s="16">
        <f>+'SCC x Atuacao = Serv. Indústria'!D277/'SCC x Atuacao = Serv. Indústria'!D245-1</f>
        <v>-0.35353081619448423</v>
      </c>
      <c r="E245" s="16">
        <f>+'SCC x Atuacao = Serv. Indústria'!E277/'SCC x Atuacao = Serv. Indústria'!E245-1</f>
        <v>0.51758026400939894</v>
      </c>
      <c r="F245" s="16">
        <f>+'SCC x Atuacao = Serv. Indústria'!F277/'SCC x Atuacao = Serv. Indústria'!F245-1</f>
        <v>-0.3027494524954768</v>
      </c>
      <c r="G245" s="16">
        <f>+'SCC x Atuacao = Serv. Indústria'!G277/'SCC x Atuacao = Serv. Indústria'!G245-1</f>
        <v>-1.0310977733205551E-3</v>
      </c>
      <c r="H245" s="16">
        <f>+'SCC x Atuacao = Serv. Indústria'!H277/'SCC x Atuacao = Serv. Indústria'!H245-1</f>
        <v>-0.15634145093807716</v>
      </c>
      <c r="I245" s="16">
        <f>+'SCC x Atuacao = Serv. Indústria'!I277/'SCC x Atuacao = Serv. Indústria'!I245-1</f>
        <v>0.31971421016816248</v>
      </c>
      <c r="J245" s="16">
        <f>+'SCC x Atuacao = Serv. Indústria'!J277/'SCC x Atuacao = Serv. Indústria'!J245-1</f>
        <v>-0.16816873281098976</v>
      </c>
      <c r="K245" s="16">
        <f>+'SCC x Atuacao = Serv. Indústria'!K277/'SCC x Atuacao = Serv. Indústria'!K245-1</f>
        <v>0.23976555130845956</v>
      </c>
      <c r="L245" s="16">
        <f>+'SCC x Atuacao = Serv. Indústria'!L277/'SCC x Atuacao = Serv. Indústria'!L245-1</f>
        <v>-0.24021392113430962</v>
      </c>
    </row>
    <row r="246" spans="1:12" x14ac:dyDescent="0.25">
      <c r="A246" s="123" t="s">
        <v>546</v>
      </c>
      <c r="B246" s="16">
        <f>+'SCC x Atuacao = Serv. Indústria'!B278/'SCC x Atuacao = Serv. Indústria'!B246-1</f>
        <v>-0.37596927559025295</v>
      </c>
      <c r="C246" s="16">
        <f>+'SCC x Atuacao = Serv. Indústria'!C278/'SCC x Atuacao = Serv. Indústria'!C246-1</f>
        <v>0.18196051988750805</v>
      </c>
      <c r="D246" s="16">
        <f>+'SCC x Atuacao = Serv. Indústria'!D278/'SCC x Atuacao = Serv. Indústria'!D246-1</f>
        <v>-0.38271962171617813</v>
      </c>
      <c r="E246" s="16">
        <f>+'SCC x Atuacao = Serv. Indústria'!E278/'SCC x Atuacao = Serv. Indústria'!E246-1</f>
        <v>0.36087949383606133</v>
      </c>
      <c r="F246" s="16">
        <f>+'SCC x Atuacao = Serv. Indústria'!F278/'SCC x Atuacao = Serv. Indústria'!F246-1</f>
        <v>-0.22868691947853514</v>
      </c>
      <c r="G246" s="16">
        <f>+'SCC x Atuacao = Serv. Indústria'!G278/'SCC x Atuacao = Serv. Indústria'!G246-1</f>
        <v>-9.7553340062275007E-2</v>
      </c>
      <c r="H246" s="16">
        <f>+'SCC x Atuacao = Serv. Indústria'!H278/'SCC x Atuacao = Serv. Indústria'!H246-1</f>
        <v>-0.57985961597305269</v>
      </c>
      <c r="I246" s="16">
        <f>+'SCC x Atuacao = Serv. Indústria'!I278/'SCC x Atuacao = Serv. Indústria'!I246-1</f>
        <v>0.13486136189530695</v>
      </c>
      <c r="J246" s="16">
        <f>+'SCC x Atuacao = Serv. Indústria'!J278/'SCC x Atuacao = Serv. Indústria'!J246-1</f>
        <v>7.351397804531179E-2</v>
      </c>
      <c r="K246" s="16">
        <f>+'SCC x Atuacao = Serv. Indústria'!K278/'SCC x Atuacao = Serv. Indústria'!K246-1</f>
        <v>-4.8045612874861865E-2</v>
      </c>
      <c r="L246" s="16">
        <f>+'SCC x Atuacao = Serv. Indústria'!L278/'SCC x Atuacao = Serv. Indústria'!L246-1</f>
        <v>-0.30692886427073662</v>
      </c>
    </row>
    <row r="247" spans="1:12" x14ac:dyDescent="0.25">
      <c r="A247" s="123" t="s">
        <v>547</v>
      </c>
      <c r="B247" s="16">
        <f>+'SCC x Atuacao = Serv. Indústria'!B279/'SCC x Atuacao = Serv. Indústria'!B247-1</f>
        <v>-0.1845348943453714</v>
      </c>
      <c r="C247" s="16">
        <f>+'SCC x Atuacao = Serv. Indústria'!C279/'SCC x Atuacao = Serv. Indústria'!C247-1</f>
        <v>-8.7219307032701421E-2</v>
      </c>
      <c r="D247" s="16">
        <f>+'SCC x Atuacao = Serv. Indústria'!D279/'SCC x Atuacao = Serv. Indústria'!D247-1</f>
        <v>-0.12346347215634401</v>
      </c>
      <c r="E247" s="16">
        <f>+'SCC x Atuacao = Serv. Indústria'!E279/'SCC x Atuacao = Serv. Indústria'!E247-1</f>
        <v>1.046447403561511</v>
      </c>
      <c r="F247" s="16">
        <f>+'SCC x Atuacao = Serv. Indústria'!F279/'SCC x Atuacao = Serv. Indústria'!F247-1</f>
        <v>-0.15966851472686983</v>
      </c>
      <c r="G247" s="16">
        <f>+'SCC x Atuacao = Serv. Indústria'!G279/'SCC x Atuacao = Serv. Indústria'!G247-1</f>
        <v>-1.4012915067435849E-2</v>
      </c>
      <c r="H247" s="16">
        <f>+'SCC x Atuacao = Serv. Indústria'!H279/'SCC x Atuacao = Serv. Indústria'!H247-1</f>
        <v>4.0729353255687828E-2</v>
      </c>
      <c r="I247" s="16">
        <f>+'SCC x Atuacao = Serv. Indústria'!I279/'SCC x Atuacao = Serv. Indústria'!I247-1</f>
        <v>-0.16898752547383833</v>
      </c>
      <c r="J247" s="16">
        <f>+'SCC x Atuacao = Serv. Indústria'!J279/'SCC x Atuacao = Serv. Indústria'!J247-1</f>
        <v>0.19106253981806098</v>
      </c>
      <c r="K247" s="16">
        <f>+'SCC x Atuacao = Serv. Indústria'!K279/'SCC x Atuacao = Serv. Indústria'!K247-1</f>
        <v>-0.30279364538134923</v>
      </c>
      <c r="L247" s="16">
        <f>+'SCC x Atuacao = Serv. Indústria'!L279/'SCC x Atuacao = Serv. Indústria'!L247-1</f>
        <v>-0.11703908510714722</v>
      </c>
    </row>
    <row r="248" spans="1:12" x14ac:dyDescent="0.25">
      <c r="A248" s="123" t="s">
        <v>548</v>
      </c>
      <c r="B248" s="16">
        <f>+'SCC x Atuacao = Serv. Indústria'!B280/'SCC x Atuacao = Serv. Indústria'!B248-1</f>
        <v>-4.8705946148777102E-2</v>
      </c>
      <c r="C248" s="16">
        <f>+'SCC x Atuacao = Serv. Indústria'!C280/'SCC x Atuacao = Serv. Indústria'!C248-1</f>
        <v>-0.22027093554965238</v>
      </c>
      <c r="D248" s="16">
        <f>+'SCC x Atuacao = Serv. Indústria'!D280/'SCC x Atuacao = Serv. Indústria'!D248-1</f>
        <v>-0.30489328907841595</v>
      </c>
      <c r="E248" s="16">
        <f>+'SCC x Atuacao = Serv. Indústria'!E280/'SCC x Atuacao = Serv. Indústria'!E248-1</f>
        <v>0.15521804049590937</v>
      </c>
      <c r="F248" s="16">
        <f>+'SCC x Atuacao = Serv. Indústria'!F280/'SCC x Atuacao = Serv. Indústria'!F248-1</f>
        <v>-0.22885764846206103</v>
      </c>
      <c r="G248" s="16">
        <f>+'SCC x Atuacao = Serv. Indústria'!G280/'SCC x Atuacao = Serv. Indústria'!G248-1</f>
        <v>-2.7348305735643841E-2</v>
      </c>
      <c r="H248" s="16">
        <f>+'SCC x Atuacao = Serv. Indústria'!H280/'SCC x Atuacao = Serv. Indústria'!H248-1</f>
        <v>-0.11363304709299482</v>
      </c>
      <c r="I248" s="16">
        <f>+'SCC x Atuacao = Serv. Indústria'!I280/'SCC x Atuacao = Serv. Indústria'!I248-1</f>
        <v>-0.23695969574146569</v>
      </c>
      <c r="J248" s="16">
        <f>+'SCC x Atuacao = Serv. Indústria'!J280/'SCC x Atuacao = Serv. Indústria'!J248-1</f>
        <v>0.24717194207665472</v>
      </c>
      <c r="K248" s="16">
        <f>+'SCC x Atuacao = Serv. Indústria'!K280/'SCC x Atuacao = Serv. Indústria'!K248-1</f>
        <v>1.7438176551931805E-2</v>
      </c>
      <c r="L248" s="16">
        <f>+'SCC x Atuacao = Serv. Indústria'!L280/'SCC x Atuacao = Serv. Indústria'!L248-1</f>
        <v>-0.18927622527936583</v>
      </c>
    </row>
    <row r="249" spans="1:12" x14ac:dyDescent="0.25">
      <c r="A249" s="123" t="s">
        <v>549</v>
      </c>
      <c r="B249" s="16">
        <f>+'SCC x Atuacao = Serv. Indústria'!B281/'SCC x Atuacao = Serv. Indústria'!B249-1</f>
        <v>-8.8108408566924368E-2</v>
      </c>
      <c r="C249" s="16">
        <f>+'SCC x Atuacao = Serv. Indústria'!C281/'SCC x Atuacao = Serv. Indústria'!C249-1</f>
        <v>0.1323884264837365</v>
      </c>
      <c r="D249" s="16">
        <f>+'SCC x Atuacao = Serv. Indústria'!D281/'SCC x Atuacao = Serv. Indústria'!D249-1</f>
        <v>-0.30303937062747133</v>
      </c>
      <c r="E249" s="16">
        <f>+'SCC x Atuacao = Serv. Indústria'!E281/'SCC x Atuacao = Serv. Indústria'!E249-1</f>
        <v>0.19436856822224313</v>
      </c>
      <c r="F249" s="16">
        <f>+'SCC x Atuacao = Serv. Indústria'!F281/'SCC x Atuacao = Serv. Indústria'!F249-1</f>
        <v>-0.11671891708980464</v>
      </c>
      <c r="G249" s="16">
        <f>+'SCC x Atuacao = Serv. Indústria'!G281/'SCC x Atuacao = Serv. Indústria'!G249-1</f>
        <v>-9.424504678274026E-2</v>
      </c>
      <c r="H249" s="16">
        <f>+'SCC x Atuacao = Serv. Indústria'!H281/'SCC x Atuacao = Serv. Indústria'!H249-1</f>
        <v>-4.9320662300014195E-2</v>
      </c>
      <c r="I249" s="16">
        <f>+'SCC x Atuacao = Serv. Indústria'!I281/'SCC x Atuacao = Serv. Indústria'!I249-1</f>
        <v>-0.26480360754751342</v>
      </c>
      <c r="J249" s="16">
        <f>+'SCC x Atuacao = Serv. Indústria'!J281/'SCC x Atuacao = Serv. Indústria'!J249-1</f>
        <v>-0.28195245325544438</v>
      </c>
      <c r="K249" s="16">
        <f>+'SCC x Atuacao = Serv. Indústria'!K281/'SCC x Atuacao = Serv. Indústria'!K249-1</f>
        <v>0.16806469494998177</v>
      </c>
      <c r="L249" s="16">
        <f>+'SCC x Atuacao = Serv. Indústria'!L281/'SCC x Atuacao = Serv. Indústria'!L249-1</f>
        <v>-0.16829641568330123</v>
      </c>
    </row>
    <row r="250" spans="1:12" x14ac:dyDescent="0.25">
      <c r="A250" s="123" t="s">
        <v>550</v>
      </c>
      <c r="B250" s="16">
        <f>+'SCC x Atuacao = Serv. Indústria'!B282/'SCC x Atuacao = Serv. Indústria'!B250-1</f>
        <v>-0.11232004943004148</v>
      </c>
      <c r="C250" s="16">
        <f>+'SCC x Atuacao = Serv. Indústria'!C282/'SCC x Atuacao = Serv. Indústria'!C250-1</f>
        <v>-0.12986837881673141</v>
      </c>
      <c r="D250" s="16">
        <f>+'SCC x Atuacao = Serv. Indústria'!D282/'SCC x Atuacao = Serv. Indústria'!D250-1</f>
        <v>-0.43290331964320228</v>
      </c>
      <c r="E250" s="16">
        <f>+'SCC x Atuacao = Serv. Indústria'!E282/'SCC x Atuacao = Serv. Indústria'!E250-1</f>
        <v>1.3578468638736059</v>
      </c>
      <c r="F250" s="16">
        <f>+'SCC x Atuacao = Serv. Indústria'!F282/'SCC x Atuacao = Serv. Indústria'!F250-1</f>
        <v>-0.31131561419284359</v>
      </c>
      <c r="G250" s="16">
        <f>+'SCC x Atuacao = Serv. Indústria'!G282/'SCC x Atuacao = Serv. Indústria'!G250-1</f>
        <v>1.895405785698312E-2</v>
      </c>
      <c r="H250" s="16">
        <f>+'SCC x Atuacao = Serv. Indústria'!H282/'SCC x Atuacao = Serv. Indústria'!H250-1</f>
        <v>0.11993523167583131</v>
      </c>
      <c r="I250" s="16">
        <f>+'SCC x Atuacao = Serv. Indústria'!I282/'SCC x Atuacao = Serv. Indústria'!I250-1</f>
        <v>1.6985196704047523E-2</v>
      </c>
      <c r="J250" s="16">
        <f>+'SCC x Atuacao = Serv. Indústria'!J282/'SCC x Atuacao = Serv. Indústria'!J250-1</f>
        <v>0.59645238102379317</v>
      </c>
      <c r="K250" s="16">
        <f>+'SCC x Atuacao = Serv. Indústria'!K282/'SCC x Atuacao = Serv. Indústria'!K250-1</f>
        <v>-3.7888789652747557E-2</v>
      </c>
      <c r="L250" s="16">
        <f>+'SCC x Atuacao = Serv. Indústria'!L282/'SCC x Atuacao = Serv. Indústria'!L250-1</f>
        <v>-0.27780325541571138</v>
      </c>
    </row>
    <row r="251" spans="1:12" x14ac:dyDescent="0.25">
      <c r="A251" s="123" t="s">
        <v>551</v>
      </c>
      <c r="B251" s="16">
        <f>+'SCC x Atuacao = Serv. Indústria'!B283/'SCC x Atuacao = Serv. Indústria'!B251-1</f>
        <v>0.21993329102189252</v>
      </c>
      <c r="C251" s="16">
        <f>+'SCC x Atuacao = Serv. Indústria'!C283/'SCC x Atuacao = Serv. Indústria'!C251-1</f>
        <v>-0.13247834570625316</v>
      </c>
      <c r="D251" s="16">
        <f>+'SCC x Atuacao = Serv. Indústria'!D283/'SCC x Atuacao = Serv. Indústria'!D251-1</f>
        <v>-0.5161698003642804</v>
      </c>
      <c r="E251" s="16">
        <f>+'SCC x Atuacao = Serv. Indústria'!E283/'SCC x Atuacao = Serv. Indústria'!E251-1</f>
        <v>0.13824312862386168</v>
      </c>
      <c r="F251" s="16">
        <f>+'SCC x Atuacao = Serv. Indústria'!F283/'SCC x Atuacao = Serv. Indústria'!F251-1</f>
        <v>-0.24581180140457692</v>
      </c>
      <c r="G251" s="16">
        <f>+'SCC x Atuacao = Serv. Indústria'!G283/'SCC x Atuacao = Serv. Indústria'!G251-1</f>
        <v>-2.0335450300715152E-2</v>
      </c>
      <c r="H251" s="16">
        <f>+'SCC x Atuacao = Serv. Indústria'!H283/'SCC x Atuacao = Serv. Indústria'!H251-1</f>
        <v>0.17240093951205337</v>
      </c>
      <c r="I251" s="16">
        <f>+'SCC x Atuacao = Serv. Indústria'!I283/'SCC x Atuacao = Serv. Indústria'!I251-1</f>
        <v>-0.16909036288809953</v>
      </c>
      <c r="J251" s="16">
        <f>+'SCC x Atuacao = Serv. Indústria'!J283/'SCC x Atuacao = Serv. Indústria'!J251-1</f>
        <v>-7.1403490898593658E-2</v>
      </c>
      <c r="K251" s="16">
        <f>+'SCC x Atuacao = Serv. Indústria'!K283/'SCC x Atuacao = Serv. Indústria'!K251-1</f>
        <v>7.4719158537630559E-3</v>
      </c>
      <c r="L251" s="16">
        <f>+'SCC x Atuacao = Serv. Indústria'!L283/'SCC x Atuacao = Serv. Indústria'!L251-1</f>
        <v>-0.30771384393988832</v>
      </c>
    </row>
    <row r="252" spans="1:12" x14ac:dyDescent="0.25">
      <c r="A252" s="123" t="s">
        <v>552</v>
      </c>
      <c r="B252" s="16">
        <f>+'SCC x Atuacao = Serv. Indústria'!B284/'SCC x Atuacao = Serv. Indústria'!B252-1</f>
        <v>-0.10130639683471754</v>
      </c>
      <c r="C252" s="16">
        <f>+'SCC x Atuacao = Serv. Indústria'!C284/'SCC x Atuacao = Serv. Indústria'!C252-1</f>
        <v>0.35203101079364529</v>
      </c>
      <c r="D252" s="16">
        <f>+'SCC x Atuacao = Serv. Indústria'!D284/'SCC x Atuacao = Serv. Indústria'!D252-1</f>
        <v>-0.15709846953881912</v>
      </c>
      <c r="E252" s="16">
        <f>+'SCC x Atuacao = Serv. Indústria'!E284/'SCC x Atuacao = Serv. Indústria'!E252-1</f>
        <v>-4.2987974744798874E-2</v>
      </c>
      <c r="F252" s="16">
        <f>+'SCC x Atuacao = Serv. Indústria'!F284/'SCC x Atuacao = Serv. Indústria'!F252-1</f>
        <v>-0.33200638083818779</v>
      </c>
      <c r="G252" s="16">
        <f>+'SCC x Atuacao = Serv. Indústria'!G284/'SCC x Atuacao = Serv. Indústria'!G252-1</f>
        <v>1.1020037381202608E-2</v>
      </c>
      <c r="H252" s="16">
        <f>+'SCC x Atuacao = Serv. Indústria'!H284/'SCC x Atuacao = Serv. Indústria'!H252-1</f>
        <v>0.62367832578398819</v>
      </c>
      <c r="I252" s="16">
        <f>+'SCC x Atuacao = Serv. Indústria'!I284/'SCC x Atuacao = Serv. Indústria'!I252-1</f>
        <v>6.6675470879667076E-2</v>
      </c>
      <c r="J252" s="16">
        <f>+'SCC x Atuacao = Serv. Indústria'!J284/'SCC x Atuacao = Serv. Indústria'!J252-1</f>
        <v>-0.1638981989684315</v>
      </c>
      <c r="K252" s="16">
        <f>+'SCC x Atuacao = Serv. Indústria'!K284/'SCC x Atuacao = Serv. Indústria'!K252-1</f>
        <v>-7.8842487065091671E-3</v>
      </c>
      <c r="L252" s="16">
        <f>+'SCC x Atuacao = Serv. Indústria'!L284/'SCC x Atuacao = Serv. Indústria'!L252-1</f>
        <v>-7.6395342273579914E-2</v>
      </c>
    </row>
    <row r="253" spans="1:12" x14ac:dyDescent="0.25">
      <c r="A253" s="123" t="s">
        <v>553</v>
      </c>
      <c r="B253" s="16">
        <f>+'SCC x Atuacao = Serv. Indústria'!B285/'SCC x Atuacao = Serv. Indústria'!B253-1</f>
        <v>7.7278508126040757E-2</v>
      </c>
      <c r="C253" s="16">
        <f>+'SCC x Atuacao = Serv. Indústria'!C285/'SCC x Atuacao = Serv. Indústria'!C253-1</f>
        <v>-5.69093082461547E-3</v>
      </c>
      <c r="D253" s="16">
        <f>+'SCC x Atuacao = Serv. Indústria'!D285/'SCC x Atuacao = Serv. Indústria'!D253-1</f>
        <v>-0.23229555358273923</v>
      </c>
      <c r="E253" s="16">
        <f>+'SCC x Atuacao = Serv. Indústria'!E285/'SCC x Atuacao = Serv. Indústria'!E253-1</f>
        <v>1.3282300208618927</v>
      </c>
      <c r="F253" s="16">
        <f>+'SCC x Atuacao = Serv. Indústria'!F285/'SCC x Atuacao = Serv. Indústria'!F253-1</f>
        <v>-0.33881649208276754</v>
      </c>
      <c r="G253" s="16">
        <f>+'SCC x Atuacao = Serv. Indústria'!G285/'SCC x Atuacao = Serv. Indústria'!G253-1</f>
        <v>1.5996194052375401E-2</v>
      </c>
      <c r="H253" s="16">
        <f>+'SCC x Atuacao = Serv. Indústria'!H285/'SCC x Atuacao = Serv. Indústria'!H253-1</f>
        <v>7.5868129113317861E-2</v>
      </c>
      <c r="I253" s="16">
        <f>+'SCC x Atuacao = Serv. Indústria'!I285/'SCC x Atuacao = Serv. Indústria'!I253-1</f>
        <v>-0.17615575303031183</v>
      </c>
      <c r="J253" s="16">
        <f>+'SCC x Atuacao = Serv. Indústria'!J285/'SCC x Atuacao = Serv. Indústria'!J253-1</f>
        <v>-0.49903718521222562</v>
      </c>
      <c r="K253" s="16">
        <f>+'SCC x Atuacao = Serv. Indústria'!K285/'SCC x Atuacao = Serv. Indústria'!K253-1</f>
        <v>0.35142763034683044</v>
      </c>
      <c r="L253" s="16">
        <f>+'SCC x Atuacao = Serv. Indústria'!L285/'SCC x Atuacao = Serv. Indústria'!L253-1</f>
        <v>-0.13955815098911284</v>
      </c>
    </row>
    <row r="254" spans="1:12" x14ac:dyDescent="0.25">
      <c r="A254" s="123" t="s">
        <v>554</v>
      </c>
      <c r="B254" s="16">
        <f>+'SCC x Atuacao = Serv. Indústria'!B286/'SCC x Atuacao = Serv. Indústria'!B254-1</f>
        <v>0.12457580033737159</v>
      </c>
      <c r="C254" s="16">
        <f>+'SCC x Atuacao = Serv. Indústria'!C286/'SCC x Atuacao = Serv. Indústria'!C254-1</f>
        <v>5.9510788503309486E-2</v>
      </c>
      <c r="D254" s="16">
        <f>+'SCC x Atuacao = Serv. Indústria'!D286/'SCC x Atuacao = Serv. Indústria'!D254-1</f>
        <v>-0.25506895558683784</v>
      </c>
      <c r="E254" s="16">
        <f>+'SCC x Atuacao = Serv. Indústria'!E286/'SCC x Atuacao = Serv. Indústria'!E254-1</f>
        <v>0.55768982312151372</v>
      </c>
      <c r="F254" s="16">
        <f>+'SCC x Atuacao = Serv. Indústria'!F286/'SCC x Atuacao = Serv. Indústria'!F254-1</f>
        <v>-0.13033412210424522</v>
      </c>
      <c r="G254" s="16">
        <f>+'SCC x Atuacao = Serv. Indústria'!G286/'SCC x Atuacao = Serv. Indústria'!G254-1</f>
        <v>0.10905997286361546</v>
      </c>
      <c r="H254" s="16">
        <f>+'SCC x Atuacao = Serv. Indústria'!H286/'SCC x Atuacao = Serv. Indústria'!H254-1</f>
        <v>7.5782857521942804E-2</v>
      </c>
      <c r="I254" s="16">
        <f>+'SCC x Atuacao = Serv. Indústria'!I286/'SCC x Atuacao = Serv. Indústria'!I254-1</f>
        <v>-0.41609979727784052</v>
      </c>
      <c r="J254" s="16">
        <f>+'SCC x Atuacao = Serv. Indústria'!J286/'SCC x Atuacao = Serv. Indústria'!J254-1</f>
        <v>0.22371855969759524</v>
      </c>
      <c r="K254" s="16">
        <f>+'SCC x Atuacao = Serv. Indústria'!K286/'SCC x Atuacao = Serv. Indústria'!K254-1</f>
        <v>0.26293485808710404</v>
      </c>
      <c r="L254" s="16">
        <f>+'SCC x Atuacao = Serv. Indústria'!L286/'SCC x Atuacao = Serv. Indústria'!L254-1</f>
        <v>-0.12750036361098316</v>
      </c>
    </row>
    <row r="255" spans="1:12" x14ac:dyDescent="0.25">
      <c r="A255" s="123" t="s">
        <v>555</v>
      </c>
      <c r="B255" s="16">
        <f>+'SCC x Atuacao = Serv. Indústria'!B287/'SCC x Atuacao = Serv. Indústria'!B255-1</f>
        <v>-0.23060434098377203</v>
      </c>
      <c r="C255" s="16">
        <f>+'SCC x Atuacao = Serv. Indústria'!C287/'SCC x Atuacao = Serv. Indústria'!C255-1</f>
        <v>-0.53174199664065158</v>
      </c>
      <c r="D255" s="16">
        <f>+'SCC x Atuacao = Serv. Indústria'!D287/'SCC x Atuacao = Serv. Indústria'!D255-1</f>
        <v>-0.10204682283158528</v>
      </c>
      <c r="E255" s="16">
        <f>+'SCC x Atuacao = Serv. Indústria'!E287/'SCC x Atuacao = Serv. Indústria'!E255-1</f>
        <v>0.62261525187422784</v>
      </c>
      <c r="F255" s="16">
        <f>+'SCC x Atuacao = Serv. Indústria'!F287/'SCC x Atuacao = Serv. Indústria'!F255-1</f>
        <v>-0.22600860713887516</v>
      </c>
      <c r="G255" s="16">
        <f>+'SCC x Atuacao = Serv. Indústria'!G287/'SCC x Atuacao = Serv. Indústria'!G255-1</f>
        <v>8.7746370861605971E-2</v>
      </c>
      <c r="H255" s="16">
        <f>+'SCC x Atuacao = Serv. Indústria'!H287/'SCC x Atuacao = Serv. Indústria'!H255-1</f>
        <v>-7.8121096361219666E-2</v>
      </c>
      <c r="I255" s="16">
        <f>+'SCC x Atuacao = Serv. Indústria'!I287/'SCC x Atuacao = Serv. Indústria'!I255-1</f>
        <v>-9.8747183969060126E-2</v>
      </c>
      <c r="J255" s="16">
        <f>+'SCC x Atuacao = Serv. Indústria'!J287/'SCC x Atuacao = Serv. Indústria'!J255-1</f>
        <v>-0.41614256838588926</v>
      </c>
      <c r="K255" s="16">
        <f>+'SCC x Atuacao = Serv. Indústria'!K287/'SCC x Atuacao = Serv. Indústria'!K255-1</f>
        <v>-7.1536808718197564E-2</v>
      </c>
      <c r="L255" s="16">
        <f>+'SCC x Atuacao = Serv. Indústria'!L287/'SCC x Atuacao = Serv. Indústria'!L255-1</f>
        <v>-0.12431499106392041</v>
      </c>
    </row>
    <row r="256" spans="1:12" x14ac:dyDescent="0.25">
      <c r="A256" s="179" t="s">
        <v>95</v>
      </c>
      <c r="B256" s="16">
        <f>+'SCC x Atuacao = Serv. Indústria'!B288/'SCC x Atuacao = Serv. Indústria'!B256-1</f>
        <v>-1.7817696064786892E-2</v>
      </c>
      <c r="C256" s="16">
        <f>+'SCC x Atuacao = Serv. Indústria'!C288/'SCC x Atuacao = Serv. Indústria'!C256-1</f>
        <v>-0.14656521008989076</v>
      </c>
      <c r="D256" s="16">
        <f>+'SCC x Atuacao = Serv. Indústria'!D288/'SCC x Atuacao = Serv. Indústria'!D256-1</f>
        <v>-0.25643852386697175</v>
      </c>
      <c r="E256" s="16">
        <f>+'SCC x Atuacao = Serv. Indústria'!E288/'SCC x Atuacao = Serv. Indústria'!E256-1</f>
        <v>0.23823340947642047</v>
      </c>
      <c r="F256" s="16">
        <f>+'SCC x Atuacao = Serv. Indústria'!F288/'SCC x Atuacao = Serv. Indústria'!F256-1</f>
        <v>-0.22252181868571608</v>
      </c>
      <c r="G256" s="16">
        <f>+'SCC x Atuacao = Serv. Indústria'!G288/'SCC x Atuacao = Serv. Indústria'!G256-1</f>
        <v>-9.6998774366152674E-4</v>
      </c>
      <c r="H256" s="16">
        <f>+'SCC x Atuacao = Serv. Indústria'!H288/'SCC x Atuacao = Serv. Indústria'!H256-1</f>
        <v>-7.1971053870757751E-2</v>
      </c>
      <c r="I256" s="16">
        <f>+'SCC x Atuacao = Serv. Indústria'!I288/'SCC x Atuacao = Serv. Indústria'!I256-1</f>
        <v>-0.20459657417444044</v>
      </c>
      <c r="J256" s="16">
        <f>+'SCC x Atuacao = Serv. Indústria'!J288/'SCC x Atuacao = Serv. Indústria'!J256-1</f>
        <v>3.4744260021376316E-2</v>
      </c>
      <c r="K256" s="16">
        <f>+'SCC x Atuacao = Serv. Indústria'!K288/'SCC x Atuacao = Serv. Indústria'!K256-1</f>
        <v>7.9226756409878085E-3</v>
      </c>
      <c r="L256" s="16">
        <f>+'SCC x Atuacao = Serv. Indústria'!L288/'SCC x Atuacao = Serv. Indústria'!L256-1</f>
        <v>-0.18035584982908803</v>
      </c>
    </row>
    <row r="259" spans="1:12" x14ac:dyDescent="0.25">
      <c r="A259" s="123"/>
      <c r="B259" s="123">
        <v>2016</v>
      </c>
      <c r="C259" s="123">
        <v>2016</v>
      </c>
      <c r="D259" s="123">
        <v>2016</v>
      </c>
      <c r="E259" s="123">
        <v>2016</v>
      </c>
      <c r="F259" s="123">
        <v>2016</v>
      </c>
      <c r="G259" s="123">
        <v>2016</v>
      </c>
      <c r="H259" s="123">
        <v>2016</v>
      </c>
      <c r="I259" s="123">
        <v>2016</v>
      </c>
      <c r="J259" s="123">
        <v>2016</v>
      </c>
      <c r="K259" s="123">
        <v>2016</v>
      </c>
      <c r="L259" s="123">
        <v>2016</v>
      </c>
    </row>
    <row r="260" spans="1:12" x14ac:dyDescent="0.25">
      <c r="A260" s="181"/>
      <c r="B260" s="123" t="s">
        <v>780</v>
      </c>
      <c r="C260" s="123" t="s">
        <v>782</v>
      </c>
      <c r="D260" s="123" t="s">
        <v>23</v>
      </c>
      <c r="E260" s="123" t="s">
        <v>787</v>
      </c>
      <c r="F260" s="123" t="s">
        <v>788</v>
      </c>
      <c r="G260" s="123" t="s">
        <v>791</v>
      </c>
      <c r="H260" s="123" t="s">
        <v>25</v>
      </c>
      <c r="I260" s="123" t="s">
        <v>24</v>
      </c>
      <c r="J260" s="123" t="s">
        <v>35</v>
      </c>
      <c r="K260" s="123" t="s">
        <v>795</v>
      </c>
      <c r="L260" s="123" t="s">
        <v>935</v>
      </c>
    </row>
    <row r="261" spans="1:12" x14ac:dyDescent="0.25">
      <c r="A261" s="123" t="s">
        <v>529</v>
      </c>
      <c r="B261" s="16">
        <f>+'SCC x Atuacao = Serv. Indústria'!B293/'SCC x Atuacao = Serv. Indústria'!B261-1</f>
        <v>-0.15838462860375813</v>
      </c>
      <c r="C261" s="16">
        <f>+'SCC x Atuacao = Serv. Indústria'!C293/'SCC x Atuacao = Serv. Indústria'!C261-1</f>
        <v>6.7479149254301429E-3</v>
      </c>
      <c r="D261" s="16">
        <f>+'SCC x Atuacao = Serv. Indústria'!D293/'SCC x Atuacao = Serv. Indústria'!D261-1</f>
        <v>-6.6167426462259149E-3</v>
      </c>
      <c r="E261" s="16">
        <f>+'SCC x Atuacao = Serv. Indústria'!E293/'SCC x Atuacao = Serv. Indústria'!E261-1</f>
        <v>0.29836407505861606</v>
      </c>
      <c r="F261" s="16">
        <f>+'SCC x Atuacao = Serv. Indústria'!F293/'SCC x Atuacao = Serv. Indústria'!F261-1</f>
        <v>-7.5725627036295706E-2</v>
      </c>
      <c r="G261" s="16">
        <f>+'SCC x Atuacao = Serv. Indústria'!G293/'SCC x Atuacao = Serv. Indústria'!G261-1</f>
        <v>-3.5727733233314241E-2</v>
      </c>
      <c r="H261" s="16">
        <f>+'SCC x Atuacao = Serv. Indústria'!H293/'SCC x Atuacao = Serv. Indústria'!H261-1</f>
        <v>-1.4072339885466745E-2</v>
      </c>
      <c r="I261" s="16">
        <f>+'SCC x Atuacao = Serv. Indústria'!I293/'SCC x Atuacao = Serv. Indústria'!I261-1</f>
        <v>-0.35307219199813067</v>
      </c>
      <c r="J261" s="16">
        <f>+'SCC x Atuacao = Serv. Indústria'!J293/'SCC x Atuacao = Serv. Indústria'!J261-1</f>
        <v>1.6297071705715478</v>
      </c>
      <c r="K261" s="16">
        <f>+'SCC x Atuacao = Serv. Indústria'!K293/'SCC x Atuacao = Serv. Indústria'!K261-1</f>
        <v>0.14617671735281568</v>
      </c>
      <c r="L261" s="16">
        <f>+'SCC x Atuacao = Serv. Indústria'!L293/'SCC x Atuacao = Serv. Indústria'!L261-1</f>
        <v>-4.5980750496180667E-3</v>
      </c>
    </row>
    <row r="262" spans="1:12" x14ac:dyDescent="0.25">
      <c r="A262" s="123" t="s">
        <v>530</v>
      </c>
      <c r="B262" s="16">
        <f>+'SCC x Atuacao = Serv. Indústria'!B294/'SCC x Atuacao = Serv. Indústria'!B262-1</f>
        <v>5.1313460919245202</v>
      </c>
      <c r="C262" s="16">
        <f>+'SCC x Atuacao = Serv. Indústria'!C294/'SCC x Atuacao = Serv. Indústria'!C262-1</f>
        <v>2.5606985947297289</v>
      </c>
      <c r="D262" s="16">
        <f>+'SCC x Atuacao = Serv. Indústria'!D294/'SCC x Atuacao = Serv. Indústria'!D262-1</f>
        <v>-5.2096951333459818E-2</v>
      </c>
      <c r="E262" s="16">
        <f>+'SCC x Atuacao = Serv. Indústria'!E294/'SCC x Atuacao = Serv. Indústria'!E262-1</f>
        <v>-1</v>
      </c>
      <c r="F262" s="16">
        <f>+'SCC x Atuacao = Serv. Indústria'!F294/'SCC x Atuacao = Serv. Indústria'!F262-1</f>
        <v>-0.15247377986405208</v>
      </c>
      <c r="G262" s="16">
        <f>+'SCC x Atuacao = Serv. Indústria'!G294/'SCC x Atuacao = Serv. Indústria'!G262-1</f>
        <v>-6.919315850519614E-2</v>
      </c>
      <c r="H262" s="16">
        <f>+'SCC x Atuacao = Serv. Indústria'!H294/'SCC x Atuacao = Serv. Indústria'!H262-1</f>
        <v>-8.5198764959504292E-3</v>
      </c>
      <c r="I262" s="16" t="e">
        <f>+'SCC x Atuacao = Serv. Indústria'!I294/'SCC x Atuacao = Serv. Indústria'!I262-1</f>
        <v>#DIV/0!</v>
      </c>
      <c r="J262" s="16">
        <f>+'SCC x Atuacao = Serv. Indústria'!J294/'SCC x Atuacao = Serv. Indústria'!J262-1</f>
        <v>-5.4997819213778665E-2</v>
      </c>
      <c r="K262" s="16">
        <f>+'SCC x Atuacao = Serv. Indústria'!K294/'SCC x Atuacao = Serv. Indústria'!K262-1</f>
        <v>1.5504310720150669</v>
      </c>
      <c r="L262" s="16">
        <f>+'SCC x Atuacao = Serv. Indústria'!L294/'SCC x Atuacao = Serv. Indústria'!L262-1</f>
        <v>5.7259237108415739E-2</v>
      </c>
    </row>
    <row r="263" spans="1:12" x14ac:dyDescent="0.25">
      <c r="A263" s="123" t="s">
        <v>531</v>
      </c>
      <c r="B263" s="16">
        <f>+'SCC x Atuacao = Serv. Indústria'!B295/'SCC x Atuacao = Serv. Indústria'!B263-1</f>
        <v>-0.27286605110904083</v>
      </c>
      <c r="C263" s="16">
        <f>+'SCC x Atuacao = Serv. Indústria'!C295/'SCC x Atuacao = Serv. Indústria'!C263-1</f>
        <v>0.14219304069757177</v>
      </c>
      <c r="D263" s="16">
        <f>+'SCC x Atuacao = Serv. Indústria'!D295/'SCC x Atuacao = Serv. Indústria'!D263-1</f>
        <v>-5.7318024518772659E-2</v>
      </c>
      <c r="E263" s="16">
        <f>+'SCC x Atuacao = Serv. Indústria'!E295/'SCC x Atuacao = Serv. Indústria'!E263-1</f>
        <v>1.1032514554188517</v>
      </c>
      <c r="F263" s="16">
        <f>+'SCC x Atuacao = Serv. Indústria'!F295/'SCC x Atuacao = Serv. Indústria'!F263-1</f>
        <v>-0.14376226350982846</v>
      </c>
      <c r="G263" s="16">
        <f>+'SCC x Atuacao = Serv. Indústria'!G295/'SCC x Atuacao = Serv. Indústria'!G263-1</f>
        <v>6.4310787034908223E-2</v>
      </c>
      <c r="H263" s="16">
        <f>+'SCC x Atuacao = Serv. Indústria'!H295/'SCC x Atuacao = Serv. Indústria'!H263-1</f>
        <v>-7.5272472660202983E-2</v>
      </c>
      <c r="I263" s="16">
        <f>+'SCC x Atuacao = Serv. Indústria'!I295/'SCC x Atuacao = Serv. Indústria'!I263-1</f>
        <v>-0.19952011131203273</v>
      </c>
      <c r="J263" s="16" t="e">
        <f>+'SCC x Atuacao = Serv. Indústria'!J295/'SCC x Atuacao = Serv. Indústria'!J263-1</f>
        <v>#DIV/0!</v>
      </c>
      <c r="K263" s="16">
        <f>+'SCC x Atuacao = Serv. Indústria'!K295/'SCC x Atuacao = Serv. Indústria'!K263-1</f>
        <v>-6.4595242822343635E-2</v>
      </c>
      <c r="L263" s="16">
        <f>+'SCC x Atuacao = Serv. Indústria'!L295/'SCC x Atuacao = Serv. Indústria'!L263-1</f>
        <v>-7.3374470654050006E-2</v>
      </c>
    </row>
    <row r="264" spans="1:12" x14ac:dyDescent="0.25">
      <c r="A264" s="123" t="s">
        <v>532</v>
      </c>
      <c r="B264" s="16">
        <f>+'SCC x Atuacao = Serv. Indústria'!B296/'SCC x Atuacao = Serv. Indústria'!B264-1</f>
        <v>-0.22872530171873207</v>
      </c>
      <c r="C264" s="16">
        <f>+'SCC x Atuacao = Serv. Indústria'!C296/'SCC x Atuacao = Serv. Indústria'!C264-1</f>
        <v>5.5193168400158754E-2</v>
      </c>
      <c r="D264" s="16">
        <f>+'SCC x Atuacao = Serv. Indústria'!D296/'SCC x Atuacao = Serv. Indústria'!D264-1</f>
        <v>6.6864697926051431E-2</v>
      </c>
      <c r="E264" s="16">
        <f>+'SCC x Atuacao = Serv. Indústria'!E296/'SCC x Atuacao = Serv. Indústria'!E264-1</f>
        <v>-1</v>
      </c>
      <c r="F264" s="16">
        <f>+'SCC x Atuacao = Serv. Indústria'!F296/'SCC x Atuacao = Serv. Indústria'!F264-1</f>
        <v>-0.12826732316318912</v>
      </c>
      <c r="G264" s="16">
        <f>+'SCC x Atuacao = Serv. Indústria'!G296/'SCC x Atuacao = Serv. Indústria'!G264-1</f>
        <v>-8.7110955925314926E-2</v>
      </c>
      <c r="H264" s="16">
        <f>+'SCC x Atuacao = Serv. Indústria'!H296/'SCC x Atuacao = Serv. Indústria'!H264-1</f>
        <v>-0.37459804920725026</v>
      </c>
      <c r="I264" s="16">
        <f>+'SCC x Atuacao = Serv. Indústria'!I296/'SCC x Atuacao = Serv. Indústria'!I264-1</f>
        <v>-1</v>
      </c>
      <c r="J264" s="16">
        <f>+'SCC x Atuacao = Serv. Indústria'!J296/'SCC x Atuacao = Serv. Indústria'!J264-1</f>
        <v>-0.27482266670380184</v>
      </c>
      <c r="K264" s="16">
        <f>+'SCC x Atuacao = Serv. Indústria'!K296/'SCC x Atuacao = Serv. Indústria'!K264-1</f>
        <v>-0.20002723555149138</v>
      </c>
      <c r="L264" s="16">
        <f>+'SCC x Atuacao = Serv. Indústria'!L296/'SCC x Atuacao = Serv. Indústria'!L264-1</f>
        <v>7.2364853741440083E-3</v>
      </c>
    </row>
    <row r="265" spans="1:12" x14ac:dyDescent="0.25">
      <c r="A265" s="123" t="s">
        <v>533</v>
      </c>
      <c r="B265" s="16">
        <f>+'SCC x Atuacao = Serv. Indústria'!B297/'SCC x Atuacao = Serv. Indústria'!B265-1</f>
        <v>-0.16438001922744738</v>
      </c>
      <c r="C265" s="16">
        <f>+'SCC x Atuacao = Serv. Indústria'!C297/'SCC x Atuacao = Serv. Indústria'!C265-1</f>
        <v>-0.14777430917962942</v>
      </c>
      <c r="D265" s="16">
        <f>+'SCC x Atuacao = Serv. Indústria'!D297/'SCC x Atuacao = Serv. Indústria'!D265-1</f>
        <v>5.2627882921777447E-2</v>
      </c>
      <c r="E265" s="16">
        <f>+'SCC x Atuacao = Serv. Indústria'!E297/'SCC x Atuacao = Serv. Indústria'!E265-1</f>
        <v>-1.0686586086300687E-2</v>
      </c>
      <c r="F265" s="16">
        <f>+'SCC x Atuacao = Serv. Indústria'!F297/'SCC x Atuacao = Serv. Indústria'!F265-1</f>
        <v>-5.871790253305853E-2</v>
      </c>
      <c r="G265" s="16">
        <f>+'SCC x Atuacao = Serv. Indústria'!G297/'SCC x Atuacao = Serv. Indústria'!G265-1</f>
        <v>5.4550899590410484E-2</v>
      </c>
      <c r="H265" s="16">
        <f>+'SCC x Atuacao = Serv. Indústria'!H297/'SCC x Atuacao = Serv. Indústria'!H265-1</f>
        <v>-3.8200859198755044E-2</v>
      </c>
      <c r="I265" s="16">
        <f>+'SCC x Atuacao = Serv. Indústria'!I297/'SCC x Atuacao = Serv. Indústria'!I265-1</f>
        <v>-0.53886325271832614</v>
      </c>
      <c r="J265" s="16">
        <f>+'SCC x Atuacao = Serv. Indústria'!J297/'SCC x Atuacao = Serv. Indústria'!J265-1</f>
        <v>-8.7441897346822839E-2</v>
      </c>
      <c r="K265" s="16">
        <f>+'SCC x Atuacao = Serv. Indústria'!K297/'SCC x Atuacao = Serv. Indústria'!K265-1</f>
        <v>7.8731377981920314E-2</v>
      </c>
      <c r="L265" s="16">
        <f>+'SCC x Atuacao = Serv. Indústria'!L297/'SCC x Atuacao = Serv. Indústria'!L265-1</f>
        <v>-3.6032502989111759E-3</v>
      </c>
    </row>
    <row r="266" spans="1:12" x14ac:dyDescent="0.25">
      <c r="A266" s="123" t="s">
        <v>534</v>
      </c>
      <c r="B266" s="16">
        <f>+'SCC x Atuacao = Serv. Indústria'!B298/'SCC x Atuacao = Serv. Indústria'!B266-1</f>
        <v>-0.34496530035354789</v>
      </c>
      <c r="C266" s="16">
        <f>+'SCC x Atuacao = Serv. Indústria'!C298/'SCC x Atuacao = Serv. Indústria'!C266-1</f>
        <v>-0.42682002431809041</v>
      </c>
      <c r="D266" s="16">
        <f>+'SCC x Atuacao = Serv. Indústria'!D298/'SCC x Atuacao = Serv. Indústria'!D266-1</f>
        <v>8.4618813287462569E-3</v>
      </c>
      <c r="E266" s="16">
        <f>+'SCC x Atuacao = Serv. Indústria'!E298/'SCC x Atuacao = Serv. Indústria'!E266-1</f>
        <v>-0.72476524032164535</v>
      </c>
      <c r="F266" s="16">
        <f>+'SCC x Atuacao = Serv. Indústria'!F298/'SCC x Atuacao = Serv. Indústria'!F266-1</f>
        <v>-0.84656776070858908</v>
      </c>
      <c r="G266" s="16">
        <f>+'SCC x Atuacao = Serv. Indústria'!G298/'SCC x Atuacao = Serv. Indústria'!G266-1</f>
        <v>8.8983450941843678E-2</v>
      </c>
      <c r="H266" s="16">
        <f>+'SCC x Atuacao = Serv. Indústria'!H298/'SCC x Atuacao = Serv. Indústria'!H266-1</f>
        <v>-0.170086592067765</v>
      </c>
      <c r="I266" s="16" t="e">
        <f>+'SCC x Atuacao = Serv. Indústria'!I298/'SCC x Atuacao = Serv. Indústria'!I266-1</f>
        <v>#DIV/0!</v>
      </c>
      <c r="J266" s="16">
        <f>+'SCC x Atuacao = Serv. Indústria'!J298/'SCC x Atuacao = Serv. Indústria'!J266-1</f>
        <v>6.6940206031995686E-4</v>
      </c>
      <c r="K266" s="16">
        <f>+'SCC x Atuacao = Serv. Indústria'!K298/'SCC x Atuacao = Serv. Indústria'!K266-1</f>
        <v>0.58263103135266947</v>
      </c>
      <c r="L266" s="16">
        <f>+'SCC x Atuacao = Serv. Indústria'!L298/'SCC x Atuacao = Serv. Indústria'!L266-1</f>
        <v>5.584457082674632E-5</v>
      </c>
    </row>
    <row r="267" spans="1:12" x14ac:dyDescent="0.25">
      <c r="A267" s="123" t="s">
        <v>535</v>
      </c>
      <c r="B267" s="16">
        <f>+'SCC x Atuacao = Serv. Indústria'!B299/'SCC x Atuacao = Serv. Indústria'!B267-1</f>
        <v>-0.63454535588304928</v>
      </c>
      <c r="C267" s="16">
        <f>+'SCC x Atuacao = Serv. Indústria'!C299/'SCC x Atuacao = Serv. Indústria'!C267-1</f>
        <v>-0.33882392166872655</v>
      </c>
      <c r="D267" s="16">
        <f>+'SCC x Atuacao = Serv. Indústria'!D299/'SCC x Atuacao = Serv. Indústria'!D267-1</f>
        <v>-4.5032432539161116E-2</v>
      </c>
      <c r="E267" s="16">
        <f>+'SCC x Atuacao = Serv. Indústria'!E299/'SCC x Atuacao = Serv. Indústria'!E267-1</f>
        <v>0.27976957929764823</v>
      </c>
      <c r="F267" s="16">
        <f>+'SCC x Atuacao = Serv. Indústria'!F299/'SCC x Atuacao = Serv. Indústria'!F267-1</f>
        <v>-1.7719173818101064E-2</v>
      </c>
      <c r="G267" s="16">
        <f>+'SCC x Atuacao = Serv. Indústria'!G299/'SCC x Atuacao = Serv. Indústria'!G267-1</f>
        <v>-5.1665076990544345E-2</v>
      </c>
      <c r="H267" s="16">
        <f>+'SCC x Atuacao = Serv. Indústria'!H299/'SCC x Atuacao = Serv. Indústria'!H267-1</f>
        <v>-9.0345361289076997E-3</v>
      </c>
      <c r="I267" s="16">
        <f>+'SCC x Atuacao = Serv. Indústria'!I299/'SCC x Atuacao = Serv. Indústria'!I267-1</f>
        <v>-0.74548114420411182</v>
      </c>
      <c r="J267" s="16">
        <f>+'SCC x Atuacao = Serv. Indústria'!J299/'SCC x Atuacao = Serv. Indústria'!J267-1</f>
        <v>-0.17683909963485622</v>
      </c>
      <c r="K267" s="16">
        <f>+'SCC x Atuacao = Serv. Indústria'!K299/'SCC x Atuacao = Serv. Indústria'!K267-1</f>
        <v>5.4412658857854845E-2</v>
      </c>
      <c r="L267" s="16">
        <f>+'SCC x Atuacao = Serv. Indústria'!L299/'SCC x Atuacao = Serv. Indústria'!L267-1</f>
        <v>-5.4982504819766853E-2</v>
      </c>
    </row>
    <row r="268" spans="1:12" x14ac:dyDescent="0.25">
      <c r="A268" s="123" t="s">
        <v>536</v>
      </c>
      <c r="B268" s="16">
        <f>+'SCC x Atuacao = Serv. Indústria'!B300/'SCC x Atuacao = Serv. Indústria'!B268-1</f>
        <v>-0.25482078804667752</v>
      </c>
      <c r="C268" s="16">
        <f>+'SCC x Atuacao = Serv. Indústria'!C300/'SCC x Atuacao = Serv. Indústria'!C268-1</f>
        <v>0.45108325925639536</v>
      </c>
      <c r="D268" s="16">
        <f>+'SCC x Atuacao = Serv. Indústria'!D300/'SCC x Atuacao = Serv. Indústria'!D268-1</f>
        <v>-3.0474237427166817E-2</v>
      </c>
      <c r="E268" s="16">
        <f>+'SCC x Atuacao = Serv. Indústria'!E300/'SCC x Atuacao = Serv. Indústria'!E268-1</f>
        <v>0.18155499876857562</v>
      </c>
      <c r="F268" s="16">
        <f>+'SCC x Atuacao = Serv. Indústria'!F300/'SCC x Atuacao = Serv. Indústria'!F268-1</f>
        <v>0.20137585947017067</v>
      </c>
      <c r="G268" s="16">
        <f>+'SCC x Atuacao = Serv. Indústria'!G300/'SCC x Atuacao = Serv. Indústria'!G268-1</f>
        <v>-0.1022370361989422</v>
      </c>
      <c r="H268" s="16">
        <f>+'SCC x Atuacao = Serv. Indústria'!H300/'SCC x Atuacao = Serv. Indústria'!H268-1</f>
        <v>9.534644591043806E-3</v>
      </c>
      <c r="I268" s="16">
        <f>+'SCC x Atuacao = Serv. Indústria'!I300/'SCC x Atuacao = Serv. Indústria'!I268-1</f>
        <v>2.9782011752755935</v>
      </c>
      <c r="J268" s="16">
        <f>+'SCC x Atuacao = Serv. Indústria'!J300/'SCC x Atuacao = Serv. Indústria'!J268-1</f>
        <v>0.67585209545071745</v>
      </c>
      <c r="K268" s="16">
        <f>+'SCC x Atuacao = Serv. Indústria'!K300/'SCC x Atuacao = Serv. Indústria'!K268-1</f>
        <v>-9.1897300691472505E-2</v>
      </c>
      <c r="L268" s="16">
        <f>+'SCC x Atuacao = Serv. Indústria'!L300/'SCC x Atuacao = Serv. Indústria'!L268-1</f>
        <v>-8.6467013660710412E-3</v>
      </c>
    </row>
    <row r="269" spans="1:12" x14ac:dyDescent="0.25">
      <c r="A269" s="123" t="s">
        <v>537</v>
      </c>
      <c r="B269" s="16">
        <f>+'SCC x Atuacao = Serv. Indústria'!B301/'SCC x Atuacao = Serv. Indústria'!B269-1</f>
        <v>-5.6469709885308861E-2</v>
      </c>
      <c r="C269" s="16">
        <f>+'SCC x Atuacao = Serv. Indústria'!C301/'SCC x Atuacao = Serv. Indústria'!C269-1</f>
        <v>0.12473436807115634</v>
      </c>
      <c r="D269" s="16">
        <f>+'SCC x Atuacao = Serv. Indústria'!D301/'SCC x Atuacao = Serv. Indústria'!D269-1</f>
        <v>-4.1315746512177176E-2</v>
      </c>
      <c r="E269" s="16">
        <f>+'SCC x Atuacao = Serv. Indústria'!E301/'SCC x Atuacao = Serv. Indústria'!E269-1</f>
        <v>-3.1284668214012212E-3</v>
      </c>
      <c r="F269" s="16">
        <f>+'SCC x Atuacao = Serv. Indústria'!F301/'SCC x Atuacao = Serv. Indústria'!F269-1</f>
        <v>-0.20278306256057033</v>
      </c>
      <c r="G269" s="16">
        <f>+'SCC x Atuacao = Serv. Indústria'!G301/'SCC x Atuacao = Serv. Indústria'!G269-1</f>
        <v>3.612794502416472E-3</v>
      </c>
      <c r="H269" s="16">
        <f>+'SCC x Atuacao = Serv. Indústria'!H301/'SCC x Atuacao = Serv. Indústria'!H269-1</f>
        <v>6.2607949358545634E-2</v>
      </c>
      <c r="I269" s="16">
        <f>+'SCC x Atuacao = Serv. Indústria'!I301/'SCC x Atuacao = Serv. Indústria'!I269-1</f>
        <v>-0.29730411927890688</v>
      </c>
      <c r="J269" s="16">
        <f>+'SCC x Atuacao = Serv. Indústria'!J301/'SCC x Atuacao = Serv. Indústria'!J269-1</f>
        <v>0.12238086429441042</v>
      </c>
      <c r="K269" s="16">
        <f>+'SCC x Atuacao = Serv. Indústria'!K301/'SCC x Atuacao = Serv. Indústria'!K269-1</f>
        <v>8.5837093954228338E-2</v>
      </c>
      <c r="L269" s="16">
        <f>+'SCC x Atuacao = Serv. Indústria'!L301/'SCC x Atuacao = Serv. Indústria'!L269-1</f>
        <v>-1.8970793853417711E-2</v>
      </c>
    </row>
    <row r="270" spans="1:12" x14ac:dyDescent="0.25">
      <c r="A270" s="123" t="s">
        <v>538</v>
      </c>
      <c r="B270" s="16">
        <f>+'SCC x Atuacao = Serv. Indústria'!B302/'SCC x Atuacao = Serv. Indústria'!B270-1</f>
        <v>-0.20856925958301431</v>
      </c>
      <c r="C270" s="16">
        <f>+'SCC x Atuacao = Serv. Indústria'!C302/'SCC x Atuacao = Serv. Indústria'!C270-1</f>
        <v>-0.10167276472115916</v>
      </c>
      <c r="D270" s="16">
        <f>+'SCC x Atuacao = Serv. Indústria'!D302/'SCC x Atuacao = Serv. Indústria'!D270-1</f>
        <v>-1.9780404900716975E-2</v>
      </c>
      <c r="E270" s="16">
        <f>+'SCC x Atuacao = Serv. Indústria'!E302/'SCC x Atuacao = Serv. Indústria'!E270-1</f>
        <v>1.1056056603069746</v>
      </c>
      <c r="F270" s="16">
        <f>+'SCC x Atuacao = Serv. Indústria'!F302/'SCC x Atuacao = Serv. Indústria'!F270-1</f>
        <v>-5.1173655271058882E-2</v>
      </c>
      <c r="G270" s="16">
        <f>+'SCC x Atuacao = Serv. Indústria'!G302/'SCC x Atuacao = Serv. Indústria'!G270-1</f>
        <v>-7.7147678760621785E-2</v>
      </c>
      <c r="H270" s="16">
        <f>+'SCC x Atuacao = Serv. Indústria'!H302/'SCC x Atuacao = Serv. Indústria'!H270-1</f>
        <v>0.11733437384491863</v>
      </c>
      <c r="I270" s="16">
        <f>+'SCC x Atuacao = Serv. Indústria'!I302/'SCC x Atuacao = Serv. Indústria'!I270-1</f>
        <v>-2.6465016355216919E-2</v>
      </c>
      <c r="J270" s="16">
        <f>+'SCC x Atuacao = Serv. Indústria'!J302/'SCC x Atuacao = Serv. Indústria'!J270-1</f>
        <v>0.2965753472244621</v>
      </c>
      <c r="K270" s="16">
        <f>+'SCC x Atuacao = Serv. Indústria'!K302/'SCC x Atuacao = Serv. Indústria'!K270-1</f>
        <v>-3.3334659003805278E-2</v>
      </c>
      <c r="L270" s="16">
        <f>+'SCC x Atuacao = Serv. Indústria'!L302/'SCC x Atuacao = Serv. Indústria'!L270-1</f>
        <v>-2.0324411362655614E-2</v>
      </c>
    </row>
    <row r="271" spans="1:12" x14ac:dyDescent="0.25">
      <c r="A271" s="123" t="s">
        <v>539</v>
      </c>
      <c r="B271" s="16">
        <f>+'SCC x Atuacao = Serv. Indústria'!B303/'SCC x Atuacao = Serv. Indústria'!B271-1</f>
        <v>-0.43572129502621471</v>
      </c>
      <c r="C271" s="16">
        <f>+'SCC x Atuacao = Serv. Indústria'!C303/'SCC x Atuacao = Serv. Indústria'!C271-1</f>
        <v>3.6164148056893275E-2</v>
      </c>
      <c r="D271" s="16">
        <f>+'SCC x Atuacao = Serv. Indústria'!D303/'SCC x Atuacao = Serv. Indústria'!D271-1</f>
        <v>-4.3389877931266807E-2</v>
      </c>
      <c r="E271" s="16">
        <f>+'SCC x Atuacao = Serv. Indústria'!E303/'SCC x Atuacao = Serv. Indústria'!E271-1</f>
        <v>-0.19885777018921413</v>
      </c>
      <c r="F271" s="16">
        <f>+'SCC x Atuacao = Serv. Indústria'!F303/'SCC x Atuacao = Serv. Indústria'!F271-1</f>
        <v>-0.40412924502125902</v>
      </c>
      <c r="G271" s="16">
        <f>+'SCC x Atuacao = Serv. Indústria'!G303/'SCC x Atuacao = Serv. Indústria'!G271-1</f>
        <v>0.62292295551797339</v>
      </c>
      <c r="H271" s="16">
        <f>+'SCC x Atuacao = Serv. Indústria'!H303/'SCC x Atuacao = Serv. Indústria'!H271-1</f>
        <v>0.15090419495770346</v>
      </c>
      <c r="I271" s="16">
        <f>+'SCC x Atuacao = Serv. Indústria'!I303/'SCC x Atuacao = Serv. Indústria'!I271-1</f>
        <v>-0.21647102312138189</v>
      </c>
      <c r="J271" s="16">
        <f>+'SCC x Atuacao = Serv. Indústria'!J303/'SCC x Atuacao = Serv. Indústria'!J271-1</f>
        <v>6.8359718381881596E-2</v>
      </c>
      <c r="K271" s="16">
        <f>+'SCC x Atuacao = Serv. Indústria'!K303/'SCC x Atuacao = Serv. Indústria'!K271-1</f>
        <v>2.3494227803455559E-5</v>
      </c>
      <c r="L271" s="16">
        <f>+'SCC x Atuacao = Serv. Indústria'!L303/'SCC x Atuacao = Serv. Indústria'!L271-1</f>
        <v>-4.862336036618764E-2</v>
      </c>
    </row>
    <row r="272" spans="1:12" x14ac:dyDescent="0.25">
      <c r="A272" s="123" t="s">
        <v>540</v>
      </c>
      <c r="B272" s="16">
        <f>+'SCC x Atuacao = Serv. Indústria'!B304/'SCC x Atuacao = Serv. Indústria'!B272-1</f>
        <v>9.0677286540581603E-2</v>
      </c>
      <c r="C272" s="16">
        <f>+'SCC x Atuacao = Serv. Indústria'!C304/'SCC x Atuacao = Serv. Indústria'!C272-1</f>
        <v>-3.8033539552207785E-2</v>
      </c>
      <c r="D272" s="16">
        <f>+'SCC x Atuacao = Serv. Indústria'!D304/'SCC x Atuacao = Serv. Indústria'!D272-1</f>
        <v>-7.7661757095214279E-2</v>
      </c>
      <c r="E272" s="16">
        <f>+'SCC x Atuacao = Serv. Indústria'!E304/'SCC x Atuacao = Serv. Indústria'!E272-1</f>
        <v>0.18574807360082657</v>
      </c>
      <c r="F272" s="16">
        <f>+'SCC x Atuacao = Serv. Indústria'!F304/'SCC x Atuacao = Serv. Indústria'!F272-1</f>
        <v>-0.81119211870864916</v>
      </c>
      <c r="G272" s="16">
        <f>+'SCC x Atuacao = Serv. Indústria'!G304/'SCC x Atuacao = Serv. Indústria'!G272-1</f>
        <v>6.7616368853322006E-2</v>
      </c>
      <c r="H272" s="16">
        <f>+'SCC x Atuacao = Serv. Indústria'!H304/'SCC x Atuacao = Serv. Indústria'!H272-1</f>
        <v>0.19331387353576357</v>
      </c>
      <c r="I272" s="16">
        <f>+'SCC x Atuacao = Serv. Indústria'!I304/'SCC x Atuacao = Serv. Indústria'!I272-1</f>
        <v>-8.2879195228052871E-2</v>
      </c>
      <c r="J272" s="16" t="e">
        <f>+'SCC x Atuacao = Serv. Indústria'!J304/'SCC x Atuacao = Serv. Indústria'!J272-1</f>
        <v>#DIV/0!</v>
      </c>
      <c r="K272" s="16">
        <f>+'SCC x Atuacao = Serv. Indústria'!K304/'SCC x Atuacao = Serv. Indústria'!K272-1</f>
        <v>-0.28951644181936964</v>
      </c>
      <c r="L272" s="16">
        <f>+'SCC x Atuacao = Serv. Indústria'!L304/'SCC x Atuacao = Serv. Indústria'!L272-1</f>
        <v>-0.15798633485448654</v>
      </c>
    </row>
    <row r="273" spans="1:12" x14ac:dyDescent="0.25">
      <c r="A273" s="123" t="s">
        <v>541</v>
      </c>
      <c r="B273" s="16">
        <f>+'SCC x Atuacao = Serv. Indústria'!B305/'SCC x Atuacao = Serv. Indústria'!B273-1</f>
        <v>-5.3182038529206999E-2</v>
      </c>
      <c r="C273" s="16">
        <f>+'SCC x Atuacao = Serv. Indústria'!C305/'SCC x Atuacao = Serv. Indústria'!C273-1</f>
        <v>5.073980998084382E-2</v>
      </c>
      <c r="D273" s="16">
        <f>+'SCC x Atuacao = Serv. Indústria'!D305/'SCC x Atuacao = Serv. Indústria'!D273-1</f>
        <v>-8.4109765504613243E-2</v>
      </c>
      <c r="E273" s="16">
        <f>+'SCC x Atuacao = Serv. Indústria'!E305/'SCC x Atuacao = Serv. Indústria'!E273-1</f>
        <v>0.35270902459588682</v>
      </c>
      <c r="F273" s="16">
        <f>+'SCC x Atuacao = Serv. Indústria'!F305/'SCC x Atuacao = Serv. Indústria'!F273-1</f>
        <v>-7.7009541972502538E-2</v>
      </c>
      <c r="G273" s="16">
        <f>+'SCC x Atuacao = Serv. Indústria'!G305/'SCC x Atuacao = Serv. Indústria'!G273-1</f>
        <v>-9.0496389191814908E-2</v>
      </c>
      <c r="H273" s="16">
        <f>+'SCC x Atuacao = Serv. Indústria'!H305/'SCC x Atuacao = Serv. Indústria'!H273-1</f>
        <v>0.24900606420040017</v>
      </c>
      <c r="I273" s="16">
        <f>+'SCC x Atuacao = Serv. Indústria'!I305/'SCC x Atuacao = Serv. Indústria'!I273-1</f>
        <v>3.0134458581076329E-2</v>
      </c>
      <c r="J273" s="16">
        <f>+'SCC x Atuacao = Serv. Indústria'!J305/'SCC x Atuacao = Serv. Indústria'!J273-1</f>
        <v>-0.60418702353341425</v>
      </c>
      <c r="K273" s="16">
        <f>+'SCC x Atuacao = Serv. Indústria'!K305/'SCC x Atuacao = Serv. Indústria'!K273-1</f>
        <v>-5.3815556637868522E-2</v>
      </c>
      <c r="L273" s="16">
        <f>+'SCC x Atuacao = Serv. Indústria'!L305/'SCC x Atuacao = Serv. Indústria'!L273-1</f>
        <v>-6.3881629246917537E-2</v>
      </c>
    </row>
    <row r="274" spans="1:12" x14ac:dyDescent="0.25">
      <c r="A274" s="123" t="s">
        <v>542</v>
      </c>
      <c r="B274" s="16">
        <f>+'SCC x Atuacao = Serv. Indústria'!B306/'SCC x Atuacao = Serv. Indústria'!B274-1</f>
        <v>-3.39596008243368E-2</v>
      </c>
      <c r="C274" s="16">
        <f>+'SCC x Atuacao = Serv. Indústria'!C306/'SCC x Atuacao = Serv. Indústria'!C274-1</f>
        <v>4.9615175476987572E-2</v>
      </c>
      <c r="D274" s="16">
        <f>+'SCC x Atuacao = Serv. Indústria'!D306/'SCC x Atuacao = Serv. Indústria'!D274-1</f>
        <v>5.1892509158347533E-2</v>
      </c>
      <c r="E274" s="16">
        <f>+'SCC x Atuacao = Serv. Indústria'!E306/'SCC x Atuacao = Serv. Indústria'!E274-1</f>
        <v>0.883017597046166</v>
      </c>
      <c r="F274" s="16">
        <f>+'SCC x Atuacao = Serv. Indústria'!F306/'SCC x Atuacao = Serv. Indústria'!F274-1</f>
        <v>2.3689143563033088E-2</v>
      </c>
      <c r="G274" s="16">
        <f>+'SCC x Atuacao = Serv. Indústria'!G306/'SCC x Atuacao = Serv. Indústria'!G274-1</f>
        <v>-4.8526855072702824E-2</v>
      </c>
      <c r="H274" s="16">
        <f>+'SCC x Atuacao = Serv. Indústria'!H306/'SCC x Atuacao = Serv. Indústria'!H274-1</f>
        <v>0.16553828107904911</v>
      </c>
      <c r="I274" s="16">
        <f>+'SCC x Atuacao = Serv. Indústria'!I306/'SCC x Atuacao = Serv. Indústria'!I274-1</f>
        <v>-0.6687370693893796</v>
      </c>
      <c r="J274" s="16">
        <f>+'SCC x Atuacao = Serv. Indústria'!J306/'SCC x Atuacao = Serv. Indústria'!J274-1</f>
        <v>-0.4416005291085211</v>
      </c>
      <c r="K274" s="16">
        <f>+'SCC x Atuacao = Serv. Indústria'!K306/'SCC x Atuacao = Serv. Indústria'!K274-1</f>
        <v>-0.1277259201526294</v>
      </c>
      <c r="L274" s="16">
        <f>+'SCC x Atuacao = Serv. Indústria'!L306/'SCC x Atuacao = Serv. Indústria'!L274-1</f>
        <v>3.9732068409211285E-2</v>
      </c>
    </row>
    <row r="275" spans="1:12" x14ac:dyDescent="0.25">
      <c r="A275" s="123" t="s">
        <v>543</v>
      </c>
      <c r="B275" s="16">
        <f>+'SCC x Atuacao = Serv. Indústria'!B307/'SCC x Atuacao = Serv. Indústria'!B275-1</f>
        <v>-0.25516291943192226</v>
      </c>
      <c r="C275" s="16">
        <f>+'SCC x Atuacao = Serv. Indústria'!C307/'SCC x Atuacao = Serv. Indústria'!C275-1</f>
        <v>-0.48517366927331329</v>
      </c>
      <c r="D275" s="16">
        <f>+'SCC x Atuacao = Serv. Indústria'!D307/'SCC x Atuacao = Serv. Indústria'!D275-1</f>
        <v>-7.0361787477654647E-2</v>
      </c>
      <c r="E275" s="16">
        <f>+'SCC x Atuacao = Serv. Indústria'!E307/'SCC x Atuacao = Serv. Indústria'!E275-1</f>
        <v>-3.1127215633995675E-2</v>
      </c>
      <c r="F275" s="16">
        <f>+'SCC x Atuacao = Serv. Indústria'!F307/'SCC x Atuacao = Serv. Indústria'!F275-1</f>
        <v>-0.19563679214825758</v>
      </c>
      <c r="G275" s="16">
        <f>+'SCC x Atuacao = Serv. Indústria'!G307/'SCC x Atuacao = Serv. Indústria'!G275-1</f>
        <v>-0.14212598189622605</v>
      </c>
      <c r="H275" s="16">
        <f>+'SCC x Atuacao = Serv. Indústria'!H307/'SCC x Atuacao = Serv. Indústria'!H275-1</f>
        <v>-0.14042708247375646</v>
      </c>
      <c r="I275" s="16">
        <f>+'SCC x Atuacao = Serv. Indústria'!I307/'SCC x Atuacao = Serv. Indústria'!I275-1</f>
        <v>-0.24780607286092649</v>
      </c>
      <c r="J275" s="16">
        <f>+'SCC x Atuacao = Serv. Indústria'!J307/'SCC x Atuacao = Serv. Indústria'!J275-1</f>
        <v>-0.46925492642911915</v>
      </c>
      <c r="K275" s="16">
        <f>+'SCC x Atuacao = Serv. Indústria'!K307/'SCC x Atuacao = Serv. Indústria'!K275-1</f>
        <v>-0.13227997422501059</v>
      </c>
      <c r="L275" s="16">
        <f>+'SCC x Atuacao = Serv. Indústria'!L307/'SCC x Atuacao = Serv. Indústria'!L275-1</f>
        <v>-0.12996283229027161</v>
      </c>
    </row>
    <row r="276" spans="1:12" x14ac:dyDescent="0.25">
      <c r="A276" s="123" t="s">
        <v>544</v>
      </c>
      <c r="B276" s="16">
        <f>+'SCC x Atuacao = Serv. Indústria'!B308/'SCC x Atuacao = Serv. Indústria'!B276-1</f>
        <v>-0.24615586723118599</v>
      </c>
      <c r="C276" s="16">
        <f>+'SCC x Atuacao = Serv. Indústria'!C308/'SCC x Atuacao = Serv. Indústria'!C276-1</f>
        <v>0.19513327528502233</v>
      </c>
      <c r="D276" s="16">
        <f>+'SCC x Atuacao = Serv. Indústria'!D308/'SCC x Atuacao = Serv. Indústria'!D276-1</f>
        <v>-0.27719517994183651</v>
      </c>
      <c r="E276" s="16">
        <f>+'SCC x Atuacao = Serv. Indústria'!E308/'SCC x Atuacao = Serv. Indústria'!E276-1</f>
        <v>1.0904839615393338</v>
      </c>
      <c r="F276" s="16">
        <f>+'SCC x Atuacao = Serv. Indústria'!F308/'SCC x Atuacao = Serv. Indústria'!F276-1</f>
        <v>0.60961875863713466</v>
      </c>
      <c r="G276" s="16">
        <f>+'SCC x Atuacao = Serv. Indústria'!G308/'SCC x Atuacao = Serv. Indústria'!G276-1</f>
        <v>5.0875790213870342E-2</v>
      </c>
      <c r="H276" s="16">
        <f>+'SCC x Atuacao = Serv. Indústria'!H308/'SCC x Atuacao = Serv. Indústria'!H276-1</f>
        <v>-0.14162899860236566</v>
      </c>
      <c r="I276" s="16">
        <f>+'SCC x Atuacao = Serv. Indústria'!I308/'SCC x Atuacao = Serv. Indústria'!I276-1</f>
        <v>8.6062803563817791E-3</v>
      </c>
      <c r="J276" s="16">
        <f>+'SCC x Atuacao = Serv. Indústria'!J308/'SCC x Atuacao = Serv. Indústria'!J276-1</f>
        <v>-7.4781100762667974E-2</v>
      </c>
      <c r="K276" s="16">
        <f>+'SCC x Atuacao = Serv. Indústria'!K308/'SCC x Atuacao = Serv. Indústria'!K276-1</f>
        <v>-3.6815586463317174E-2</v>
      </c>
      <c r="L276" s="16">
        <f>+'SCC x Atuacao = Serv. Indústria'!L308/'SCC x Atuacao = Serv. Indústria'!L276-1</f>
        <v>-0.12477641155804065</v>
      </c>
    </row>
    <row r="277" spans="1:12" x14ac:dyDescent="0.25">
      <c r="A277" s="123" t="s">
        <v>545</v>
      </c>
      <c r="B277" s="16">
        <f>+'SCC x Atuacao = Serv. Indústria'!B309/'SCC x Atuacao = Serv. Indústria'!B277-1</f>
        <v>-0.25416074154414647</v>
      </c>
      <c r="C277" s="16">
        <f>+'SCC x Atuacao = Serv. Indústria'!C309/'SCC x Atuacao = Serv. Indústria'!C277-1</f>
        <v>-0.17790030427640113</v>
      </c>
      <c r="D277" s="16">
        <f>+'SCC x Atuacao = Serv. Indústria'!D309/'SCC x Atuacao = Serv. Indústria'!D277-1</f>
        <v>-4.5566402385204152E-2</v>
      </c>
      <c r="E277" s="16">
        <f>+'SCC x Atuacao = Serv. Indústria'!E309/'SCC x Atuacao = Serv. Indústria'!E277-1</f>
        <v>0.71905217054362836</v>
      </c>
      <c r="F277" s="16">
        <f>+'SCC x Atuacao = Serv. Indústria'!F309/'SCC x Atuacao = Serv. Indústria'!F277-1</f>
        <v>-0.20453673113828397</v>
      </c>
      <c r="G277" s="16">
        <f>+'SCC x Atuacao = Serv. Indústria'!G309/'SCC x Atuacao = Serv. Indústria'!G277-1</f>
        <v>-3.8141288507162141E-2</v>
      </c>
      <c r="H277" s="16">
        <f>+'SCC x Atuacao = Serv. Indústria'!H309/'SCC x Atuacao = Serv. Indústria'!H277-1</f>
        <v>9.782582921564531E-3</v>
      </c>
      <c r="I277" s="16">
        <f>+'SCC x Atuacao = Serv. Indústria'!I309/'SCC x Atuacao = Serv. Indústria'!I277-1</f>
        <v>0.19314093905227492</v>
      </c>
      <c r="J277" s="16">
        <f>+'SCC x Atuacao = Serv. Indústria'!J309/'SCC x Atuacao = Serv. Indústria'!J277-1</f>
        <v>0.19645080194719933</v>
      </c>
      <c r="K277" s="16">
        <f>+'SCC x Atuacao = Serv. Indústria'!K309/'SCC x Atuacao = Serv. Indústria'!K277-1</f>
        <v>-1.6607617450440704E-2</v>
      </c>
      <c r="L277" s="16">
        <f>+'SCC x Atuacao = Serv. Indústria'!L309/'SCC x Atuacao = Serv. Indústria'!L277-1</f>
        <v>-6.3965062341797774E-2</v>
      </c>
    </row>
    <row r="278" spans="1:12" x14ac:dyDescent="0.25">
      <c r="A278" s="123" t="s">
        <v>546</v>
      </c>
      <c r="B278" s="16">
        <f>+'SCC x Atuacao = Serv. Indústria'!B310/'SCC x Atuacao = Serv. Indústria'!B278-1</f>
        <v>-5.6154281428004382E-2</v>
      </c>
      <c r="C278" s="16">
        <f>+'SCC x Atuacao = Serv. Indústria'!C310/'SCC x Atuacao = Serv. Indústria'!C278-1</f>
        <v>-0.15628897467292646</v>
      </c>
      <c r="D278" s="16">
        <f>+'SCC x Atuacao = Serv. Indústria'!D310/'SCC x Atuacao = Serv. Indústria'!D278-1</f>
        <v>-4.0501669040324928E-2</v>
      </c>
      <c r="E278" s="16">
        <f>+'SCC x Atuacao = Serv. Indústria'!E310/'SCC x Atuacao = Serv. Indústria'!E278-1</f>
        <v>0.35244060907283004</v>
      </c>
      <c r="F278" s="16">
        <f>+'SCC x Atuacao = Serv. Indústria'!F310/'SCC x Atuacao = Serv. Indústria'!F278-1</f>
        <v>-0.11080233717213472</v>
      </c>
      <c r="G278" s="16">
        <f>+'SCC x Atuacao = Serv. Indústria'!G310/'SCC x Atuacao = Serv. Indústria'!G278-1</f>
        <v>-9.5809489349891308E-2</v>
      </c>
      <c r="H278" s="16">
        <f>+'SCC x Atuacao = Serv. Indústria'!H310/'SCC x Atuacao = Serv. Indústria'!H278-1</f>
        <v>-0.11364320881232814</v>
      </c>
      <c r="I278" s="16">
        <f>+'SCC x Atuacao = Serv. Indústria'!I310/'SCC x Atuacao = Serv. Indústria'!I278-1</f>
        <v>0.25528822730924561</v>
      </c>
      <c r="J278" s="16">
        <f>+'SCC x Atuacao = Serv. Indústria'!J310/'SCC x Atuacao = Serv. Indústria'!J278-1</f>
        <v>2.8744615547528656</v>
      </c>
      <c r="K278" s="16">
        <f>+'SCC x Atuacao = Serv. Indústria'!K310/'SCC x Atuacao = Serv. Indústria'!K278-1</f>
        <v>-3.3524733163872056E-2</v>
      </c>
      <c r="L278" s="16">
        <f>+'SCC x Atuacao = Serv. Indústria'!L310/'SCC x Atuacao = Serv. Indústria'!L278-1</f>
        <v>-5.1917816324547061E-2</v>
      </c>
    </row>
    <row r="279" spans="1:12" x14ac:dyDescent="0.25">
      <c r="A279" s="123" t="s">
        <v>547</v>
      </c>
      <c r="B279" s="16">
        <f>+'SCC x Atuacao = Serv. Indústria'!B311/'SCC x Atuacao = Serv. Indústria'!B279-1</f>
        <v>-0.21533946887620126</v>
      </c>
      <c r="C279" s="16">
        <f>+'SCC x Atuacao = Serv. Indústria'!C311/'SCC x Atuacao = Serv. Indústria'!C279-1</f>
        <v>-3.6968381512771598E-2</v>
      </c>
      <c r="D279" s="16">
        <f>+'SCC x Atuacao = Serv. Indústria'!D311/'SCC x Atuacao = Serv. Indústria'!D279-1</f>
        <v>1.7706049061731122E-2</v>
      </c>
      <c r="E279" s="16">
        <f>+'SCC x Atuacao = Serv. Indústria'!E311/'SCC x Atuacao = Serv. Indústria'!E279-1</f>
        <v>-4.6817720146384634E-2</v>
      </c>
      <c r="F279" s="16">
        <f>+'SCC x Atuacao = Serv. Indústria'!F311/'SCC x Atuacao = Serv. Indústria'!F279-1</f>
        <v>-0.12107414336530886</v>
      </c>
      <c r="G279" s="16">
        <f>+'SCC x Atuacao = Serv. Indústria'!G311/'SCC x Atuacao = Serv. Indústria'!G279-1</f>
        <v>-3.4257124583528031E-2</v>
      </c>
      <c r="H279" s="16">
        <f>+'SCC x Atuacao = Serv. Indústria'!H311/'SCC x Atuacao = Serv. Indústria'!H279-1</f>
        <v>-1.5247341204912557E-2</v>
      </c>
      <c r="I279" s="16">
        <f>+'SCC x Atuacao = Serv. Indústria'!I311/'SCC x Atuacao = Serv. Indústria'!I279-1</f>
        <v>-0.3263779423789186</v>
      </c>
      <c r="J279" s="16">
        <f>+'SCC x Atuacao = Serv. Indústria'!J311/'SCC x Atuacao = Serv. Indústria'!J279-1</f>
        <v>-3.4873887121843139E-2</v>
      </c>
      <c r="K279" s="16">
        <f>+'SCC x Atuacao = Serv. Indústria'!K311/'SCC x Atuacao = Serv. Indústria'!K279-1</f>
        <v>-5.8443019380874706E-2</v>
      </c>
      <c r="L279" s="16">
        <f>+'SCC x Atuacao = Serv. Indústria'!L311/'SCC x Atuacao = Serv. Indústria'!L279-1</f>
        <v>-1.4103710493291621E-2</v>
      </c>
    </row>
    <row r="280" spans="1:12" x14ac:dyDescent="0.25">
      <c r="A280" s="123" t="s">
        <v>548</v>
      </c>
      <c r="B280" s="16">
        <f>+'SCC x Atuacao = Serv. Indústria'!B312/'SCC x Atuacao = Serv. Indústria'!B280-1</f>
        <v>-0.18890234590043609</v>
      </c>
      <c r="C280" s="16">
        <f>+'SCC x Atuacao = Serv. Indústria'!C312/'SCC x Atuacao = Serv. Indústria'!C280-1</f>
        <v>0.1486978851286973</v>
      </c>
      <c r="D280" s="16">
        <f>+'SCC x Atuacao = Serv. Indústria'!D312/'SCC x Atuacao = Serv. Indústria'!D280-1</f>
        <v>-0.1826063748006298</v>
      </c>
      <c r="E280" s="16">
        <f>+'SCC x Atuacao = Serv. Indústria'!E312/'SCC x Atuacao = Serv. Indústria'!E280-1</f>
        <v>0.12275793775293287</v>
      </c>
      <c r="F280" s="16">
        <f>+'SCC x Atuacao = Serv. Indústria'!F312/'SCC x Atuacao = Serv. Indústria'!F280-1</f>
        <v>-6.2229189945609775E-2</v>
      </c>
      <c r="G280" s="16">
        <f>+'SCC x Atuacao = Serv. Indústria'!G312/'SCC x Atuacao = Serv. Indústria'!G280-1</f>
        <v>-3.0772022039848523E-2</v>
      </c>
      <c r="H280" s="16">
        <f>+'SCC x Atuacao = Serv. Indústria'!H312/'SCC x Atuacao = Serv. Indústria'!H280-1</f>
        <v>-1.330290355189101E-2</v>
      </c>
      <c r="I280" s="16">
        <f>+'SCC x Atuacao = Serv. Indústria'!I312/'SCC x Atuacao = Serv. Indústria'!I280-1</f>
        <v>-9.8544203721462331E-5</v>
      </c>
      <c r="J280" s="16">
        <f>+'SCC x Atuacao = Serv. Indústria'!J312/'SCC x Atuacao = Serv. Indústria'!J280-1</f>
        <v>-0.47308810894841458</v>
      </c>
      <c r="K280" s="16">
        <f>+'SCC x Atuacao = Serv. Indústria'!K312/'SCC x Atuacao = Serv. Indústria'!K280-1</f>
        <v>-7.5777823879847772E-2</v>
      </c>
      <c r="L280" s="16">
        <f>+'SCC x Atuacao = Serv. Indústria'!L312/'SCC x Atuacao = Serv. Indústria'!L280-1</f>
        <v>-9.9190592927167254E-2</v>
      </c>
    </row>
    <row r="281" spans="1:12" x14ac:dyDescent="0.25">
      <c r="A281" s="123" t="s">
        <v>549</v>
      </c>
      <c r="B281" s="16">
        <f>+'SCC x Atuacao = Serv. Indústria'!B313/'SCC x Atuacao = Serv. Indústria'!B281-1</f>
        <v>-0.23178896859221809</v>
      </c>
      <c r="C281" s="16">
        <f>+'SCC x Atuacao = Serv. Indústria'!C313/'SCC x Atuacao = Serv. Indústria'!C281-1</f>
        <v>-3.0760071921242416E-2</v>
      </c>
      <c r="D281" s="16">
        <f>+'SCC x Atuacao = Serv. Indústria'!D313/'SCC x Atuacao = Serv. Indústria'!D281-1</f>
        <v>-6.8979948102942723E-2</v>
      </c>
      <c r="E281" s="16">
        <f>+'SCC x Atuacao = Serv. Indústria'!E313/'SCC x Atuacao = Serv. Indústria'!E281-1</f>
        <v>0.45282444530160837</v>
      </c>
      <c r="F281" s="16">
        <f>+'SCC x Atuacao = Serv. Indústria'!F313/'SCC x Atuacao = Serv. Indústria'!F281-1</f>
        <v>-9.5579034155883091E-2</v>
      </c>
      <c r="G281" s="16">
        <f>+'SCC x Atuacao = Serv. Indústria'!G313/'SCC x Atuacao = Serv. Indústria'!G281-1</f>
        <v>-9.6441011706421831E-3</v>
      </c>
      <c r="H281" s="16">
        <f>+'SCC x Atuacao = Serv. Indústria'!H313/'SCC x Atuacao = Serv. Indústria'!H281-1</f>
        <v>-2.7288747216210996E-2</v>
      </c>
      <c r="I281" s="16">
        <f>+'SCC x Atuacao = Serv. Indústria'!I313/'SCC x Atuacao = Serv. Indústria'!I281-1</f>
        <v>-0.29297359792038358</v>
      </c>
      <c r="J281" s="16">
        <f>+'SCC x Atuacao = Serv. Indústria'!J313/'SCC x Atuacao = Serv. Indústria'!J281-1</f>
        <v>-0.11288389579508373</v>
      </c>
      <c r="K281" s="16">
        <f>+'SCC x Atuacao = Serv. Indústria'!K313/'SCC x Atuacao = Serv. Indústria'!K281-1</f>
        <v>-0.10764122435622214</v>
      </c>
      <c r="L281" s="16">
        <f>+'SCC x Atuacao = Serv. Indústria'!L313/'SCC x Atuacao = Serv. Indústria'!L281-1</f>
        <v>-7.2355852966973777E-2</v>
      </c>
    </row>
    <row r="282" spans="1:12" x14ac:dyDescent="0.25">
      <c r="A282" s="123" t="s">
        <v>550</v>
      </c>
      <c r="B282" s="16">
        <f>+'SCC x Atuacao = Serv. Indústria'!B314/'SCC x Atuacao = Serv. Indústria'!B282-1</f>
        <v>-0.10232967834267581</v>
      </c>
      <c r="C282" s="16">
        <f>+'SCC x Atuacao = Serv. Indústria'!C314/'SCC x Atuacao = Serv. Indústria'!C282-1</f>
        <v>-0.10018352783886164</v>
      </c>
      <c r="D282" s="16">
        <f>+'SCC x Atuacao = Serv. Indústria'!D314/'SCC x Atuacao = Serv. Indústria'!D282-1</f>
        <v>-0.14140475121679308</v>
      </c>
      <c r="E282" s="16">
        <f>+'SCC x Atuacao = Serv. Indústria'!E314/'SCC x Atuacao = Serv. Indústria'!E282-1</f>
        <v>0.51505106708139548</v>
      </c>
      <c r="F282" s="16">
        <f>+'SCC x Atuacao = Serv. Indústria'!F314/'SCC x Atuacao = Serv. Indústria'!F282-1</f>
        <v>0.12199227666891654</v>
      </c>
      <c r="G282" s="16">
        <f>+'SCC x Atuacao = Serv. Indústria'!G314/'SCC x Atuacao = Serv. Indústria'!G282-1</f>
        <v>1.5835533528724133E-2</v>
      </c>
      <c r="H282" s="16">
        <f>+'SCC x Atuacao = Serv. Indústria'!H314/'SCC x Atuacao = Serv. Indústria'!H282-1</f>
        <v>3.7552102447799829E-3</v>
      </c>
      <c r="I282" s="16">
        <f>+'SCC x Atuacao = Serv. Indústria'!I314/'SCC x Atuacao = Serv. Indústria'!I282-1</f>
        <v>7.4337336779286556E-2</v>
      </c>
      <c r="J282" s="16">
        <f>+'SCC x Atuacao = Serv. Indústria'!J314/'SCC x Atuacao = Serv. Indústria'!J282-1</f>
        <v>-5.8806756361018397E-2</v>
      </c>
      <c r="K282" s="16">
        <f>+'SCC x Atuacao = Serv. Indústria'!K314/'SCC x Atuacao = Serv. Indústria'!K282-1</f>
        <v>-8.8515190359460427E-2</v>
      </c>
      <c r="L282" s="16">
        <f>+'SCC x Atuacao = Serv. Indústria'!L314/'SCC x Atuacao = Serv. Indústria'!L282-1</f>
        <v>-3.6348843042162571E-2</v>
      </c>
    </row>
    <row r="283" spans="1:12" x14ac:dyDescent="0.25">
      <c r="A283" s="123" t="s">
        <v>551</v>
      </c>
      <c r="B283" s="16">
        <f>+'SCC x Atuacao = Serv. Indústria'!B315/'SCC x Atuacao = Serv. Indústria'!B283-1</f>
        <v>-0.23148445616436686</v>
      </c>
      <c r="C283" s="16">
        <f>+'SCC x Atuacao = Serv. Indústria'!C315/'SCC x Atuacao = Serv. Indústria'!C283-1</f>
        <v>-3.7852131049748827E-2</v>
      </c>
      <c r="D283" s="16">
        <f>+'SCC x Atuacao = Serv. Indústria'!D315/'SCC x Atuacao = Serv. Indústria'!D283-1</f>
        <v>-4.678396396911344E-2</v>
      </c>
      <c r="E283" s="16">
        <f>+'SCC x Atuacao = Serv. Indústria'!E315/'SCC x Atuacao = Serv. Indústria'!E283-1</f>
        <v>6.9965639509519395E-2</v>
      </c>
      <c r="F283" s="16">
        <f>+'SCC x Atuacao = Serv. Indústria'!F315/'SCC x Atuacao = Serv. Indústria'!F283-1</f>
        <v>-8.3822255241824184E-2</v>
      </c>
      <c r="G283" s="16">
        <f>+'SCC x Atuacao = Serv. Indústria'!G315/'SCC x Atuacao = Serv. Indústria'!G283-1</f>
        <v>-2.0264359684354916E-2</v>
      </c>
      <c r="H283" s="16">
        <f>+'SCC x Atuacao = Serv. Indústria'!H315/'SCC x Atuacao = Serv. Indústria'!H283-1</f>
        <v>2.4208504781498164E-2</v>
      </c>
      <c r="I283" s="16">
        <f>+'SCC x Atuacao = Serv. Indústria'!I315/'SCC x Atuacao = Serv. Indústria'!I283-1</f>
        <v>-0.13909267126417135</v>
      </c>
      <c r="J283" s="16">
        <f>+'SCC x Atuacao = Serv. Indústria'!J315/'SCC x Atuacao = Serv. Indústria'!J283-1</f>
        <v>2.2320018729670821E-2</v>
      </c>
      <c r="K283" s="16">
        <f>+'SCC x Atuacao = Serv. Indústria'!K315/'SCC x Atuacao = Serv. Indústria'!K283-1</f>
        <v>-6.8048103709665519E-2</v>
      </c>
      <c r="L283" s="16">
        <f>+'SCC x Atuacao = Serv. Indústria'!L315/'SCC x Atuacao = Serv. Indústria'!L283-1</f>
        <v>-7.4294761824021061E-2</v>
      </c>
    </row>
    <row r="284" spans="1:12" x14ac:dyDescent="0.25">
      <c r="A284" s="123" t="s">
        <v>552</v>
      </c>
      <c r="B284" s="16">
        <f>+'SCC x Atuacao = Serv. Indústria'!B316/'SCC x Atuacao = Serv. Indústria'!B284-1</f>
        <v>-2.5533727577541909E-2</v>
      </c>
      <c r="C284" s="16">
        <f>+'SCC x Atuacao = Serv. Indústria'!C316/'SCC x Atuacao = Serv. Indústria'!C284-1</f>
        <v>8.6640434705892E-2</v>
      </c>
      <c r="D284" s="16">
        <f>+'SCC x Atuacao = Serv. Indústria'!D316/'SCC x Atuacao = Serv. Indústria'!D284-1</f>
        <v>-3.46949666041102E-2</v>
      </c>
      <c r="E284" s="16">
        <f>+'SCC x Atuacao = Serv. Indústria'!E316/'SCC x Atuacao = Serv. Indústria'!E284-1</f>
        <v>0.99118231731352213</v>
      </c>
      <c r="F284" s="16">
        <f>+'SCC x Atuacao = Serv. Indústria'!F316/'SCC x Atuacao = Serv. Indústria'!F284-1</f>
        <v>-0.16664489853967923</v>
      </c>
      <c r="G284" s="16">
        <f>+'SCC x Atuacao = Serv. Indústria'!G316/'SCC x Atuacao = Serv. Indústria'!G284-1</f>
        <v>-0.13773399802152642</v>
      </c>
      <c r="H284" s="16">
        <f>+'SCC x Atuacao = Serv. Indústria'!H316/'SCC x Atuacao = Serv. Indústria'!H284-1</f>
        <v>0.21306523084441165</v>
      </c>
      <c r="I284" s="16">
        <f>+'SCC x Atuacao = Serv. Indústria'!I316/'SCC x Atuacao = Serv. Indústria'!I284-1</f>
        <v>0.38841035213691488</v>
      </c>
      <c r="J284" s="16">
        <f>+'SCC x Atuacao = Serv. Indústria'!J316/'SCC x Atuacao = Serv. Indústria'!J284-1</f>
        <v>-0.79177971356661403</v>
      </c>
      <c r="K284" s="16">
        <f>+'SCC x Atuacao = Serv. Indústria'!K316/'SCC x Atuacao = Serv. Indústria'!K284-1</f>
        <v>-3.9970661676442143E-2</v>
      </c>
      <c r="L284" s="16">
        <f>+'SCC x Atuacao = Serv. Indústria'!L316/'SCC x Atuacao = Serv. Indústria'!L284-1</f>
        <v>-8.1020350643397077E-3</v>
      </c>
    </row>
    <row r="285" spans="1:12" x14ac:dyDescent="0.25">
      <c r="A285" s="123" t="s">
        <v>553</v>
      </c>
      <c r="B285" s="16">
        <f>+'SCC x Atuacao = Serv. Indústria'!B317/'SCC x Atuacao = Serv. Indústria'!B285-1</f>
        <v>-0.16136955241154072</v>
      </c>
      <c r="C285" s="16">
        <f>+'SCC x Atuacao = Serv. Indústria'!C317/'SCC x Atuacao = Serv. Indústria'!C285-1</f>
        <v>-0.18465654066744375</v>
      </c>
      <c r="D285" s="16">
        <f>+'SCC x Atuacao = Serv. Indústria'!D317/'SCC x Atuacao = Serv. Indústria'!D285-1</f>
        <v>1.9358869729124262E-2</v>
      </c>
      <c r="E285" s="16">
        <f>+'SCC x Atuacao = Serv. Indústria'!E317/'SCC x Atuacao = Serv. Indústria'!E285-1</f>
        <v>-1.432127343263101E-2</v>
      </c>
      <c r="F285" s="16">
        <f>+'SCC x Atuacao = Serv. Indústria'!F317/'SCC x Atuacao = Serv. Indústria'!F285-1</f>
        <v>-1.0406525752057916E-2</v>
      </c>
      <c r="G285" s="16">
        <f>+'SCC x Atuacao = Serv. Indústria'!G317/'SCC x Atuacao = Serv. Indústria'!G285-1</f>
        <v>9.940609517345167E-2</v>
      </c>
      <c r="H285" s="16">
        <f>+'SCC x Atuacao = Serv. Indústria'!H317/'SCC x Atuacao = Serv. Indústria'!H285-1</f>
        <v>6.7624544910715789E-2</v>
      </c>
      <c r="I285" s="16">
        <f>+'SCC x Atuacao = Serv. Indústria'!I317/'SCC x Atuacao = Serv. Indústria'!I285-1</f>
        <v>0.44766670268436304</v>
      </c>
      <c r="J285" s="16">
        <f>+'SCC x Atuacao = Serv. Indústria'!J317/'SCC x Atuacao = Serv. Indústria'!J285-1</f>
        <v>0.11152527573402882</v>
      </c>
      <c r="K285" s="16">
        <f>+'SCC x Atuacao = Serv. Indústria'!K317/'SCC x Atuacao = Serv. Indústria'!K285-1</f>
        <v>0.18316039366157866</v>
      </c>
      <c r="L285" s="16">
        <f>+'SCC x Atuacao = Serv. Indústria'!L317/'SCC x Atuacao = Serv. Indústria'!L285-1</f>
        <v>4.7183131654084942E-2</v>
      </c>
    </row>
    <row r="286" spans="1:12" x14ac:dyDescent="0.25">
      <c r="A286" s="123" t="s">
        <v>554</v>
      </c>
      <c r="B286" s="16">
        <f>+'SCC x Atuacao = Serv. Indústria'!B318/'SCC x Atuacao = Serv. Indústria'!B286-1</f>
        <v>-0.29732613779809725</v>
      </c>
      <c r="C286" s="16">
        <f>+'SCC x Atuacao = Serv. Indústria'!C318/'SCC x Atuacao = Serv. Indústria'!C286-1</f>
        <v>0.10590155294303072</v>
      </c>
      <c r="D286" s="16">
        <f>+'SCC x Atuacao = Serv. Indústria'!D318/'SCC x Atuacao = Serv. Indústria'!D286-1</f>
        <v>7.6163027655005155E-3</v>
      </c>
      <c r="E286" s="16">
        <f>+'SCC x Atuacao = Serv. Indústria'!E318/'SCC x Atuacao = Serv. Indústria'!E286-1</f>
        <v>0.23443852803343623</v>
      </c>
      <c r="F286" s="16">
        <f>+'SCC x Atuacao = Serv. Indústria'!F318/'SCC x Atuacao = Serv. Indústria'!F286-1</f>
        <v>-9.4104777714803745E-2</v>
      </c>
      <c r="G286" s="16">
        <f>+'SCC x Atuacao = Serv. Indústria'!G318/'SCC x Atuacao = Serv. Indústria'!G286-1</f>
        <v>-8.4440032678286814E-3</v>
      </c>
      <c r="H286" s="16">
        <f>+'SCC x Atuacao = Serv. Indústria'!H318/'SCC x Atuacao = Serv. Indústria'!H286-1</f>
        <v>0.12064338049080336</v>
      </c>
      <c r="I286" s="16">
        <f>+'SCC x Atuacao = Serv. Indústria'!I318/'SCC x Atuacao = Serv. Indústria'!I286-1</f>
        <v>-6.6356367345808076E-2</v>
      </c>
      <c r="J286" s="16">
        <f>+'SCC x Atuacao = Serv. Indústria'!J318/'SCC x Atuacao = Serv. Indústria'!J286-1</f>
        <v>-8.9598616113947926E-2</v>
      </c>
      <c r="K286" s="16">
        <f>+'SCC x Atuacao = Serv. Indústria'!K318/'SCC x Atuacao = Serv. Indústria'!K286-1</f>
        <v>0.15848836315838377</v>
      </c>
      <c r="L286" s="16">
        <f>+'SCC x Atuacao = Serv. Indústria'!L318/'SCC x Atuacao = Serv. Indústria'!L286-1</f>
        <v>-2.3088943882163537E-3</v>
      </c>
    </row>
    <row r="287" spans="1:12" x14ac:dyDescent="0.25">
      <c r="A287" s="123" t="s">
        <v>555</v>
      </c>
      <c r="B287" s="16">
        <f>+'SCC x Atuacao = Serv. Indústria'!B319/'SCC x Atuacao = Serv. Indústria'!B287-1</f>
        <v>-0.34373810043578157</v>
      </c>
      <c r="C287" s="16">
        <f>+'SCC x Atuacao = Serv. Indústria'!C319/'SCC x Atuacao = Serv. Indústria'!C287-1</f>
        <v>0.17334408504115584</v>
      </c>
      <c r="D287" s="16">
        <f>+'SCC x Atuacao = Serv. Indústria'!D319/'SCC x Atuacao = Serv. Indústria'!D287-1</f>
        <v>0.18296716727002682</v>
      </c>
      <c r="E287" s="16">
        <f>+'SCC x Atuacao = Serv. Indústria'!E319/'SCC x Atuacao = Serv. Indústria'!E287-1</f>
        <v>1.0530530936240856</v>
      </c>
      <c r="F287" s="16">
        <f>+'SCC x Atuacao = Serv. Indústria'!F319/'SCC x Atuacao = Serv. Indústria'!F287-1</f>
        <v>-0.11323582078085059</v>
      </c>
      <c r="G287" s="16">
        <f>+'SCC x Atuacao = Serv. Indústria'!G319/'SCC x Atuacao = Serv. Indústria'!G287-1</f>
        <v>-1.1805480525950207E-2</v>
      </c>
      <c r="H287" s="16">
        <f>+'SCC x Atuacao = Serv. Indústria'!H319/'SCC x Atuacao = Serv. Indústria'!H287-1</f>
        <v>8.7250716477618839E-2</v>
      </c>
      <c r="I287" s="16">
        <f>+'SCC x Atuacao = Serv. Indústria'!I319/'SCC x Atuacao = Serv. Indústria'!I287-1</f>
        <v>-8.0380266276540824E-2</v>
      </c>
      <c r="J287" s="16">
        <f>+'SCC x Atuacao = Serv. Indústria'!J319/'SCC x Atuacao = Serv. Indústria'!J287-1</f>
        <v>-5.9506002363039157E-2</v>
      </c>
      <c r="K287" s="16">
        <f>+'SCC x Atuacao = Serv. Indústria'!K319/'SCC x Atuacao = Serv. Indústria'!K287-1</f>
        <v>-0.21270279467606013</v>
      </c>
      <c r="L287" s="16">
        <f>+'SCC x Atuacao = Serv. Indústria'!L319/'SCC x Atuacao = Serv. Indústria'!L287-1</f>
        <v>0.10005189184068675</v>
      </c>
    </row>
    <row r="288" spans="1:12" x14ac:dyDescent="0.25">
      <c r="A288" s="179" t="s">
        <v>95</v>
      </c>
      <c r="B288" s="16">
        <f>+'SCC x Atuacao = Serv. Indústria'!B320/'SCC x Atuacao = Serv. Indústria'!B288-1</f>
        <v>-0.2068218141971494</v>
      </c>
      <c r="C288" s="16">
        <f>+'SCC x Atuacao = Serv. Indústria'!C320/'SCC x Atuacao = Serv. Indústria'!C288-1</f>
        <v>4.1204227483441436E-2</v>
      </c>
      <c r="D288" s="16">
        <f>+'SCC x Atuacao = Serv. Indústria'!D320/'SCC x Atuacao = Serv. Indústria'!D288-1</f>
        <v>-7.2420247734557908E-2</v>
      </c>
      <c r="E288" s="16">
        <f>+'SCC x Atuacao = Serv. Indústria'!E320/'SCC x Atuacao = Serv. Indústria'!E288-1</f>
        <v>0.15165430165387095</v>
      </c>
      <c r="F288" s="16">
        <f>+'SCC x Atuacao = Serv. Indústria'!F320/'SCC x Atuacao = Serv. Indústria'!F288-1</f>
        <v>-8.0070241263822117E-2</v>
      </c>
      <c r="G288" s="16">
        <f>+'SCC x Atuacao = Serv. Indústria'!G320/'SCC x Atuacao = Serv. Indústria'!G288-1</f>
        <v>-2.0693854173586712E-2</v>
      </c>
      <c r="H288" s="16">
        <f>+'SCC x Atuacao = Serv. Indústria'!H320/'SCC x Atuacao = Serv. Indústria'!H288-1</f>
        <v>5.0224251786874508E-3</v>
      </c>
      <c r="I288" s="16">
        <f>+'SCC x Atuacao = Serv. Indústria'!I320/'SCC x Atuacao = Serv. Indústria'!I288-1</f>
        <v>-0.11568438755601829</v>
      </c>
      <c r="J288" s="16">
        <f>+'SCC x Atuacao = Serv. Indústria'!J320/'SCC x Atuacao = Serv. Indústria'!J288-1</f>
        <v>-0.1496920362784866</v>
      </c>
      <c r="K288" s="16">
        <f>+'SCC x Atuacao = Serv. Indústria'!K320/'SCC x Atuacao = Serv. Indústria'!K288-1</f>
        <v>-6.8626301964862968E-2</v>
      </c>
      <c r="L288" s="16">
        <f>+'SCC x Atuacao = Serv. Indústria'!L320/'SCC x Atuacao = Serv. Indústria'!L288-1</f>
        <v>-6.2136272445705742E-2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Y384"/>
  <sheetViews>
    <sheetView topLeftCell="M363" workbookViewId="0">
      <selection activeCell="S376" sqref="S376"/>
    </sheetView>
  </sheetViews>
  <sheetFormatPr defaultRowHeight="15" x14ac:dyDescent="0.25"/>
  <cols>
    <col min="1" max="1" width="24.42578125" style="11" customWidth="1"/>
    <col min="2" max="11" width="11.85546875" style="11" customWidth="1"/>
    <col min="12" max="12" width="11.85546875" style="133" customWidth="1"/>
    <col min="13" max="13" width="9.140625" style="11"/>
    <col min="14" max="14" width="22.7109375" style="11" customWidth="1"/>
    <col min="15" max="16384" width="9.140625" style="11"/>
  </cols>
  <sheetData>
    <row r="1" spans="1:25" s="178" customFormat="1" x14ac:dyDescent="0.25">
      <c r="A1" s="178" t="s">
        <v>943</v>
      </c>
      <c r="N1" s="178" t="s">
        <v>937</v>
      </c>
    </row>
    <row r="3" spans="1:25" x14ac:dyDescent="0.25">
      <c r="A3" s="1"/>
      <c r="B3" s="15">
        <v>2007</v>
      </c>
      <c r="C3" s="1">
        <v>2007</v>
      </c>
      <c r="D3" s="1">
        <v>2007</v>
      </c>
      <c r="E3" s="1">
        <v>2007</v>
      </c>
      <c r="F3" s="1">
        <v>2007</v>
      </c>
      <c r="G3" s="1">
        <v>2007</v>
      </c>
      <c r="H3" s="1">
        <v>2007</v>
      </c>
      <c r="I3" s="1">
        <v>2007</v>
      </c>
      <c r="J3" s="1">
        <v>2007</v>
      </c>
      <c r="K3" s="1">
        <v>2007</v>
      </c>
      <c r="L3" s="123">
        <v>2007</v>
      </c>
      <c r="N3" s="1"/>
      <c r="O3" s="15">
        <v>2007</v>
      </c>
      <c r="P3" s="1">
        <v>2007</v>
      </c>
      <c r="Q3" s="1">
        <v>2007</v>
      </c>
      <c r="R3" s="1">
        <v>2007</v>
      </c>
      <c r="S3" s="1">
        <v>2007</v>
      </c>
      <c r="T3" s="1">
        <v>2007</v>
      </c>
      <c r="U3" s="1">
        <v>2007</v>
      </c>
      <c r="V3" s="1">
        <v>2007</v>
      </c>
      <c r="W3" s="1">
        <v>2007</v>
      </c>
      <c r="X3" s="1">
        <v>2007</v>
      </c>
      <c r="Y3" s="123">
        <v>2007</v>
      </c>
    </row>
    <row r="4" spans="1:25" x14ac:dyDescent="0.25">
      <c r="A4" s="1"/>
      <c r="B4" s="1" t="s">
        <v>780</v>
      </c>
      <c r="C4" s="1" t="s">
        <v>782</v>
      </c>
      <c r="D4" s="1" t="s">
        <v>23</v>
      </c>
      <c r="E4" s="1" t="s">
        <v>787</v>
      </c>
      <c r="F4" s="1" t="s">
        <v>788</v>
      </c>
      <c r="G4" s="1" t="s">
        <v>791</v>
      </c>
      <c r="H4" s="1" t="s">
        <v>25</v>
      </c>
      <c r="I4" s="1" t="s">
        <v>24</v>
      </c>
      <c r="J4" s="1" t="s">
        <v>35</v>
      </c>
      <c r="K4" s="1" t="s">
        <v>795</v>
      </c>
      <c r="L4" s="123" t="s">
        <v>935</v>
      </c>
      <c r="N4" s="1"/>
      <c r="O4" s="1" t="s">
        <v>780</v>
      </c>
      <c r="P4" s="1" t="s">
        <v>782</v>
      </c>
      <c r="Q4" s="1" t="s">
        <v>23</v>
      </c>
      <c r="R4" s="1" t="s">
        <v>787</v>
      </c>
      <c r="S4" s="1" t="s">
        <v>788</v>
      </c>
      <c r="T4" s="1" t="s">
        <v>791</v>
      </c>
      <c r="U4" s="1" t="s">
        <v>25</v>
      </c>
      <c r="V4" s="1" t="s">
        <v>24</v>
      </c>
      <c r="W4" s="1" t="s">
        <v>35</v>
      </c>
      <c r="X4" s="1" t="s">
        <v>795</v>
      </c>
      <c r="Y4" s="123" t="s">
        <v>935</v>
      </c>
    </row>
    <row r="5" spans="1:25" x14ac:dyDescent="0.25">
      <c r="A5" s="1" t="s">
        <v>529</v>
      </c>
      <c r="B5" s="10">
        <f>tab_dinamicas!C5</f>
        <v>8713.0548831140586</v>
      </c>
      <c r="C5" s="10">
        <f>tab_dinamicas!D5</f>
        <v>3385.5975531930108</v>
      </c>
      <c r="D5" s="10">
        <f>tab_dinamicas!E5</f>
        <v>112383.91337335572</v>
      </c>
      <c r="E5" s="10">
        <f>tab_dinamicas!F5</f>
        <v>0</v>
      </c>
      <c r="F5" s="10">
        <f>tab_dinamicas!G5</f>
        <v>51554.788728568456</v>
      </c>
      <c r="G5" s="10">
        <f>tab_dinamicas!H5</f>
        <v>5192.0067227885565</v>
      </c>
      <c r="H5" s="10">
        <f>tab_dinamicas!I5</f>
        <v>5204.767459141638</v>
      </c>
      <c r="I5" s="10">
        <f>tab_dinamicas!J5</f>
        <v>8495.6714787675428</v>
      </c>
      <c r="J5" s="10">
        <f>tab_dinamicas!K5</f>
        <v>31.409673989495541</v>
      </c>
      <c r="K5" s="10">
        <f>tab_dinamicas!L5</f>
        <v>5487.1129624210862</v>
      </c>
      <c r="L5" s="10">
        <f>SUM(B5:K5)</f>
        <v>200448.32283533955</v>
      </c>
      <c r="N5" s="1" t="s">
        <v>529</v>
      </c>
      <c r="O5" s="9">
        <f>+B5/'Total x Ano'!$B$30</f>
        <v>9.175490051635585E-5</v>
      </c>
      <c r="P5" s="9">
        <f>+C5/'Total x Ano'!$B$30</f>
        <v>3.5652841724166601E-5</v>
      </c>
      <c r="Q5" s="9">
        <f>+D5/'Total x Ano'!$B$30</f>
        <v>1.1834855776239027E-3</v>
      </c>
      <c r="R5" s="9">
        <f>+E5/'Total x Ano'!$B$30</f>
        <v>0</v>
      </c>
      <c r="S5" s="9">
        <f>+F5/'Total x Ano'!$B$30</f>
        <v>5.4290998672567627E-4</v>
      </c>
      <c r="T5" s="9">
        <f>+G5/'Total x Ano'!$B$30</f>
        <v>5.4675663899806808E-5</v>
      </c>
      <c r="U5" s="9">
        <f>+H5/'Total x Ano'!$B$30</f>
        <v>5.4810043874488426E-5</v>
      </c>
      <c r="V5" s="9">
        <f>+I5/'Total x Ano'!$B$30</f>
        <v>8.9465692780688215E-5</v>
      </c>
      <c r="W5" s="9">
        <f>+J5/'Total x Ano'!$B$30</f>
        <v>3.3076705596594441E-7</v>
      </c>
      <c r="X5" s="9">
        <f>+K5/'Total x Ano'!$B$30</f>
        <v>5.7783350471564183E-5</v>
      </c>
      <c r="Y5" s="9">
        <f>+L5/'Total x Ano'!$B$30</f>
        <v>2.1108688246726146E-3</v>
      </c>
    </row>
    <row r="6" spans="1:25" x14ac:dyDescent="0.25">
      <c r="A6" s="1" t="s">
        <v>530</v>
      </c>
      <c r="B6" s="10">
        <f>tab_dinamicas!C6</f>
        <v>1944.4261854970798</v>
      </c>
      <c r="C6" s="10">
        <f>tab_dinamicas!D6</f>
        <v>1176.0550741682678</v>
      </c>
      <c r="D6" s="10">
        <f>tab_dinamicas!E6</f>
        <v>47267.460503120092</v>
      </c>
      <c r="E6" s="10">
        <f>tab_dinamicas!F6</f>
        <v>0</v>
      </c>
      <c r="F6" s="10">
        <f>tab_dinamicas!G6</f>
        <v>17644.184224421195</v>
      </c>
      <c r="G6" s="10">
        <f>tab_dinamicas!H6</f>
        <v>1058.2948162730397</v>
      </c>
      <c r="H6" s="10">
        <f>tab_dinamicas!I6</f>
        <v>2335.552875380331</v>
      </c>
      <c r="I6" s="10">
        <f>tab_dinamicas!J6</f>
        <v>2611.0368711018209</v>
      </c>
      <c r="J6" s="10">
        <f>tab_dinamicas!K6</f>
        <v>37039.100087084204</v>
      </c>
      <c r="K6" s="10">
        <f>tab_dinamicas!L6</f>
        <v>1106.4911544193121</v>
      </c>
      <c r="L6" s="10">
        <f t="shared" ref="L6:L32" si="0">SUM(B6:K6)</f>
        <v>112182.60179146536</v>
      </c>
      <c r="N6" s="1" t="s">
        <v>530</v>
      </c>
      <c r="O6" s="9">
        <f>+B6/'Total x Ano'!$B$30</f>
        <v>2.0476243247066246E-5</v>
      </c>
      <c r="P6" s="9">
        <f>+C6/'Total x Ano'!$B$30</f>
        <v>1.2384728178539619E-5</v>
      </c>
      <c r="Q6" s="9">
        <f>+D6/'Total x Ano'!$B$30</f>
        <v>4.9776125530090834E-4</v>
      </c>
      <c r="R6" s="9">
        <f>+E6/'Total x Ano'!$B$30</f>
        <v>0</v>
      </c>
      <c r="S6" s="9">
        <f>+F6/'Total x Ano'!$B$30</f>
        <v>1.8580628607556873E-4</v>
      </c>
      <c r="T6" s="9">
        <f>+G6/'Total x Ano'!$B$30</f>
        <v>1.1144625723900276E-5</v>
      </c>
      <c r="U6" s="9">
        <f>+H6/'Total x Ano'!$B$30</f>
        <v>2.4595096049093237E-5</v>
      </c>
      <c r="V6" s="9">
        <f>+I6/'Total x Ano'!$B$30</f>
        <v>2.7496145905930528E-5</v>
      </c>
      <c r="W6" s="9">
        <f>+J6/'Total x Ano'!$B$30</f>
        <v>3.9004906881650702E-4</v>
      </c>
      <c r="X6" s="9">
        <f>+K6/'Total x Ano'!$B$30</f>
        <v>1.1652168746547156E-5</v>
      </c>
      <c r="Y6" s="9">
        <f>+L6/'Total x Ano'!$B$30</f>
        <v>1.1813656180440614E-3</v>
      </c>
    </row>
    <row r="7" spans="1:25" x14ac:dyDescent="0.25">
      <c r="A7" s="1" t="s">
        <v>531</v>
      </c>
      <c r="B7" s="10">
        <f>tab_dinamicas!C7</f>
        <v>25997.417193569709</v>
      </c>
      <c r="C7" s="10">
        <f>tab_dinamicas!D7</f>
        <v>6798.1389889019647</v>
      </c>
      <c r="D7" s="10">
        <f>tab_dinamicas!E7</f>
        <v>355923.28954025818</v>
      </c>
      <c r="E7" s="10">
        <f>tab_dinamicas!F7</f>
        <v>252.7094728409113</v>
      </c>
      <c r="F7" s="10">
        <f>tab_dinamicas!G7</f>
        <v>167010.72075866457</v>
      </c>
      <c r="G7" s="10">
        <f>tab_dinamicas!H7</f>
        <v>21102.296133487573</v>
      </c>
      <c r="H7" s="10">
        <f>tab_dinamicas!I7</f>
        <v>19897.453190560398</v>
      </c>
      <c r="I7" s="10">
        <f>tab_dinamicas!J7</f>
        <v>26503.385089457013</v>
      </c>
      <c r="J7" s="10">
        <f>tab_dinamicas!K7</f>
        <v>18392.922356139308</v>
      </c>
      <c r="K7" s="10">
        <f>tab_dinamicas!L7</f>
        <v>24700.01542715896</v>
      </c>
      <c r="L7" s="10">
        <f t="shared" si="0"/>
        <v>666578.34815103863</v>
      </c>
      <c r="N7" s="1" t="s">
        <v>531</v>
      </c>
      <c r="O7" s="9">
        <f>+B7/'Total x Ano'!$B$30</f>
        <v>2.737719961917244E-4</v>
      </c>
      <c r="P7" s="9">
        <f>+C7/'Total x Ano'!$B$30</f>
        <v>7.1589422423117571E-5</v>
      </c>
      <c r="Q7" s="9">
        <f>+D7/'Total x Ano'!$B$30</f>
        <v>3.7481350067599473E-3</v>
      </c>
      <c r="R7" s="9">
        <f>+E7/'Total x Ano'!$B$30</f>
        <v>2.6612173171312974E-6</v>
      </c>
      <c r="S7" s="9">
        <f>+F7/'Total x Ano'!$B$30</f>
        <v>1.7587461887878426E-3</v>
      </c>
      <c r="T7" s="9">
        <f>+G7/'Total x Ano'!$B$30</f>
        <v>2.2222275750233977E-4</v>
      </c>
      <c r="U7" s="9">
        <f>+H7/'Total x Ano'!$B$30</f>
        <v>2.0953487181251551E-4</v>
      </c>
      <c r="V7" s="9">
        <f>+I7/'Total x Ano'!$B$30</f>
        <v>2.791002116769248E-4</v>
      </c>
      <c r="W7" s="9">
        <f>+J7/'Total x Ano'!$B$30</f>
        <v>1.9369105137433202E-4</v>
      </c>
      <c r="X7" s="9">
        <f>+K7/'Total x Ano'!$B$30</f>
        <v>2.6010939775710781E-4</v>
      </c>
      <c r="Y7" s="9">
        <f>+L7/'Total x Ano'!$B$30</f>
        <v>7.0195621216029838E-3</v>
      </c>
    </row>
    <row r="8" spans="1:25" x14ac:dyDescent="0.25">
      <c r="A8" s="1" t="s">
        <v>532</v>
      </c>
      <c r="B8" s="10">
        <f>tab_dinamicas!C8</f>
        <v>785.37781696137358</v>
      </c>
      <c r="C8" s="10">
        <f>tab_dinamicas!D8</f>
        <v>392.35252543285094</v>
      </c>
      <c r="D8" s="10">
        <f>tab_dinamicas!E8</f>
        <v>29403.763597318975</v>
      </c>
      <c r="E8" s="10">
        <f>tab_dinamicas!F8</f>
        <v>419.33594701366491</v>
      </c>
      <c r="F8" s="10">
        <f>tab_dinamicas!G8</f>
        <v>16222.420099818126</v>
      </c>
      <c r="G8" s="10">
        <f>tab_dinamicas!H8</f>
        <v>2782.5589056657818</v>
      </c>
      <c r="H8" s="10">
        <f>tab_dinamicas!I8</f>
        <v>1593.4822655502642</v>
      </c>
      <c r="I8" s="10">
        <f>tab_dinamicas!J8</f>
        <v>1781.6223253211074</v>
      </c>
      <c r="J8" s="10">
        <f>tab_dinamicas!K8</f>
        <v>436.24234947713853</v>
      </c>
      <c r="K8" s="10">
        <f>tab_dinamicas!L8</f>
        <v>4401.547086026786</v>
      </c>
      <c r="L8" s="10">
        <f t="shared" si="0"/>
        <v>58218.702918586074</v>
      </c>
      <c r="N8" s="1" t="s">
        <v>532</v>
      </c>
      <c r="O8" s="9">
        <f>+B8/'Total x Ano'!$B$30</f>
        <v>8.270608234397854E-6</v>
      </c>
      <c r="P8" s="9">
        <f>+C8/'Total x Ano'!$B$30</f>
        <v>4.1317617553633113E-6</v>
      </c>
      <c r="Q8" s="9">
        <f>+D8/'Total x Ano'!$B$30</f>
        <v>3.0964333863052641E-4</v>
      </c>
      <c r="R8" s="9">
        <f>+E8/'Total x Ano'!$B$30</f>
        <v>4.4159171056913238E-6</v>
      </c>
      <c r="S8" s="9">
        <f>+F8/'Total x Ano'!$B$30</f>
        <v>1.7083406019604416E-4</v>
      </c>
      <c r="T8" s="9">
        <f>+G8/'Total x Ano'!$B$30</f>
        <v>2.9302399559661031E-5</v>
      </c>
      <c r="U8" s="9">
        <f>+H8/'Total x Ano'!$B$30</f>
        <v>1.6780544678250231E-5</v>
      </c>
      <c r="V8" s="9">
        <f>+I8/'Total x Ano'!$B$30</f>
        <v>1.8761798406018008E-5</v>
      </c>
      <c r="W8" s="9">
        <f>+J8/'Total x Ano'!$B$30</f>
        <v>4.593954005141116E-6</v>
      </c>
      <c r="X8" s="9">
        <f>+K8/'Total x Ano'!$B$30</f>
        <v>4.6351540351149754E-5</v>
      </c>
      <c r="Y8" s="9">
        <f>+L8/'Total x Ano'!$B$30</f>
        <v>6.1308592292224327E-4</v>
      </c>
    </row>
    <row r="9" spans="1:25" x14ac:dyDescent="0.25">
      <c r="A9" s="1" t="s">
        <v>533</v>
      </c>
      <c r="B9" s="10">
        <f>tab_dinamicas!C9</f>
        <v>16816.653807375453</v>
      </c>
      <c r="C9" s="10">
        <f>tab_dinamicas!D9</f>
        <v>49364.044584784453</v>
      </c>
      <c r="D9" s="10">
        <f>tab_dinamicas!E9</f>
        <v>334036.23319918133</v>
      </c>
      <c r="E9" s="10">
        <f>tab_dinamicas!F9</f>
        <v>3930.3012149897399</v>
      </c>
      <c r="F9" s="10">
        <f>tab_dinamicas!G9</f>
        <v>227157.85889760056</v>
      </c>
      <c r="G9" s="10">
        <f>tab_dinamicas!H9</f>
        <v>11274.79097861544</v>
      </c>
      <c r="H9" s="10">
        <f>tab_dinamicas!I9</f>
        <v>12656.56297585434</v>
      </c>
      <c r="I9" s="10">
        <f>tab_dinamicas!J9</f>
        <v>12461.353710930864</v>
      </c>
      <c r="J9" s="10">
        <f>tab_dinamicas!K9</f>
        <v>8655.7539724709914</v>
      </c>
      <c r="K9" s="10">
        <f>tab_dinamicas!L9</f>
        <v>52214.371096564508</v>
      </c>
      <c r="L9" s="10">
        <f t="shared" si="0"/>
        <v>728567.92443836771</v>
      </c>
      <c r="N9" s="1" t="s">
        <v>533</v>
      </c>
      <c r="O9" s="9">
        <f>+B9/'Total x Ano'!$B$30</f>
        <v>1.7709177984223339E-4</v>
      </c>
      <c r="P9" s="9">
        <f>+C9/'Total x Ano'!$B$30</f>
        <v>5.1983983352840311E-4</v>
      </c>
      <c r="Q9" s="9">
        <f>+D9/'Total x Ano'!$B$30</f>
        <v>3.5176481449058611E-3</v>
      </c>
      <c r="R9" s="9">
        <f>+E9/'Total x Ano'!$B$30</f>
        <v>4.1388973421892229E-5</v>
      </c>
      <c r="S9" s="9">
        <f>+F9/'Total x Ano'!$B$30</f>
        <v>2.3921399582884843E-3</v>
      </c>
      <c r="T9" s="9">
        <f>+G9/'Total x Ano'!$B$30</f>
        <v>1.1873187285787278E-4</v>
      </c>
      <c r="U9" s="9">
        <f>+H9/'Total x Ano'!$B$30</f>
        <v>1.3328295211121826E-4</v>
      </c>
      <c r="V9" s="9">
        <f>+I9/'Total x Ano'!$B$30</f>
        <v>1.3122725443420296E-4</v>
      </c>
      <c r="W9" s="9">
        <f>+J9/'Total x Ano'!$B$30</f>
        <v>9.115147962367439E-5</v>
      </c>
      <c r="X9" s="9">
        <f>+K9/'Total x Ano'!$B$30</f>
        <v>5.4985587601131679E-4</v>
      </c>
      <c r="Y9" s="9">
        <f>+L9/'Total x Ano'!$B$30</f>
        <v>7.6723581250251593E-3</v>
      </c>
    </row>
    <row r="10" spans="1:25" x14ac:dyDescent="0.25">
      <c r="A10" s="1" t="s">
        <v>534</v>
      </c>
      <c r="B10" s="10">
        <f>tab_dinamicas!C10</f>
        <v>851.83447892428524</v>
      </c>
      <c r="C10" s="10">
        <f>tab_dinamicas!D10</f>
        <v>181.01524861735078</v>
      </c>
      <c r="D10" s="10">
        <f>tab_dinamicas!E10</f>
        <v>48080.030450592312</v>
      </c>
      <c r="E10" s="10">
        <f>tab_dinamicas!F10</f>
        <v>0</v>
      </c>
      <c r="F10" s="10">
        <f>tab_dinamicas!G10</f>
        <v>17118.401724797121</v>
      </c>
      <c r="G10" s="10">
        <f>tab_dinamicas!H10</f>
        <v>491.14244108093868</v>
      </c>
      <c r="H10" s="10">
        <f>tab_dinamicas!I10</f>
        <v>1303.0945041520556</v>
      </c>
      <c r="I10" s="10">
        <f>tab_dinamicas!J10</f>
        <v>1202.8825314497374</v>
      </c>
      <c r="J10" s="10">
        <f>tab_dinamicas!K10</f>
        <v>0</v>
      </c>
      <c r="K10" s="10">
        <f>tab_dinamicas!L10</f>
        <v>6803.7058702596114</v>
      </c>
      <c r="L10" s="10">
        <f t="shared" si="0"/>
        <v>76032.107249873428</v>
      </c>
      <c r="N10" s="1" t="s">
        <v>534</v>
      </c>
      <c r="O10" s="9">
        <f>+B10/'Total x Ano'!$B$30</f>
        <v>8.9704459479044521E-6</v>
      </c>
      <c r="P10" s="9">
        <f>+C10/'Total x Ano'!$B$30</f>
        <v>1.9062242062788828E-6</v>
      </c>
      <c r="Q10" s="9">
        <f>+D10/'Total x Ano'!$B$30</f>
        <v>5.0631821674475123E-4</v>
      </c>
      <c r="R10" s="9">
        <f>+E10/'Total x Ano'!$B$30</f>
        <v>0</v>
      </c>
      <c r="S10" s="9">
        <f>+F10/'Total x Ano'!$B$30</f>
        <v>1.8026940818446959E-4</v>
      </c>
      <c r="T10" s="9">
        <f>+G10/'Total x Ano'!$B$30</f>
        <v>5.1720925008836268E-6</v>
      </c>
      <c r="U10" s="9">
        <f>+H10/'Total x Ano'!$B$30</f>
        <v>1.3722547165816669E-5</v>
      </c>
      <c r="V10" s="9">
        <f>+I10/'Total x Ano'!$B$30</f>
        <v>1.266724110965159E-5</v>
      </c>
      <c r="W10" s="9">
        <f>+J10/'Total x Ano'!$B$30</f>
        <v>0</v>
      </c>
      <c r="X10" s="9">
        <f>+K10/'Total x Ano'!$B$30</f>
        <v>7.1648045793681566E-5</v>
      </c>
      <c r="Y10" s="9">
        <f>+L10/'Total x Ano'!$B$30</f>
        <v>8.0067422165343782E-4</v>
      </c>
    </row>
    <row r="11" spans="1:25" x14ac:dyDescent="0.25">
      <c r="A11" s="1" t="s">
        <v>535</v>
      </c>
      <c r="B11" s="10">
        <f>tab_dinamicas!C11</f>
        <v>13135.997561937873</v>
      </c>
      <c r="C11" s="10">
        <f>tab_dinamicas!D11</f>
        <v>1741.2136889943063</v>
      </c>
      <c r="D11" s="10">
        <f>tab_dinamicas!E11</f>
        <v>48607.407497851404</v>
      </c>
      <c r="E11" s="10">
        <f>tab_dinamicas!F11</f>
        <v>0</v>
      </c>
      <c r="F11" s="10">
        <f>tab_dinamicas!G11</f>
        <v>63317.857993886581</v>
      </c>
      <c r="G11" s="10">
        <f>tab_dinamicas!H11</f>
        <v>2268.398042894868</v>
      </c>
      <c r="H11" s="10">
        <f>tab_dinamicas!I11</f>
        <v>2137.7071322945244</v>
      </c>
      <c r="I11" s="10">
        <f>tab_dinamicas!J11</f>
        <v>6276.7985464104922</v>
      </c>
      <c r="J11" s="10">
        <f>tab_dinamicas!K11</f>
        <v>0</v>
      </c>
      <c r="K11" s="10">
        <f>tab_dinamicas!L11</f>
        <v>7383.7912939553653</v>
      </c>
      <c r="L11" s="10">
        <f t="shared" si="0"/>
        <v>144869.17175822542</v>
      </c>
      <c r="N11" s="1" t="s">
        <v>535</v>
      </c>
      <c r="O11" s="9">
        <f>+B11/'Total x Ano'!$B$30</f>
        <v>1.3833175225540749E-4</v>
      </c>
      <c r="P11" s="9">
        <f>+C11/'Total x Ano'!$B$30</f>
        <v>1.8336265632965845E-5</v>
      </c>
      <c r="Q11" s="9">
        <f>+D11/'Total x Ano'!$B$30</f>
        <v>5.1187188639965572E-4</v>
      </c>
      <c r="R11" s="9">
        <f>+E11/'Total x Ano'!$B$30</f>
        <v>0</v>
      </c>
      <c r="S11" s="9">
        <f>+F11/'Total x Ano'!$B$30</f>
        <v>6.6678379042430706E-4</v>
      </c>
      <c r="T11" s="9">
        <f>+G11/'Total x Ano'!$B$30</f>
        <v>2.3887906084545006E-5</v>
      </c>
      <c r="U11" s="9">
        <f>+H11/'Total x Ano'!$B$30</f>
        <v>2.2511634310592782E-5</v>
      </c>
      <c r="V11" s="9">
        <f>+I11/'Total x Ano'!$B$30</f>
        <v>6.6099322673067389E-5</v>
      </c>
      <c r="W11" s="9">
        <f>+J11/'Total x Ano'!$B$30</f>
        <v>0</v>
      </c>
      <c r="X11" s="9">
        <f>+K11/'Total x Ano'!$B$30</f>
        <v>7.7756773565538454E-5</v>
      </c>
      <c r="Y11" s="9">
        <f>+L11/'Total x Ano'!$B$30</f>
        <v>1.5255793313460797E-3</v>
      </c>
    </row>
    <row r="12" spans="1:25" x14ac:dyDescent="0.25">
      <c r="A12" s="1" t="s">
        <v>536</v>
      </c>
      <c r="B12" s="10">
        <f>tab_dinamicas!C12</f>
        <v>10932.64610637521</v>
      </c>
      <c r="C12" s="10">
        <f>tab_dinamicas!D12</f>
        <v>7928.697780384482</v>
      </c>
      <c r="D12" s="10">
        <f>tab_dinamicas!E12</f>
        <v>202771.2768012498</v>
      </c>
      <c r="E12" s="10">
        <f>tab_dinamicas!F12</f>
        <v>164.63701101502414</v>
      </c>
      <c r="F12" s="10">
        <f>tab_dinamicas!G12</f>
        <v>79766.525743761551</v>
      </c>
      <c r="G12" s="10">
        <f>tab_dinamicas!H12</f>
        <v>3427.4319948906086</v>
      </c>
      <c r="H12" s="10">
        <f>tab_dinamicas!I12</f>
        <v>2950.0585336688164</v>
      </c>
      <c r="I12" s="10">
        <f>tab_dinamicas!J12</f>
        <v>12307.300060352452</v>
      </c>
      <c r="J12" s="10">
        <f>tab_dinamicas!K12</f>
        <v>1357.7096084477505</v>
      </c>
      <c r="K12" s="10">
        <f>tab_dinamicas!L12</f>
        <v>17675.535828617158</v>
      </c>
      <c r="L12" s="10">
        <f t="shared" si="0"/>
        <v>339281.81946876284</v>
      </c>
      <c r="N12" s="1" t="s">
        <v>536</v>
      </c>
      <c r="O12" s="9">
        <f>+B12/'Total x Ano'!$B$30</f>
        <v>1.151288347574903E-4</v>
      </c>
      <c r="P12" s="9">
        <f>+C12/'Total x Ano'!$B$30</f>
        <v>8.349504115638269E-5</v>
      </c>
      <c r="Q12" s="9">
        <f>+D12/'Total x Ano'!$B$30</f>
        <v>2.1353312449035764E-3</v>
      </c>
      <c r="R12" s="9">
        <f>+E12/'Total x Ano'!$B$30</f>
        <v>1.7337492727458551E-6</v>
      </c>
      <c r="S12" s="9">
        <f>+F12/'Total x Ano'!$B$30</f>
        <v>8.4000040540756563E-4</v>
      </c>
      <c r="T12" s="9">
        <f>+G12/'Total x Ano'!$B$30</f>
        <v>3.6093389280404246E-5</v>
      </c>
      <c r="U12" s="9">
        <f>+H12/'Total x Ano'!$B$30</f>
        <v>3.1066294302678213E-5</v>
      </c>
      <c r="V12" s="9">
        <f>+I12/'Total x Ano'!$B$30</f>
        <v>1.2960495576024445E-4</v>
      </c>
      <c r="W12" s="9">
        <f>+J12/'Total x Ano'!$B$30</f>
        <v>1.429768453480692E-5</v>
      </c>
      <c r="X12" s="9">
        <f>+K12/'Total x Ano'!$B$30</f>
        <v>1.8613644161373752E-4</v>
      </c>
      <c r="Y12" s="9">
        <f>+L12/'Total x Ano'!$B$30</f>
        <v>3.572888040989632E-3</v>
      </c>
    </row>
    <row r="13" spans="1:25" x14ac:dyDescent="0.25">
      <c r="A13" s="1" t="s">
        <v>537</v>
      </c>
      <c r="B13" s="10">
        <f>tab_dinamicas!C13</f>
        <v>8064.7590931341992</v>
      </c>
      <c r="C13" s="10">
        <f>tab_dinamicas!D13</f>
        <v>34075.13783040845</v>
      </c>
      <c r="D13" s="10">
        <f>tab_dinamicas!E13</f>
        <v>104605.73176522073</v>
      </c>
      <c r="E13" s="10">
        <f>tab_dinamicas!F13</f>
        <v>56.586526940764443</v>
      </c>
      <c r="F13" s="10">
        <f>tab_dinamicas!G13</f>
        <v>63720.57539122778</v>
      </c>
      <c r="G13" s="10">
        <f>tab_dinamicas!H13</f>
        <v>3215.5179813502305</v>
      </c>
      <c r="H13" s="10">
        <f>tab_dinamicas!I13</f>
        <v>5049.4961361289525</v>
      </c>
      <c r="I13" s="10">
        <f>tab_dinamicas!J13</f>
        <v>8319.3119661096698</v>
      </c>
      <c r="J13" s="10">
        <f>tab_dinamicas!K13</f>
        <v>3263.7354160189357</v>
      </c>
      <c r="K13" s="10">
        <f>tab_dinamicas!L13</f>
        <v>7229.2607324389301</v>
      </c>
      <c r="L13" s="10">
        <f t="shared" si="0"/>
        <v>237600.11283897862</v>
      </c>
      <c r="N13" s="1" t="s">
        <v>537</v>
      </c>
      <c r="O13" s="9">
        <f>+B13/'Total x Ano'!$B$30</f>
        <v>8.4927867229780862E-5</v>
      </c>
      <c r="P13" s="9">
        <f>+C13/'Total x Ano'!$B$30</f>
        <v>3.5883635804584803E-4</v>
      </c>
      <c r="Q13" s="9">
        <f>+D13/'Total x Ano'!$B$30</f>
        <v>1.1015755828830567E-3</v>
      </c>
      <c r="R13" s="9">
        <f>+E13/'Total x Ano'!$B$30</f>
        <v>5.9589790488732355E-7</v>
      </c>
      <c r="S13" s="9">
        <f>+F13/'Total x Ano'!$B$30</f>
        <v>6.7102470193295132E-4</v>
      </c>
      <c r="T13" s="9">
        <f>+G13/'Total x Ano'!$B$30</f>
        <v>3.3861778267818762E-5</v>
      </c>
      <c r="U13" s="9">
        <f>+H13/'Total x Ano'!$B$30</f>
        <v>5.3174922210824574E-5</v>
      </c>
      <c r="V13" s="9">
        <f>+I13/'Total x Ano'!$B$30</f>
        <v>8.760849691125824E-5</v>
      </c>
      <c r="W13" s="9">
        <f>+J13/'Total x Ano'!$B$30</f>
        <v>3.4369543452421813E-5</v>
      </c>
      <c r="X13" s="9">
        <f>+K13/'Total x Ano'!$B$30</f>
        <v>7.6129452667312965E-5</v>
      </c>
      <c r="Y13" s="9">
        <f>+L13/'Total x Ano'!$B$30</f>
        <v>2.5021046015061602E-3</v>
      </c>
    </row>
    <row r="14" spans="1:25" x14ac:dyDescent="0.25">
      <c r="A14" s="1" t="s">
        <v>538</v>
      </c>
      <c r="B14" s="10">
        <f>tab_dinamicas!C14</f>
        <v>44254.346941489966</v>
      </c>
      <c r="C14" s="10">
        <f>tab_dinamicas!D14</f>
        <v>34905.745527227642</v>
      </c>
      <c r="D14" s="10">
        <f>tab_dinamicas!E14</f>
        <v>488735.43421675771</v>
      </c>
      <c r="E14" s="10">
        <f>tab_dinamicas!F14</f>
        <v>814.46834733553248</v>
      </c>
      <c r="F14" s="10">
        <f>tab_dinamicas!G14</f>
        <v>395199.72013687895</v>
      </c>
      <c r="G14" s="10">
        <f>tab_dinamicas!H14</f>
        <v>13716.551562298246</v>
      </c>
      <c r="H14" s="10">
        <f>tab_dinamicas!I14</f>
        <v>31128.436752070727</v>
      </c>
      <c r="I14" s="10">
        <f>tab_dinamicas!J14</f>
        <v>22925.098108035123</v>
      </c>
      <c r="J14" s="10">
        <f>tab_dinamicas!K14</f>
        <v>570.94852237349028</v>
      </c>
      <c r="K14" s="10">
        <f>tab_dinamicas!L14</f>
        <v>40936.336550989872</v>
      </c>
      <c r="L14" s="10">
        <f t="shared" si="0"/>
        <v>1073187.0866654571</v>
      </c>
      <c r="N14" s="1" t="s">
        <v>538</v>
      </c>
      <c r="O14" s="9">
        <f>+B14/'Total x Ano'!$B$30</f>
        <v>4.6603094500208872E-4</v>
      </c>
      <c r="P14" s="9">
        <f>+C14/'Total x Ano'!$B$30</f>
        <v>3.675832703070647E-4</v>
      </c>
      <c r="Q14" s="9">
        <f>+D14/'Total x Ano'!$B$30</f>
        <v>5.1467449415800439E-3</v>
      </c>
      <c r="R14" s="9">
        <f>+E14/'Total x Ano'!$B$30</f>
        <v>8.5769529959374478E-6</v>
      </c>
      <c r="S14" s="9">
        <f>+F14/'Total x Ano'!$B$30</f>
        <v>4.1617448175984726E-3</v>
      </c>
      <c r="T14" s="9">
        <f>+G14/'Total x Ano'!$B$30</f>
        <v>1.4444541448547946E-4</v>
      </c>
      <c r="U14" s="9">
        <f>+H14/'Total x Ano'!$B$30</f>
        <v>3.278054202265187E-4</v>
      </c>
      <c r="V14" s="9">
        <f>+I14/'Total x Ano'!$B$30</f>
        <v>2.4141820801645977E-4</v>
      </c>
      <c r="W14" s="9">
        <f>+J14/'Total x Ano'!$B$30</f>
        <v>6.0125094554226725E-6</v>
      </c>
      <c r="X14" s="9">
        <f>+K14/'Total x Ano'!$B$30</f>
        <v>4.3108984599873174E-4</v>
      </c>
      <c r="Y14" s="9">
        <f>+L14/'Total x Ano'!$B$30</f>
        <v>1.1301452325666218E-2</v>
      </c>
    </row>
    <row r="15" spans="1:25" x14ac:dyDescent="0.25">
      <c r="A15" s="1" t="s">
        <v>539</v>
      </c>
      <c r="B15" s="10">
        <f>tab_dinamicas!C15</f>
        <v>8385.5243149015932</v>
      </c>
      <c r="C15" s="10">
        <f>tab_dinamicas!D15</f>
        <v>11335.153116368627</v>
      </c>
      <c r="D15" s="10">
        <f>tab_dinamicas!E15</f>
        <v>201760.21945363394</v>
      </c>
      <c r="E15" s="10">
        <f>tab_dinamicas!F15</f>
        <v>819.6111691630723</v>
      </c>
      <c r="F15" s="10">
        <f>tab_dinamicas!G15</f>
        <v>134367.76687532148</v>
      </c>
      <c r="G15" s="10">
        <f>tab_dinamicas!H15</f>
        <v>7447.4749012762777</v>
      </c>
      <c r="H15" s="10">
        <f>tab_dinamicas!I15</f>
        <v>8667.9320887503582</v>
      </c>
      <c r="I15" s="10">
        <f>tab_dinamicas!J15</f>
        <v>8778.1685038200831</v>
      </c>
      <c r="J15" s="10">
        <f>tab_dinamicas!K15</f>
        <v>7248.9080619174174</v>
      </c>
      <c r="K15" s="10">
        <f>tab_dinamicas!L15</f>
        <v>26537.715044342422</v>
      </c>
      <c r="L15" s="10">
        <f t="shared" si="0"/>
        <v>415348.4735294953</v>
      </c>
      <c r="N15" s="1" t="s">
        <v>539</v>
      </c>
      <c r="O15" s="9">
        <f>+B15/'Total x Ano'!$B$30</f>
        <v>8.8305761826704953E-5</v>
      </c>
      <c r="P15" s="9">
        <f>+C15/'Total x Ano'!$B$30</f>
        <v>1.193675307320395E-4</v>
      </c>
      <c r="Q15" s="9">
        <f>+D15/'Total x Ano'!$B$30</f>
        <v>2.1246840645986974E-3</v>
      </c>
      <c r="R15" s="9">
        <f>+E15/'Total x Ano'!$B$30</f>
        <v>8.6311107065784963E-6</v>
      </c>
      <c r="S15" s="9">
        <f>+F15/'Total x Ano'!$B$30</f>
        <v>1.4149917850447018E-3</v>
      </c>
      <c r="T15" s="9">
        <f>+G15/'Total x Ano'!$B$30</f>
        <v>7.842740896639852E-5</v>
      </c>
      <c r="U15" s="9">
        <f>+H15/'Total x Ano'!$B$30</f>
        <v>9.1279724178848186E-5</v>
      </c>
      <c r="V15" s="9">
        <f>+I15/'Total x Ano'!$B$30</f>
        <v>9.2440595013898791E-5</v>
      </c>
      <c r="W15" s="9">
        <f>+J15/'Total x Ano'!$B$30</f>
        <v>7.6336353551778222E-5</v>
      </c>
      <c r="X15" s="9">
        <f>+K15/'Total x Ano'!$B$30</f>
        <v>2.7946173144668387E-4</v>
      </c>
      <c r="Y15" s="9">
        <f>+L15/'Total x Ano'!$B$30</f>
        <v>4.3739260660663297E-3</v>
      </c>
    </row>
    <row r="16" spans="1:25" x14ac:dyDescent="0.25">
      <c r="A16" s="1" t="s">
        <v>540</v>
      </c>
      <c r="B16" s="10">
        <f>tab_dinamicas!C16</f>
        <v>7054.5134011393484</v>
      </c>
      <c r="C16" s="10">
        <f>tab_dinamicas!D16</f>
        <v>3905.1772791830217</v>
      </c>
      <c r="D16" s="10">
        <f>tab_dinamicas!E16</f>
        <v>231799.15792393018</v>
      </c>
      <c r="E16" s="10">
        <f>tab_dinamicas!F16</f>
        <v>398.40250593152513</v>
      </c>
      <c r="F16" s="10">
        <f>tab_dinamicas!G16</f>
        <v>111059.38927497464</v>
      </c>
      <c r="G16" s="10">
        <f>tab_dinamicas!H16</f>
        <v>4445.8979742413185</v>
      </c>
      <c r="H16" s="10">
        <f>tab_dinamicas!I16</f>
        <v>5982.5932403264078</v>
      </c>
      <c r="I16" s="10">
        <f>tab_dinamicas!J16</f>
        <v>5029.3781189120591</v>
      </c>
      <c r="J16" s="10">
        <f>tab_dinamicas!K16</f>
        <v>509.6946986719139</v>
      </c>
      <c r="K16" s="10">
        <f>tab_dinamicas!L16</f>
        <v>13152.137833217988</v>
      </c>
      <c r="L16" s="10">
        <f t="shared" si="0"/>
        <v>383336.34225052834</v>
      </c>
      <c r="N16" s="1" t="s">
        <v>540</v>
      </c>
      <c r="O16" s="9">
        <f>+B16/'Total x Ano'!$B$30</f>
        <v>7.4289234257812794E-5</v>
      </c>
      <c r="P16" s="9">
        <f>+C16/'Total x Ano'!$B$30</f>
        <v>4.112439982957017E-5</v>
      </c>
      <c r="Q16" s="9">
        <f>+D16/'Total x Ano'!$B$30</f>
        <v>2.4410162635729667E-3</v>
      </c>
      <c r="R16" s="9">
        <f>+E16/'Total x Ano'!$B$30</f>
        <v>4.1954725165404914E-6</v>
      </c>
      <c r="S16" s="9">
        <f>+F16/'Total x Ano'!$B$30</f>
        <v>1.1695373610100029E-3</v>
      </c>
      <c r="T16" s="9">
        <f>+G16/'Total x Ano'!$B$30</f>
        <v>4.6818587947030618E-5</v>
      </c>
      <c r="U16" s="9">
        <f>+H16/'Total x Ano'!$B$30</f>
        <v>6.3001123596708404E-5</v>
      </c>
      <c r="V16" s="9">
        <f>+I16/'Total x Ano'!$B$30</f>
        <v>5.2963064636978713E-5</v>
      </c>
      <c r="W16" s="9">
        <f>+J16/'Total x Ano'!$B$30</f>
        <v>5.3674614699133901E-6</v>
      </c>
      <c r="X16" s="9">
        <f>+K16/'Total x Ano'!$B$30</f>
        <v>1.3850172122788397E-4</v>
      </c>
      <c r="Y16" s="9">
        <f>+L16/'Total x Ano'!$B$30</f>
        <v>4.0368146900654073E-3</v>
      </c>
    </row>
    <row r="17" spans="1:25" x14ac:dyDescent="0.25">
      <c r="A17" s="1" t="s">
        <v>541</v>
      </c>
      <c r="B17" s="10">
        <f>tab_dinamicas!C17</f>
        <v>291579.68183746113</v>
      </c>
      <c r="C17" s="10">
        <f>tab_dinamicas!D17</f>
        <v>25658.741713411204</v>
      </c>
      <c r="D17" s="10">
        <f>tab_dinamicas!E17</f>
        <v>544326.54171691323</v>
      </c>
      <c r="E17" s="10">
        <f>tab_dinamicas!F17</f>
        <v>2588.2129426866404</v>
      </c>
      <c r="F17" s="10">
        <f>tab_dinamicas!G17</f>
        <v>691614.66810692649</v>
      </c>
      <c r="G17" s="10">
        <f>tab_dinamicas!H17</f>
        <v>12971.671002278275</v>
      </c>
      <c r="H17" s="10">
        <f>tab_dinamicas!I17</f>
        <v>28684.003758924497</v>
      </c>
      <c r="I17" s="10">
        <f>tab_dinamicas!J17</f>
        <v>42983.74513971062</v>
      </c>
      <c r="J17" s="10">
        <f>tab_dinamicas!K17</f>
        <v>3786.5337347373347</v>
      </c>
      <c r="K17" s="10">
        <f>tab_dinamicas!L17</f>
        <v>101632.53525354259</v>
      </c>
      <c r="L17" s="10">
        <f t="shared" si="0"/>
        <v>1745826.3352065925</v>
      </c>
      <c r="N17" s="1" t="s">
        <v>541</v>
      </c>
      <c r="O17" s="9">
        <f>+B17/'Total x Ano'!$B$30</f>
        <v>3.0705493146193823E-3</v>
      </c>
      <c r="P17" s="9">
        <f>+C17/'Total x Ano'!$B$30</f>
        <v>2.7020549335131459E-4</v>
      </c>
      <c r="Q17" s="9">
        <f>+D17/'Total x Ano'!$B$30</f>
        <v>5.7321603448682867E-3</v>
      </c>
      <c r="R17" s="9">
        <f>+E17/'Total x Ano'!$B$30</f>
        <v>2.7255793089470493E-5</v>
      </c>
      <c r="S17" s="9">
        <f>+F17/'Total x Ano'!$B$30</f>
        <v>7.2832130543315429E-3</v>
      </c>
      <c r="T17" s="9">
        <f>+G17/'Total x Ano'!$B$30</f>
        <v>1.3660127226463155E-4</v>
      </c>
      <c r="U17" s="9">
        <f>+H17/'Total x Ano'!$B$30</f>
        <v>3.0206373615429929E-4</v>
      </c>
      <c r="V17" s="9">
        <f>+I17/'Total x Ano'!$B$30</f>
        <v>4.5265056998068187E-4</v>
      </c>
      <c r="W17" s="9">
        <f>+J17/'Total x Ano'!$B$30</f>
        <v>3.9874995715449509E-5</v>
      </c>
      <c r="X17" s="9">
        <f>+K17/'Total x Ano'!$B$30</f>
        <v>1.0702656285898383E-3</v>
      </c>
      <c r="Y17" s="9">
        <f>+L17/'Total x Ano'!$B$30</f>
        <v>1.8384840202964901E-2</v>
      </c>
    </row>
    <row r="18" spans="1:25" x14ac:dyDescent="0.25">
      <c r="A18" s="1" t="s">
        <v>542</v>
      </c>
      <c r="B18" s="10">
        <f>tab_dinamicas!C18</f>
        <v>3248.1942461934009</v>
      </c>
      <c r="C18" s="10">
        <f>tab_dinamicas!D18</f>
        <v>1117.0000424328177</v>
      </c>
      <c r="D18" s="10">
        <f>tab_dinamicas!E18</f>
        <v>162744.52932422605</v>
      </c>
      <c r="E18" s="10">
        <f>tab_dinamicas!F18</f>
        <v>226.34610776305777</v>
      </c>
      <c r="F18" s="10">
        <f>tab_dinamicas!G18</f>
        <v>83921.138234819882</v>
      </c>
      <c r="G18" s="10">
        <f>tab_dinamicas!H18</f>
        <v>3028.4902082246513</v>
      </c>
      <c r="H18" s="10">
        <f>tab_dinamicas!I18</f>
        <v>3722.703346148819</v>
      </c>
      <c r="I18" s="10">
        <f>tab_dinamicas!J18</f>
        <v>5125.4090725498927</v>
      </c>
      <c r="J18" s="10">
        <f>tab_dinamicas!K18</f>
        <v>301.86349844641506</v>
      </c>
      <c r="K18" s="10">
        <f>tab_dinamicas!L18</f>
        <v>6113.8869262567314</v>
      </c>
      <c r="L18" s="10">
        <f t="shared" si="0"/>
        <v>269549.56100706174</v>
      </c>
      <c r="N18" s="1" t="s">
        <v>542</v>
      </c>
      <c r="O18" s="9">
        <f>+B18/'Total x Ano'!$B$30</f>
        <v>3.4205883460561403E-5</v>
      </c>
      <c r="P18" s="9">
        <f>+C18/'Total x Ano'!$B$30</f>
        <v>1.176283509573835E-5</v>
      </c>
      <c r="Q18" s="9">
        <f>+D18/'Total x Ano'!$B$30</f>
        <v>1.7138200433770919E-3</v>
      </c>
      <c r="R18" s="9">
        <f>+E18/'Total x Ano'!$B$30</f>
        <v>2.3835916195492942E-6</v>
      </c>
      <c r="S18" s="9">
        <f>+F18/'Total x Ano'!$B$30</f>
        <v>8.8375154216900685E-4</v>
      </c>
      <c r="T18" s="9">
        <f>+G18/'Total x Ano'!$B$30</f>
        <v>3.1892237739594767E-5</v>
      </c>
      <c r="U18" s="9">
        <f>+H18/'Total x Ano'!$B$30</f>
        <v>3.9202814599477196E-5</v>
      </c>
      <c r="V18" s="9">
        <f>+I18/'Total x Ano'!$B$30</f>
        <v>5.3974341475668958E-5</v>
      </c>
      <c r="W18" s="9">
        <f>+J18/'Total x Ano'!$B$30</f>
        <v>3.1788454957569187E-6</v>
      </c>
      <c r="X18" s="9">
        <f>+K18/'Total x Ano'!$B$30</f>
        <v>6.4383743039896955E-5</v>
      </c>
      <c r="Y18" s="9">
        <f>+L18/'Total x Ano'!$B$30</f>
        <v>2.8385558780723427E-3</v>
      </c>
    </row>
    <row r="19" spans="1:25" x14ac:dyDescent="0.25">
      <c r="A19" s="1" t="s">
        <v>543</v>
      </c>
      <c r="B19" s="10">
        <f>tab_dinamicas!C19</f>
        <v>12291.532505001021</v>
      </c>
      <c r="C19" s="10">
        <f>tab_dinamicas!D19</f>
        <v>5102.5860007050997</v>
      </c>
      <c r="D19" s="10">
        <f>tab_dinamicas!E19</f>
        <v>229601.5931016767</v>
      </c>
      <c r="E19" s="10">
        <f>tab_dinamicas!F19</f>
        <v>8091.1144974207527</v>
      </c>
      <c r="F19" s="10">
        <f>tab_dinamicas!G19</f>
        <v>88934.003034702197</v>
      </c>
      <c r="G19" s="10">
        <f>tab_dinamicas!H19</f>
        <v>3585.6098899115623</v>
      </c>
      <c r="H19" s="10">
        <f>tab_dinamicas!I19</f>
        <v>17428.040484112011</v>
      </c>
      <c r="I19" s="10">
        <f>tab_dinamicas!J19</f>
        <v>4081.7083441991977</v>
      </c>
      <c r="J19" s="10">
        <f>tab_dinamicas!K19</f>
        <v>2031.0726791456023</v>
      </c>
      <c r="K19" s="10">
        <f>tab_dinamicas!L19</f>
        <v>12590.93749370781</v>
      </c>
      <c r="L19" s="10">
        <f t="shared" si="0"/>
        <v>383738.19803058187</v>
      </c>
      <c r="N19" s="1" t="s">
        <v>543</v>
      </c>
      <c r="O19" s="9">
        <f>+B19/'Total x Ano'!$B$30</f>
        <v>1.2943891176166246E-4</v>
      </c>
      <c r="P19" s="9">
        <f>+C19/'Total x Ano'!$B$30</f>
        <v>5.3733997679527482E-5</v>
      </c>
      <c r="Q19" s="9">
        <f>+D19/'Total x Ano'!$B$30</f>
        <v>2.4178742835958998E-3</v>
      </c>
      <c r="R19" s="9">
        <f>+E19/'Total x Ano'!$B$30</f>
        <v>8.5205409094353264E-5</v>
      </c>
      <c r="S19" s="9">
        <f>+F19/'Total x Ano'!$B$30</f>
        <v>9.3654070936529505E-4</v>
      </c>
      <c r="T19" s="9">
        <f>+G19/'Total x Ano'!$B$30</f>
        <v>3.7759119293153462E-5</v>
      </c>
      <c r="U19" s="9">
        <f>+H19/'Total x Ano'!$B$30</f>
        <v>1.8353013291742243E-4</v>
      </c>
      <c r="V19" s="9">
        <f>+I19/'Total x Ano'!$B$30</f>
        <v>4.2983402271985239E-5</v>
      </c>
      <c r="W19" s="9">
        <f>+J19/'Total x Ano'!$B$30</f>
        <v>2.1388694793792855E-5</v>
      </c>
      <c r="X19" s="9">
        <f>+K19/'Total x Ano'!$B$30</f>
        <v>1.3259186733481426E-4</v>
      </c>
      <c r="Y19" s="9">
        <f>+L19/'Total x Ano'!$B$30</f>
        <v>4.041046528107905E-3</v>
      </c>
    </row>
    <row r="20" spans="1:25" x14ac:dyDescent="0.25">
      <c r="A20" s="1" t="s">
        <v>544</v>
      </c>
      <c r="B20" s="10">
        <f>tab_dinamicas!C20</f>
        <v>63804.032665245359</v>
      </c>
      <c r="C20" s="10">
        <f>tab_dinamicas!D20</f>
        <v>37626.545119512273</v>
      </c>
      <c r="D20" s="10">
        <f>tab_dinamicas!E20</f>
        <v>772941.50226238219</v>
      </c>
      <c r="E20" s="10">
        <f>tab_dinamicas!F20</f>
        <v>1298.47137733711</v>
      </c>
      <c r="F20" s="10">
        <f>tab_dinamicas!G20</f>
        <v>578803.89606743713</v>
      </c>
      <c r="G20" s="10">
        <f>tab_dinamicas!H20</f>
        <v>44665.04014753933</v>
      </c>
      <c r="H20" s="10">
        <f>tab_dinamicas!I20</f>
        <v>51584.448864724531</v>
      </c>
      <c r="I20" s="10">
        <f>tab_dinamicas!J20</f>
        <v>55101.399637693692</v>
      </c>
      <c r="J20" s="10">
        <f>tab_dinamicas!K20</f>
        <v>23824.84607682324</v>
      </c>
      <c r="K20" s="10">
        <f>tab_dinamicas!L20</f>
        <v>126759.9995339023</v>
      </c>
      <c r="L20" s="10">
        <f t="shared" si="0"/>
        <v>1756410.1817525972</v>
      </c>
      <c r="N20" s="1" t="s">
        <v>544</v>
      </c>
      <c r="O20" s="9">
        <f>+B20/'Total x Ano'!$B$30</f>
        <v>6.7190356864245523E-4</v>
      </c>
      <c r="P20" s="9">
        <f>+C20/'Total x Ano'!$B$30</f>
        <v>3.9623529870170209E-4</v>
      </c>
      <c r="Q20" s="9">
        <f>+D20/'Total x Ano'!$B$30</f>
        <v>8.1396446592449535E-3</v>
      </c>
      <c r="R20" s="9">
        <f>+E20/'Total x Ano'!$B$30</f>
        <v>1.3673862227334079E-5</v>
      </c>
      <c r="S20" s="9">
        <f>+F20/'Total x Ano'!$B$30</f>
        <v>6.0952323398158091E-3</v>
      </c>
      <c r="T20" s="9">
        <f>+G20/'Total x Ano'!$B$30</f>
        <v>4.703558476647395E-4</v>
      </c>
      <c r="U20" s="9">
        <f>+H20/'Total x Ano'!$B$30</f>
        <v>5.4322232985662292E-4</v>
      </c>
      <c r="V20" s="9">
        <f>+I20/'Total x Ano'!$B$30</f>
        <v>5.8025841795932682E-4</v>
      </c>
      <c r="W20" s="9">
        <f>+J20/'Total x Ano'!$B$30</f>
        <v>2.5089321838577824E-4</v>
      </c>
      <c r="X20" s="9">
        <f>+K20/'Total x Ano'!$B$30</f>
        <v>1.3348763783443121E-3</v>
      </c>
      <c r="Y20" s="9">
        <f>+L20/'Total x Ano'!$B$30</f>
        <v>1.8496295920843033E-2</v>
      </c>
    </row>
    <row r="21" spans="1:25" x14ac:dyDescent="0.25">
      <c r="A21" s="1" t="s">
        <v>545</v>
      </c>
      <c r="B21" s="10">
        <f>tab_dinamicas!C21</f>
        <v>409727.1434395531</v>
      </c>
      <c r="C21" s="10">
        <f>tab_dinamicas!D21</f>
        <v>129278.42931344251</v>
      </c>
      <c r="D21" s="10">
        <f>tab_dinamicas!E21</f>
        <v>2254848.407815041</v>
      </c>
      <c r="E21" s="10">
        <f>tab_dinamicas!F21</f>
        <v>14521.228587061498</v>
      </c>
      <c r="F21" s="10">
        <f>tab_dinamicas!G21</f>
        <v>1741531.9033789642</v>
      </c>
      <c r="G21" s="10">
        <f>tab_dinamicas!H21</f>
        <v>110856.69783400658</v>
      </c>
      <c r="H21" s="10">
        <f>tab_dinamicas!I21</f>
        <v>202378.88704109134</v>
      </c>
      <c r="I21" s="10">
        <f>tab_dinamicas!J21</f>
        <v>116944.08603977899</v>
      </c>
      <c r="J21" s="10">
        <f>tab_dinamicas!K21</f>
        <v>48788.042384943794</v>
      </c>
      <c r="K21" s="10">
        <f>tab_dinamicas!L21</f>
        <v>224430.75580325682</v>
      </c>
      <c r="L21" s="10">
        <f t="shared" si="0"/>
        <v>5253305.5816371394</v>
      </c>
      <c r="N21" s="1" t="s">
        <v>545</v>
      </c>
      <c r="O21" s="9">
        <f>+B21/'Total x Ano'!$B$30</f>
        <v>4.3147293101533334E-3</v>
      </c>
      <c r="P21" s="9">
        <f>+C21/'Total x Ano'!$B$30</f>
        <v>1.3613973032069538E-3</v>
      </c>
      <c r="Q21" s="9">
        <f>+D21/'Total x Ano'!$B$30</f>
        <v>2.3745218423849575E-2</v>
      </c>
      <c r="R21" s="9">
        <f>+E21/'Total x Ano'!$B$30</f>
        <v>1.5291925762607968E-4</v>
      </c>
      <c r="S21" s="9">
        <f>+F21/'Total x Ano'!$B$30</f>
        <v>1.8339616665364794E-2</v>
      </c>
      <c r="T21" s="9">
        <f>+G21/'Total x Ano'!$B$30</f>
        <v>1.1674028704953634E-3</v>
      </c>
      <c r="U21" s="9">
        <f>+H21/'Total x Ano'!$B$30</f>
        <v>2.1311990910390633E-3</v>
      </c>
      <c r="V21" s="9">
        <f>+I21/'Total x Ano'!$B$30</f>
        <v>1.2315075624453192E-3</v>
      </c>
      <c r="W21" s="9">
        <f>+J21/'Total x Ano'!$B$30</f>
        <v>5.1377410511826678E-4</v>
      </c>
      <c r="X21" s="9">
        <f>+K21/'Total x Ano'!$B$30</f>
        <v>2.3634215493634706E-3</v>
      </c>
      <c r="Y21" s="9">
        <f>+L21/'Total x Ano'!$B$30</f>
        <v>5.5321186138662215E-2</v>
      </c>
    </row>
    <row r="22" spans="1:25" x14ac:dyDescent="0.25">
      <c r="A22" s="1" t="s">
        <v>546</v>
      </c>
      <c r="B22" s="10">
        <f>tab_dinamicas!C22</f>
        <v>30072.554579753785</v>
      </c>
      <c r="C22" s="10">
        <f>tab_dinamicas!D22</f>
        <v>13770.784993762392</v>
      </c>
      <c r="D22" s="10">
        <f>tab_dinamicas!E22</f>
        <v>488302.77454917121</v>
      </c>
      <c r="E22" s="10">
        <f>tab_dinamicas!F22</f>
        <v>0</v>
      </c>
      <c r="F22" s="10">
        <f>tab_dinamicas!G22</f>
        <v>456122.43487288721</v>
      </c>
      <c r="G22" s="10">
        <f>tab_dinamicas!H22</f>
        <v>15302.811701258697</v>
      </c>
      <c r="H22" s="10">
        <f>tab_dinamicas!I22</f>
        <v>21530.88826545926</v>
      </c>
      <c r="I22" s="10">
        <f>tab_dinamicas!J22</f>
        <v>36116.017406722778</v>
      </c>
      <c r="J22" s="10">
        <f>tab_dinamicas!K22</f>
        <v>13756.989206259328</v>
      </c>
      <c r="K22" s="10">
        <f>tab_dinamicas!L22</f>
        <v>36287.266436256527</v>
      </c>
      <c r="L22" s="10">
        <f t="shared" si="0"/>
        <v>1111262.5220115311</v>
      </c>
      <c r="N22" s="1" t="s">
        <v>546</v>
      </c>
      <c r="O22" s="9">
        <f>+B22/'Total x Ano'!$B$30</f>
        <v>3.1668620142466156E-4</v>
      </c>
      <c r="P22" s="9">
        <f>+C22/'Total x Ano'!$B$30</f>
        <v>1.4501653255777545E-4</v>
      </c>
      <c r="Q22" s="9">
        <f>+D22/'Total x Ano'!$B$30</f>
        <v>5.1421887158602016E-3</v>
      </c>
      <c r="R22" s="9">
        <f>+E22/'Total x Ano'!$B$30</f>
        <v>0</v>
      </c>
      <c r="S22" s="9">
        <f>+F22/'Total x Ano'!$B$30</f>
        <v>4.803305981252122E-3</v>
      </c>
      <c r="T22" s="9">
        <f>+G22/'Total x Ano'!$B$30</f>
        <v>1.6114990483885114E-4</v>
      </c>
      <c r="U22" s="9">
        <f>+H22/'Total x Ano'!$B$30</f>
        <v>2.2673614906921349E-4</v>
      </c>
      <c r="V22" s="9">
        <f>+I22/'Total x Ano'!$B$30</f>
        <v>3.8032832670697694E-4</v>
      </c>
      <c r="W22" s="9">
        <f>+J22/'Total x Ano'!$B$30</f>
        <v>1.4487125273033609E-4</v>
      </c>
      <c r="X22" s="9">
        <f>+K22/'Total x Ano'!$B$30</f>
        <v>3.8213170541618756E-4</v>
      </c>
      <c r="Y22" s="9">
        <f>+L22/'Total x Ano'!$B$30</f>
        <v>1.1702414769856324E-2</v>
      </c>
    </row>
    <row r="23" spans="1:25" x14ac:dyDescent="0.25">
      <c r="A23" s="1" t="s">
        <v>547</v>
      </c>
      <c r="B23" s="10">
        <f>tab_dinamicas!C23</f>
        <v>639318.79599472031</v>
      </c>
      <c r="C23" s="10">
        <f>tab_dinamicas!D23</f>
        <v>222292.77426449905</v>
      </c>
      <c r="D23" s="10">
        <f>tab_dinamicas!E23</f>
        <v>12394946.852874471</v>
      </c>
      <c r="E23" s="10">
        <f>tab_dinamicas!F23</f>
        <v>18091.892045313012</v>
      </c>
      <c r="F23" s="10">
        <f>tab_dinamicas!G23</f>
        <v>3673168.2730860198</v>
      </c>
      <c r="G23" s="10">
        <f>tab_dinamicas!H23</f>
        <v>184258.46173200783</v>
      </c>
      <c r="H23" s="10">
        <f>tab_dinamicas!I23</f>
        <v>160422.86160670253</v>
      </c>
      <c r="I23" s="10">
        <f>tab_dinamicas!J23</f>
        <v>380722.78436168644</v>
      </c>
      <c r="J23" s="10">
        <f>tab_dinamicas!K23</f>
        <v>124681.7870147658</v>
      </c>
      <c r="K23" s="10">
        <f>tab_dinamicas!L23</f>
        <v>721692.17381171917</v>
      </c>
      <c r="L23" s="10">
        <f t="shared" si="0"/>
        <v>18519596.656791907</v>
      </c>
      <c r="N23" s="1" t="s">
        <v>547</v>
      </c>
      <c r="O23" s="9">
        <f>+B23/'Total x Ano'!$B$30</f>
        <v>6.7324989124556691E-3</v>
      </c>
      <c r="P23" s="9">
        <f>+C23/'Total x Ano'!$B$30</f>
        <v>2.3409070253502333E-3</v>
      </c>
      <c r="Q23" s="9">
        <f>+D23/'Total x Ano'!$B$30</f>
        <v>0.1305279411926008</v>
      </c>
      <c r="R23" s="9">
        <f>+E23/'Total x Ano'!$B$30</f>
        <v>1.9052097995933334E-4</v>
      </c>
      <c r="S23" s="9">
        <f>+F23/'Total x Ano'!$B$30</f>
        <v>3.8681173709809905E-2</v>
      </c>
      <c r="T23" s="9">
        <f>+G23/'Total x Ano'!$B$30</f>
        <v>1.9403776347469406E-3</v>
      </c>
      <c r="U23" s="9">
        <f>+H23/'Total x Ano'!$B$30</f>
        <v>1.6893711682912423E-3</v>
      </c>
      <c r="V23" s="9">
        <f>+I23/'Total x Ano'!$B$30</f>
        <v>4.0092919959814795E-3</v>
      </c>
      <c r="W23" s="9">
        <f>+J23/'Total x Ano'!$B$30</f>
        <v>1.3129912662334306E-3</v>
      </c>
      <c r="X23" s="9">
        <f>+K23/'Total x Ano'!$B$30</f>
        <v>7.5999513947581365E-3</v>
      </c>
      <c r="Y23" s="9">
        <f>+L23/'Total x Ano'!$B$30</f>
        <v>0.1950250252801872</v>
      </c>
    </row>
    <row r="24" spans="1:25" x14ac:dyDescent="0.25">
      <c r="A24" s="1" t="s">
        <v>548</v>
      </c>
      <c r="B24" s="10">
        <f>tab_dinamicas!C24</f>
        <v>1557667.5003405032</v>
      </c>
      <c r="C24" s="10">
        <f>tab_dinamicas!D24</f>
        <v>348951.39920539374</v>
      </c>
      <c r="D24" s="10">
        <f>tab_dinamicas!E24</f>
        <v>19032079.652982868</v>
      </c>
      <c r="E24" s="10">
        <f>tab_dinamicas!F24</f>
        <v>10465.990277063989</v>
      </c>
      <c r="F24" s="10">
        <f>tab_dinamicas!G24</f>
        <v>15136502.30292381</v>
      </c>
      <c r="G24" s="10">
        <f>tab_dinamicas!H24</f>
        <v>585396.56424639048</v>
      </c>
      <c r="H24" s="10">
        <f>tab_dinamicas!I24</f>
        <v>1993914.840729495</v>
      </c>
      <c r="I24" s="10">
        <f>tab_dinamicas!J24</f>
        <v>789484.0934488778</v>
      </c>
      <c r="J24" s="10">
        <f>tab_dinamicas!K24</f>
        <v>344401.2454940129</v>
      </c>
      <c r="K24" s="10">
        <f>tab_dinamicas!L24</f>
        <v>4481908.2429780401</v>
      </c>
      <c r="L24" s="10">
        <f t="shared" si="0"/>
        <v>44280771.832626462</v>
      </c>
      <c r="N24" s="1" t="s">
        <v>548</v>
      </c>
      <c r="O24" s="9">
        <f>+B24/'Total x Ano'!$B$30</f>
        <v>1.6403388759583071E-2</v>
      </c>
      <c r="P24" s="9">
        <f>+C24/'Total x Ano'!$B$30</f>
        <v>3.6747158543882366E-3</v>
      </c>
      <c r="Q24" s="9">
        <f>+D24/'Total x Ano'!$B$30</f>
        <v>0.20042184958149581</v>
      </c>
      <c r="R24" s="9">
        <f>+E24/'Total x Ano'!$B$30</f>
        <v>1.1021460435630117E-4</v>
      </c>
      <c r="S24" s="9">
        <f>+F24/'Total x Ano'!$B$30</f>
        <v>0.15939854409295179</v>
      </c>
      <c r="T24" s="9">
        <f>+G24/'Total x Ano'!$B$30</f>
        <v>6.1646580029169938E-3</v>
      </c>
      <c r="U24" s="9">
        <f>+H24/'Total x Ano'!$B$30</f>
        <v>2.0997395322710648E-2</v>
      </c>
      <c r="V24" s="9">
        <f>+I24/'Total x Ano'!$B$30</f>
        <v>8.3138503573567928E-3</v>
      </c>
      <c r="W24" s="9">
        <f>+J24/'Total x Ano'!$B$30</f>
        <v>3.6267993765601225E-3</v>
      </c>
      <c r="X24" s="9">
        <f>+K24/'Total x Ano'!$B$30</f>
        <v>4.7197802662171294E-2</v>
      </c>
      <c r="Y24" s="9">
        <f>+L24/'Total x Ano'!$B$30</f>
        <v>0.46630921861449115</v>
      </c>
    </row>
    <row r="25" spans="1:25" x14ac:dyDescent="0.25">
      <c r="A25" s="1" t="s">
        <v>549</v>
      </c>
      <c r="B25" s="10">
        <f>tab_dinamicas!C25</f>
        <v>177225.47049369008</v>
      </c>
      <c r="C25" s="10">
        <f>tab_dinamicas!D25</f>
        <v>131520.88011341693</v>
      </c>
      <c r="D25" s="10">
        <f>tab_dinamicas!E25</f>
        <v>1454243.368106883</v>
      </c>
      <c r="E25" s="10">
        <f>tab_dinamicas!F25</f>
        <v>10969.641340514232</v>
      </c>
      <c r="F25" s="10">
        <f>tab_dinamicas!G25</f>
        <v>1508020.3865674997</v>
      </c>
      <c r="G25" s="10">
        <f>tab_dinamicas!H25</f>
        <v>83872.33713916775</v>
      </c>
      <c r="H25" s="10">
        <f>tab_dinamicas!I25</f>
        <v>169821.21139936306</v>
      </c>
      <c r="I25" s="10">
        <f>tab_dinamicas!J25</f>
        <v>112614.0610965801</v>
      </c>
      <c r="J25" s="10">
        <f>tab_dinamicas!K25</f>
        <v>65237.532491506085</v>
      </c>
      <c r="K25" s="10">
        <f>tab_dinamicas!L25</f>
        <v>618339.85981899325</v>
      </c>
      <c r="L25" s="10">
        <f t="shared" si="0"/>
        <v>4331864.7485676138</v>
      </c>
      <c r="N25" s="1" t="s">
        <v>549</v>
      </c>
      <c r="O25" s="9">
        <f>+B25/'Total x Ano'!$B$30</f>
        <v>1.8663150447528315E-3</v>
      </c>
      <c r="P25" s="9">
        <f>+C25/'Total x Ano'!$B$30</f>
        <v>1.3850119656674451E-3</v>
      </c>
      <c r="Q25" s="9">
        <f>+D25/'Total x Ano'!$B$30</f>
        <v>1.5314256292108631E-2</v>
      </c>
      <c r="R25" s="9">
        <f>+E25/'Total x Ano'!$B$30</f>
        <v>1.1551842188548876E-4</v>
      </c>
      <c r="S25" s="9">
        <f>+F25/'Total x Ano'!$B$30</f>
        <v>1.5880567998520903E-2</v>
      </c>
      <c r="T25" s="9">
        <f>+G25/'Total x Ano'!$B$30</f>
        <v>8.8323763060334823E-4</v>
      </c>
      <c r="U25" s="9">
        <f>+H25/'Total x Ano'!$B$30</f>
        <v>1.7883427301385927E-3</v>
      </c>
      <c r="V25" s="9">
        <f>+I25/'Total x Ano'!$B$30</f>
        <v>1.1859092030608827E-3</v>
      </c>
      <c r="W25" s="9">
        <f>+J25/'Total x Ano'!$B$30</f>
        <v>6.8699938012456506E-4</v>
      </c>
      <c r="X25" s="9">
        <f>+K25/'Total x Ano'!$B$30</f>
        <v>6.5115752263816473E-3</v>
      </c>
      <c r="Y25" s="9">
        <f>+L25/'Total x Ano'!$B$30</f>
        <v>4.5617733893244333E-2</v>
      </c>
    </row>
    <row r="26" spans="1:25" x14ac:dyDescent="0.25">
      <c r="A26" s="1" t="s">
        <v>550</v>
      </c>
      <c r="B26" s="10">
        <f>tab_dinamicas!C26</f>
        <v>91243.897825771463</v>
      </c>
      <c r="C26" s="10">
        <f>tab_dinamicas!D26</f>
        <v>81099.120506272797</v>
      </c>
      <c r="D26" s="10">
        <f>tab_dinamicas!E26</f>
        <v>1082086.6935720718</v>
      </c>
      <c r="E26" s="10">
        <f>tab_dinamicas!F26</f>
        <v>3661.4353952356919</v>
      </c>
      <c r="F26" s="10">
        <f>tab_dinamicas!G26</f>
        <v>618913.66099931393</v>
      </c>
      <c r="G26" s="10">
        <f>tab_dinamicas!H26</f>
        <v>66621.271500785122</v>
      </c>
      <c r="H26" s="10">
        <f>tab_dinamicas!I26</f>
        <v>135826.95287280099</v>
      </c>
      <c r="I26" s="10">
        <f>tab_dinamicas!J26</f>
        <v>71976.666140794725</v>
      </c>
      <c r="J26" s="10">
        <f>tab_dinamicas!K26</f>
        <v>3641.684716853315</v>
      </c>
      <c r="K26" s="10">
        <f>tab_dinamicas!L26</f>
        <v>109754.53031658217</v>
      </c>
      <c r="L26" s="10">
        <f t="shared" si="0"/>
        <v>2264825.9138464816</v>
      </c>
      <c r="N26" s="1" t="s">
        <v>550</v>
      </c>
      <c r="O26" s="9">
        <f>+B26/'Total x Ano'!$B$30</f>
        <v>9.6086560684396905E-4</v>
      </c>
      <c r="P26" s="9">
        <f>+C26/'Total x Ano'!$B$30</f>
        <v>8.540336120730946E-4</v>
      </c>
      <c r="Q26" s="9">
        <f>+D26/'Total x Ano'!$B$30</f>
        <v>1.1395171756716015E-2</v>
      </c>
      <c r="R26" s="9">
        <f>+E26/'Total x Ano'!$B$30</f>
        <v>3.8557617844000574E-5</v>
      </c>
      <c r="S26" s="9">
        <f>+F26/'Total x Ano'!$B$30</f>
        <v>6.5176177764312889E-3</v>
      </c>
      <c r="T26" s="9">
        <f>+G26/'Total x Ano'!$B$30</f>
        <v>7.0157117346688149E-4</v>
      </c>
      <c r="U26" s="9">
        <f>+H26/'Total x Ano'!$B$30</f>
        <v>1.4303580908731049E-3</v>
      </c>
      <c r="V26" s="9">
        <f>+I26/'Total x Ano'!$B$30</f>
        <v>7.5796743275961353E-4</v>
      </c>
      <c r="W26" s="9">
        <f>+J26/'Total x Ano'!$B$30</f>
        <v>3.8349628619277835E-5</v>
      </c>
      <c r="X26" s="9">
        <f>+K26/'Total x Ano'!$B$30</f>
        <v>1.1557962328383889E-3</v>
      </c>
      <c r="Y26" s="9">
        <f>+L26/'Total x Ano'!$B$30</f>
        <v>2.3850288928465632E-2</v>
      </c>
    </row>
    <row r="27" spans="1:25" x14ac:dyDescent="0.25">
      <c r="A27" s="1" t="s">
        <v>551</v>
      </c>
      <c r="B27" s="10">
        <f>tab_dinamicas!C27</f>
        <v>403126.05428433698</v>
      </c>
      <c r="C27" s="10">
        <f>tab_dinamicas!D27</f>
        <v>91019.368688331859</v>
      </c>
      <c r="D27" s="10">
        <f>tab_dinamicas!E27</f>
        <v>2273575.9320799555</v>
      </c>
      <c r="E27" s="10">
        <f>tab_dinamicas!F27</f>
        <v>2243.45446429511</v>
      </c>
      <c r="F27" s="10">
        <f>tab_dinamicas!G27</f>
        <v>1853706.2388576912</v>
      </c>
      <c r="G27" s="10">
        <f>tab_dinamicas!H27</f>
        <v>84033.271466239341</v>
      </c>
      <c r="H27" s="10">
        <f>tab_dinamicas!I27</f>
        <v>77833.597827249614</v>
      </c>
      <c r="I27" s="10">
        <f>tab_dinamicas!J27</f>
        <v>86415.390634617448</v>
      </c>
      <c r="J27" s="10">
        <f>tab_dinamicas!K27</f>
        <v>47277.397420699534</v>
      </c>
      <c r="K27" s="10">
        <f>tab_dinamicas!L27</f>
        <v>202310.90524217059</v>
      </c>
      <c r="L27" s="10">
        <f t="shared" si="0"/>
        <v>5121541.6109655863</v>
      </c>
      <c r="N27" s="1" t="s">
        <v>551</v>
      </c>
      <c r="O27" s="9">
        <f>+B27/'Total x Ano'!$B$30</f>
        <v>4.2452149679551377E-3</v>
      </c>
      <c r="P27" s="9">
        <f>+C27/'Total x Ano'!$B$30</f>
        <v>9.5850114926334252E-4</v>
      </c>
      <c r="Q27" s="9">
        <f>+D27/'Total x Ano'!$B$30</f>
        <v>2.394243308035025E-2</v>
      </c>
      <c r="R27" s="9">
        <f>+E27/'Total x Ano'!$B$30</f>
        <v>2.3625231786764764E-5</v>
      </c>
      <c r="S27" s="9">
        <f>+F27/'Total x Ano'!$B$30</f>
        <v>1.952089523303294E-2</v>
      </c>
      <c r="T27" s="9">
        <f>+G27/'Total x Ano'!$B$30</f>
        <v>8.8493238788058491E-4</v>
      </c>
      <c r="U27" s="9">
        <f>+H27/'Total x Ano'!$B$30</f>
        <v>8.1964524742175336E-4</v>
      </c>
      <c r="V27" s="9">
        <f>+I27/'Total x Ano'!$B$30</f>
        <v>9.1001786137349602E-4</v>
      </c>
      <c r="W27" s="9">
        <f>+J27/'Total x Ano'!$B$30</f>
        <v>4.9786589837915959E-4</v>
      </c>
      <c r="X27" s="9">
        <f>+K27/'Total x Ano'!$B$30</f>
        <v>2.1304831925074257E-3</v>
      </c>
      <c r="Y27" s="9">
        <f>+L27/'Total x Ano'!$B$30</f>
        <v>5.3933614249950849E-2</v>
      </c>
    </row>
    <row r="28" spans="1:25" x14ac:dyDescent="0.25">
      <c r="A28" s="1" t="s">
        <v>552</v>
      </c>
      <c r="B28" s="10">
        <f>tab_dinamicas!C28</f>
        <v>11418.221053878262</v>
      </c>
      <c r="C28" s="10">
        <f>tab_dinamicas!D28</f>
        <v>28604.153149288937</v>
      </c>
      <c r="D28" s="10">
        <f>tab_dinamicas!E28</f>
        <v>351983.62138487387</v>
      </c>
      <c r="E28" s="10">
        <f>tab_dinamicas!F28</f>
        <v>4146.4414958831849</v>
      </c>
      <c r="F28" s="10">
        <f>tab_dinamicas!G28</f>
        <v>121531.89138954841</v>
      </c>
      <c r="G28" s="10">
        <f>tab_dinamicas!H28</f>
        <v>7336.8581330814868</v>
      </c>
      <c r="H28" s="10">
        <f>tab_dinamicas!I28</f>
        <v>28739.720883646565</v>
      </c>
      <c r="I28" s="10">
        <f>tab_dinamicas!J28</f>
        <v>8741.4830614049642</v>
      </c>
      <c r="J28" s="10">
        <f>tab_dinamicas!K28</f>
        <v>1379.423612018926</v>
      </c>
      <c r="K28" s="10">
        <f>tab_dinamicas!L28</f>
        <v>27109.563268478967</v>
      </c>
      <c r="L28" s="10">
        <f t="shared" si="0"/>
        <v>590991.37743210362</v>
      </c>
      <c r="N28" s="1" t="s">
        <v>552</v>
      </c>
      <c r="O28" s="9">
        <f>+B28/'Total x Ano'!$B$30</f>
        <v>1.2024229744067882E-4</v>
      </c>
      <c r="P28" s="9">
        <f>+C28/'Total x Ano'!$B$30</f>
        <v>3.012228502834344E-4</v>
      </c>
      <c r="Q28" s="9">
        <f>+D28/'Total x Ano'!$B$30</f>
        <v>3.7066473925403583E-3</v>
      </c>
      <c r="R28" s="9">
        <f>+E28/'Total x Ano'!$B$30</f>
        <v>4.3665090149836824E-5</v>
      </c>
      <c r="S28" s="9">
        <f>+F28/'Total x Ano'!$B$30</f>
        <v>1.279820539822784E-3</v>
      </c>
      <c r="T28" s="9">
        <f>+G28/'Total x Ano'!$B$30</f>
        <v>7.7262532732137233E-5</v>
      </c>
      <c r="U28" s="9">
        <f>+H28/'Total x Ano'!$B$30</f>
        <v>3.0265047861196919E-4</v>
      </c>
      <c r="V28" s="9">
        <f>+I28/'Total x Ano'!$B$30</f>
        <v>9.2054270221463339E-5</v>
      </c>
      <c r="W28" s="9">
        <f>+J28/'Total x Ano'!$B$30</f>
        <v>1.4526349023234074E-5</v>
      </c>
      <c r="X28" s="9">
        <f>+K28/'Total x Ano'!$B$30</f>
        <v>2.854837154258954E-4</v>
      </c>
      <c r="Y28" s="9">
        <f>+L28/'Total x Ano'!$B$30</f>
        <v>6.2235755162517925E-3</v>
      </c>
    </row>
    <row r="29" spans="1:25" x14ac:dyDescent="0.25">
      <c r="A29" s="1" t="s">
        <v>553</v>
      </c>
      <c r="B29" s="10">
        <f>tab_dinamicas!C29</f>
        <v>15283.693068607978</v>
      </c>
      <c r="C29" s="10">
        <f>tab_dinamicas!D29</f>
        <v>28629.519145366721</v>
      </c>
      <c r="D29" s="10">
        <f>tab_dinamicas!E29</f>
        <v>223534.47350548563</v>
      </c>
      <c r="E29" s="10">
        <f>tab_dinamicas!F29</f>
        <v>4603.8524321087698</v>
      </c>
      <c r="F29" s="10">
        <f>tab_dinamicas!G29</f>
        <v>101001.07975480791</v>
      </c>
      <c r="G29" s="10">
        <f>tab_dinamicas!H29</f>
        <v>9582.6900234372606</v>
      </c>
      <c r="H29" s="10">
        <f>tab_dinamicas!I29</f>
        <v>10008.912536071257</v>
      </c>
      <c r="I29" s="10">
        <f>tab_dinamicas!J29</f>
        <v>21492.888139693594</v>
      </c>
      <c r="J29" s="10">
        <f>tab_dinamicas!K29</f>
        <v>462.96702262005329</v>
      </c>
      <c r="K29" s="10">
        <f>tab_dinamicas!L29</f>
        <v>24705.036995466104</v>
      </c>
      <c r="L29" s="10">
        <f t="shared" si="0"/>
        <v>439305.11262366525</v>
      </c>
      <c r="N29" s="1" t="s">
        <v>553</v>
      </c>
      <c r="O29" s="9">
        <f>+B29/'Total x Ano'!$B$30</f>
        <v>1.6094857152230391E-4</v>
      </c>
      <c r="P29" s="9">
        <f>+C29/'Total x Ano'!$B$30</f>
        <v>3.0148997294911689E-4</v>
      </c>
      <c r="Q29" s="9">
        <f>+D29/'Total x Ano'!$B$30</f>
        <v>2.3539830350685653E-3</v>
      </c>
      <c r="R29" s="9">
        <f>+E29/'Total x Ano'!$B$30</f>
        <v>4.8481965001596249E-5</v>
      </c>
      <c r="S29" s="9">
        <f>+F29/'Total x Ano'!$B$30</f>
        <v>1.0636159360027765E-3</v>
      </c>
      <c r="T29" s="9">
        <f>+G29/'Total x Ano'!$B$30</f>
        <v>1.0091280057050588E-4</v>
      </c>
      <c r="U29" s="9">
        <f>+H29/'Total x Ano'!$B$30</f>
        <v>1.0540123829633212E-4</v>
      </c>
      <c r="V29" s="9">
        <f>+I29/'Total x Ano'!$B$30</f>
        <v>2.2633597969050399E-4</v>
      </c>
      <c r="W29" s="9">
        <f>+J29/'Total x Ano'!$B$30</f>
        <v>4.8753845433915387E-6</v>
      </c>
      <c r="X29" s="9">
        <f>+K29/'Total x Ano'!$B$30</f>
        <v>2.601622785786611E-4</v>
      </c>
      <c r="Y29" s="9">
        <f>+L29/'Total x Ano'!$B$30</f>
        <v>4.6262071622237529E-3</v>
      </c>
    </row>
    <row r="30" spans="1:25" x14ac:dyDescent="0.25">
      <c r="A30" s="1" t="s">
        <v>554</v>
      </c>
      <c r="B30" s="10">
        <f>tab_dinamicas!C30</f>
        <v>55351.741091790987</v>
      </c>
      <c r="C30" s="10">
        <f>tab_dinamicas!D30</f>
        <v>32357.398875856161</v>
      </c>
      <c r="D30" s="10">
        <f>tab_dinamicas!E30</f>
        <v>609577.88616477617</v>
      </c>
      <c r="E30" s="10">
        <f>tab_dinamicas!F30</f>
        <v>2593.2342523932825</v>
      </c>
      <c r="F30" s="10">
        <f>tab_dinamicas!G30</f>
        <v>390279.10120576643</v>
      </c>
      <c r="G30" s="10">
        <f>tab_dinamicas!H30</f>
        <v>18333.799802122161</v>
      </c>
      <c r="H30" s="10">
        <f>tab_dinamicas!I30</f>
        <v>35982.639563915785</v>
      </c>
      <c r="I30" s="10">
        <f>tab_dinamicas!J30</f>
        <v>38852.641830957829</v>
      </c>
      <c r="J30" s="10">
        <f>tab_dinamicas!K30</f>
        <v>1468.5642668010721</v>
      </c>
      <c r="K30" s="10">
        <f>tab_dinamicas!L30</f>
        <v>47697.255668759542</v>
      </c>
      <c r="L30" s="10">
        <f t="shared" si="0"/>
        <v>1232494.2627231393</v>
      </c>
      <c r="N30" s="1" t="s">
        <v>554</v>
      </c>
      <c r="O30" s="9">
        <f>+B30/'Total x Ano'!$B$30</f>
        <v>5.8289469829084781E-4</v>
      </c>
      <c r="P30" s="9">
        <f>+C30/'Total x Ano'!$B$30</f>
        <v>3.4074729869727614E-4</v>
      </c>
      <c r="Q30" s="9">
        <f>+D30/'Total x Ano'!$B$30</f>
        <v>6.4193051750902584E-3</v>
      </c>
      <c r="R30" s="9">
        <f>+E30/'Total x Ano'!$B$30</f>
        <v>2.7308671187769595E-5</v>
      </c>
      <c r="S30" s="9">
        <f>+F30/'Total x Ano'!$B$30</f>
        <v>4.1099270675027952E-3</v>
      </c>
      <c r="T30" s="9">
        <f>+G30/'Total x Ano'!$B$30</f>
        <v>1.9306844723205471E-4</v>
      </c>
      <c r="U30" s="9">
        <f>+H30/'Total x Ano'!$B$30</f>
        <v>3.7892375955320411E-4</v>
      </c>
      <c r="V30" s="9">
        <f>+I30/'Total x Ano'!$B$30</f>
        <v>4.0914700226506932E-4</v>
      </c>
      <c r="W30" s="9">
        <f>+J30/'Total x Ano'!$B$30</f>
        <v>1.5465065928064981E-5</v>
      </c>
      <c r="X30" s="9">
        <f>+K30/'Total x Ano'!$B$30</f>
        <v>5.0228731570046872E-4</v>
      </c>
      <c r="Y30" s="9">
        <f>+L30/'Total x Ano'!$B$30</f>
        <v>1.2979074501447807E-2</v>
      </c>
    </row>
    <row r="31" spans="1:25" x14ac:dyDescent="0.25">
      <c r="A31" s="1" t="s">
        <v>555</v>
      </c>
      <c r="B31" s="10">
        <f>tab_dinamicas!C31</f>
        <v>38036.178651965405</v>
      </c>
      <c r="C31" s="10">
        <f>tab_dinamicas!D31</f>
        <v>45925.981012978285</v>
      </c>
      <c r="D31" s="10">
        <f>tab_dinamicas!E31</f>
        <v>1526856.3034522703</v>
      </c>
      <c r="E31" s="10">
        <f>tab_dinamicas!F31</f>
        <v>2617.3293912120025</v>
      </c>
      <c r="F31" s="10">
        <f>tab_dinamicas!G31</f>
        <v>917079.70977235772</v>
      </c>
      <c r="G31" s="10">
        <f>tab_dinamicas!H31</f>
        <v>36055.944662525944</v>
      </c>
      <c r="H31" s="10">
        <f>tab_dinamicas!I31</f>
        <v>25850.718163075406</v>
      </c>
      <c r="I31" s="10">
        <f>tab_dinamicas!J31</f>
        <v>25815.114050055814</v>
      </c>
      <c r="J31" s="10">
        <f>tab_dinamicas!K31</f>
        <v>391031.18373278115</v>
      </c>
      <c r="K31" s="10">
        <f>tab_dinamicas!L31</f>
        <v>213700.4925362698</v>
      </c>
      <c r="L31" s="10">
        <f t="shared" si="0"/>
        <v>3222968.9554254916</v>
      </c>
      <c r="N31" s="1" t="s">
        <v>555</v>
      </c>
      <c r="O31" s="9">
        <f>+B31/'Total x Ano'!$B$30</f>
        <v>4.0054904221905815E-4</v>
      </c>
      <c r="P31" s="9">
        <f>+C31/'Total x Ano'!$B$30</f>
        <v>4.8363448589409133E-4</v>
      </c>
      <c r="Q31" s="9">
        <f>+D31/'Total x Ano'!$B$30</f>
        <v>1.6078924109331809E-2</v>
      </c>
      <c r="R31" s="9">
        <f>+E31/'Total x Ano'!$B$30</f>
        <v>2.756241078827688E-5</v>
      </c>
      <c r="S31" s="9">
        <f>+F31/'Total x Ano'!$B$30</f>
        <v>9.6575263974071363E-3</v>
      </c>
      <c r="T31" s="9">
        <f>+G31/'Total x Ano'!$B$30</f>
        <v>3.7969571636060955E-4</v>
      </c>
      <c r="U31" s="9">
        <f>+H31/'Total x Ano'!$B$30</f>
        <v>2.7222714709695549E-4</v>
      </c>
      <c r="V31" s="9">
        <f>+I31/'Total x Ano'!$B$30</f>
        <v>2.7185220950136921E-4</v>
      </c>
      <c r="W31" s="9">
        <f>+J31/'Total x Ano'!$B$30</f>
        <v>4.1178470517531027E-3</v>
      </c>
      <c r="X31" s="9">
        <f>+K31/'Total x Ano'!$B$30</f>
        <v>2.2504239553181519E-3</v>
      </c>
      <c r="Y31" s="9">
        <f>+L31/'Total x Ano'!$B$30</f>
        <v>3.3940242525670558E-2</v>
      </c>
    </row>
    <row r="32" spans="1:25" x14ac:dyDescent="0.25">
      <c r="A32" s="1" t="s">
        <v>95</v>
      </c>
      <c r="B32" s="10">
        <f>tab_dinamicas!C32</f>
        <v>3946331.243862893</v>
      </c>
      <c r="C32" s="10">
        <f>tab_dinamicas!D32</f>
        <v>1378143.011342335</v>
      </c>
      <c r="D32" s="10">
        <f>tab_dinamicas!E32</f>
        <v>45607024.051215529</v>
      </c>
      <c r="E32" s="10">
        <f>tab_dinamicas!F32</f>
        <v>92974.696801518585</v>
      </c>
      <c r="F32" s="10">
        <f>tab_dinamicas!G32</f>
        <v>29305270.898102477</v>
      </c>
      <c r="G32" s="10">
        <f>tab_dinamicas!H32</f>
        <v>1342323.8819438396</v>
      </c>
      <c r="H32" s="10">
        <f>tab_dinamicas!I32</f>
        <v>3062637.5644966597</v>
      </c>
      <c r="I32" s="10">
        <f>tab_dinamicas!J32</f>
        <v>1913159.4957159921</v>
      </c>
      <c r="J32" s="10">
        <f>tab_dinamicas!K32</f>
        <v>1149577.5580990051</v>
      </c>
      <c r="K32" s="10">
        <f>tab_dinamicas!L32</f>
        <v>7162661.4629638148</v>
      </c>
      <c r="L32" s="10">
        <f t="shared" si="0"/>
        <v>94960103.864544064</v>
      </c>
      <c r="N32" s="1" t="s">
        <v>95</v>
      </c>
      <c r="O32" s="9">
        <f>+B32/'Total x Ano'!$B$30</f>
        <v>4.1557781460434595E-2</v>
      </c>
      <c r="P32" s="9">
        <f>+C32/'Total x Ano'!$B$30</f>
        <v>1.4512863352679021E-2</v>
      </c>
      <c r="Q32" s="9">
        <f>+D32/'Total x Ano'!$B$30</f>
        <v>0.48027563361000231</v>
      </c>
      <c r="R32" s="9">
        <f>+E32/'Total x Ano'!$B$30</f>
        <v>9.7909219785755953E-4</v>
      </c>
      <c r="S32" s="9">
        <f>+F32/'Total x Ano'!$B$30</f>
        <v>0.30860613779345702</v>
      </c>
      <c r="T32" s="9">
        <f>+G32/'Total x Ano'!$B$30</f>
        <v>1.4135661475882534E-2</v>
      </c>
      <c r="U32" s="9">
        <f>+H32/'Total x Ano'!$B$30</f>
        <v>3.2251834611147459E-2</v>
      </c>
      <c r="V32" s="9">
        <f>+I32/'Total x Ano'!$B$30</f>
        <v>2.0146981920375954E-2</v>
      </c>
      <c r="W32" s="9">
        <f>+J32/'Total x Ano'!$B$30</f>
        <v>1.2105900386743692E-2</v>
      </c>
      <c r="X32" s="9">
        <f>+K32/'Total x Ano'!$B$30</f>
        <v>7.5428113191419843E-2</v>
      </c>
      <c r="Y32" s="9">
        <f>+L32/'Total x Ano'!$B$30</f>
        <v>1</v>
      </c>
    </row>
    <row r="34" spans="1:2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23"/>
    </row>
    <row r="35" spans="1:25" s="123" customFormat="1" x14ac:dyDescent="0.25">
      <c r="B35" s="123">
        <v>2008</v>
      </c>
      <c r="C35" s="123">
        <v>2008</v>
      </c>
      <c r="D35" s="123">
        <v>2008</v>
      </c>
      <c r="E35" s="123">
        <v>2008</v>
      </c>
      <c r="F35" s="123">
        <v>2008</v>
      </c>
      <c r="G35" s="123">
        <v>2008</v>
      </c>
      <c r="H35" s="123">
        <v>2008</v>
      </c>
      <c r="I35" s="123">
        <v>2008</v>
      </c>
      <c r="J35" s="123">
        <v>2008</v>
      </c>
      <c r="K35" s="123">
        <v>2008</v>
      </c>
      <c r="L35" s="123">
        <v>2008</v>
      </c>
      <c r="O35" s="123">
        <v>2008</v>
      </c>
      <c r="P35" s="123">
        <v>2008</v>
      </c>
      <c r="Q35" s="123">
        <v>2008</v>
      </c>
      <c r="R35" s="123">
        <v>2008</v>
      </c>
      <c r="S35" s="123">
        <v>2008</v>
      </c>
      <c r="T35" s="123">
        <v>2008</v>
      </c>
      <c r="U35" s="123">
        <v>2008</v>
      </c>
      <c r="V35" s="123">
        <v>2008</v>
      </c>
      <c r="W35" s="123">
        <v>2008</v>
      </c>
      <c r="X35" s="123">
        <v>2008</v>
      </c>
      <c r="Y35" s="123">
        <v>2008</v>
      </c>
    </row>
    <row r="36" spans="1:25" x14ac:dyDescent="0.25">
      <c r="A36" s="1"/>
      <c r="B36" s="1" t="s">
        <v>780</v>
      </c>
      <c r="C36" s="1" t="s">
        <v>782</v>
      </c>
      <c r="D36" s="1" t="s">
        <v>23</v>
      </c>
      <c r="E36" s="1" t="s">
        <v>787</v>
      </c>
      <c r="F36" s="1" t="s">
        <v>788</v>
      </c>
      <c r="G36" s="1" t="s">
        <v>791</v>
      </c>
      <c r="H36" s="1" t="s">
        <v>25</v>
      </c>
      <c r="I36" s="1" t="s">
        <v>24</v>
      </c>
      <c r="J36" s="1" t="s">
        <v>35</v>
      </c>
      <c r="K36" s="1" t="s">
        <v>795</v>
      </c>
      <c r="L36" s="123" t="s">
        <v>935</v>
      </c>
      <c r="N36" s="1"/>
      <c r="O36" s="1" t="s">
        <v>780</v>
      </c>
      <c r="P36" s="1" t="s">
        <v>782</v>
      </c>
      <c r="Q36" s="1" t="s">
        <v>23</v>
      </c>
      <c r="R36" s="1" t="s">
        <v>787</v>
      </c>
      <c r="S36" s="1" t="s">
        <v>788</v>
      </c>
      <c r="T36" s="1" t="s">
        <v>791</v>
      </c>
      <c r="U36" s="1" t="s">
        <v>25</v>
      </c>
      <c r="V36" s="1" t="s">
        <v>24</v>
      </c>
      <c r="W36" s="1" t="s">
        <v>35</v>
      </c>
      <c r="X36" s="1" t="s">
        <v>795</v>
      </c>
      <c r="Y36" s="123" t="s">
        <v>935</v>
      </c>
    </row>
    <row r="37" spans="1:25" x14ac:dyDescent="0.25">
      <c r="A37" s="1" t="s">
        <v>529</v>
      </c>
      <c r="B37" s="10">
        <f>tab_dinamicas!C37</f>
        <v>9177.3069466341622</v>
      </c>
      <c r="C37" s="10">
        <f>tab_dinamicas!D37</f>
        <v>701.04141507958866</v>
      </c>
      <c r="D37" s="10">
        <f>tab_dinamicas!E37</f>
        <v>132682.0171821845</v>
      </c>
      <c r="E37" s="10">
        <f>tab_dinamicas!F37</f>
        <v>239.67187323219295</v>
      </c>
      <c r="F37" s="10">
        <f>tab_dinamicas!G37</f>
        <v>60596.315315536071</v>
      </c>
      <c r="G37" s="10">
        <f>tab_dinamicas!H37</f>
        <v>5544.7179340513485</v>
      </c>
      <c r="H37" s="10">
        <f>tab_dinamicas!I37</f>
        <v>6581.2358611045765</v>
      </c>
      <c r="I37" s="10">
        <f>tab_dinamicas!J37</f>
        <v>9318.7065797477862</v>
      </c>
      <c r="J37" s="10">
        <f>tab_dinamicas!K37</f>
        <v>368.65790961372187</v>
      </c>
      <c r="K37" s="10">
        <f>tab_dinamicas!L37</f>
        <v>6445.9611247076873</v>
      </c>
      <c r="L37" s="10">
        <f>SUM(B37:K37)</f>
        <v>231655.63214189163</v>
      </c>
      <c r="M37" s="133"/>
      <c r="N37" s="123" t="s">
        <v>529</v>
      </c>
      <c r="O37" s="9">
        <f>+B37/'Total x Ano'!$C$30</f>
        <v>8.8426930156172229E-5</v>
      </c>
      <c r="P37" s="9">
        <f>+C37/'Total x Ano'!$C$30</f>
        <v>6.7548073316391055E-6</v>
      </c>
      <c r="Q37" s="9">
        <f>+D37/'Total x Ano'!$C$30</f>
        <v>1.2784429609442349E-3</v>
      </c>
      <c r="R37" s="9">
        <f>+E37/'Total x Ano'!$C$30</f>
        <v>2.3093319334246445E-6</v>
      </c>
      <c r="S37" s="9">
        <f>+F37/'Total x Ano'!$C$30</f>
        <v>5.8386912122335697E-4</v>
      </c>
      <c r="T37" s="9">
        <f>+G37/'Total x Ano'!$C$30</f>
        <v>5.3425518874015197E-5</v>
      </c>
      <c r="U37" s="9">
        <f>+H37/'Total x Ano'!$C$30</f>
        <v>6.34127731822926E-5</v>
      </c>
      <c r="V37" s="9">
        <f>+I37/'Total x Ano'!$C$30</f>
        <v>8.9789370745133084E-5</v>
      </c>
      <c r="W37" s="9">
        <f>+J37/'Total x Ano'!$C$30</f>
        <v>3.5521626784956824E-6</v>
      </c>
      <c r="X37" s="9">
        <f>+K37/'Total x Ano'!$C$30</f>
        <v>6.2109348360956588E-5</v>
      </c>
      <c r="Y37" s="9">
        <f>+L37/'Total x Ano'!$C$30</f>
        <v>2.2320923254297211E-3</v>
      </c>
    </row>
    <row r="38" spans="1:25" x14ac:dyDescent="0.25">
      <c r="A38" s="1" t="s">
        <v>530</v>
      </c>
      <c r="B38" s="10">
        <f>tab_dinamicas!C38</f>
        <v>5546.8212286328098</v>
      </c>
      <c r="C38" s="10">
        <f>tab_dinamicas!D38</f>
        <v>877.15327862030767</v>
      </c>
      <c r="D38" s="10">
        <f>tab_dinamicas!E38</f>
        <v>41419.568637267141</v>
      </c>
      <c r="E38" s="10">
        <f>tab_dinamicas!F38</f>
        <v>0</v>
      </c>
      <c r="F38" s="10">
        <f>tab_dinamicas!G38</f>
        <v>16623.379517707544</v>
      </c>
      <c r="G38" s="10">
        <f>tab_dinamicas!H38</f>
        <v>1317.7003988505144</v>
      </c>
      <c r="H38" s="10">
        <f>tab_dinamicas!I38</f>
        <v>1993.9454110766685</v>
      </c>
      <c r="I38" s="10">
        <f>tab_dinamicas!J38</f>
        <v>2962.3768297047463</v>
      </c>
      <c r="J38" s="10">
        <f>tab_dinamicas!K38</f>
        <v>43196.881902462512</v>
      </c>
      <c r="K38" s="10">
        <f>tab_dinamicas!L38</f>
        <v>1945.4441232108031</v>
      </c>
      <c r="L38" s="10">
        <f t="shared" ref="L38:L64" si="1">SUM(B38:K38)</f>
        <v>115883.27132753305</v>
      </c>
      <c r="M38" s="133"/>
      <c r="N38" s="123" t="s">
        <v>530</v>
      </c>
      <c r="O38" s="9">
        <f>+B38/'Total x Ano'!$C$30</f>
        <v>5.3445784937266024E-5</v>
      </c>
      <c r="P38" s="9">
        <f>+C38/'Total x Ano'!$C$30</f>
        <v>8.4517137931474026E-6</v>
      </c>
      <c r="Q38" s="9">
        <f>+D38/'Total x Ano'!$C$30</f>
        <v>3.9909369102334406E-4</v>
      </c>
      <c r="R38" s="9">
        <f>+E38/'Total x Ano'!$C$30</f>
        <v>0</v>
      </c>
      <c r="S38" s="9">
        <f>+F38/'Total x Ano'!$C$30</f>
        <v>1.6017274219110484E-4</v>
      </c>
      <c r="T38" s="9">
        <f>+G38/'Total x Ano'!$C$30</f>
        <v>1.2696557041567546E-5</v>
      </c>
      <c r="U38" s="9">
        <f>+H38/'Total x Ano'!$C$30</f>
        <v>1.9212441364965204E-5</v>
      </c>
      <c r="V38" s="9">
        <f>+I38/'Total x Ano'!$C$30</f>
        <v>2.8543655621395319E-5</v>
      </c>
      <c r="W38" s="9">
        <f>+J38/'Total x Ano'!$C$30</f>
        <v>4.1621879720982831E-4</v>
      </c>
      <c r="X38" s="9">
        <f>+K38/'Total x Ano'!$C$30</f>
        <v>1.8745112548402931E-5</v>
      </c>
      <c r="Y38" s="9">
        <f>+L38/'Total x Ano'!$C$30</f>
        <v>1.1165804957310216E-3</v>
      </c>
    </row>
    <row r="39" spans="1:25" x14ac:dyDescent="0.25">
      <c r="A39" s="1" t="s">
        <v>531</v>
      </c>
      <c r="B39" s="10">
        <f>tab_dinamicas!C39</f>
        <v>39489.31622221112</v>
      </c>
      <c r="C39" s="10">
        <f>tab_dinamicas!D39</f>
        <v>65744.572911020863</v>
      </c>
      <c r="D39" s="10">
        <f>tab_dinamicas!E39</f>
        <v>425366.6521639523</v>
      </c>
      <c r="E39" s="10">
        <f>tab_dinamicas!F39</f>
        <v>783.13650544811651</v>
      </c>
      <c r="F39" s="10">
        <f>tab_dinamicas!G39</f>
        <v>158833.0286055911</v>
      </c>
      <c r="G39" s="10">
        <f>tab_dinamicas!H39</f>
        <v>9821.2141000939737</v>
      </c>
      <c r="H39" s="10">
        <f>tab_dinamicas!I39</f>
        <v>28757.321740018677</v>
      </c>
      <c r="I39" s="10">
        <f>tab_dinamicas!J39</f>
        <v>34182.619696906841</v>
      </c>
      <c r="J39" s="10">
        <f>tab_dinamicas!K39</f>
        <v>19475.576626922681</v>
      </c>
      <c r="K39" s="10">
        <f>tab_dinamicas!L39</f>
        <v>31555.04092070293</v>
      </c>
      <c r="L39" s="10">
        <f t="shared" si="1"/>
        <v>814008.47949286876</v>
      </c>
      <c r="M39" s="133"/>
      <c r="N39" s="123" t="s">
        <v>531</v>
      </c>
      <c r="O39" s="9">
        <f>+B39/'Total x Ano'!$C$30</f>
        <v>3.8049495650542081E-4</v>
      </c>
      <c r="P39" s="9">
        <f>+C39/'Total x Ano'!$C$30</f>
        <v>6.3347459017728375E-4</v>
      </c>
      <c r="Q39" s="9">
        <f>+D39/'Total x Ano'!$C$30</f>
        <v>4.0985735205753089E-3</v>
      </c>
      <c r="R39" s="9">
        <f>+E39/'Total x Ano'!$C$30</f>
        <v>7.5458255316836075E-6</v>
      </c>
      <c r="S39" s="9">
        <f>+F39/'Total x Ano'!$C$30</f>
        <v>1.5304181508444643E-3</v>
      </c>
      <c r="T39" s="9">
        <f>+G39/'Total x Ano'!$C$30</f>
        <v>9.4631226603610234E-5</v>
      </c>
      <c r="U39" s="9">
        <f>+H39/'Total x Ano'!$C$30</f>
        <v>2.7708800585729982E-4</v>
      </c>
      <c r="V39" s="9">
        <f>+I39/'Total x Ano'!$C$30</f>
        <v>3.2936286669609112E-4</v>
      </c>
      <c r="W39" s="9">
        <f>+J39/'Total x Ano'!$C$30</f>
        <v>1.8765477325259213E-4</v>
      </c>
      <c r="X39" s="9">
        <f>+K39/'Total x Ano'!$C$30</f>
        <v>3.0404512083945511E-4</v>
      </c>
      <c r="Y39" s="9">
        <f>+L39/'Total x Ano'!$C$30</f>
        <v>7.8432890368832116E-3</v>
      </c>
    </row>
    <row r="40" spans="1:25" x14ac:dyDescent="0.25">
      <c r="A40" s="1" t="s">
        <v>532</v>
      </c>
      <c r="B40" s="10">
        <f>tab_dinamicas!C40</f>
        <v>726.98492088936814</v>
      </c>
      <c r="C40" s="10">
        <f>tab_dinamicas!D40</f>
        <v>532.53163897261788</v>
      </c>
      <c r="D40" s="10">
        <f>tab_dinamicas!E40</f>
        <v>34122.586857701259</v>
      </c>
      <c r="E40" s="10">
        <f>tab_dinamicas!F40</f>
        <v>236.76161411463249</v>
      </c>
      <c r="F40" s="10">
        <f>tab_dinamicas!G40</f>
        <v>17359.157553730158</v>
      </c>
      <c r="G40" s="10">
        <f>tab_dinamicas!H40</f>
        <v>1980.1876615237884</v>
      </c>
      <c r="H40" s="10">
        <f>tab_dinamicas!I40</f>
        <v>1628.8725837721022</v>
      </c>
      <c r="I40" s="10">
        <f>tab_dinamicas!J40</f>
        <v>2458.1213194074498</v>
      </c>
      <c r="J40" s="10">
        <f>tab_dinamicas!K40</f>
        <v>519.82670785836081</v>
      </c>
      <c r="K40" s="10">
        <f>tab_dinamicas!L40</f>
        <v>4560.1155955127697</v>
      </c>
      <c r="L40" s="10">
        <f t="shared" si="1"/>
        <v>64125.146453482499</v>
      </c>
      <c r="M40" s="133"/>
      <c r="N40" s="123" t="s">
        <v>532</v>
      </c>
      <c r="O40" s="9">
        <f>+B40/'Total x Ano'!$C$30</f>
        <v>7.004783124057054E-6</v>
      </c>
      <c r="P40" s="9">
        <f>+C40/'Total x Ano'!$C$30</f>
        <v>5.1311499461891954E-6</v>
      </c>
      <c r="Q40" s="9">
        <f>+D40/'Total x Ano'!$C$30</f>
        <v>3.2878442688685539E-4</v>
      </c>
      <c r="R40" s="9">
        <f>+E40/'Total x Ano'!$C$30</f>
        <v>2.2812904522775784E-6</v>
      </c>
      <c r="S40" s="9">
        <f>+F40/'Total x Ano'!$C$30</f>
        <v>1.6726225040742087E-4</v>
      </c>
      <c r="T40" s="9">
        <f>+G40/'Total x Ano'!$C$30</f>
        <v>1.9079880084636141E-5</v>
      </c>
      <c r="U40" s="9">
        <f>+H40/'Total x Ano'!$C$30</f>
        <v>1.5694822352143917E-5</v>
      </c>
      <c r="V40" s="9">
        <f>+I40/'Total x Ano'!$C$30</f>
        <v>2.3684957198294455E-5</v>
      </c>
      <c r="W40" s="9">
        <f>+J40/'Total x Ano'!$C$30</f>
        <v>5.0087329819520533E-6</v>
      </c>
      <c r="X40" s="9">
        <f>+K40/'Total x Ano'!$C$30</f>
        <v>4.3938491500098432E-5</v>
      </c>
      <c r="Y40" s="9">
        <f>+L40/'Total x Ano'!$C$30</f>
        <v>6.1787078493392501E-4</v>
      </c>
    </row>
    <row r="41" spans="1:25" x14ac:dyDescent="0.25">
      <c r="A41" s="1" t="s">
        <v>533</v>
      </c>
      <c r="B41" s="10">
        <f>tab_dinamicas!C41</f>
        <v>20188.022994899322</v>
      </c>
      <c r="C41" s="10">
        <f>tab_dinamicas!D41</f>
        <v>81198.509587747976</v>
      </c>
      <c r="D41" s="10">
        <f>tab_dinamicas!E41</f>
        <v>388416.47218965879</v>
      </c>
      <c r="E41" s="10">
        <f>tab_dinamicas!F41</f>
        <v>3307.9164856810344</v>
      </c>
      <c r="F41" s="10">
        <f>tab_dinamicas!G41</f>
        <v>250571.6579350988</v>
      </c>
      <c r="G41" s="10">
        <f>tab_dinamicas!H41</f>
        <v>16746.612397871952</v>
      </c>
      <c r="H41" s="10">
        <f>tab_dinamicas!I41</f>
        <v>13178.67491990545</v>
      </c>
      <c r="I41" s="10">
        <f>tab_dinamicas!J41</f>
        <v>11811.81460492163</v>
      </c>
      <c r="J41" s="10">
        <f>tab_dinamicas!K41</f>
        <v>26064.537060609859</v>
      </c>
      <c r="K41" s="10">
        <f>tab_dinamicas!L41</f>
        <v>58534.807289760538</v>
      </c>
      <c r="L41" s="10">
        <f t="shared" si="1"/>
        <v>870019.02546615538</v>
      </c>
      <c r="M41" s="133"/>
      <c r="N41" s="123" t="s">
        <v>533</v>
      </c>
      <c r="O41" s="9">
        <f>+B41/'Total x Ano'!$C$30</f>
        <v>1.9451947175155585E-4</v>
      </c>
      <c r="P41" s="9">
        <f>+C41/'Total x Ano'!$C$30</f>
        <v>7.8237929469433657E-4</v>
      </c>
      <c r="Q41" s="9">
        <f>+D41/'Total x Ano'!$C$30</f>
        <v>3.7425441316876265E-3</v>
      </c>
      <c r="R41" s="9">
        <f>+E41/'Total x Ano'!$C$30</f>
        <v>3.1873064913563461E-5</v>
      </c>
      <c r="S41" s="9">
        <f>+F41/'Total x Ano'!$C$30</f>
        <v>2.4143556082614837E-3</v>
      </c>
      <c r="T41" s="9">
        <f>+G41/'Total x Ano'!$C$30</f>
        <v>1.6136013903318588E-4</v>
      </c>
      <c r="U41" s="9">
        <f>+H41/'Total x Ano'!$C$30</f>
        <v>1.2698167049112133E-4</v>
      </c>
      <c r="V41" s="9">
        <f>+I41/'Total x Ano'!$C$30</f>
        <v>1.1381143849287192E-4</v>
      </c>
      <c r="W41" s="9">
        <f>+J41/'Total x Ano'!$C$30</f>
        <v>2.5114197570310249E-4</v>
      </c>
      <c r="X41" s="9">
        <f>+K41/'Total x Ano'!$C$30</f>
        <v>5.6400568772683448E-4</v>
      </c>
      <c r="Y41" s="9">
        <f>+L41/'Total x Ano'!$C$30</f>
        <v>8.3829724827556816E-3</v>
      </c>
    </row>
    <row r="42" spans="1:25" x14ac:dyDescent="0.25">
      <c r="A42" s="1" t="s">
        <v>534</v>
      </c>
      <c r="B42" s="10">
        <f>tab_dinamicas!C42</f>
        <v>735.05947775979507</v>
      </c>
      <c r="C42" s="10">
        <f>tab_dinamicas!D42</f>
        <v>6013.1457764556271</v>
      </c>
      <c r="D42" s="10">
        <f>tab_dinamicas!E42</f>
        <v>56041.255083812182</v>
      </c>
      <c r="E42" s="10">
        <f>tab_dinamicas!F42</f>
        <v>0</v>
      </c>
      <c r="F42" s="10">
        <f>tab_dinamicas!G42</f>
        <v>14065.947557259999</v>
      </c>
      <c r="G42" s="10">
        <f>tab_dinamicas!H42</f>
        <v>977.50285558096584</v>
      </c>
      <c r="H42" s="10">
        <f>tab_dinamicas!I42</f>
        <v>1447.795883955873</v>
      </c>
      <c r="I42" s="10">
        <f>tab_dinamicas!J42</f>
        <v>1376.1863325518341</v>
      </c>
      <c r="J42" s="10">
        <f>tab_dinamicas!K42</f>
        <v>0</v>
      </c>
      <c r="K42" s="10">
        <f>tab_dinamicas!L42</f>
        <v>8245.1835796324176</v>
      </c>
      <c r="L42" s="10">
        <f t="shared" si="1"/>
        <v>88902.076547008692</v>
      </c>
      <c r="M42" s="133"/>
      <c r="N42" s="123" t="s">
        <v>534</v>
      </c>
      <c r="O42" s="9">
        <f>+B42/'Total x Ano'!$C$30</f>
        <v>7.0825846273275917E-6</v>
      </c>
      <c r="P42" s="9">
        <f>+C42/'Total x Ano'!$C$30</f>
        <v>5.793900374973696E-5</v>
      </c>
      <c r="Q42" s="9">
        <f>+D42/'Total x Ano'!$C$30</f>
        <v>5.3997934012417167E-4</v>
      </c>
      <c r="R42" s="9">
        <f>+E42/'Total x Ano'!$C$30</f>
        <v>0</v>
      </c>
      <c r="S42" s="9">
        <f>+F42/'Total x Ano'!$C$30</f>
        <v>1.3553088825065247E-4</v>
      </c>
      <c r="T42" s="9">
        <f>+G42/'Total x Ano'!$C$30</f>
        <v>9.4186210879236774E-6</v>
      </c>
      <c r="U42" s="9">
        <f>+H42/'Total x Ano'!$C$30</f>
        <v>1.3950077757605495E-5</v>
      </c>
      <c r="V42" s="9">
        <f>+I42/'Total x Ano'!$C$30</f>
        <v>1.326009181321664E-5</v>
      </c>
      <c r="W42" s="9">
        <f>+J42/'Total x Ano'!$C$30</f>
        <v>0</v>
      </c>
      <c r="X42" s="9">
        <f>+K42/'Total x Ano'!$C$30</f>
        <v>7.9445558131666802E-5</v>
      </c>
      <c r="Y42" s="9">
        <f>+L42/'Total x Ano'!$C$30</f>
        <v>8.5660616554230132E-4</v>
      </c>
    </row>
    <row r="43" spans="1:25" x14ac:dyDescent="0.25">
      <c r="A43" s="1" t="s">
        <v>535</v>
      </c>
      <c r="B43" s="10">
        <f>tab_dinamicas!C43</f>
        <v>7641.4266094478999</v>
      </c>
      <c r="C43" s="10">
        <f>tab_dinamicas!D43</f>
        <v>3047.5468927864426</v>
      </c>
      <c r="D43" s="10">
        <f>tab_dinamicas!E43</f>
        <v>112906.08362222897</v>
      </c>
      <c r="E43" s="10">
        <f>tab_dinamicas!F43</f>
        <v>533.86187121049875</v>
      </c>
      <c r="F43" s="10">
        <f>tab_dinamicas!G43</f>
        <v>72840.524310988869</v>
      </c>
      <c r="G43" s="10">
        <f>tab_dinamicas!H43</f>
        <v>2771.70892777779</v>
      </c>
      <c r="H43" s="10">
        <f>tab_dinamicas!I43</f>
        <v>4608.3571789041916</v>
      </c>
      <c r="I43" s="10">
        <f>tab_dinamicas!J43</f>
        <v>6451.3894570598013</v>
      </c>
      <c r="J43" s="10">
        <f>tab_dinamicas!K43</f>
        <v>0</v>
      </c>
      <c r="K43" s="10">
        <f>tab_dinamicas!L43</f>
        <v>9080.3686295446114</v>
      </c>
      <c r="L43" s="10">
        <f t="shared" si="1"/>
        <v>219881.26749994908</v>
      </c>
      <c r="M43" s="133"/>
      <c r="N43" s="123" t="s">
        <v>535</v>
      </c>
      <c r="O43" s="9">
        <f>+B43/'Total x Ano'!$C$30</f>
        <v>7.3628124352426258E-5</v>
      </c>
      <c r="P43" s="9">
        <f>+C43/'Total x Ano'!$C$30</f>
        <v>2.9364302382293309E-5</v>
      </c>
      <c r="Q43" s="9">
        <f>+D43/'Total x Ano'!$C$30</f>
        <v>1.0878941315492839E-3</v>
      </c>
      <c r="R43" s="9">
        <f>+E43/'Total x Ano'!$C$30</f>
        <v>5.143967252385292E-6</v>
      </c>
      <c r="S43" s="9">
        <f>+F43/'Total x Ano'!$C$30</f>
        <v>7.0184684823569956E-4</v>
      </c>
      <c r="T43" s="9">
        <f>+G43/'Total x Ano'!$C$30</f>
        <v>2.6706496055439816E-5</v>
      </c>
      <c r="U43" s="9">
        <f>+H43/'Total x Ano'!$C$30</f>
        <v>4.4403317962805006E-5</v>
      </c>
      <c r="V43" s="9">
        <f>+I43/'Total x Ano'!$C$30</f>
        <v>6.2161652459376325E-5</v>
      </c>
      <c r="W43" s="9">
        <f>+J43/'Total x Ano'!$C$30</f>
        <v>0</v>
      </c>
      <c r="X43" s="9">
        <f>+K43/'Total x Ano'!$C$30</f>
        <v>8.7492891680115983E-5</v>
      </c>
      <c r="Y43" s="9">
        <f>+L43/'Total x Ano'!$C$30</f>
        <v>2.1186417319298254E-3</v>
      </c>
    </row>
    <row r="44" spans="1:25" x14ac:dyDescent="0.25">
      <c r="A44" s="1" t="s">
        <v>536</v>
      </c>
      <c r="B44" s="10">
        <f>tab_dinamicas!C44</f>
        <v>12813.993648568228</v>
      </c>
      <c r="C44" s="10">
        <f>tab_dinamicas!D44</f>
        <v>3728.0412255908172</v>
      </c>
      <c r="D44" s="10">
        <f>tab_dinamicas!E44</f>
        <v>308987.86244053341</v>
      </c>
      <c r="E44" s="10">
        <f>tab_dinamicas!F44</f>
        <v>0</v>
      </c>
      <c r="F44" s="10">
        <f>tab_dinamicas!G44</f>
        <v>89726.532850172647</v>
      </c>
      <c r="G44" s="10">
        <f>tab_dinamicas!H44</f>
        <v>4375.3936099774819</v>
      </c>
      <c r="H44" s="10">
        <f>tab_dinamicas!I44</f>
        <v>2817.0047507000563</v>
      </c>
      <c r="I44" s="10">
        <f>tab_dinamicas!J44</f>
        <v>16036.962750290142</v>
      </c>
      <c r="J44" s="10">
        <f>tab_dinamicas!K44</f>
        <v>0</v>
      </c>
      <c r="K44" s="10">
        <f>tab_dinamicas!L44</f>
        <v>31454.6350422291</v>
      </c>
      <c r="L44" s="10">
        <f t="shared" si="1"/>
        <v>469940.42631806189</v>
      </c>
      <c r="M44" s="133"/>
      <c r="N44" s="123" t="s">
        <v>536</v>
      </c>
      <c r="O44" s="9">
        <f>+B44/'Total x Ano'!$C$30</f>
        <v>1.2346782427269146E-4</v>
      </c>
      <c r="P44" s="9">
        <f>+C44/'Total x Ano'!$C$30</f>
        <v>3.5921130566037634E-5</v>
      </c>
      <c r="Q44" s="9">
        <f>+D44/'Total x Ano'!$C$30</f>
        <v>2.9772185119246596E-3</v>
      </c>
      <c r="R44" s="9">
        <f>+E44/'Total x Ano'!$C$30</f>
        <v>0</v>
      </c>
      <c r="S44" s="9">
        <f>+F44/'Total x Ano'!$C$30</f>
        <v>8.6455012343328514E-4</v>
      </c>
      <c r="T44" s="9">
        <f>+G44/'Total x Ano'!$C$30</f>
        <v>4.2158623156561216E-5</v>
      </c>
      <c r="U44" s="9">
        <f>+H44/'Total x Ano'!$C$30</f>
        <v>2.7142938967636684E-5</v>
      </c>
      <c r="V44" s="9">
        <f>+I44/'Total x Ano'!$C$30</f>
        <v>1.5452238802551323E-4</v>
      </c>
      <c r="W44" s="9">
        <f>+J44/'Total x Ano'!$C$30</f>
        <v>0</v>
      </c>
      <c r="X44" s="9">
        <f>+K44/'Total x Ano'!$C$30</f>
        <v>3.0307767105765059E-4</v>
      </c>
      <c r="Y44" s="9">
        <f>+L44/'Total x Ano'!$C$30</f>
        <v>4.5280592114040358E-3</v>
      </c>
    </row>
    <row r="45" spans="1:25" x14ac:dyDescent="0.25">
      <c r="A45" s="1" t="s">
        <v>537</v>
      </c>
      <c r="B45" s="10">
        <f>tab_dinamicas!C45</f>
        <v>8691.7408150513857</v>
      </c>
      <c r="C45" s="10">
        <f>tab_dinamicas!D45</f>
        <v>38888.467283973667</v>
      </c>
      <c r="D45" s="10">
        <f>tab_dinamicas!E45</f>
        <v>124048.21972548444</v>
      </c>
      <c r="E45" s="10">
        <f>tab_dinamicas!F45</f>
        <v>428.11443333737668</v>
      </c>
      <c r="F45" s="10">
        <f>tab_dinamicas!G45</f>
        <v>72206.837615630517</v>
      </c>
      <c r="G45" s="10">
        <f>tab_dinamicas!H45</f>
        <v>3522.123847426461</v>
      </c>
      <c r="H45" s="10">
        <f>tab_dinamicas!I45</f>
        <v>1672.8712300654943</v>
      </c>
      <c r="I45" s="10">
        <f>tab_dinamicas!J45</f>
        <v>7854.7473079888423</v>
      </c>
      <c r="J45" s="10">
        <f>tab_dinamicas!K45</f>
        <v>3070.1302140770663</v>
      </c>
      <c r="K45" s="10">
        <f>tab_dinamicas!L45</f>
        <v>10240.355824639215</v>
      </c>
      <c r="L45" s="10">
        <f t="shared" si="1"/>
        <v>270623.60829767451</v>
      </c>
      <c r="M45" s="133"/>
      <c r="N45" s="123" t="s">
        <v>537</v>
      </c>
      <c r="O45" s="9">
        <f>+B45/'Total x Ano'!$C$30</f>
        <v>8.3748311182942788E-5</v>
      </c>
      <c r="P45" s="9">
        <f>+C45/'Total x Ano'!$C$30</f>
        <v>3.7470554274767138E-4</v>
      </c>
      <c r="Q45" s="9">
        <f>+D45/'Total x Ano'!$C$30</f>
        <v>1.1952529566079237E-3</v>
      </c>
      <c r="R45" s="9">
        <f>+E45/'Total x Ano'!$C$30</f>
        <v>4.1250494633894436E-6</v>
      </c>
      <c r="S45" s="9">
        <f>+F45/'Total x Ano'!$C$30</f>
        <v>6.9574102988646152E-4</v>
      </c>
      <c r="T45" s="9">
        <f>+G45/'Total x Ano'!$C$30</f>
        <v>3.3937036351605832E-5</v>
      </c>
      <c r="U45" s="9">
        <f>+H45/'Total x Ano'!$C$30</f>
        <v>1.6118766461824026E-5</v>
      </c>
      <c r="V45" s="9">
        <f>+I45/'Total x Ano'!$C$30</f>
        <v>7.5683552444832393E-5</v>
      </c>
      <c r="W45" s="9">
        <f>+J45/'Total x Ano'!$C$30</f>
        <v>2.9581901486918745E-5</v>
      </c>
      <c r="X45" s="9">
        <f>+K45/'Total x Ano'!$C$30</f>
        <v>9.8669820519823622E-5</v>
      </c>
      <c r="Y45" s="9">
        <f>+L45/'Total x Ano'!$C$30</f>
        <v>2.6075639671533941E-3</v>
      </c>
    </row>
    <row r="46" spans="1:25" x14ac:dyDescent="0.25">
      <c r="A46" s="1" t="s">
        <v>538</v>
      </c>
      <c r="B46" s="10">
        <f>tab_dinamicas!C46</f>
        <v>50338.876583351099</v>
      </c>
      <c r="C46" s="10">
        <f>tab_dinamicas!D46</f>
        <v>40175.780358769254</v>
      </c>
      <c r="D46" s="10">
        <f>tab_dinamicas!E46</f>
        <v>534552.98251494276</v>
      </c>
      <c r="E46" s="10">
        <f>tab_dinamicas!F46</f>
        <v>7627.2563288475067</v>
      </c>
      <c r="F46" s="10">
        <f>tab_dinamicas!G46</f>
        <v>426553.85738298541</v>
      </c>
      <c r="G46" s="10">
        <f>tab_dinamicas!H46</f>
        <v>29988.270630320694</v>
      </c>
      <c r="H46" s="10">
        <f>tab_dinamicas!I46</f>
        <v>44963.184225343743</v>
      </c>
      <c r="I46" s="10">
        <f>tab_dinamicas!J46</f>
        <v>24301.382172053021</v>
      </c>
      <c r="J46" s="10">
        <f>tab_dinamicas!K46</f>
        <v>935.51143606766334</v>
      </c>
      <c r="K46" s="10">
        <f>tab_dinamicas!L46</f>
        <v>62796.192310861166</v>
      </c>
      <c r="L46" s="10">
        <f t="shared" si="1"/>
        <v>1222233.2939435421</v>
      </c>
      <c r="M46" s="133"/>
      <c r="N46" s="123" t="s">
        <v>538</v>
      </c>
      <c r="O46" s="9">
        <f>+B46/'Total x Ano'!$C$30</f>
        <v>4.850347002296474E-4</v>
      </c>
      <c r="P46" s="9">
        <f>+C46/'Total x Ano'!$C$30</f>
        <v>3.8710930607562953E-4</v>
      </c>
      <c r="Q46" s="9">
        <f>+D46/'Total x Ano'!$C$30</f>
        <v>5.1506263792297554E-3</v>
      </c>
      <c r="R46" s="9">
        <f>+E46/'Total x Ano'!$C$30</f>
        <v>7.3491588174631319E-5</v>
      </c>
      <c r="S46" s="9">
        <f>+F46/'Total x Ano'!$C$30</f>
        <v>4.110012705686469E-3</v>
      </c>
      <c r="T46" s="9">
        <f>+G46/'Total x Ano'!$C$30</f>
        <v>2.8894867829437843E-4</v>
      </c>
      <c r="U46" s="9">
        <f>+H46/'Total x Ano'!$C$30</f>
        <v>4.3323780867455722E-4</v>
      </c>
      <c r="V46" s="9">
        <f>+I46/'Total x Ano'!$C$30</f>
        <v>2.341532909951E-4</v>
      </c>
      <c r="W46" s="9">
        <f>+J46/'Total x Ano'!$C$30</f>
        <v>9.0140173907766447E-6</v>
      </c>
      <c r="X46" s="9">
        <f>+K46/'Total x Ano'!$C$30</f>
        <v>6.0506579368391222E-4</v>
      </c>
      <c r="Y46" s="9">
        <f>+L46/'Total x Ano'!$C$30</f>
        <v>1.1776694268434855E-2</v>
      </c>
    </row>
    <row r="47" spans="1:25" x14ac:dyDescent="0.25">
      <c r="A47" s="1" t="s">
        <v>539</v>
      </c>
      <c r="B47" s="10">
        <f>tab_dinamicas!C47</f>
        <v>11222.369369988493</v>
      </c>
      <c r="C47" s="10">
        <f>tab_dinamicas!D47</f>
        <v>11472.799965685022</v>
      </c>
      <c r="D47" s="10">
        <f>tab_dinamicas!E47</f>
        <v>213597.95631137892</v>
      </c>
      <c r="E47" s="10">
        <f>tab_dinamicas!F47</f>
        <v>531.94285072484672</v>
      </c>
      <c r="F47" s="10">
        <f>tab_dinamicas!G47</f>
        <v>143124.51544463061</v>
      </c>
      <c r="G47" s="10">
        <f>tab_dinamicas!H47</f>
        <v>9975.6635902766338</v>
      </c>
      <c r="H47" s="10">
        <f>tab_dinamicas!I47</f>
        <v>10299.368309246389</v>
      </c>
      <c r="I47" s="10">
        <f>tab_dinamicas!J47</f>
        <v>6855.592848944083</v>
      </c>
      <c r="J47" s="10">
        <f>tab_dinamicas!K47</f>
        <v>5833.8007308442211</v>
      </c>
      <c r="K47" s="10">
        <f>tab_dinamicas!L47</f>
        <v>34834.84239504084</v>
      </c>
      <c r="L47" s="10">
        <f t="shared" si="1"/>
        <v>447748.85181675997</v>
      </c>
      <c r="M47" s="133"/>
      <c r="N47" s="123" t="s">
        <v>539</v>
      </c>
      <c r="O47" s="9">
        <f>+B47/'Total x Ano'!$C$30</f>
        <v>1.0813190386213393E-4</v>
      </c>
      <c r="P47" s="9">
        <f>+C47/'Total x Ano'!$C$30</f>
        <v>1.1054490028073441E-4</v>
      </c>
      <c r="Q47" s="9">
        <f>+D47/'Total x Ano'!$C$30</f>
        <v>2.0580995791117853E-3</v>
      </c>
      <c r="R47" s="9">
        <f>+E47/'Total x Ano'!$C$30</f>
        <v>5.125476741885886E-6</v>
      </c>
      <c r="S47" s="9">
        <f>+F47/'Total x Ano'!$C$30</f>
        <v>1.3790605026565053E-3</v>
      </c>
      <c r="T47" s="9">
        <f>+G47/'Total x Ano'!$C$30</f>
        <v>9.6119407652850121E-5</v>
      </c>
      <c r="U47" s="9">
        <f>+H47/'Total x Ano'!$C$30</f>
        <v>9.9238428814723761E-5</v>
      </c>
      <c r="V47" s="9">
        <f>+I47/'Total x Ano'!$C$30</f>
        <v>6.6056309716770126E-5</v>
      </c>
      <c r="W47" s="9">
        <f>+J47/'Total x Ano'!$C$30</f>
        <v>5.6210944318538389E-5</v>
      </c>
      <c r="X47" s="9">
        <f>+K47/'Total x Ano'!$C$30</f>
        <v>3.3564728665823671E-4</v>
      </c>
      <c r="Y47" s="9">
        <f>+L47/'Total x Ano'!$C$30</f>
        <v>4.3142347398141632E-3</v>
      </c>
    </row>
    <row r="48" spans="1:25" x14ac:dyDescent="0.25">
      <c r="A48" s="1" t="s">
        <v>540</v>
      </c>
      <c r="B48" s="10">
        <f>tab_dinamicas!C48</f>
        <v>7817.6794985156293</v>
      </c>
      <c r="C48" s="10">
        <f>tab_dinamicas!D48</f>
        <v>8965.0988570013978</v>
      </c>
      <c r="D48" s="10">
        <f>tab_dinamicas!E48</f>
        <v>218774.99073422505</v>
      </c>
      <c r="E48" s="10">
        <f>tab_dinamicas!F48</f>
        <v>739.25942588112491</v>
      </c>
      <c r="F48" s="10">
        <f>tab_dinamicas!G48</f>
        <v>115394.65219081042</v>
      </c>
      <c r="G48" s="10">
        <f>tab_dinamicas!H48</f>
        <v>5820.0172067578605</v>
      </c>
      <c r="H48" s="10">
        <f>tab_dinamicas!I48</f>
        <v>3921.204283018054</v>
      </c>
      <c r="I48" s="10">
        <f>tab_dinamicas!J48</f>
        <v>7423.9965338038855</v>
      </c>
      <c r="J48" s="10">
        <f>tab_dinamicas!K48</f>
        <v>1174.1013490758219</v>
      </c>
      <c r="K48" s="10">
        <f>tab_dinamicas!L48</f>
        <v>15277.861880583088</v>
      </c>
      <c r="L48" s="10">
        <f t="shared" si="1"/>
        <v>385308.86195967236</v>
      </c>
      <c r="M48" s="133"/>
      <c r="N48" s="123" t="s">
        <v>540</v>
      </c>
      <c r="O48" s="9">
        <f>+B48/'Total x Ano'!$C$30</f>
        <v>7.5326389649865369E-5</v>
      </c>
      <c r="P48" s="9">
        <f>+C48/'Total x Ano'!$C$30</f>
        <v>8.6382222484341186E-5</v>
      </c>
      <c r="Q48" s="9">
        <f>+D48/'Total x Ano'!$C$30</f>
        <v>2.107982324015835E-3</v>
      </c>
      <c r="R48" s="9">
        <f>+E48/'Total x Ano'!$C$30</f>
        <v>7.1230527648045218E-6</v>
      </c>
      <c r="S48" s="9">
        <f>+F48/'Total x Ano'!$C$30</f>
        <v>1.1118724598630715E-3</v>
      </c>
      <c r="T48" s="9">
        <f>+G48/'Total x Ano'!$C$30</f>
        <v>5.6078134690531176E-5</v>
      </c>
      <c r="U48" s="9">
        <f>+H48/'Total x Ano'!$C$30</f>
        <v>3.7782331927961732E-5</v>
      </c>
      <c r="V48" s="9">
        <f>+I48/'Total x Ano'!$C$30</f>
        <v>7.1533100809612754E-5</v>
      </c>
      <c r="W48" s="9">
        <f>+J48/'Total x Ano'!$C$30</f>
        <v>1.1312924215646156E-5</v>
      </c>
      <c r="X48" s="9">
        <f>+K48/'Total x Ano'!$C$30</f>
        <v>1.4720815521436227E-4</v>
      </c>
      <c r="Y48" s="9">
        <f>+L48/'Total x Ano'!$C$30</f>
        <v>3.7126010956360319E-3</v>
      </c>
    </row>
    <row r="49" spans="1:25" x14ac:dyDescent="0.25">
      <c r="A49" s="1" t="s">
        <v>541</v>
      </c>
      <c r="B49" s="10">
        <f>tab_dinamicas!C49</f>
        <v>320871.64416077116</v>
      </c>
      <c r="C49" s="10">
        <f>tab_dinamicas!D49</f>
        <v>122079.60463362424</v>
      </c>
      <c r="D49" s="10">
        <f>tab_dinamicas!E49</f>
        <v>661631.76212216646</v>
      </c>
      <c r="E49" s="10">
        <f>tab_dinamicas!F49</f>
        <v>2362.1982452255347</v>
      </c>
      <c r="F49" s="10">
        <f>tab_dinamicas!G49</f>
        <v>743492.90079091105</v>
      </c>
      <c r="G49" s="10">
        <f>tab_dinamicas!H49</f>
        <v>18233.238407440214</v>
      </c>
      <c r="H49" s="10">
        <f>tab_dinamicas!I49</f>
        <v>27713.274502002507</v>
      </c>
      <c r="I49" s="10">
        <f>tab_dinamicas!J49</f>
        <v>52606.46878890568</v>
      </c>
      <c r="J49" s="10">
        <f>tab_dinamicas!K49</f>
        <v>30844.975689367518</v>
      </c>
      <c r="K49" s="10">
        <f>tab_dinamicas!L49</f>
        <v>133780.81769333532</v>
      </c>
      <c r="L49" s="10">
        <f t="shared" si="1"/>
        <v>2113616.88503375</v>
      </c>
      <c r="M49" s="133"/>
      <c r="N49" s="123" t="s">
        <v>541</v>
      </c>
      <c r="O49" s="9">
        <f>+B49/'Total x Ano'!$C$30</f>
        <v>3.0917233816296075E-3</v>
      </c>
      <c r="P49" s="9">
        <f>+C49/'Total x Ano'!$C$30</f>
        <v>1.1762845827435024E-3</v>
      </c>
      <c r="Q49" s="9">
        <f>+D49/'Total x Ano'!$C$30</f>
        <v>6.3750799617462352E-3</v>
      </c>
      <c r="R49" s="9">
        <f>+E49/'Total x Ano'!$C$30</f>
        <v>2.2760700983440441E-5</v>
      </c>
      <c r="S49" s="9">
        <f>+F49/'Total x Ano'!$C$30</f>
        <v>7.1638439459584726E-3</v>
      </c>
      <c r="T49" s="9">
        <f>+G49/'Total x Ano'!$C$30</f>
        <v>1.7568436018878915E-4</v>
      </c>
      <c r="U49" s="9">
        <f>+H49/'Total x Ano'!$C$30</f>
        <v>2.6702820370263174E-4</v>
      </c>
      <c r="V49" s="9">
        <f>+I49/'Total x Ano'!$C$30</f>
        <v>5.0688383513918596E-4</v>
      </c>
      <c r="W49" s="9">
        <f>+J49/'Total x Ano'!$C$30</f>
        <v>2.9720336552030338E-4</v>
      </c>
      <c r="X49" s="9">
        <f>+K49/'Total x Ano'!$C$30</f>
        <v>1.2890303322308338E-3</v>
      </c>
      <c r="Y49" s="9">
        <f>+L49/'Total x Ano'!$C$30</f>
        <v>2.0365522669843004E-2</v>
      </c>
    </row>
    <row r="50" spans="1:25" x14ac:dyDescent="0.25">
      <c r="A50" s="1" t="s">
        <v>542</v>
      </c>
      <c r="B50" s="10">
        <f>tab_dinamicas!C50</f>
        <v>4922.9144842772857</v>
      </c>
      <c r="C50" s="10">
        <f>tab_dinamicas!D50</f>
        <v>1565.5597497001363</v>
      </c>
      <c r="D50" s="10">
        <f>tab_dinamicas!E50</f>
        <v>190405.68881107611</v>
      </c>
      <c r="E50" s="10">
        <f>tab_dinamicas!F50</f>
        <v>1431.2216706909346</v>
      </c>
      <c r="F50" s="10">
        <f>tab_dinamicas!G50</f>
        <v>79211.219842392704</v>
      </c>
      <c r="G50" s="10">
        <f>tab_dinamicas!H50</f>
        <v>4313.389906358615</v>
      </c>
      <c r="H50" s="10">
        <f>tab_dinamicas!I50</f>
        <v>4194.5937401502952</v>
      </c>
      <c r="I50" s="10">
        <f>tab_dinamicas!J50</f>
        <v>4878.7126127883457</v>
      </c>
      <c r="J50" s="10">
        <f>tab_dinamicas!K50</f>
        <v>380.8736031496029</v>
      </c>
      <c r="K50" s="10">
        <f>tab_dinamicas!L50</f>
        <v>9087.7291185327631</v>
      </c>
      <c r="L50" s="10">
        <f t="shared" si="1"/>
        <v>300391.90353911673</v>
      </c>
      <c r="M50" s="133"/>
      <c r="N50" s="123" t="s">
        <v>542</v>
      </c>
      <c r="O50" s="9">
        <f>+B50/'Total x Ano'!$C$30</f>
        <v>4.7434200228603229E-5</v>
      </c>
      <c r="P50" s="9">
        <f>+C50/'Total x Ano'!$C$30</f>
        <v>1.5084778513681659E-5</v>
      </c>
      <c r="Q50" s="9">
        <f>+D50/'Total x Ano'!$C$30</f>
        <v>1.8346330403615811E-3</v>
      </c>
      <c r="R50" s="9">
        <f>+E50/'Total x Ano'!$C$30</f>
        <v>1.3790378751427028E-5</v>
      </c>
      <c r="S50" s="9">
        <f>+F50/'Total x Ano'!$C$30</f>
        <v>7.6323098326327369E-4</v>
      </c>
      <c r="T50" s="9">
        <f>+G50/'Total x Ano'!$C$30</f>
        <v>4.1561193300372261E-5</v>
      </c>
      <c r="U50" s="9">
        <f>+H50/'Total x Ano'!$C$30</f>
        <v>4.0416545926887945E-5</v>
      </c>
      <c r="V50" s="9">
        <f>+I50/'Total x Ano'!$C$30</f>
        <v>4.7008297964937732E-5</v>
      </c>
      <c r="W50" s="9">
        <f>+J50/'Total x Ano'!$C$30</f>
        <v>3.6698656479384475E-6</v>
      </c>
      <c r="X50" s="9">
        <f>+K50/'Total x Ano'!$C$30</f>
        <v>8.7563812860965158E-5</v>
      </c>
      <c r="Y50" s="9">
        <f>+L50/'Total x Ano'!$C$30</f>
        <v>2.8943930968196676E-3</v>
      </c>
    </row>
    <row r="51" spans="1:25" x14ac:dyDescent="0.25">
      <c r="A51" s="1" t="s">
        <v>543</v>
      </c>
      <c r="B51" s="10">
        <f>tab_dinamicas!C51</f>
        <v>18477.359837304997</v>
      </c>
      <c r="C51" s="10">
        <f>tab_dinamicas!D51</f>
        <v>5175.1643615018229</v>
      </c>
      <c r="D51" s="10">
        <f>tab_dinamicas!E51</f>
        <v>211676.3477162942</v>
      </c>
      <c r="E51" s="10">
        <f>tab_dinamicas!F51</f>
        <v>8623.105423727473</v>
      </c>
      <c r="F51" s="10">
        <f>tab_dinamicas!G51</f>
        <v>89411.304930972794</v>
      </c>
      <c r="G51" s="10">
        <f>tab_dinamicas!H51</f>
        <v>6071.8625632925523</v>
      </c>
      <c r="H51" s="10">
        <f>tab_dinamicas!I51</f>
        <v>5975.3464406923167</v>
      </c>
      <c r="I51" s="10">
        <f>tab_dinamicas!J51</f>
        <v>3135.775807483571</v>
      </c>
      <c r="J51" s="10">
        <f>tab_dinamicas!K51</f>
        <v>3981.100580485655</v>
      </c>
      <c r="K51" s="10">
        <f>tab_dinamicas!L51</f>
        <v>16580.027427856836</v>
      </c>
      <c r="L51" s="10">
        <f t="shared" si="1"/>
        <v>369107.39508961223</v>
      </c>
      <c r="M51" s="133"/>
      <c r="N51" s="123" t="s">
        <v>543</v>
      </c>
      <c r="O51" s="9">
        <f>+B51/'Total x Ano'!$C$30</f>
        <v>1.7803656533500528E-4</v>
      </c>
      <c r="P51" s="9">
        <f>+C51/'Total x Ano'!$C$30</f>
        <v>4.9864726133963507E-5</v>
      </c>
      <c r="Q51" s="9">
        <f>+D51/'Total x Ano'!$C$30</f>
        <v>2.0395841311690336E-3</v>
      </c>
      <c r="R51" s="9">
        <f>+E51/'Total x Ano'!$C$30</f>
        <v>8.3086982430386782E-5</v>
      </c>
      <c r="S51" s="9">
        <f>+F51/'Total x Ano'!$C$30</f>
        <v>8.6151277954183076E-4</v>
      </c>
      <c r="T51" s="9">
        <f>+G51/'Total x Ano'!$C$30</f>
        <v>5.8504762881344509E-5</v>
      </c>
      <c r="U51" s="9">
        <f>+H51/'Total x Ano'!$C$30</f>
        <v>5.7574792413783138E-5</v>
      </c>
      <c r="V51" s="9">
        <f>+I51/'Total x Ano'!$C$30</f>
        <v>3.0214422370983372E-5</v>
      </c>
      <c r="W51" s="9">
        <f>+J51/'Total x Ano'!$C$30</f>
        <v>3.8359456104321917E-5</v>
      </c>
      <c r="X51" s="9">
        <f>+K51/'Total x Ano'!$C$30</f>
        <v>1.5975502790480664E-4</v>
      </c>
      <c r="Y51" s="9">
        <f>+L51/'Total x Ano'!$C$30</f>
        <v>3.5564936462854596E-3</v>
      </c>
    </row>
    <row r="52" spans="1:25" x14ac:dyDescent="0.25">
      <c r="A52" s="1" t="s">
        <v>544</v>
      </c>
      <c r="B52" s="10">
        <f>tab_dinamicas!C52</f>
        <v>75816.068362779974</v>
      </c>
      <c r="C52" s="10">
        <f>tab_dinamicas!D52</f>
        <v>61136.864660550767</v>
      </c>
      <c r="D52" s="10">
        <f>tab_dinamicas!E52</f>
        <v>837407.16716294212</v>
      </c>
      <c r="E52" s="10">
        <f>tab_dinamicas!F52</f>
        <v>2764.005467856427</v>
      </c>
      <c r="F52" s="10">
        <f>tab_dinamicas!G52</f>
        <v>665196.81652473938</v>
      </c>
      <c r="G52" s="10">
        <f>tab_dinamicas!H52</f>
        <v>50620.243916862797</v>
      </c>
      <c r="H52" s="10">
        <f>tab_dinamicas!I52</f>
        <v>77561.962941072416</v>
      </c>
      <c r="I52" s="10">
        <f>tab_dinamicas!J52</f>
        <v>49633.716225505777</v>
      </c>
      <c r="J52" s="10">
        <f>tab_dinamicas!K52</f>
        <v>19433.18512543384</v>
      </c>
      <c r="K52" s="10">
        <f>tab_dinamicas!L52</f>
        <v>171627.58347951615</v>
      </c>
      <c r="L52" s="10">
        <f t="shared" si="1"/>
        <v>2011197.6138672598</v>
      </c>
      <c r="M52" s="133"/>
      <c r="N52" s="123" t="s">
        <v>544</v>
      </c>
      <c r="O52" s="9">
        <f>+B52/'Total x Ano'!$C$30</f>
        <v>7.3051737517506991E-4</v>
      </c>
      <c r="P52" s="9">
        <f>+C52/'Total x Ano'!$C$30</f>
        <v>5.8907752489292255E-4</v>
      </c>
      <c r="Q52" s="9">
        <f>+D52/'Total x Ano'!$C$30</f>
        <v>8.0687445144409838E-3</v>
      </c>
      <c r="R52" s="9">
        <f>+E52/'Total x Ano'!$C$30</f>
        <v>2.6632270215943722E-5</v>
      </c>
      <c r="S52" s="9">
        <f>+F52/'Total x Ano'!$C$30</f>
        <v>6.4094306507329309E-3</v>
      </c>
      <c r="T52" s="9">
        <f>+G52/'Total x Ano'!$C$30</f>
        <v>4.8774578417762327E-4</v>
      </c>
      <c r="U52" s="9">
        <f>+H52/'Total x Ano'!$C$30</f>
        <v>7.4733975006483291E-4</v>
      </c>
      <c r="V52" s="9">
        <f>+I52/'Total x Ano'!$C$30</f>
        <v>4.7824020527871205E-4</v>
      </c>
      <c r="W52" s="9">
        <f>+J52/'Total x Ano'!$C$30</f>
        <v>1.872463146096409E-4</v>
      </c>
      <c r="X52" s="9">
        <f>+K52/'Total x Ano'!$C$30</f>
        <v>1.6536986749453636E-3</v>
      </c>
      <c r="Y52" s="9">
        <f>+L52/'Total x Ano'!$C$30</f>
        <v>1.9378673064534026E-2</v>
      </c>
    </row>
    <row r="53" spans="1:25" x14ac:dyDescent="0.25">
      <c r="A53" s="1" t="s">
        <v>545</v>
      </c>
      <c r="B53" s="10">
        <f>tab_dinamicas!C53</f>
        <v>543769.98311455117</v>
      </c>
      <c r="C53" s="10">
        <f>tab_dinamicas!D53</f>
        <v>177672.59025731171</v>
      </c>
      <c r="D53" s="10">
        <f>tab_dinamicas!E53</f>
        <v>2438741.7292798455</v>
      </c>
      <c r="E53" s="10">
        <f>tab_dinamicas!F53</f>
        <v>15848.553435862434</v>
      </c>
      <c r="F53" s="10">
        <f>tab_dinamicas!G53</f>
        <v>1837392.0516257044</v>
      </c>
      <c r="G53" s="10">
        <f>tab_dinamicas!H53</f>
        <v>139702.2830332584</v>
      </c>
      <c r="H53" s="10">
        <f>tab_dinamicas!I53</f>
        <v>187142.45536653686</v>
      </c>
      <c r="I53" s="10">
        <f>tab_dinamicas!J53</f>
        <v>127301.02001690608</v>
      </c>
      <c r="J53" s="10">
        <f>tab_dinamicas!K53</f>
        <v>76173.185892222536</v>
      </c>
      <c r="K53" s="10">
        <f>tab_dinamicas!L53</f>
        <v>285980.92547814874</v>
      </c>
      <c r="L53" s="10">
        <f t="shared" si="1"/>
        <v>5829724.7775003482</v>
      </c>
      <c r="M53" s="133"/>
      <c r="N53" s="123" t="s">
        <v>545</v>
      </c>
      <c r="O53" s="9">
        <f>+B53/'Total x Ano'!$C$30</f>
        <v>5.2394357732066989E-3</v>
      </c>
      <c r="P53" s="9">
        <f>+C53/'Total x Ano'!$C$30</f>
        <v>1.7119446718638562E-3</v>
      </c>
      <c r="Q53" s="9">
        <f>+D53/'Total x Ano'!$C$30</f>
        <v>2.3498227292382632E-2</v>
      </c>
      <c r="R53" s="9">
        <f>+E53/'Total x Ano'!$C$30</f>
        <v>1.5270699083061158E-4</v>
      </c>
      <c r="S53" s="9">
        <f>+F53/'Total x Ano'!$C$30</f>
        <v>1.7703988715142727E-2</v>
      </c>
      <c r="T53" s="9">
        <f>+G53/'Total x Ano'!$C$30</f>
        <v>1.3460859592334385E-3</v>
      </c>
      <c r="U53" s="9">
        <f>+H53/'Total x Ano'!$C$30</f>
        <v>1.8031905139688697E-3</v>
      </c>
      <c r="V53" s="9">
        <f>+I53/'Total x Ano'!$C$30</f>
        <v>1.2265949555030364E-3</v>
      </c>
      <c r="W53" s="9">
        <f>+J53/'Total x Ano'!$C$30</f>
        <v>7.3395834179165937E-4</v>
      </c>
      <c r="X53" s="9">
        <f>+K53/'Total x Ano'!$C$30</f>
        <v>2.7555377051574426E-3</v>
      </c>
      <c r="Y53" s="9">
        <f>+L53/'Total x Ano'!$C$30</f>
        <v>5.6171670919080978E-2</v>
      </c>
    </row>
    <row r="54" spans="1:25" x14ac:dyDescent="0.25">
      <c r="A54" s="1" t="s">
        <v>546</v>
      </c>
      <c r="B54" s="10">
        <f>tab_dinamicas!C54</f>
        <v>39067.991848202975</v>
      </c>
      <c r="C54" s="10">
        <f>tab_dinamicas!D54</f>
        <v>14894.878213390031</v>
      </c>
      <c r="D54" s="10">
        <f>tab_dinamicas!E54</f>
        <v>799240.27838711278</v>
      </c>
      <c r="E54" s="10">
        <f>tab_dinamicas!F54</f>
        <v>1077.2455413307491</v>
      </c>
      <c r="F54" s="10">
        <f>tab_dinamicas!G54</f>
        <v>476168.41346794454</v>
      </c>
      <c r="G54" s="10">
        <f>tab_dinamicas!H54</f>
        <v>21930.755668404221</v>
      </c>
      <c r="H54" s="10">
        <f>tab_dinamicas!I54</f>
        <v>27815.433436027364</v>
      </c>
      <c r="I54" s="10">
        <f>tab_dinamicas!J54</f>
        <v>37766.433350387328</v>
      </c>
      <c r="J54" s="10">
        <f>tab_dinamicas!K54</f>
        <v>16787.449582940033</v>
      </c>
      <c r="K54" s="10">
        <f>tab_dinamicas!L54</f>
        <v>54613.4480433844</v>
      </c>
      <c r="L54" s="10">
        <f t="shared" si="1"/>
        <v>1489362.3275391243</v>
      </c>
      <c r="M54" s="133"/>
      <c r="N54" s="123" t="s">
        <v>546</v>
      </c>
      <c r="O54" s="9">
        <f>+B54/'Total x Ano'!$C$30</f>
        <v>3.7643533191073782E-4</v>
      </c>
      <c r="P54" s="9">
        <f>+C54/'Total x Ano'!$C$30</f>
        <v>1.4351795827676766E-4</v>
      </c>
      <c r="Q54" s="9">
        <f>+D54/'Total x Ano'!$C$30</f>
        <v>7.7009916619229088E-3</v>
      </c>
      <c r="R54" s="9">
        <f>+E54/'Total x Ano'!$C$30</f>
        <v>1.0379680749289792E-5</v>
      </c>
      <c r="S54" s="9">
        <f>+F54/'Total x Ano'!$C$30</f>
        <v>4.5880682955415329E-3</v>
      </c>
      <c r="T54" s="9">
        <f>+G54/'Total x Ano'!$C$30</f>
        <v>2.1131138045603871E-4</v>
      </c>
      <c r="U54" s="9">
        <f>+H54/'Total x Ano'!$C$30</f>
        <v>2.6801254485809E-4</v>
      </c>
      <c r="V54" s="9">
        <f>+I54/'Total x Ano'!$C$30</f>
        <v>3.6389430837847729E-4</v>
      </c>
      <c r="W54" s="9">
        <f>+J54/'Total x Ano'!$C$30</f>
        <v>1.6175362123148091E-4</v>
      </c>
      <c r="X54" s="9">
        <f>+K54/'Total x Ano'!$C$30</f>
        <v>5.2622186266650594E-4</v>
      </c>
      <c r="Y54" s="9">
        <f>+L54/'Total x Ano'!$C$30</f>
        <v>1.435058664599183E-2</v>
      </c>
    </row>
    <row r="55" spans="1:25" x14ac:dyDescent="0.25">
      <c r="A55" s="1" t="s">
        <v>547</v>
      </c>
      <c r="B55" s="10">
        <f>tab_dinamicas!C55</f>
        <v>903090.30024812382</v>
      </c>
      <c r="C55" s="10">
        <f>tab_dinamicas!D55</f>
        <v>233112.90909471182</v>
      </c>
      <c r="D55" s="10">
        <f>tab_dinamicas!E55</f>
        <v>12696489.629158633</v>
      </c>
      <c r="E55" s="10">
        <f>tab_dinamicas!F55</f>
        <v>27499.015425517951</v>
      </c>
      <c r="F55" s="10">
        <f>tab_dinamicas!G55</f>
        <v>3713149.801225313</v>
      </c>
      <c r="G55" s="10">
        <f>tab_dinamicas!H55</f>
        <v>238707.9660413141</v>
      </c>
      <c r="H55" s="10">
        <f>tab_dinamicas!I55</f>
        <v>177378.9790564802</v>
      </c>
      <c r="I55" s="10">
        <f>tab_dinamicas!J55</f>
        <v>425898.56362295081</v>
      </c>
      <c r="J55" s="10">
        <f>tab_dinamicas!K55</f>
        <v>164799.39142813097</v>
      </c>
      <c r="K55" s="10">
        <f>tab_dinamicas!L55</f>
        <v>786188.78470455075</v>
      </c>
      <c r="L55" s="10">
        <f t="shared" si="1"/>
        <v>19366315.340005729</v>
      </c>
      <c r="M55" s="133"/>
      <c r="N55" s="123" t="s">
        <v>547</v>
      </c>
      <c r="O55" s="9">
        <f>+B55/'Total x Ano'!$C$30</f>
        <v>8.7016271079443097E-3</v>
      </c>
      <c r="P55" s="9">
        <f>+C55/'Total x Ano'!$C$30</f>
        <v>2.2461337569819793E-3</v>
      </c>
      <c r="Q55" s="9">
        <f>+D55/'Total x Ano'!$C$30</f>
        <v>0.12233562723734956</v>
      </c>
      <c r="R55" s="9">
        <f>+E55/'Total x Ano'!$C$30</f>
        <v>2.6496373397291717E-4</v>
      </c>
      <c r="S55" s="9">
        <f>+F55/'Total x Ano'!$C$30</f>
        <v>3.5777645886931712E-2</v>
      </c>
      <c r="T55" s="9">
        <f>+G55/'Total x Ano'!$C$30</f>
        <v>2.3000443118663247E-3</v>
      </c>
      <c r="U55" s="9">
        <f>+H55/'Total x Ano'!$C$30</f>
        <v>1.7091156134810461E-3</v>
      </c>
      <c r="V55" s="9">
        <f>+I55/'Total x Ano'!$C$30</f>
        <v>4.1036986948456734E-3</v>
      </c>
      <c r="W55" s="9">
        <f>+J55/'Total x Ano'!$C$30</f>
        <v>1.5879063825951318E-3</v>
      </c>
      <c r="X55" s="9">
        <f>+K55/'Total x Ano'!$C$30</f>
        <v>7.5752354322345351E-3</v>
      </c>
      <c r="Y55" s="9">
        <f>+L55/'Total x Ano'!$C$30</f>
        <v>0.18660199815820322</v>
      </c>
    </row>
    <row r="56" spans="1:25" x14ac:dyDescent="0.25">
      <c r="A56" s="1" t="s">
        <v>548</v>
      </c>
      <c r="B56" s="10">
        <f>tab_dinamicas!C56</f>
        <v>1962496.5194380158</v>
      </c>
      <c r="C56" s="10">
        <f>tab_dinamicas!D56</f>
        <v>580212.67740160332</v>
      </c>
      <c r="D56" s="10">
        <f>tab_dinamicas!E56</f>
        <v>19102154.957452949</v>
      </c>
      <c r="E56" s="10">
        <f>tab_dinamicas!F56</f>
        <v>206882.07894048124</v>
      </c>
      <c r="F56" s="10">
        <f>tab_dinamicas!G56</f>
        <v>15979508.411957286</v>
      </c>
      <c r="G56" s="10">
        <f>tab_dinamicas!H56</f>
        <v>820465.11475435819</v>
      </c>
      <c r="H56" s="10">
        <f>tab_dinamicas!I56</f>
        <v>2112475.959658525</v>
      </c>
      <c r="I56" s="10">
        <f>tab_dinamicas!J56</f>
        <v>802216.91548405692</v>
      </c>
      <c r="J56" s="10">
        <f>tab_dinamicas!K56</f>
        <v>371275.7604045507</v>
      </c>
      <c r="K56" s="10">
        <f>tab_dinamicas!L56</f>
        <v>5855616.1639304925</v>
      </c>
      <c r="L56" s="10">
        <f t="shared" si="1"/>
        <v>47793304.559422314</v>
      </c>
      <c r="M56" s="133"/>
      <c r="N56" s="123" t="s">
        <v>548</v>
      </c>
      <c r="O56" s="9">
        <f>+B56/'Total x Ano'!$C$30</f>
        <v>1.8909419033840049E-2</v>
      </c>
      <c r="P56" s="9">
        <f>+C56/'Total x Ano'!$C$30</f>
        <v>5.590575339657157E-3</v>
      </c>
      <c r="Q56" s="9">
        <f>+D56/'Total x Ano'!$C$30</f>
        <v>0.18405670989075679</v>
      </c>
      <c r="R56" s="9">
        <f>+E56/'Total x Ano'!$C$30</f>
        <v>1.9933894824933442E-3</v>
      </c>
      <c r="S56" s="9">
        <f>+F56/'Total x Ano'!$C$30</f>
        <v>0.15396879307740138</v>
      </c>
      <c r="T56" s="9">
        <f>+G56/'Total x Ano'!$C$30</f>
        <v>7.905501234713317E-3</v>
      </c>
      <c r="U56" s="9">
        <f>+H56/'Total x Ano'!$C$30</f>
        <v>2.0354529409068893E-2</v>
      </c>
      <c r="V56" s="9">
        <f>+I56/'Total x Ano'!$C$30</f>
        <v>7.7296727207784464E-3</v>
      </c>
      <c r="W56" s="9">
        <f>+J56/'Total x Ano'!$C$30</f>
        <v>3.5773866914208252E-3</v>
      </c>
      <c r="X56" s="9">
        <f>+K56/'Total x Ano'!$C$30</f>
        <v>5.6421144520957672E-2</v>
      </c>
      <c r="Y56" s="9">
        <f>+L56/'Total x Ano'!$C$30</f>
        <v>0.46050712140108785</v>
      </c>
    </row>
    <row r="57" spans="1:25" x14ac:dyDescent="0.25">
      <c r="A57" s="1" t="s">
        <v>549</v>
      </c>
      <c r="B57" s="10">
        <f>tab_dinamicas!C57</f>
        <v>196265.37993081825</v>
      </c>
      <c r="C57" s="10">
        <f>tab_dinamicas!D57</f>
        <v>147623.21114548604</v>
      </c>
      <c r="D57" s="10">
        <f>tab_dinamicas!E57</f>
        <v>1890357.837831991</v>
      </c>
      <c r="E57" s="10">
        <f>tab_dinamicas!F57</f>
        <v>30877.538517271383</v>
      </c>
      <c r="F57" s="10">
        <f>tab_dinamicas!G57</f>
        <v>2129103.8733659089</v>
      </c>
      <c r="G57" s="10">
        <f>tab_dinamicas!H57</f>
        <v>101183.1124089994</v>
      </c>
      <c r="H57" s="10">
        <f>tab_dinamicas!I57</f>
        <v>191167.60888162028</v>
      </c>
      <c r="I57" s="10">
        <f>tab_dinamicas!J57</f>
        <v>98327.820489598598</v>
      </c>
      <c r="J57" s="10">
        <f>tab_dinamicas!K57</f>
        <v>78900.641510514586</v>
      </c>
      <c r="K57" s="10">
        <f>tab_dinamicas!L57</f>
        <v>300197.54418106854</v>
      </c>
      <c r="L57" s="10">
        <f t="shared" si="1"/>
        <v>5164004.5682632765</v>
      </c>
      <c r="M57" s="133"/>
      <c r="N57" s="123" t="s">
        <v>549</v>
      </c>
      <c r="O57" s="9">
        <f>+B57/'Total x Ano'!$C$30</f>
        <v>1.8910934486703844E-3</v>
      </c>
      <c r="P57" s="9">
        <f>+C57/'Total x Ano'!$C$30</f>
        <v>1.422407189527354E-3</v>
      </c>
      <c r="Q57" s="9">
        <f>+D57/'Total x Ano'!$C$30</f>
        <v>1.8214334713676405E-2</v>
      </c>
      <c r="R57" s="9">
        <f>+E57/'Total x Ano'!$C$30</f>
        <v>2.9751712106160607E-4</v>
      </c>
      <c r="S57" s="9">
        <f>+F57/'Total x Ano'!$C$30</f>
        <v>2.0514745839945159E-2</v>
      </c>
      <c r="T57" s="9">
        <f>+G57/'Total x Ano'!$C$30</f>
        <v>9.7493873377049885E-4</v>
      </c>
      <c r="U57" s="9">
        <f>+H57/'Total x Ano'!$C$30</f>
        <v>1.8419744372718484E-3</v>
      </c>
      <c r="V57" s="9">
        <f>+I57/'Total x Ano'!$C$30</f>
        <v>9.4742688300637713E-4</v>
      </c>
      <c r="W57" s="9">
        <f>+J57/'Total x Ano'!$C$30</f>
        <v>7.6023843995828171E-4</v>
      </c>
      <c r="X57" s="9">
        <f>+K57/'Total x Ano'!$C$30</f>
        <v>2.8925203686348891E-3</v>
      </c>
      <c r="Y57" s="9">
        <f>+L57/'Total x Ano'!$C$30</f>
        <v>4.9757197175522801E-2</v>
      </c>
    </row>
    <row r="58" spans="1:25" x14ac:dyDescent="0.25">
      <c r="A58" s="1" t="s">
        <v>550</v>
      </c>
      <c r="B58" s="10">
        <f>tab_dinamicas!C58</f>
        <v>115347.93270130994</v>
      </c>
      <c r="C58" s="10">
        <f>tab_dinamicas!D58</f>
        <v>82938.62518547049</v>
      </c>
      <c r="D58" s="10">
        <f>tab_dinamicas!E58</f>
        <v>1325865.5331882038</v>
      </c>
      <c r="E58" s="10">
        <f>tab_dinamicas!F58</f>
        <v>10018.856943820281</v>
      </c>
      <c r="F58" s="10">
        <f>tab_dinamicas!G58</f>
        <v>669027.94679597544</v>
      </c>
      <c r="G58" s="10">
        <f>tab_dinamicas!H58</f>
        <v>82228.830551926003</v>
      </c>
      <c r="H58" s="10">
        <f>tab_dinamicas!I58</f>
        <v>160695.34496416204</v>
      </c>
      <c r="I58" s="10">
        <f>tab_dinamicas!J58</f>
        <v>77645.88903618083</v>
      </c>
      <c r="J58" s="10">
        <f>tab_dinamicas!K58</f>
        <v>3826.7804541712521</v>
      </c>
      <c r="K58" s="10">
        <f>tab_dinamicas!L58</f>
        <v>148823.14638226479</v>
      </c>
      <c r="L58" s="10">
        <f t="shared" si="1"/>
        <v>2676418.8862034851</v>
      </c>
      <c r="M58" s="133"/>
      <c r="N58" s="123" t="s">
        <v>550</v>
      </c>
      <c r="O58" s="9">
        <f>+B58/'Total x Ano'!$C$30</f>
        <v>1.1114222993683846E-3</v>
      </c>
      <c r="P58" s="9">
        <f>+C58/'Total x Ano'!$C$30</f>
        <v>7.9914598685340284E-4</v>
      </c>
      <c r="Q58" s="9">
        <f>+D58/'Total x Ano'!$C$30</f>
        <v>1.2775231294046311E-2</v>
      </c>
      <c r="R58" s="9">
        <f>+E58/'Total x Ano'!$C$30</f>
        <v>9.6535592452947253E-5</v>
      </c>
      <c r="S58" s="9">
        <f>+F58/'Total x Ano'!$C$30</f>
        <v>6.4463450844424886E-3</v>
      </c>
      <c r="T58" s="9">
        <f>+G58/'Total x Ano'!$C$30</f>
        <v>7.9230683884945767E-4</v>
      </c>
      <c r="U58" s="9">
        <f>+H58/'Total x Ano'!$C$30</f>
        <v>1.5483622949736355E-3</v>
      </c>
      <c r="V58" s="9">
        <f>+I58/'Total x Ano'!$C$30</f>
        <v>7.4814841070935392E-4</v>
      </c>
      <c r="W58" s="9">
        <f>+J58/'Total x Ano'!$C$30</f>
        <v>3.6872521526384526E-5</v>
      </c>
      <c r="X58" s="9">
        <f>+K58/'Total x Ano'!$C$30</f>
        <v>1.4339690333222245E-3</v>
      </c>
      <c r="Y58" s="9">
        <f>+L58/'Total x Ano'!$C$30</f>
        <v>2.5788339356544593E-2</v>
      </c>
    </row>
    <row r="59" spans="1:25" x14ac:dyDescent="0.25">
      <c r="A59" s="1" t="s">
        <v>551</v>
      </c>
      <c r="B59" s="10">
        <f>tab_dinamicas!C59</f>
        <v>434583.17479005427</v>
      </c>
      <c r="C59" s="10">
        <f>tab_dinamicas!D59</f>
        <v>106901.69030507738</v>
      </c>
      <c r="D59" s="10">
        <f>tab_dinamicas!E59</f>
        <v>2838207.8245282122</v>
      </c>
      <c r="E59" s="10">
        <f>tab_dinamicas!F59</f>
        <v>9131.5834897546065</v>
      </c>
      <c r="F59" s="10">
        <f>tab_dinamicas!G59</f>
        <v>1870335.0413396214</v>
      </c>
      <c r="G59" s="10">
        <f>tab_dinamicas!H59</f>
        <v>105900.86901068318</v>
      </c>
      <c r="H59" s="10">
        <f>tab_dinamicas!I59</f>
        <v>80715.593878654225</v>
      </c>
      <c r="I59" s="10">
        <f>tab_dinamicas!J59</f>
        <v>94116.63339591898</v>
      </c>
      <c r="J59" s="10">
        <f>tab_dinamicas!K59</f>
        <v>11459.24465350731</v>
      </c>
      <c r="K59" s="10">
        <f>tab_dinamicas!L59</f>
        <v>401452.06386763696</v>
      </c>
      <c r="L59" s="10">
        <f t="shared" si="1"/>
        <v>5952803.7192591196</v>
      </c>
      <c r="M59" s="133"/>
      <c r="N59" s="123" t="s">
        <v>551</v>
      </c>
      <c r="O59" s="9">
        <f>+B59/'Total x Ano'!$C$30</f>
        <v>4.1873783090911817E-3</v>
      </c>
      <c r="P59" s="9">
        <f>+C59/'Total x Ano'!$C$30</f>
        <v>1.0300394611570422E-3</v>
      </c>
      <c r="Q59" s="9">
        <f>+D59/'Total x Ano'!$C$30</f>
        <v>2.7347238849878955E-2</v>
      </c>
      <c r="R59" s="9">
        <f>+E59/'Total x Ano'!$C$30</f>
        <v>8.7986366824086007E-5</v>
      </c>
      <c r="S59" s="9">
        <f>+F59/'Total x Ano'!$C$30</f>
        <v>1.8021407263689414E-2</v>
      </c>
      <c r="T59" s="9">
        <f>+G59/'Total x Ano'!$C$30</f>
        <v>1.0203961578205808E-3</v>
      </c>
      <c r="U59" s="9">
        <f>+H59/'Total x Ano'!$C$30</f>
        <v>7.7772621357504238E-4</v>
      </c>
      <c r="V59" s="9">
        <f>+I59/'Total x Ano'!$C$30</f>
        <v>9.0685045364940163E-4</v>
      </c>
      <c r="W59" s="9">
        <f>+J59/'Total x Ano'!$C$30</f>
        <v>1.1041428956343426E-4</v>
      </c>
      <c r="X59" s="9">
        <f>+K59/'Total x Ano'!$C$30</f>
        <v>3.8681471393625213E-3</v>
      </c>
      <c r="Y59" s="9">
        <f>+L59/'Total x Ano'!$C$30</f>
        <v>5.7357584504611647E-2</v>
      </c>
    </row>
    <row r="60" spans="1:25" x14ac:dyDescent="0.25">
      <c r="A60" s="1" t="s">
        <v>552</v>
      </c>
      <c r="B60" s="10">
        <f>tab_dinamicas!C60</f>
        <v>11766.46412810368</v>
      </c>
      <c r="C60" s="10">
        <f>tab_dinamicas!D60</f>
        <v>21615.73227861381</v>
      </c>
      <c r="D60" s="10">
        <f>tab_dinamicas!E60</f>
        <v>369881.50362165098</v>
      </c>
      <c r="E60" s="10">
        <f>tab_dinamicas!F60</f>
        <v>344.5265398874007</v>
      </c>
      <c r="F60" s="10">
        <f>tab_dinamicas!G60</f>
        <v>129728.99492115498</v>
      </c>
      <c r="G60" s="10">
        <f>tab_dinamicas!H60</f>
        <v>11351.029720979961</v>
      </c>
      <c r="H60" s="10">
        <f>tab_dinamicas!I60</f>
        <v>32738.440906606091</v>
      </c>
      <c r="I60" s="10">
        <f>tab_dinamicas!J60</f>
        <v>9296.0148654006352</v>
      </c>
      <c r="J60" s="10">
        <f>tab_dinamicas!K60</f>
        <v>1750.2803510365625</v>
      </c>
      <c r="K60" s="10">
        <f>tab_dinamicas!L60</f>
        <v>29934.391574817695</v>
      </c>
      <c r="L60" s="10">
        <f t="shared" si="1"/>
        <v>618407.37890825188</v>
      </c>
      <c r="M60" s="133"/>
      <c r="N60" s="123" t="s">
        <v>552</v>
      </c>
      <c r="O60" s="9">
        <f>+B60/'Total x Ano'!$C$30</f>
        <v>1.1337446896908359E-4</v>
      </c>
      <c r="P60" s="9">
        <f>+C60/'Total x Ano'!$C$30</f>
        <v>2.0827600728517905E-4</v>
      </c>
      <c r="Q60" s="9">
        <f>+D60/'Total x Ano'!$C$30</f>
        <v>3.5639524837738357E-3</v>
      </c>
      <c r="R60" s="9">
        <f>+E60/'Total x Ano'!$C$30</f>
        <v>3.319647523693676E-6</v>
      </c>
      <c r="S60" s="9">
        <f>+F60/'Total x Ano'!$C$30</f>
        <v>1.2499894402388553E-3</v>
      </c>
      <c r="T60" s="9">
        <f>+G60/'Total x Ano'!$C$30</f>
        <v>1.0937159650150498E-4</v>
      </c>
      <c r="U60" s="9">
        <f>+H60/'Total x Ano'!$C$30</f>
        <v>3.1544764104595786E-4</v>
      </c>
      <c r="V60" s="9">
        <f>+I60/'Total x Ano'!$C$30</f>
        <v>8.9570727231151544E-5</v>
      </c>
      <c r="W60" s="9">
        <f>+J60/'Total x Ano'!$C$30</f>
        <v>1.6864633519923221E-5</v>
      </c>
      <c r="X60" s="9">
        <f>+K60/'Total x Ano'!$C$30</f>
        <v>2.8842953259013767E-4</v>
      </c>
      <c r="Y60" s="9">
        <f>+L60/'Total x Ano'!$C$30</f>
        <v>5.9585961786793231E-3</v>
      </c>
    </row>
    <row r="61" spans="1:25" x14ac:dyDescent="0.25">
      <c r="A61" s="1" t="s">
        <v>553</v>
      </c>
      <c r="B61" s="10">
        <f>tab_dinamicas!C61</f>
        <v>16383.240783666108</v>
      </c>
      <c r="C61" s="10">
        <f>tab_dinamicas!D61</f>
        <v>30608.921577306497</v>
      </c>
      <c r="D61" s="10">
        <f>tab_dinamicas!E61</f>
        <v>270952.54949399905</v>
      </c>
      <c r="E61" s="10">
        <f>tab_dinamicas!F61</f>
        <v>8008.638127620251</v>
      </c>
      <c r="F61" s="10">
        <f>tab_dinamicas!G61</f>
        <v>109889.71045588146</v>
      </c>
      <c r="G61" s="10">
        <f>tab_dinamicas!H61</f>
        <v>11650.064700775405</v>
      </c>
      <c r="H61" s="10">
        <f>tab_dinamicas!I61</f>
        <v>13146.459162213312</v>
      </c>
      <c r="I61" s="10">
        <f>tab_dinamicas!J61</f>
        <v>24069.276960284689</v>
      </c>
      <c r="J61" s="10">
        <f>tab_dinamicas!K61</f>
        <v>617.50560012048368</v>
      </c>
      <c r="K61" s="10">
        <f>tab_dinamicas!L61</f>
        <v>32329.058841742797</v>
      </c>
      <c r="L61" s="10">
        <f t="shared" si="1"/>
        <v>517655.42570361006</v>
      </c>
      <c r="M61" s="133"/>
      <c r="N61" s="123" t="s">
        <v>553</v>
      </c>
      <c r="O61" s="9">
        <f>+B61/'Total x Ano'!$C$30</f>
        <v>1.5785891187177986E-4</v>
      </c>
      <c r="P61" s="9">
        <f>+C61/'Total x Ano'!$C$30</f>
        <v>2.9492889212612831E-4</v>
      </c>
      <c r="Q61" s="9">
        <f>+D61/'Total x Ano'!$C$30</f>
        <v>2.6107334438159944E-3</v>
      </c>
      <c r="R61" s="9">
        <f>+E61/'Total x Ano'!$C$30</f>
        <v>7.7166350485516165E-5</v>
      </c>
      <c r="S61" s="9">
        <f>+F61/'Total x Ano'!$C$30</f>
        <v>1.0588302001741448E-3</v>
      </c>
      <c r="T61" s="9">
        <f>+G61/'Total x Ano'!$C$30</f>
        <v>1.1225291510906469E-4</v>
      </c>
      <c r="U61" s="9">
        <f>+H61/'Total x Ano'!$C$30</f>
        <v>1.2667125910661211E-4</v>
      </c>
      <c r="V61" s="9">
        <f>+I61/'Total x Ano'!$C$30</f>
        <v>2.3191686679470324E-4</v>
      </c>
      <c r="W61" s="9">
        <f>+J61/'Total x Ano'!$C$30</f>
        <v>5.9499071885054091E-6</v>
      </c>
      <c r="X61" s="9">
        <f>+K61/'Total x Ano'!$C$30</f>
        <v>3.1150308525553259E-4</v>
      </c>
      <c r="Y61" s="9">
        <f>+L61/'Total x Ano'!$C$30</f>
        <v>4.9878118319279813E-3</v>
      </c>
    </row>
    <row r="62" spans="1:25" x14ac:dyDescent="0.25">
      <c r="A62" s="1" t="s">
        <v>554</v>
      </c>
      <c r="B62" s="10">
        <f>tab_dinamicas!C62</f>
        <v>64195.811104569759</v>
      </c>
      <c r="C62" s="10">
        <f>tab_dinamicas!D62</f>
        <v>21951.290337725615</v>
      </c>
      <c r="D62" s="10">
        <f>tab_dinamicas!E62</f>
        <v>739844.91605982522</v>
      </c>
      <c r="E62" s="10">
        <f>tab_dinamicas!F62</f>
        <v>5689.5237522395337</v>
      </c>
      <c r="F62" s="10">
        <f>tab_dinamicas!G62</f>
        <v>423234.71842758596</v>
      </c>
      <c r="G62" s="10">
        <f>tab_dinamicas!H62</f>
        <v>22126.406355242445</v>
      </c>
      <c r="H62" s="10">
        <f>tab_dinamicas!I62</f>
        <v>35221.227367543121</v>
      </c>
      <c r="I62" s="10">
        <f>tab_dinamicas!J62</f>
        <v>41164.106385890365</v>
      </c>
      <c r="J62" s="10">
        <f>tab_dinamicas!K62</f>
        <v>1738.9503034670265</v>
      </c>
      <c r="K62" s="10">
        <f>tab_dinamicas!L62</f>
        <v>60951.920323237202</v>
      </c>
      <c r="L62" s="10">
        <f t="shared" si="1"/>
        <v>1416118.8704173265</v>
      </c>
      <c r="M62" s="133"/>
      <c r="N62" s="123" t="s">
        <v>554</v>
      </c>
      <c r="O62" s="9">
        <f>+B62/'Total x Ano'!$C$30</f>
        <v>6.1855166639539726E-4</v>
      </c>
      <c r="P62" s="9">
        <f>+C62/'Total x Ano'!$C$30</f>
        <v>2.1150924000028429E-4</v>
      </c>
      <c r="Q62" s="9">
        <f>+D62/'Total x Ano'!$C$30</f>
        <v>7.1286941909265988E-3</v>
      </c>
      <c r="R62" s="9">
        <f>+E62/'Total x Ano'!$C$30</f>
        <v>5.4820779384052969E-5</v>
      </c>
      <c r="S62" s="9">
        <f>+F62/'Total x Ano'!$C$30</f>
        <v>4.0780315079021476E-3</v>
      </c>
      <c r="T62" s="9">
        <f>+G62/'Total x Ano'!$C$30</f>
        <v>2.1319655109712705E-4</v>
      </c>
      <c r="U62" s="9">
        <f>+H62/'Total x Ano'!$C$30</f>
        <v>3.3937025649846686E-4</v>
      </c>
      <c r="V62" s="9">
        <f>+I62/'Total x Ano'!$C$30</f>
        <v>3.966322126406996E-4</v>
      </c>
      <c r="W62" s="9">
        <f>+J62/'Total x Ano'!$C$30</f>
        <v>1.6755464094630664E-5</v>
      </c>
      <c r="X62" s="9">
        <f>+K62/'Total x Ano'!$C$30</f>
        <v>5.8729551410331899E-4</v>
      </c>
      <c r="Y62" s="9">
        <f>+L62/'Total x Ano'!$C$30</f>
        <v>1.3644857383042726E-2</v>
      </c>
    </row>
    <row r="63" spans="1:25" x14ac:dyDescent="0.25">
      <c r="A63" s="1" t="s">
        <v>555</v>
      </c>
      <c r="B63" s="10">
        <f>tab_dinamicas!C63</f>
        <v>44084.952701088383</v>
      </c>
      <c r="C63" s="10">
        <f>tab_dinamicas!D63</f>
        <v>43566.548231436689</v>
      </c>
      <c r="D63" s="10">
        <f>tab_dinamicas!E63</f>
        <v>1130711.7210292681</v>
      </c>
      <c r="E63" s="10">
        <f>tab_dinamicas!F63</f>
        <v>1163.3170017720508</v>
      </c>
      <c r="F63" s="10">
        <f>tab_dinamicas!G63</f>
        <v>976665.60151420487</v>
      </c>
      <c r="G63" s="10">
        <f>tab_dinamicas!H63</f>
        <v>60409.219691817852</v>
      </c>
      <c r="H63" s="10">
        <f>tab_dinamicas!I63</f>
        <v>30446.600663924619</v>
      </c>
      <c r="I63" s="10">
        <f>tab_dinamicas!J63</f>
        <v>25868.541031178356</v>
      </c>
      <c r="J63" s="10">
        <f>tab_dinamicas!K63</f>
        <v>449024.95247585088</v>
      </c>
      <c r="K63" s="10">
        <f>tab_dinamicas!L63</f>
        <v>203371.63858106191</v>
      </c>
      <c r="L63" s="10">
        <f t="shared" si="1"/>
        <v>2965313.0929216035</v>
      </c>
      <c r="M63" s="133"/>
      <c r="N63" s="123" t="s">
        <v>555</v>
      </c>
      <c r="O63" s="9">
        <f>+B63/'Total x Ano'!$C$30</f>
        <v>4.2477570556436763E-4</v>
      </c>
      <c r="P63" s="9">
        <f>+C63/'Total x Ano'!$C$30</f>
        <v>4.1978067640198902E-4</v>
      </c>
      <c r="Q63" s="9">
        <f>+D63/'Total x Ano'!$C$30</f>
        <v>1.0894848234196926E-2</v>
      </c>
      <c r="R63" s="9">
        <f>+E63/'Total x Ano'!$C$30</f>
        <v>1.120901282515265E-5</v>
      </c>
      <c r="S63" s="9">
        <f>+F63/'Total x Ano'!$C$30</f>
        <v>9.4105538185912958E-3</v>
      </c>
      <c r="T63" s="9">
        <f>+G63/'Total x Ano'!$C$30</f>
        <v>5.8206638195057675E-4</v>
      </c>
      <c r="U63" s="9">
        <f>+H63/'Total x Ano'!$C$30</f>
        <v>2.9336486684573062E-4</v>
      </c>
      <c r="V63" s="9">
        <f>+I63/'Total x Ano'!$C$30</f>
        <v>2.4925347755149792E-4</v>
      </c>
      <c r="W63" s="9">
        <f>+J63/'Total x Ano'!$C$30</f>
        <v>4.3265304671457044E-3</v>
      </c>
      <c r="X63" s="9">
        <f>+K63/'Total x Ano'!$C$30</f>
        <v>1.959565021103434E-3</v>
      </c>
      <c r="Y63" s="9">
        <f>+L63/'Total x Ano'!$C$30</f>
        <v>2.8571947662176671E-2</v>
      </c>
    </row>
    <row r="64" spans="1:25" x14ac:dyDescent="0.25">
      <c r="A64" s="1" t="s">
        <v>95</v>
      </c>
      <c r="B64" s="10">
        <f>tab_dinamicas!C64</f>
        <v>4925529.3359495858</v>
      </c>
      <c r="C64" s="10">
        <f>tab_dinamicas!D64</f>
        <v>1912400.9566252138</v>
      </c>
      <c r="D64" s="10">
        <f>tab_dinamicas!E64</f>
        <v>48094486.093307555</v>
      </c>
      <c r="E64" s="10">
        <f>tab_dinamicas!F64</f>
        <v>346149.32991153561</v>
      </c>
      <c r="F64" s="10">
        <f>tab_dinamicas!G64</f>
        <v>31329413.213465735</v>
      </c>
      <c r="G64" s="10">
        <f>tab_dinamicas!H64</f>
        <v>1787735.4998922227</v>
      </c>
      <c r="H64" s="10">
        <f>tab_dinamicas!I64</f>
        <v>3286259.1173433219</v>
      </c>
      <c r="I64" s="10">
        <f>tab_dinamicas!J64</f>
        <v>2004959.7845068169</v>
      </c>
      <c r="J64" s="10">
        <f>tab_dinamicas!K64</f>
        <v>1331633.3015924809</v>
      </c>
      <c r="K64" s="10">
        <f>tab_dinamicas!L64</f>
        <v>8765506.0523440745</v>
      </c>
      <c r="L64" s="10">
        <f t="shared" si="1"/>
        <v>103784072.68493854</v>
      </c>
      <c r="M64" s="133"/>
      <c r="N64" s="123" t="s">
        <v>95</v>
      </c>
      <c r="O64" s="9">
        <f>+B64/'Total x Ano'!$C$30</f>
        <v>4.7459395343852157E-2</v>
      </c>
      <c r="P64" s="9">
        <f>+C64/'Total x Ano'!$C$30</f>
        <v>1.8426728756644251E-2</v>
      </c>
      <c r="Q64" s="9">
        <f>+D64/'Total x Ano'!$C$30</f>
        <v>0.46340912289412567</v>
      </c>
      <c r="R64" s="9">
        <f>+E64/'Total x Ano'!$C$30</f>
        <v>3.3352837382124613E-3</v>
      </c>
      <c r="S64" s="9">
        <f>+F64/'Total x Ano'!$C$30</f>
        <v>0.30187110992043731</v>
      </c>
      <c r="T64" s="9">
        <f>+G64/'Total x Ano'!$C$30</f>
        <v>1.7225528480842363E-2</v>
      </c>
      <c r="U64" s="9">
        <f>+H64/'Total x Ano'!$C$30</f>
        <v>3.1664387726617269E-2</v>
      </c>
      <c r="V64" s="9">
        <f>+I64/'Total x Ano'!$C$30</f>
        <v>1.9318569146860844E-2</v>
      </c>
      <c r="W64" s="9">
        <f>+J64/'Total x Ano'!$C$30</f>
        <v>1.2830805991156017E-2</v>
      </c>
      <c r="X64" s="9">
        <f>+K64/'Total x Ano'!$C$30</f>
        <v>8.4459068001251719E-2</v>
      </c>
      <c r="Y64" s="9">
        <f>+L64/'Total x Ano'!$C$30</f>
        <v>1</v>
      </c>
    </row>
    <row r="65" spans="1:2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23"/>
    </row>
    <row r="66" spans="1:2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23"/>
    </row>
    <row r="67" spans="1:25" x14ac:dyDescent="0.25">
      <c r="A67" s="1"/>
      <c r="B67" s="123">
        <v>2009</v>
      </c>
      <c r="C67" s="123">
        <v>2009</v>
      </c>
      <c r="D67" s="123">
        <v>2009</v>
      </c>
      <c r="E67" s="123">
        <v>2009</v>
      </c>
      <c r="F67" s="123">
        <v>2009</v>
      </c>
      <c r="G67" s="123">
        <v>2009</v>
      </c>
      <c r="H67" s="123">
        <v>2009</v>
      </c>
      <c r="I67" s="123">
        <v>2009</v>
      </c>
      <c r="J67" s="123">
        <v>2009</v>
      </c>
      <c r="K67" s="123">
        <v>2009</v>
      </c>
      <c r="L67" s="123">
        <v>2009</v>
      </c>
      <c r="O67" s="123">
        <v>2009</v>
      </c>
      <c r="P67" s="123">
        <v>2009</v>
      </c>
      <c r="Q67" s="123">
        <v>2009</v>
      </c>
      <c r="R67" s="123">
        <v>2009</v>
      </c>
      <c r="S67" s="123">
        <v>2009</v>
      </c>
      <c r="T67" s="123">
        <v>2009</v>
      </c>
      <c r="U67" s="123">
        <v>2009</v>
      </c>
      <c r="V67" s="123">
        <v>2009</v>
      </c>
      <c r="W67" s="123">
        <v>2009</v>
      </c>
      <c r="X67" s="123">
        <v>2009</v>
      </c>
      <c r="Y67" s="123">
        <v>2009</v>
      </c>
    </row>
    <row r="68" spans="1:25" x14ac:dyDescent="0.25">
      <c r="A68" s="1"/>
      <c r="B68" s="1" t="s">
        <v>780</v>
      </c>
      <c r="C68" s="1" t="s">
        <v>782</v>
      </c>
      <c r="D68" s="1" t="s">
        <v>23</v>
      </c>
      <c r="E68" s="1" t="s">
        <v>787</v>
      </c>
      <c r="F68" s="1" t="s">
        <v>788</v>
      </c>
      <c r="G68" s="1" t="s">
        <v>791</v>
      </c>
      <c r="H68" s="1" t="s">
        <v>25</v>
      </c>
      <c r="I68" s="1" t="s">
        <v>24</v>
      </c>
      <c r="J68" s="1" t="s">
        <v>35</v>
      </c>
      <c r="K68" s="1" t="s">
        <v>795</v>
      </c>
      <c r="L68" s="123" t="s">
        <v>935</v>
      </c>
      <c r="N68" s="1"/>
      <c r="O68" s="1" t="s">
        <v>780</v>
      </c>
      <c r="P68" s="1" t="s">
        <v>782</v>
      </c>
      <c r="Q68" s="1" t="s">
        <v>23</v>
      </c>
      <c r="R68" s="1" t="s">
        <v>787</v>
      </c>
      <c r="S68" s="1" t="s">
        <v>788</v>
      </c>
      <c r="T68" s="1" t="s">
        <v>791</v>
      </c>
      <c r="U68" s="1" t="s">
        <v>25</v>
      </c>
      <c r="V68" s="1" t="s">
        <v>24</v>
      </c>
      <c r="W68" s="1" t="s">
        <v>35</v>
      </c>
      <c r="X68" s="1" t="s">
        <v>795</v>
      </c>
      <c r="Y68" s="123" t="s">
        <v>935</v>
      </c>
    </row>
    <row r="69" spans="1:25" x14ac:dyDescent="0.25">
      <c r="A69" s="1" t="s">
        <v>529</v>
      </c>
      <c r="B69" s="10">
        <f>tab_dinamicas!C69</f>
        <v>10348.670131116927</v>
      </c>
      <c r="C69" s="10">
        <f>tab_dinamicas!D69</f>
        <v>841.25236044215626</v>
      </c>
      <c r="D69" s="10">
        <f>tab_dinamicas!E69</f>
        <v>162850.1597352566</v>
      </c>
      <c r="E69" s="10">
        <f>tab_dinamicas!F69</f>
        <v>140.81427661872547</v>
      </c>
      <c r="F69" s="10">
        <f>tab_dinamicas!G69</f>
        <v>69410.480763613159</v>
      </c>
      <c r="G69" s="10">
        <f>tab_dinamicas!H69</f>
        <v>5764.6905470662105</v>
      </c>
      <c r="H69" s="10">
        <f>tab_dinamicas!I69</f>
        <v>6544.2936697268742</v>
      </c>
      <c r="I69" s="10">
        <f>tab_dinamicas!J69</f>
        <v>11135.537177389764</v>
      </c>
      <c r="J69" s="10">
        <f>tab_dinamicas!K69</f>
        <v>830.04382933735303</v>
      </c>
      <c r="K69" s="10">
        <f>tab_dinamicas!L69</f>
        <v>4857.1097984948674</v>
      </c>
      <c r="L69" s="10">
        <f>SUM(B69:K69)</f>
        <v>272723.05228906265</v>
      </c>
      <c r="N69" s="1" t="s">
        <v>529</v>
      </c>
      <c r="O69" s="9">
        <f>+B69/'Total x Ano'!$D$30</f>
        <v>9.3172453228569646E-5</v>
      </c>
      <c r="P69" s="9">
        <f>+C69/'Total x Ano'!$D$30</f>
        <v>7.5740694421246315E-6</v>
      </c>
      <c r="Q69" s="9">
        <f>+D69/'Total x Ano'!$D$30</f>
        <v>1.4661931145698488E-3</v>
      </c>
      <c r="R69" s="9">
        <f>+E69/'Total x Ano'!$D$30</f>
        <v>1.2677968701237395E-6</v>
      </c>
      <c r="S69" s="9">
        <f>+F69/'Total x Ano'!$D$30</f>
        <v>6.2492520203871684E-4</v>
      </c>
      <c r="T69" s="9">
        <f>+G69/'Total x Ano'!$D$30</f>
        <v>5.1901389605481032E-5</v>
      </c>
      <c r="U69" s="9">
        <f>+H69/'Total x Ano'!$D$30</f>
        <v>5.8920410848078877E-5</v>
      </c>
      <c r="V69" s="9">
        <f>+I69/'Total x Ano'!$D$30</f>
        <v>1.002568739451517E-4</v>
      </c>
      <c r="W69" s="9">
        <f>+J69/'Total x Ano'!$D$30</f>
        <v>7.4731553800382277E-6</v>
      </c>
      <c r="X69" s="9">
        <f>+K69/'Total x Ano'!$D$30</f>
        <v>4.3730144046773963E-5</v>
      </c>
      <c r="Y69" s="9">
        <f>+L69/'Total x Ano'!$D$30</f>
        <v>2.4554146099749073E-3</v>
      </c>
    </row>
    <row r="70" spans="1:25" x14ac:dyDescent="0.25">
      <c r="A70" s="1" t="s">
        <v>530</v>
      </c>
      <c r="B70" s="10">
        <f>tab_dinamicas!C70</f>
        <v>5395.8104504366165</v>
      </c>
      <c r="C70" s="10">
        <f>tab_dinamicas!D70</f>
        <v>175.56514075343077</v>
      </c>
      <c r="D70" s="10">
        <f>tab_dinamicas!E70</f>
        <v>37547.974444596221</v>
      </c>
      <c r="E70" s="10">
        <f>tab_dinamicas!F70</f>
        <v>0</v>
      </c>
      <c r="F70" s="10">
        <f>tab_dinamicas!G70</f>
        <v>18428.205239249692</v>
      </c>
      <c r="G70" s="10">
        <f>tab_dinamicas!H70</f>
        <v>1654.4430055702605</v>
      </c>
      <c r="H70" s="10">
        <f>tab_dinamicas!I70</f>
        <v>1791.7274548024034</v>
      </c>
      <c r="I70" s="10">
        <f>tab_dinamicas!J70</f>
        <v>3191.606663070479</v>
      </c>
      <c r="J70" s="10">
        <f>tab_dinamicas!K70</f>
        <v>39856.413643268934</v>
      </c>
      <c r="K70" s="10">
        <f>tab_dinamicas!L70</f>
        <v>3651.4355593335777</v>
      </c>
      <c r="L70" s="10">
        <f t="shared" ref="L70:L96" si="2">SUM(B70:K70)</f>
        <v>111693.18160108161</v>
      </c>
      <c r="N70" s="1" t="s">
        <v>530</v>
      </c>
      <c r="O70" s="9">
        <f>+B70/'Total x Ano'!$D$30</f>
        <v>4.8580241756075031E-5</v>
      </c>
      <c r="P70" s="9">
        <f>+C70/'Total x Ano'!$D$30</f>
        <v>1.5806702366742444E-6</v>
      </c>
      <c r="Q70" s="9">
        <f>+D70/'Total x Ano'!$D$30</f>
        <v>3.3805666316944291E-4</v>
      </c>
      <c r="R70" s="9">
        <f>+E70/'Total x Ano'!$D$30</f>
        <v>0</v>
      </c>
      <c r="S70" s="9">
        <f>+F70/'Total x Ano'!$D$30</f>
        <v>1.6591514358716534E-4</v>
      </c>
      <c r="T70" s="9">
        <f>+G70/'Total x Ano'!$D$30</f>
        <v>1.4895490106726605E-5</v>
      </c>
      <c r="U70" s="9">
        <f>+H70/'Total x Ano'!$D$30</f>
        <v>1.6131506789356261E-5</v>
      </c>
      <c r="V70" s="9">
        <f>+I70/'Total x Ano'!$D$30</f>
        <v>2.87350759828336E-5</v>
      </c>
      <c r="W70" s="9">
        <f>+J70/'Total x Ano'!$D$30</f>
        <v>3.5884029435530974E-4</v>
      </c>
      <c r="X70" s="9">
        <f>+K70/'Total x Ano'!$D$30</f>
        <v>3.287506554549196E-5</v>
      </c>
      <c r="Y70" s="9">
        <f>+L70/'Total x Ano'!$D$30</f>
        <v>1.0056101515290756E-3</v>
      </c>
    </row>
    <row r="71" spans="1:25" x14ac:dyDescent="0.25">
      <c r="A71" s="1" t="s">
        <v>531</v>
      </c>
      <c r="B71" s="10">
        <f>tab_dinamicas!C71</f>
        <v>35934.451134870375</v>
      </c>
      <c r="C71" s="10">
        <f>tab_dinamicas!D71</f>
        <v>54899.696309318075</v>
      </c>
      <c r="D71" s="10">
        <f>tab_dinamicas!E71</f>
        <v>442024.16155139398</v>
      </c>
      <c r="E71" s="10">
        <f>tab_dinamicas!F71</f>
        <v>196.61186478339164</v>
      </c>
      <c r="F71" s="10">
        <f>tab_dinamicas!G71</f>
        <v>191504.83226151872</v>
      </c>
      <c r="G71" s="10">
        <f>tab_dinamicas!H71</f>
        <v>10443.206625251085</v>
      </c>
      <c r="H71" s="10">
        <f>tab_dinamicas!I71</f>
        <v>25429.50112607858</v>
      </c>
      <c r="I71" s="10">
        <f>tab_dinamicas!J71</f>
        <v>29463.102229374392</v>
      </c>
      <c r="J71" s="10">
        <f>tab_dinamicas!K71</f>
        <v>22269.681023733643</v>
      </c>
      <c r="K71" s="10">
        <f>tab_dinamicas!L71</f>
        <v>33607.408175229437</v>
      </c>
      <c r="L71" s="10">
        <f t="shared" si="2"/>
        <v>845772.65230155154</v>
      </c>
      <c r="N71" s="1" t="s">
        <v>531</v>
      </c>
      <c r="O71" s="9">
        <f>+B71/'Total x Ano'!$D$30</f>
        <v>3.2352958643360223E-4</v>
      </c>
      <c r="P71" s="9">
        <f>+C71/'Total x Ano'!$D$30</f>
        <v>4.942798757554505E-4</v>
      </c>
      <c r="Q71" s="9">
        <f>+D71/'Total x Ano'!$D$30</f>
        <v>3.9796877276249551E-3</v>
      </c>
      <c r="R71" s="9">
        <f>+E71/'Total x Ano'!$D$30</f>
        <v>1.7701607591714084E-6</v>
      </c>
      <c r="S71" s="9">
        <f>+F71/'Total x Ano'!$D$30</f>
        <v>1.7241804793139779E-3</v>
      </c>
      <c r="T71" s="9">
        <f>+G71/'Total x Ano'!$D$30</f>
        <v>9.4023596125822009E-5</v>
      </c>
      <c r="U71" s="9">
        <f>+H71/'Total x Ano'!$D$30</f>
        <v>2.2895009448327009E-4</v>
      </c>
      <c r="V71" s="9">
        <f>+I71/'Total x Ano'!$D$30</f>
        <v>2.6526592109460433E-4</v>
      </c>
      <c r="W71" s="9">
        <f>+J71/'Total x Ano'!$D$30</f>
        <v>2.0050120327635206E-4</v>
      </c>
      <c r="X71" s="9">
        <f>+K71/'Total x Ano'!$D$30</f>
        <v>3.025784595186489E-4</v>
      </c>
      <c r="Y71" s="9">
        <f>+L71/'Total x Ano'!$D$30</f>
        <v>7.614767104385853E-3</v>
      </c>
    </row>
    <row r="72" spans="1:25" x14ac:dyDescent="0.25">
      <c r="A72" s="1" t="s">
        <v>532</v>
      </c>
      <c r="B72" s="10">
        <f>tab_dinamicas!C72</f>
        <v>463.46453512464069</v>
      </c>
      <c r="C72" s="10">
        <f>tab_dinamicas!D72</f>
        <v>1468.4849112537024</v>
      </c>
      <c r="D72" s="10">
        <f>tab_dinamicas!E72</f>
        <v>42453.579641195647</v>
      </c>
      <c r="E72" s="10">
        <f>tab_dinamicas!F72</f>
        <v>207.96915749004691</v>
      </c>
      <c r="F72" s="10">
        <f>tab_dinamicas!G72</f>
        <v>20033.150450674326</v>
      </c>
      <c r="G72" s="10">
        <f>tab_dinamicas!H72</f>
        <v>2286.9634916351151</v>
      </c>
      <c r="H72" s="10">
        <f>tab_dinamicas!I72</f>
        <v>1873.2022075576499</v>
      </c>
      <c r="I72" s="10">
        <f>tab_dinamicas!J72</f>
        <v>3236.1727835309034</v>
      </c>
      <c r="J72" s="10">
        <f>tab_dinamicas!K72</f>
        <v>3610.4821066743175</v>
      </c>
      <c r="K72" s="10">
        <f>tab_dinamicas!L72</f>
        <v>3566.8344044164505</v>
      </c>
      <c r="L72" s="10">
        <f t="shared" si="2"/>
        <v>79200.303689552806</v>
      </c>
      <c r="N72" s="1" t="s">
        <v>532</v>
      </c>
      <c r="O72" s="9">
        <f>+B72/'Total x Ano'!$D$30</f>
        <v>4.1727224053802879E-6</v>
      </c>
      <c r="P72" s="9">
        <f>+C72/'Total x Ano'!$D$30</f>
        <v>1.3221248718638852E-5</v>
      </c>
      <c r="Q72" s="9">
        <f>+D72/'Total x Ano'!$D$30</f>
        <v>3.8222342710596599E-4</v>
      </c>
      <c r="R72" s="9">
        <f>+E72/'Total x Ano'!$D$30</f>
        <v>1.8724141704896609E-6</v>
      </c>
      <c r="S72" s="9">
        <f>+F72/'Total x Ano'!$D$30</f>
        <v>1.8036498890557429E-4</v>
      </c>
      <c r="T72" s="9">
        <f>+G72/'Total x Ano'!$D$30</f>
        <v>2.059027838940512E-5</v>
      </c>
      <c r="U72" s="9">
        <f>+H72/'Total x Ano'!$D$30</f>
        <v>1.686505056785316E-5</v>
      </c>
      <c r="V72" s="9">
        <f>+I72/'Total x Ano'!$D$30</f>
        <v>2.9136319304107531E-5</v>
      </c>
      <c r="W72" s="9">
        <f>+J72/'Total x Ano'!$D$30</f>
        <v>3.2506348250989546E-5</v>
      </c>
      <c r="X72" s="9">
        <f>+K72/'Total x Ano'!$D$30</f>
        <v>3.2113373748408052E-5</v>
      </c>
      <c r="Y72" s="9">
        <f>+L72/'Total x Ano'!$D$30</f>
        <v>7.1306617156681256E-4</v>
      </c>
    </row>
    <row r="73" spans="1:25" x14ac:dyDescent="0.25">
      <c r="A73" s="1" t="s">
        <v>533</v>
      </c>
      <c r="B73" s="10">
        <f>tab_dinamicas!C73</f>
        <v>21046.749762801588</v>
      </c>
      <c r="C73" s="10">
        <f>tab_dinamicas!D73</f>
        <v>61016.435134314685</v>
      </c>
      <c r="D73" s="10">
        <f>tab_dinamicas!E73</f>
        <v>380840.86633793765</v>
      </c>
      <c r="E73" s="10">
        <f>tab_dinamicas!F73</f>
        <v>3862.8544904105506</v>
      </c>
      <c r="F73" s="10">
        <f>tab_dinamicas!G73</f>
        <v>267268.55072955415</v>
      </c>
      <c r="G73" s="10">
        <f>tab_dinamicas!H73</f>
        <v>16570.214796387809</v>
      </c>
      <c r="H73" s="10">
        <f>tab_dinamicas!I73</f>
        <v>10443.139374921531</v>
      </c>
      <c r="I73" s="10">
        <f>tab_dinamicas!J73</f>
        <v>12687.815273600983</v>
      </c>
      <c r="J73" s="10">
        <f>tab_dinamicas!K73</f>
        <v>175444.64771918749</v>
      </c>
      <c r="K73" s="10">
        <f>tab_dinamicas!L73</f>
        <v>54439.719154872662</v>
      </c>
      <c r="L73" s="10">
        <f t="shared" si="2"/>
        <v>1003620.9927739892</v>
      </c>
      <c r="N73" s="1" t="s">
        <v>533</v>
      </c>
      <c r="O73" s="9">
        <f>+B73/'Total x Ano'!$D$30</f>
        <v>1.8949075417832388E-4</v>
      </c>
      <c r="P73" s="9">
        <f>+C73/'Total x Ano'!$D$30</f>
        <v>5.4935087085555834E-4</v>
      </c>
      <c r="Q73" s="9">
        <f>+D73/'Total x Ano'!$D$30</f>
        <v>3.4288345610422586E-3</v>
      </c>
      <c r="R73" s="9">
        <f>+E73/'Total x Ano'!$D$30</f>
        <v>3.4778539153001505E-5</v>
      </c>
      <c r="S73" s="9">
        <f>+F73/'Total x Ano'!$D$30</f>
        <v>2.4063059530171063E-3</v>
      </c>
      <c r="T73" s="9">
        <f>+G73/'Total x Ano'!$D$30</f>
        <v>1.4918704949938962E-4</v>
      </c>
      <c r="U73" s="9">
        <f>+H73/'Total x Ano'!$D$30</f>
        <v>9.4022990649166014E-5</v>
      </c>
      <c r="V73" s="9">
        <f>+I73/'Total x Ano'!$D$30</f>
        <v>1.1423254004374471E-4</v>
      </c>
      <c r="W73" s="9">
        <f>+J73/'Total x Ano'!$D$30</f>
        <v>1.5795853985786088E-3</v>
      </c>
      <c r="X73" s="9">
        <f>+K73/'Total x Ano'!$D$30</f>
        <v>4.9013855137601059E-4</v>
      </c>
      <c r="Y73" s="9">
        <f>+L73/'Total x Ano'!$D$30</f>
        <v>9.0359272083931699E-3</v>
      </c>
    </row>
    <row r="74" spans="1:25" x14ac:dyDescent="0.25">
      <c r="A74" s="1" t="s">
        <v>534</v>
      </c>
      <c r="B74" s="10">
        <f>tab_dinamicas!C74</f>
        <v>653.92133758215095</v>
      </c>
      <c r="C74" s="10">
        <f>tab_dinamicas!D74</f>
        <v>274.84373534560041</v>
      </c>
      <c r="D74" s="10">
        <f>tab_dinamicas!E74</f>
        <v>58089.575567017288</v>
      </c>
      <c r="E74" s="10">
        <f>tab_dinamicas!F74</f>
        <v>0</v>
      </c>
      <c r="F74" s="10">
        <f>tab_dinamicas!G74</f>
        <v>11129.704557303759</v>
      </c>
      <c r="G74" s="10">
        <f>tab_dinamicas!H74</f>
        <v>677.58710760934821</v>
      </c>
      <c r="H74" s="10">
        <f>tab_dinamicas!I74</f>
        <v>706.83850772564699</v>
      </c>
      <c r="I74" s="10">
        <f>tab_dinamicas!J74</f>
        <v>669.28939859251398</v>
      </c>
      <c r="J74" s="10">
        <f>tab_dinamicas!K74</f>
        <v>0</v>
      </c>
      <c r="K74" s="10">
        <f>tab_dinamicas!L74</f>
        <v>6835.2195689692162</v>
      </c>
      <c r="L74" s="10">
        <f t="shared" si="2"/>
        <v>79036.979780145528</v>
      </c>
      <c r="N74" s="1" t="s">
        <v>534</v>
      </c>
      <c r="O74" s="9">
        <f>+B74/'Total x Ano'!$D$30</f>
        <v>5.8874671304708783E-6</v>
      </c>
      <c r="P74" s="9">
        <f>+C74/'Total x Ano'!$D$30</f>
        <v>2.474507811361602E-6</v>
      </c>
      <c r="Q74" s="9">
        <f>+D74/'Total x Ano'!$D$30</f>
        <v>5.229993993441965E-4</v>
      </c>
      <c r="R74" s="9">
        <f>+E74/'Total x Ano'!$D$30</f>
        <v>0</v>
      </c>
      <c r="S74" s="9">
        <f>+F74/'Total x Ano'!$D$30</f>
        <v>1.0020436096374656E-4</v>
      </c>
      <c r="T74" s="9">
        <f>+G74/'Total x Ano'!$D$30</f>
        <v>6.1005377784903778E-6</v>
      </c>
      <c r="U74" s="9">
        <f>+H74/'Total x Ano'!$D$30</f>
        <v>6.3638976763975564E-6</v>
      </c>
      <c r="V74" s="9">
        <f>+I74/'Total x Ano'!$D$30</f>
        <v>6.0258307972570489E-6</v>
      </c>
      <c r="W74" s="9">
        <f>+J74/'Total x Ano'!$D$30</f>
        <v>0</v>
      </c>
      <c r="X74" s="9">
        <f>+K74/'Total x Ano'!$D$30</f>
        <v>6.1539711627473903E-5</v>
      </c>
      <c r="Y74" s="9">
        <f>+L74/'Total x Ano'!$D$30</f>
        <v>7.1159571312939449E-4</v>
      </c>
    </row>
    <row r="75" spans="1:25" x14ac:dyDescent="0.25">
      <c r="A75" s="1" t="s">
        <v>535</v>
      </c>
      <c r="B75" s="10">
        <f>tab_dinamicas!C75</f>
        <v>7978.2536954904554</v>
      </c>
      <c r="C75" s="10">
        <f>tab_dinamicas!D75</f>
        <v>3175.4145354436896</v>
      </c>
      <c r="D75" s="10">
        <f>tab_dinamicas!E75</f>
        <v>38324.865574671479</v>
      </c>
      <c r="E75" s="10">
        <f>tab_dinamicas!F75</f>
        <v>149.71021519536376</v>
      </c>
      <c r="F75" s="10">
        <f>tab_dinamicas!G75</f>
        <v>61773.065151601608</v>
      </c>
      <c r="G75" s="10">
        <f>tab_dinamicas!H75</f>
        <v>2608.9902122082381</v>
      </c>
      <c r="H75" s="10">
        <f>tab_dinamicas!I75</f>
        <v>3701.9825466556085</v>
      </c>
      <c r="I75" s="10">
        <f>tab_dinamicas!J75</f>
        <v>6063.7064245251695</v>
      </c>
      <c r="J75" s="10">
        <f>tab_dinamicas!K75</f>
        <v>0</v>
      </c>
      <c r="K75" s="10">
        <f>tab_dinamicas!L75</f>
        <v>10942.922630009454</v>
      </c>
      <c r="L75" s="10">
        <f t="shared" si="2"/>
        <v>134718.91098580108</v>
      </c>
      <c r="N75" s="1" t="s">
        <v>535</v>
      </c>
      <c r="O75" s="9">
        <f>+B75/'Total x Ano'!$D$30</f>
        <v>7.1830820759625244E-5</v>
      </c>
      <c r="P75" s="9">
        <f>+C75/'Total x Ano'!$D$30</f>
        <v>2.8589292975465171E-5</v>
      </c>
      <c r="Q75" s="9">
        <f>+D75/'Total x Ano'!$D$30</f>
        <v>3.4505126745806327E-4</v>
      </c>
      <c r="R75" s="9">
        <f>+E75/'Total x Ano'!$D$30</f>
        <v>1.3478899072439207E-6</v>
      </c>
      <c r="S75" s="9">
        <f>+F75/'Total x Ano'!$D$30</f>
        <v>5.5616305773597912E-4</v>
      </c>
      <c r="T75" s="9">
        <f>+G75/'Total x Ano'!$D$30</f>
        <v>2.3489590009236473E-5</v>
      </c>
      <c r="U75" s="9">
        <f>+H75/'Total x Ano'!$D$30</f>
        <v>3.3330156562254197E-5</v>
      </c>
      <c r="V75" s="9">
        <f>+I75/'Total x Ano'!$D$30</f>
        <v>5.4593527097947189E-5</v>
      </c>
      <c r="W75" s="9">
        <f>+J75/'Total x Ano'!$D$30</f>
        <v>0</v>
      </c>
      <c r="X75" s="9">
        <f>+K75/'Total x Ano'!$D$30</f>
        <v>9.8522702338601803E-5</v>
      </c>
      <c r="Y75" s="9">
        <f>+L75/'Total x Ano'!$D$30</f>
        <v>1.2129183048444165E-3</v>
      </c>
    </row>
    <row r="76" spans="1:25" x14ac:dyDescent="0.25">
      <c r="A76" s="1" t="s">
        <v>536</v>
      </c>
      <c r="B76" s="10">
        <f>tab_dinamicas!C76</f>
        <v>14595.757170283245</v>
      </c>
      <c r="C76" s="10">
        <f>tab_dinamicas!D76</f>
        <v>2524.9087366308063</v>
      </c>
      <c r="D76" s="10">
        <f>tab_dinamicas!E76</f>
        <v>239395.69251551715</v>
      </c>
      <c r="E76" s="10">
        <f>tab_dinamicas!F76</f>
        <v>352.65620099144724</v>
      </c>
      <c r="F76" s="10">
        <f>tab_dinamicas!G76</f>
        <v>104928.18470315138</v>
      </c>
      <c r="G76" s="10">
        <f>tab_dinamicas!H76</f>
        <v>5649.2100469696607</v>
      </c>
      <c r="H76" s="10">
        <f>tab_dinamicas!I76</f>
        <v>5186.2946826259204</v>
      </c>
      <c r="I76" s="10">
        <f>tab_dinamicas!J76</f>
        <v>13027.689339169079</v>
      </c>
      <c r="J76" s="10">
        <f>tab_dinamicas!K76</f>
        <v>1287.6061203430802</v>
      </c>
      <c r="K76" s="10">
        <f>tab_dinamicas!L76</f>
        <v>22278.883055439292</v>
      </c>
      <c r="L76" s="10">
        <f t="shared" si="2"/>
        <v>409226.88257112098</v>
      </c>
      <c r="N76" s="1" t="s">
        <v>536</v>
      </c>
      <c r="O76" s="9">
        <f>+B76/'Total x Ano'!$D$30</f>
        <v>1.3141036336588688E-4</v>
      </c>
      <c r="P76" s="9">
        <f>+C76/'Total x Ano'!$D$30</f>
        <v>2.2732577054782405E-5</v>
      </c>
      <c r="Q76" s="9">
        <f>+D76/'Total x Ano'!$D$30</f>
        <v>2.1553575175765781E-3</v>
      </c>
      <c r="R76" s="9">
        <f>+E76/'Total x Ano'!$D$30</f>
        <v>3.1750788242676689E-6</v>
      </c>
      <c r="S76" s="9">
        <f>+F76/'Total x Ano'!$D$30</f>
        <v>9.4470267751764979E-4</v>
      </c>
      <c r="T76" s="9">
        <f>+G76/'Total x Ano'!$D$30</f>
        <v>5.0861680990003462E-5</v>
      </c>
      <c r="U76" s="9">
        <f>+H76/'Total x Ano'!$D$30</f>
        <v>4.6693902948319151E-5</v>
      </c>
      <c r="V76" s="9">
        <f>+I76/'Total x Ano'!$D$30</f>
        <v>1.1729253713289045E-4</v>
      </c>
      <c r="W76" s="9">
        <f>+J76/'Total x Ano'!$D$30</f>
        <v>1.1592737956131705E-5</v>
      </c>
      <c r="X76" s="9">
        <f>+K76/'Total x Ano'!$D$30</f>
        <v>2.0058405216976923E-4</v>
      </c>
      <c r="Y76" s="9">
        <f>+L76/'Total x Ano'!$D$30</f>
        <v>3.6844031255362781E-3</v>
      </c>
    </row>
    <row r="77" spans="1:25" x14ac:dyDescent="0.25">
      <c r="A77" s="1" t="s">
        <v>537</v>
      </c>
      <c r="B77" s="10">
        <f>tab_dinamicas!C77</f>
        <v>9681.9528766728545</v>
      </c>
      <c r="C77" s="10">
        <f>tab_dinamicas!D77</f>
        <v>31564.117610184439</v>
      </c>
      <c r="D77" s="10">
        <f>tab_dinamicas!E77</f>
        <v>121191.60371333119</v>
      </c>
      <c r="E77" s="10">
        <f>tab_dinamicas!F77</f>
        <v>704.56779064937166</v>
      </c>
      <c r="F77" s="10">
        <f>tab_dinamicas!G77</f>
        <v>62607.074320553322</v>
      </c>
      <c r="G77" s="10">
        <f>tab_dinamicas!H77</f>
        <v>4591.4210284906403</v>
      </c>
      <c r="H77" s="10">
        <f>tab_dinamicas!I77</f>
        <v>2171.1024340965796</v>
      </c>
      <c r="I77" s="10">
        <f>tab_dinamicas!J77</f>
        <v>9145.9044704317839</v>
      </c>
      <c r="J77" s="10">
        <f>tab_dinamicas!K77</f>
        <v>8097.7471338805462</v>
      </c>
      <c r="K77" s="10">
        <f>tab_dinamicas!L77</f>
        <v>13357.228332167799</v>
      </c>
      <c r="L77" s="10">
        <f t="shared" si="2"/>
        <v>263112.71971045854</v>
      </c>
      <c r="N77" s="1" t="s">
        <v>537</v>
      </c>
      <c r="O77" s="9">
        <f>+B77/'Total x Ano'!$D$30</f>
        <v>8.716978028418948E-5</v>
      </c>
      <c r="P77" s="9">
        <f>+C77/'Total x Ano'!$D$30</f>
        <v>2.8418204798055254E-4</v>
      </c>
      <c r="Q77" s="9">
        <f>+D77/'Total x Ano'!$D$30</f>
        <v>1.0911275444680725E-3</v>
      </c>
      <c r="R77" s="9">
        <f>+E77/'Total x Ano'!$D$30</f>
        <v>6.3434536697856907E-6</v>
      </c>
      <c r="S77" s="9">
        <f>+F77/'Total x Ano'!$D$30</f>
        <v>5.6367191436217491E-4</v>
      </c>
      <c r="T77" s="9">
        <f>+G77/'Total x Ano'!$D$30</f>
        <v>4.1338061374997535E-5</v>
      </c>
      <c r="U77" s="9">
        <f>+H77/'Total x Ano'!$D$30</f>
        <v>1.9547143491128414E-5</v>
      </c>
      <c r="V77" s="9">
        <f>+I77/'Total x Ano'!$D$30</f>
        <v>8.2343561608171556E-5</v>
      </c>
      <c r="W77" s="9">
        <f>+J77/'Total x Ano'!$D$30</f>
        <v>7.2906659167697106E-5</v>
      </c>
      <c r="X77" s="9">
        <f>+K77/'Total x Ano'!$D$30</f>
        <v>1.2025948419209189E-4</v>
      </c>
      <c r="Y77" s="9">
        <f>+L77/'Total x Ano'!$D$30</f>
        <v>2.3688896505988616E-3</v>
      </c>
    </row>
    <row r="78" spans="1:25" x14ac:dyDescent="0.25">
      <c r="A78" s="1" t="s">
        <v>538</v>
      </c>
      <c r="B78" s="10">
        <f>tab_dinamicas!C78</f>
        <v>38684.678347841837</v>
      </c>
      <c r="C78" s="10">
        <f>tab_dinamicas!D78</f>
        <v>54020.90147701442</v>
      </c>
      <c r="D78" s="10">
        <f>tab_dinamicas!E78</f>
        <v>583594.98927094741</v>
      </c>
      <c r="E78" s="10">
        <f>tab_dinamicas!F78</f>
        <v>1014.5615049884215</v>
      </c>
      <c r="F78" s="10">
        <f>tab_dinamicas!G78</f>
        <v>486859.8230823871</v>
      </c>
      <c r="G78" s="10">
        <f>tab_dinamicas!H78</f>
        <v>21809.924361817881</v>
      </c>
      <c r="H78" s="10">
        <f>tab_dinamicas!I78</f>
        <v>43818.897543417101</v>
      </c>
      <c r="I78" s="10">
        <f>tab_dinamicas!J78</f>
        <v>22888.588430985055</v>
      </c>
      <c r="J78" s="10">
        <f>tab_dinamicas!K78</f>
        <v>898.93972716637927</v>
      </c>
      <c r="K78" s="10">
        <f>tab_dinamicas!L78</f>
        <v>75481.452854956835</v>
      </c>
      <c r="L78" s="10">
        <f t="shared" si="2"/>
        <v>1329072.7566015224</v>
      </c>
      <c r="N78" s="1" t="s">
        <v>538</v>
      </c>
      <c r="O78" s="9">
        <f>+B78/'Total x Ano'!$D$30</f>
        <v>3.4829077923634029E-4</v>
      </c>
      <c r="P78" s="9">
        <f>+C78/'Total x Ano'!$D$30</f>
        <v>4.8636779919170714E-4</v>
      </c>
      <c r="Q78" s="9">
        <f>+D78/'Total x Ano'!$D$30</f>
        <v>5.2542960741184903E-3</v>
      </c>
      <c r="R78" s="9">
        <f>+E78/'Total x Ano'!$D$30</f>
        <v>9.134428208973982E-6</v>
      </c>
      <c r="S78" s="9">
        <f>+F78/'Total x Ano'!$D$30</f>
        <v>4.3833578150893789E-3</v>
      </c>
      <c r="T78" s="9">
        <f>+G78/'Total x Ano'!$D$30</f>
        <v>1.9636186406308772E-4</v>
      </c>
      <c r="U78" s="9">
        <f>+H78/'Total x Ano'!$D$30</f>
        <v>3.9451582958619917E-4</v>
      </c>
      <c r="V78" s="9">
        <f>+I78/'Total x Ano'!$D$30</f>
        <v>2.0607342856948969E-4</v>
      </c>
      <c r="W78" s="9">
        <f>+J78/'Total x Ano'!$D$30</f>
        <v>8.0934476240448913E-6</v>
      </c>
      <c r="X78" s="9">
        <f>+K78/'Total x Ano'!$D$30</f>
        <v>6.795841443053036E-4</v>
      </c>
      <c r="Y78" s="9">
        <f>+L78/'Total x Ano'!$D$30</f>
        <v>1.1966075609993016E-2</v>
      </c>
    </row>
    <row r="79" spans="1:25" x14ac:dyDescent="0.25">
      <c r="A79" s="1" t="s">
        <v>539</v>
      </c>
      <c r="B79" s="10">
        <f>tab_dinamicas!C79</f>
        <v>9712.9269301680833</v>
      </c>
      <c r="C79" s="10">
        <f>tab_dinamicas!D79</f>
        <v>12517.480554652931</v>
      </c>
      <c r="D79" s="10">
        <f>tab_dinamicas!E79</f>
        <v>287326.59022117022</v>
      </c>
      <c r="E79" s="10">
        <f>tab_dinamicas!F79</f>
        <v>1366.5449949470174</v>
      </c>
      <c r="F79" s="10">
        <f>tab_dinamicas!G79</f>
        <v>148995.62123822659</v>
      </c>
      <c r="G79" s="10">
        <f>tab_dinamicas!H79</f>
        <v>9470.4066966212504</v>
      </c>
      <c r="H79" s="10">
        <f>tab_dinamicas!I79</f>
        <v>7354.0101862690581</v>
      </c>
      <c r="I79" s="10">
        <f>tab_dinamicas!J79</f>
        <v>6263.387344121863</v>
      </c>
      <c r="J79" s="10">
        <f>tab_dinamicas!K79</f>
        <v>5433.7082553967302</v>
      </c>
      <c r="K79" s="10">
        <f>tab_dinamicas!L79</f>
        <v>36408.332438948615</v>
      </c>
      <c r="L79" s="10">
        <f t="shared" si="2"/>
        <v>524849.00886052242</v>
      </c>
      <c r="N79" s="1" t="s">
        <v>539</v>
      </c>
      <c r="O79" s="9">
        <f>+B79/'Total x Ano'!$D$30</f>
        <v>8.7448649792446962E-5</v>
      </c>
      <c r="P79" s="9">
        <f>+C79/'Total x Ano'!$D$30</f>
        <v>1.1269896100090049E-4</v>
      </c>
      <c r="Q79" s="9">
        <f>+D79/'Total x Ano'!$D$30</f>
        <v>2.5868950260778101E-3</v>
      </c>
      <c r="R79" s="9">
        <f>+E79/'Total x Ano'!$D$30</f>
        <v>1.2303450396354924E-5</v>
      </c>
      <c r="S79" s="9">
        <f>+F79/'Total x Ano'!$D$30</f>
        <v>1.3414561847264173E-3</v>
      </c>
      <c r="T79" s="9">
        <f>+G79/'Total x Ano'!$D$30</f>
        <v>8.5265161012649005E-5</v>
      </c>
      <c r="U79" s="9">
        <f>+H79/'Total x Ano'!$D$30</f>
        <v>6.6210552799659704E-5</v>
      </c>
      <c r="V79" s="9">
        <f>+I79/'Total x Ano'!$D$30</f>
        <v>5.6391319558817975E-5</v>
      </c>
      <c r="W79" s="9">
        <f>+J79/'Total x Ano'!$D$30</f>
        <v>4.8921448057500595E-5</v>
      </c>
      <c r="X79" s="9">
        <f>+K79/'Total x Ano'!$D$30</f>
        <v>3.2779609440812573E-4</v>
      </c>
      <c r="Y79" s="9">
        <f>+L79/'Total x Ano'!$D$30</f>
        <v>4.7253868478306831E-3</v>
      </c>
    </row>
    <row r="80" spans="1:25" x14ac:dyDescent="0.25">
      <c r="A80" s="1" t="s">
        <v>540</v>
      </c>
      <c r="B80" s="10">
        <f>tab_dinamicas!C80</f>
        <v>7067.9947139900942</v>
      </c>
      <c r="C80" s="10">
        <f>tab_dinamicas!D80</f>
        <v>11734.96345616876</v>
      </c>
      <c r="D80" s="10">
        <f>tab_dinamicas!E80</f>
        <v>316273.51943701576</v>
      </c>
      <c r="E80" s="10">
        <f>tab_dinamicas!F80</f>
        <v>2552.8251016997924</v>
      </c>
      <c r="F80" s="10">
        <f>tab_dinamicas!G80</f>
        <v>122220.29160739583</v>
      </c>
      <c r="G80" s="10">
        <f>tab_dinamicas!H80</f>
        <v>7534.6701008983491</v>
      </c>
      <c r="H80" s="10">
        <f>tab_dinamicas!I80</f>
        <v>4222.4911617147418</v>
      </c>
      <c r="I80" s="10">
        <f>tab_dinamicas!J80</f>
        <v>6549.689270266208</v>
      </c>
      <c r="J80" s="10">
        <f>tab_dinamicas!K80</f>
        <v>570.36051638111428</v>
      </c>
      <c r="K80" s="10">
        <f>tab_dinamicas!L80</f>
        <v>20334.087007233164</v>
      </c>
      <c r="L80" s="10">
        <f t="shared" si="2"/>
        <v>499060.89237276377</v>
      </c>
      <c r="N80" s="1" t="s">
        <v>540</v>
      </c>
      <c r="O80" s="9">
        <f>+B80/'Total x Ano'!$D$30</f>
        <v>6.3635462196140501E-5</v>
      </c>
      <c r="P80" s="9">
        <f>+C80/'Total x Ano'!$D$30</f>
        <v>1.0565370428333967E-4</v>
      </c>
      <c r="Q80" s="9">
        <f>+D80/'Total x Ano'!$D$30</f>
        <v>2.8475136731409179E-3</v>
      </c>
      <c r="R80" s="9">
        <f>+E80/'Total x Ano'!$D$30</f>
        <v>2.2983917196631247E-5</v>
      </c>
      <c r="S80" s="9">
        <f>+F80/'Total x Ano'!$D$30</f>
        <v>1.1003891571663398E-3</v>
      </c>
      <c r="T80" s="9">
        <f>+G80/'Total x Ano'!$D$30</f>
        <v>6.7837092947602192E-5</v>
      </c>
      <c r="U80" s="9">
        <f>+H80/'Total x Ano'!$D$30</f>
        <v>3.8016465428727883E-5</v>
      </c>
      <c r="V80" s="9">
        <f>+I80/'Total x Ano'!$D$30</f>
        <v>5.8968989199936815E-5</v>
      </c>
      <c r="W80" s="9">
        <f>+J80/'Total x Ano'!$D$30</f>
        <v>5.1351417972201439E-6</v>
      </c>
      <c r="X80" s="9">
        <f>+K80/'Total x Ano'!$D$30</f>
        <v>1.8307441889855823E-4</v>
      </c>
      <c r="Y80" s="9">
        <f>+L80/'Total x Ano'!$D$30</f>
        <v>4.4932080222554139E-3</v>
      </c>
    </row>
    <row r="81" spans="1:25" x14ac:dyDescent="0.25">
      <c r="A81" s="1" t="s">
        <v>541</v>
      </c>
      <c r="B81" s="10">
        <f>tab_dinamicas!C81</f>
        <v>297515.17765897675</v>
      </c>
      <c r="C81" s="10">
        <f>tab_dinamicas!D81</f>
        <v>157839.45666407526</v>
      </c>
      <c r="D81" s="10">
        <f>tab_dinamicas!E81</f>
        <v>678249.97734391026</v>
      </c>
      <c r="E81" s="10">
        <f>tab_dinamicas!F81</f>
        <v>3299.6141278415421</v>
      </c>
      <c r="F81" s="10">
        <f>tab_dinamicas!G81</f>
        <v>656247.10508942232</v>
      </c>
      <c r="G81" s="10">
        <f>tab_dinamicas!H81</f>
        <v>21338.181339036768</v>
      </c>
      <c r="H81" s="10">
        <f>tab_dinamicas!I81</f>
        <v>25981.272532568222</v>
      </c>
      <c r="I81" s="10">
        <f>tab_dinamicas!J81</f>
        <v>41459.512247788349</v>
      </c>
      <c r="J81" s="10">
        <f>tab_dinamicas!K81</f>
        <v>7226.6772074587661</v>
      </c>
      <c r="K81" s="10">
        <f>tab_dinamicas!L81</f>
        <v>144781.45792056544</v>
      </c>
      <c r="L81" s="10">
        <f t="shared" si="2"/>
        <v>2033938.4321316436</v>
      </c>
      <c r="N81" s="1" t="s">
        <v>541</v>
      </c>
      <c r="O81" s="9">
        <f>+B81/'Total x Ano'!$D$30</f>
        <v>2.6786262025948614E-3</v>
      </c>
      <c r="P81" s="9">
        <f>+C81/'Total x Ano'!$D$30</f>
        <v>1.4210801201824717E-3</v>
      </c>
      <c r="Q81" s="9">
        <f>+D81/'Total x Ano'!$D$30</f>
        <v>6.1065058109580871E-3</v>
      </c>
      <c r="R81" s="9">
        <f>+E81/'Total x Ano'!$D$30</f>
        <v>2.9707502423353655E-5</v>
      </c>
      <c r="S81" s="9">
        <f>+F81/'Total x Ano'!$D$30</f>
        <v>5.9084067740720588E-3</v>
      </c>
      <c r="T81" s="9">
        <f>+G81/'Total x Ano'!$D$30</f>
        <v>1.9211460773265203E-4</v>
      </c>
      <c r="U81" s="9">
        <f>+H81/'Total x Ano'!$D$30</f>
        <v>2.3391787245982733E-4</v>
      </c>
      <c r="V81" s="9">
        <f>+I81/'Total x Ano'!$D$30</f>
        <v>3.7327351406933395E-4</v>
      </c>
      <c r="W81" s="9">
        <f>+J81/'Total x Ano'!$D$30</f>
        <v>6.5064132451697951E-5</v>
      </c>
      <c r="X81" s="9">
        <f>+K81/'Total x Ano'!$D$30</f>
        <v>1.3035146975944897E-3</v>
      </c>
      <c r="Y81" s="9">
        <f>+L81/'Total x Ano'!$D$30</f>
        <v>1.8312211234538835E-2</v>
      </c>
    </row>
    <row r="82" spans="1:25" x14ac:dyDescent="0.25">
      <c r="A82" s="1" t="s">
        <v>542</v>
      </c>
      <c r="B82" s="10">
        <f>tab_dinamicas!C82</f>
        <v>4180.9038602379023</v>
      </c>
      <c r="C82" s="10">
        <f>tab_dinamicas!D82</f>
        <v>45265.736778666345</v>
      </c>
      <c r="D82" s="10">
        <f>tab_dinamicas!E82</f>
        <v>263909.7549735388</v>
      </c>
      <c r="E82" s="10">
        <f>tab_dinamicas!F82</f>
        <v>1314.9668710052472</v>
      </c>
      <c r="F82" s="10">
        <f>tab_dinamicas!G82</f>
        <v>83447.645203252847</v>
      </c>
      <c r="G82" s="10">
        <f>tab_dinamicas!H82</f>
        <v>4457.84028908664</v>
      </c>
      <c r="H82" s="10">
        <f>tab_dinamicas!I82</f>
        <v>3485.9127415562079</v>
      </c>
      <c r="I82" s="10">
        <f>tab_dinamicas!J82</f>
        <v>6264.3613021184974</v>
      </c>
      <c r="J82" s="10">
        <f>tab_dinamicas!K82</f>
        <v>267.81486099090887</v>
      </c>
      <c r="K82" s="10">
        <f>tab_dinamicas!L82</f>
        <v>9154.6962380269397</v>
      </c>
      <c r="L82" s="10">
        <f t="shared" si="2"/>
        <v>421749.63311848033</v>
      </c>
      <c r="N82" s="1" t="s">
        <v>542</v>
      </c>
      <c r="O82" s="9">
        <f>+B82/'Total x Ano'!$D$30</f>
        <v>3.7642041386540824E-5</v>
      </c>
      <c r="P82" s="9">
        <f>+C82/'Total x Ano'!$D$30</f>
        <v>4.0754219522231888E-4</v>
      </c>
      <c r="Q82" s="9">
        <f>+D82/'Total x Ano'!$D$30</f>
        <v>2.3760656190885301E-3</v>
      </c>
      <c r="R82" s="9">
        <f>+E82/'Total x Ano'!$D$30</f>
        <v>1.1839075720218322E-5</v>
      </c>
      <c r="S82" s="9">
        <f>+F82/'Total x Ano'!$D$30</f>
        <v>7.513063728213739E-4</v>
      </c>
      <c r="T82" s="9">
        <f>+G82/'Total x Ano'!$D$30</f>
        <v>4.0135390400208852E-5</v>
      </c>
      <c r="U82" s="9">
        <f>+H82/'Total x Ano'!$D$30</f>
        <v>3.1384809618669933E-5</v>
      </c>
      <c r="V82" s="9">
        <f>+I82/'Total x Ano'!$D$30</f>
        <v>5.6400088420395187E-5</v>
      </c>
      <c r="W82" s="9">
        <f>+J82/'Total x Ano'!$D$30</f>
        <v>2.411224562522429E-6</v>
      </c>
      <c r="X82" s="9">
        <f>+K82/'Total x Ano'!$D$30</f>
        <v>8.2422716759961826E-5</v>
      </c>
      <c r="Y82" s="9">
        <f>+L82/'Total x Ano'!$D$30</f>
        <v>3.79714953400074E-3</v>
      </c>
    </row>
    <row r="83" spans="1:25" x14ac:dyDescent="0.25">
      <c r="A83" s="1" t="s">
        <v>543</v>
      </c>
      <c r="B83" s="10">
        <f>tab_dinamicas!C83</f>
        <v>16277.673349615401</v>
      </c>
      <c r="C83" s="10">
        <f>tab_dinamicas!D83</f>
        <v>4198.42471459019</v>
      </c>
      <c r="D83" s="10">
        <f>tab_dinamicas!E83</f>
        <v>194858.60106273685</v>
      </c>
      <c r="E83" s="10">
        <f>tab_dinamicas!F83</f>
        <v>8314.5448655108776</v>
      </c>
      <c r="F83" s="10">
        <f>tab_dinamicas!G83</f>
        <v>80022.966477734313</v>
      </c>
      <c r="G83" s="10">
        <f>tab_dinamicas!H83</f>
        <v>7273.8329329735152</v>
      </c>
      <c r="H83" s="10">
        <f>tab_dinamicas!I83</f>
        <v>5503.9129050920828</v>
      </c>
      <c r="I83" s="10">
        <f>tab_dinamicas!J83</f>
        <v>3047.1402298576832</v>
      </c>
      <c r="J83" s="10">
        <f>tab_dinamicas!K83</f>
        <v>4589.0409336806315</v>
      </c>
      <c r="K83" s="10">
        <f>tab_dinamicas!L83</f>
        <v>16135.136078659285</v>
      </c>
      <c r="L83" s="10">
        <f t="shared" si="2"/>
        <v>340221.2735504508</v>
      </c>
      <c r="N83" s="1" t="s">
        <v>543</v>
      </c>
      <c r="O83" s="9">
        <f>+B83/'Total x Ano'!$D$30</f>
        <v>1.4655320341854268E-4</v>
      </c>
      <c r="P83" s="9">
        <f>+C83/'Total x Ano'!$D$30</f>
        <v>3.7799787354088342E-5</v>
      </c>
      <c r="Q83" s="9">
        <f>+D83/'Total x Ano'!$D$30</f>
        <v>1.7543755539285754E-3</v>
      </c>
      <c r="R83" s="9">
        <f>+E83/'Total x Ano'!$D$30</f>
        <v>7.4858559871310209E-5</v>
      </c>
      <c r="S83" s="9">
        <f>+F83/'Total x Ano'!$D$30</f>
        <v>7.2047287302541368E-4</v>
      </c>
      <c r="T83" s="9">
        <f>+G83/'Total x Ano'!$D$30</f>
        <v>6.5488690832080689E-5</v>
      </c>
      <c r="U83" s="9">
        <f>+H83/'Total x Ano'!$D$30</f>
        <v>4.9553523421512836E-5</v>
      </c>
      <c r="V83" s="9">
        <f>+I83/'Total x Ano'!$D$30</f>
        <v>2.743439755545341E-5</v>
      </c>
      <c r="W83" s="9">
        <f>+J83/'Total x Ano'!$D$30</f>
        <v>4.1316632604966663E-5</v>
      </c>
      <c r="X83" s="9">
        <f>+K83/'Total x Ano'!$D$30</f>
        <v>1.4526989386830837E-4</v>
      </c>
      <c r="Y83" s="9">
        <f>+L83/'Total x Ano'!$D$30</f>
        <v>3.0631231158802521E-3</v>
      </c>
    </row>
    <row r="84" spans="1:25" x14ac:dyDescent="0.25">
      <c r="A84" s="1" t="s">
        <v>544</v>
      </c>
      <c r="B84" s="10">
        <f>tab_dinamicas!C84</f>
        <v>70399.894115332092</v>
      </c>
      <c r="C84" s="10">
        <f>tab_dinamicas!D84</f>
        <v>74748.67583052066</v>
      </c>
      <c r="D84" s="10">
        <f>tab_dinamicas!E84</f>
        <v>886557.63431190257</v>
      </c>
      <c r="E84" s="10">
        <f>tab_dinamicas!F84</f>
        <v>3670.2680575320514</v>
      </c>
      <c r="F84" s="10">
        <f>tab_dinamicas!G84</f>
        <v>665210.29694466747</v>
      </c>
      <c r="G84" s="10">
        <f>tab_dinamicas!H84</f>
        <v>47015.043939831419</v>
      </c>
      <c r="H84" s="10">
        <f>tab_dinamicas!I84</f>
        <v>61969.954989288075</v>
      </c>
      <c r="I84" s="10">
        <f>tab_dinamicas!J84</f>
        <v>53221.071598101931</v>
      </c>
      <c r="J84" s="10">
        <f>tab_dinamicas!K84</f>
        <v>22699.878966147669</v>
      </c>
      <c r="K84" s="10">
        <f>tab_dinamicas!L84</f>
        <v>153612.79491166421</v>
      </c>
      <c r="L84" s="10">
        <f t="shared" si="2"/>
        <v>2039105.5136649881</v>
      </c>
      <c r="N84" s="1" t="s">
        <v>544</v>
      </c>
      <c r="O84" s="9">
        <f>+B84/'Total x Ano'!$D$30</f>
        <v>6.3383321321974437E-4</v>
      </c>
      <c r="P84" s="9">
        <f>+C84/'Total x Ano'!$D$30</f>
        <v>6.7298671370106026E-4</v>
      </c>
      <c r="Q84" s="9">
        <f>+D84/'Total x Ano'!$D$30</f>
        <v>7.9819676026760961E-3</v>
      </c>
      <c r="R84" s="9">
        <f>+E84/'Total x Ano'!$D$30</f>
        <v>3.3044620670483173E-5</v>
      </c>
      <c r="S84" s="9">
        <f>+F84/'Total x Ano'!$D$30</f>
        <v>5.9891053143995192E-3</v>
      </c>
      <c r="T84" s="9">
        <f>+G84/'Total x Ano'!$D$30</f>
        <v>4.2329177826932085E-4</v>
      </c>
      <c r="U84" s="9">
        <f>+H84/'Total x Ano'!$D$30</f>
        <v>5.5793572117587983E-4</v>
      </c>
      <c r="V84" s="9">
        <f>+I84/'Total x Ano'!$D$30</f>
        <v>4.7916666986401609E-4</v>
      </c>
      <c r="W84" s="9">
        <f>+J84/'Total x Ano'!$D$30</f>
        <v>2.0437441569502558E-4</v>
      </c>
      <c r="X84" s="9">
        <f>+K84/'Total x Ano'!$D$30</f>
        <v>1.3830261055651366E-3</v>
      </c>
      <c r="Y84" s="9">
        <f>+L84/'Total x Ano'!$D$30</f>
        <v>1.8358732155236281E-2</v>
      </c>
    </row>
    <row r="85" spans="1:25" x14ac:dyDescent="0.25">
      <c r="A85" s="1" t="s">
        <v>545</v>
      </c>
      <c r="B85" s="10">
        <f>tab_dinamicas!C85</f>
        <v>328727.32620184135</v>
      </c>
      <c r="C85" s="10">
        <f>tab_dinamicas!D85</f>
        <v>187176.90196350709</v>
      </c>
      <c r="D85" s="10">
        <f>tab_dinamicas!E85</f>
        <v>2669869.3379765949</v>
      </c>
      <c r="E85" s="10">
        <f>tab_dinamicas!F85</f>
        <v>22352.183274379051</v>
      </c>
      <c r="F85" s="10">
        <f>tab_dinamicas!G85</f>
        <v>1927560.0775723094</v>
      </c>
      <c r="G85" s="10">
        <f>tab_dinamicas!H85</f>
        <v>138197.66801028894</v>
      </c>
      <c r="H85" s="10">
        <f>tab_dinamicas!I85</f>
        <v>173432.20348613846</v>
      </c>
      <c r="I85" s="10">
        <f>tab_dinamicas!J85</f>
        <v>119502.72984707778</v>
      </c>
      <c r="J85" s="10">
        <f>tab_dinamicas!K85</f>
        <v>101954.54018869683</v>
      </c>
      <c r="K85" s="10">
        <f>tab_dinamicas!L85</f>
        <v>309426.97685374541</v>
      </c>
      <c r="L85" s="10">
        <f t="shared" si="2"/>
        <v>5978199.9453745792</v>
      </c>
      <c r="N85" s="1" t="s">
        <v>545</v>
      </c>
      <c r="O85" s="9">
        <f>+B85/'Total x Ano'!$D$30</f>
        <v>2.9596393582397547E-3</v>
      </c>
      <c r="P85" s="9">
        <f>+C85/'Total x Ano'!$D$30</f>
        <v>1.6852147109438465E-3</v>
      </c>
      <c r="Q85" s="9">
        <f>+D85/'Total x Ano'!$D$30</f>
        <v>2.403770463907599E-2</v>
      </c>
      <c r="R85" s="9">
        <f>+E85/'Total x Ano'!$D$30</f>
        <v>2.0124399795355387E-4</v>
      </c>
      <c r="S85" s="9">
        <f>+F85/'Total x Ano'!$D$30</f>
        <v>1.7354452204718252E-2</v>
      </c>
      <c r="T85" s="9">
        <f>+G85/'Total x Ano'!$D$30</f>
        <v>1.2442386892079164E-3</v>
      </c>
      <c r="U85" s="9">
        <f>+H85/'Total x Ano'!$D$30</f>
        <v>1.5614667066304456E-3</v>
      </c>
      <c r="V85" s="9">
        <f>+I85/'Total x Ano'!$D$30</f>
        <v>1.0759220620902641E-3</v>
      </c>
      <c r="W85" s="9">
        <f>+J85/'Total x Ano'!$D$30</f>
        <v>9.179299858644175E-4</v>
      </c>
      <c r="X85" s="9">
        <f>+K85/'Total x Ano'!$D$30</f>
        <v>2.7858720167217932E-3</v>
      </c>
      <c r="Y85" s="9">
        <f>+L85/'Total x Ano'!$D$30</f>
        <v>5.3823684371446238E-2</v>
      </c>
    </row>
    <row r="86" spans="1:25" x14ac:dyDescent="0.25">
      <c r="A86" s="1" t="s">
        <v>546</v>
      </c>
      <c r="B86" s="10">
        <f>tab_dinamicas!C86</f>
        <v>44406.639242829835</v>
      </c>
      <c r="C86" s="10">
        <f>tab_dinamicas!D86</f>
        <v>18485.681823543622</v>
      </c>
      <c r="D86" s="10">
        <f>tab_dinamicas!E86</f>
        <v>743336.09879730828</v>
      </c>
      <c r="E86" s="10">
        <f>tab_dinamicas!F86</f>
        <v>1028.2422608375143</v>
      </c>
      <c r="F86" s="10">
        <f>tab_dinamicas!G86</f>
        <v>489530.84638270305</v>
      </c>
      <c r="G86" s="10">
        <f>tab_dinamicas!H86</f>
        <v>24884.514598036792</v>
      </c>
      <c r="H86" s="10">
        <f>tab_dinamicas!I86</f>
        <v>25257.390191837898</v>
      </c>
      <c r="I86" s="10">
        <f>tab_dinamicas!J86</f>
        <v>28965.692460074872</v>
      </c>
      <c r="J86" s="10">
        <f>tab_dinamicas!K86</f>
        <v>17713.07003856415</v>
      </c>
      <c r="K86" s="10">
        <f>tab_dinamicas!L86</f>
        <v>51804.170502796405</v>
      </c>
      <c r="L86" s="10">
        <f t="shared" si="2"/>
        <v>1445412.3462985323</v>
      </c>
      <c r="N86" s="1" t="s">
        <v>546</v>
      </c>
      <c r="O86" s="9">
        <f>+B86/'Total x Ano'!$D$30</f>
        <v>3.9980745984450201E-4</v>
      </c>
      <c r="P86" s="9">
        <f>+C86/'Total x Ano'!$D$30</f>
        <v>1.664326240261023E-4</v>
      </c>
      <c r="Q86" s="9">
        <f>+D86/'Total x Ano'!$D$30</f>
        <v>6.692497395394765E-3</v>
      </c>
      <c r="R86" s="9">
        <f>+E86/'Total x Ano'!$D$30</f>
        <v>9.2576005169450642E-6</v>
      </c>
      <c r="S86" s="9">
        <f>+F86/'Total x Ano'!$D$30</f>
        <v>4.4074059092278515E-3</v>
      </c>
      <c r="T86" s="9">
        <f>+G86/'Total x Ano'!$D$30</f>
        <v>2.2404340298080421E-4</v>
      </c>
      <c r="U86" s="9">
        <f>+H86/'Total x Ano'!$D$30</f>
        <v>2.2740052359469307E-4</v>
      </c>
      <c r="V86" s="9">
        <f>+I86/'Total x Ano'!$D$30</f>
        <v>2.6078757867202188E-4</v>
      </c>
      <c r="W86" s="9">
        <f>+J86/'Total x Ano'!$D$30</f>
        <v>1.5947654807742654E-4</v>
      </c>
      <c r="X86" s="9">
        <f>+K86/'Total x Ano'!$D$30</f>
        <v>4.6640984706850441E-4</v>
      </c>
      <c r="Y86" s="9">
        <f>+L86/'Total x Ano'!$D$30</f>
        <v>1.3013518889403615E-2</v>
      </c>
    </row>
    <row r="87" spans="1:25" x14ac:dyDescent="0.25">
      <c r="A87" s="1" t="s">
        <v>547</v>
      </c>
      <c r="B87" s="10">
        <f>tab_dinamicas!C87</f>
        <v>527614.84560872777</v>
      </c>
      <c r="C87" s="10">
        <f>tab_dinamicas!D87</f>
        <v>232746.37459582917</v>
      </c>
      <c r="D87" s="10">
        <f>tab_dinamicas!E87</f>
        <v>12949089.861154482</v>
      </c>
      <c r="E87" s="10">
        <f>tab_dinamicas!F87</f>
        <v>42594.298574205655</v>
      </c>
      <c r="F87" s="10">
        <f>tab_dinamicas!G87</f>
        <v>3911423.0106522152</v>
      </c>
      <c r="G87" s="10">
        <f>tab_dinamicas!H87</f>
        <v>243236.75019141607</v>
      </c>
      <c r="H87" s="10">
        <f>tab_dinamicas!I87</f>
        <v>160229.7365469753</v>
      </c>
      <c r="I87" s="10">
        <f>tab_dinamicas!J87</f>
        <v>374269.14004825184</v>
      </c>
      <c r="J87" s="10">
        <f>tab_dinamicas!K87</f>
        <v>296444.81261105218</v>
      </c>
      <c r="K87" s="10">
        <f>tab_dinamicas!L87</f>
        <v>727442.09283187147</v>
      </c>
      <c r="L87" s="10">
        <f t="shared" si="2"/>
        <v>19465090.922815025</v>
      </c>
      <c r="N87" s="1" t="s">
        <v>547</v>
      </c>
      <c r="O87" s="9">
        <f>+B87/'Total x Ano'!$D$30</f>
        <v>4.7502885783714185E-3</v>
      </c>
      <c r="P87" s="9">
        <f>+C87/'Total x Ano'!$D$30</f>
        <v>2.0954915391441253E-3</v>
      </c>
      <c r="Q87" s="9">
        <f>+D87/'Total x Ano'!$D$30</f>
        <v>0.11658488039088213</v>
      </c>
      <c r="R87" s="9">
        <f>+E87/'Total x Ano'!$D$30</f>
        <v>3.8349036556647656E-4</v>
      </c>
      <c r="S87" s="9">
        <f>+F87/'Total x Ano'!$D$30</f>
        <v>3.5215817385205524E-2</v>
      </c>
      <c r="T87" s="9">
        <f>+G87/'Total x Ano'!$D$30</f>
        <v>2.1899398128977748E-3</v>
      </c>
      <c r="U87" s="9">
        <f>+H87/'Total x Ano'!$D$30</f>
        <v>1.4426005897472561E-3</v>
      </c>
      <c r="V87" s="9">
        <f>+I87/'Total x Ano'!$D$30</f>
        <v>3.3696671653673685E-3</v>
      </c>
      <c r="W87" s="9">
        <f>+J87/'Total x Ano'!$D$30</f>
        <v>2.6689893568840896E-3</v>
      </c>
      <c r="X87" s="9">
        <f>+K87/'Total x Ano'!$D$30</f>
        <v>6.5493984745994766E-3</v>
      </c>
      <c r="Y87" s="9">
        <f>+L87/'Total x Ano'!$D$30</f>
        <v>0.17525056365866562</v>
      </c>
    </row>
    <row r="88" spans="1:25" x14ac:dyDescent="0.25">
      <c r="A88" s="1" t="s">
        <v>548</v>
      </c>
      <c r="B88" s="10">
        <f>tab_dinamicas!C88</f>
        <v>1775314.1170768901</v>
      </c>
      <c r="C88" s="10">
        <f>tab_dinamicas!D88</f>
        <v>691133.58980842412</v>
      </c>
      <c r="D88" s="10">
        <f>tab_dinamicas!E88</f>
        <v>24563937.475720216</v>
      </c>
      <c r="E88" s="10">
        <f>tab_dinamicas!F88</f>
        <v>889032.57929006312</v>
      </c>
      <c r="F88" s="10">
        <f>tab_dinamicas!G88</f>
        <v>16259215.992654555</v>
      </c>
      <c r="G88" s="10">
        <f>tab_dinamicas!H88</f>
        <v>849316.95624204795</v>
      </c>
      <c r="H88" s="10">
        <f>tab_dinamicas!I88</f>
        <v>2043077.0620356773</v>
      </c>
      <c r="I88" s="10">
        <f>tab_dinamicas!J88</f>
        <v>728869.32403243892</v>
      </c>
      <c r="J88" s="10">
        <f>tab_dinamicas!K88</f>
        <v>273519.95066073409</v>
      </c>
      <c r="K88" s="10">
        <f>tab_dinamicas!L88</f>
        <v>5261500.4513193714</v>
      </c>
      <c r="L88" s="10">
        <f t="shared" si="2"/>
        <v>53334917.498840421</v>
      </c>
      <c r="N88" s="1" t="s">
        <v>548</v>
      </c>
      <c r="O88" s="9">
        <f>+B88/'Total x Ano'!$D$30</f>
        <v>1.5983732155303833E-2</v>
      </c>
      <c r="P88" s="9">
        <f>+C88/'Total x Ano'!$D$30</f>
        <v>6.2225011769863761E-3</v>
      </c>
      <c r="Q88" s="9">
        <f>+D88/'Total x Ano'!$D$30</f>
        <v>0.2211571425669778</v>
      </c>
      <c r="R88" s="9">
        <f>+E88/'Total x Ano'!$D$30</f>
        <v>8.0042503397137355E-3</v>
      </c>
      <c r="S88" s="9">
        <f>+F88/'Total x Ano'!$D$30</f>
        <v>0.14638702581249582</v>
      </c>
      <c r="T88" s="9">
        <f>+G88/'Total x Ano'!$D$30</f>
        <v>7.6466776290174945E-3</v>
      </c>
      <c r="U88" s="9">
        <f>+H88/'Total x Ano'!$D$30</f>
        <v>1.8394489300852548E-2</v>
      </c>
      <c r="V88" s="9">
        <f>+I88/'Total x Ano'!$D$30</f>
        <v>6.562248302702643E-3</v>
      </c>
      <c r="W88" s="9">
        <f>+J88/'Total x Ano'!$D$30</f>
        <v>2.4625893459865643E-3</v>
      </c>
      <c r="X88" s="9">
        <f>+K88/'Total x Ano'!$D$30</f>
        <v>4.73710050181822E-2</v>
      </c>
      <c r="Y88" s="9">
        <f>+L88/'Total x Ano'!$D$30</f>
        <v>0.48019166164821903</v>
      </c>
    </row>
    <row r="89" spans="1:25" x14ac:dyDescent="0.25">
      <c r="A89" s="1" t="s">
        <v>549</v>
      </c>
      <c r="B89" s="10">
        <f>tab_dinamicas!C89</f>
        <v>203699.73042297878</v>
      </c>
      <c r="C89" s="10">
        <f>tab_dinamicas!D89</f>
        <v>139922.79571861893</v>
      </c>
      <c r="D89" s="10">
        <f>tab_dinamicas!E89</f>
        <v>1905274.1765794766</v>
      </c>
      <c r="E89" s="10">
        <f>tab_dinamicas!F89</f>
        <v>46938.439888529829</v>
      </c>
      <c r="F89" s="10">
        <f>tab_dinamicas!G89</f>
        <v>2304044.9984303722</v>
      </c>
      <c r="G89" s="10">
        <f>tab_dinamicas!H89</f>
        <v>114484.62833466619</v>
      </c>
      <c r="H89" s="10">
        <f>tab_dinamicas!I89</f>
        <v>177848.76719949197</v>
      </c>
      <c r="I89" s="10">
        <f>tab_dinamicas!J89</f>
        <v>116963.41705984074</v>
      </c>
      <c r="J89" s="10">
        <f>tab_dinamicas!K89</f>
        <v>84100.128418618333</v>
      </c>
      <c r="K89" s="10">
        <f>tab_dinamicas!L89</f>
        <v>282885.06029865082</v>
      </c>
      <c r="L89" s="10">
        <f t="shared" si="2"/>
        <v>5376162.1423512446</v>
      </c>
      <c r="N89" s="1" t="s">
        <v>549</v>
      </c>
      <c r="O89" s="9">
        <f>+B89/'Total x Ano'!$D$30</f>
        <v>1.8339751257931748E-3</v>
      </c>
      <c r="P89" s="9">
        <f>+C89/'Total x Ano'!$D$30</f>
        <v>1.2597705767530012E-3</v>
      </c>
      <c r="Q89" s="9">
        <f>+D89/'Total x Ano'!$D$30</f>
        <v>1.7153804967768672E-2</v>
      </c>
      <c r="R89" s="9">
        <f>+E89/'Total x Ano'!$D$30</f>
        <v>4.2260208700497614E-4</v>
      </c>
      <c r="S89" s="9">
        <f>+F89/'Total x Ano'!$D$30</f>
        <v>2.0744068767568697E-2</v>
      </c>
      <c r="T89" s="9">
        <f>+G89/'Total x Ano'!$D$30</f>
        <v>1.0307424571229038E-3</v>
      </c>
      <c r="U89" s="9">
        <f>+H89/'Total x Ano'!$D$30</f>
        <v>1.6012304705537057E-3</v>
      </c>
      <c r="V89" s="9">
        <f>+I89/'Total x Ano'!$D$30</f>
        <v>1.0530598006688523E-3</v>
      </c>
      <c r="W89" s="9">
        <f>+J89/'Total x Ano'!$D$30</f>
        <v>7.5718089206837076E-4</v>
      </c>
      <c r="X89" s="9">
        <f>+K89/'Total x Ano'!$D$30</f>
        <v>2.5469064832287238E-3</v>
      </c>
      <c r="Y89" s="9">
        <f>+L89/'Total x Ano'!$D$30</f>
        <v>4.8403341628531077E-2</v>
      </c>
    </row>
    <row r="90" spans="1:25" x14ac:dyDescent="0.25">
      <c r="A90" s="1" t="s">
        <v>550</v>
      </c>
      <c r="B90" s="10">
        <f>tab_dinamicas!C90</f>
        <v>130685.92828066231</v>
      </c>
      <c r="C90" s="10">
        <f>tab_dinamicas!D90</f>
        <v>95655.229713718058</v>
      </c>
      <c r="D90" s="10">
        <f>tab_dinamicas!E90</f>
        <v>1376869.1303863593</v>
      </c>
      <c r="E90" s="10">
        <f>tab_dinamicas!F90</f>
        <v>8425.7854650159825</v>
      </c>
      <c r="F90" s="10">
        <f>tab_dinamicas!G90</f>
        <v>716187.12419236777</v>
      </c>
      <c r="G90" s="10">
        <f>tab_dinamicas!H90</f>
        <v>92744.136133630702</v>
      </c>
      <c r="H90" s="10">
        <f>tab_dinamicas!I90</f>
        <v>156573.78260866378</v>
      </c>
      <c r="I90" s="10">
        <f>tab_dinamicas!J90</f>
        <v>64266.391879357579</v>
      </c>
      <c r="J90" s="10">
        <f>tab_dinamicas!K90</f>
        <v>4195.6419850865623</v>
      </c>
      <c r="K90" s="10">
        <f>tab_dinamicas!L90</f>
        <v>147232.45125213091</v>
      </c>
      <c r="L90" s="10">
        <f t="shared" si="2"/>
        <v>2792835.6018969929</v>
      </c>
      <c r="N90" s="1" t="s">
        <v>550</v>
      </c>
      <c r="O90" s="9">
        <f>+B90/'Total x Ano'!$D$30</f>
        <v>1.1766080458734296E-3</v>
      </c>
      <c r="P90" s="9">
        <f>+C90/'Total x Ano'!$D$30</f>
        <v>8.6121523863932133E-4</v>
      </c>
      <c r="Q90" s="9">
        <f>+D90/'Total x Ano'!$D$30</f>
        <v>1.2396401955749512E-2</v>
      </c>
      <c r="R90" s="9">
        <f>+E90/'Total x Ano'!$D$30</f>
        <v>7.5860095278583724E-5</v>
      </c>
      <c r="S90" s="9">
        <f>+F90/'Total x Ano'!$D$30</f>
        <v>6.4480663202388855E-3</v>
      </c>
      <c r="T90" s="9">
        <f>+G90/'Total x Ano'!$D$30</f>
        <v>8.3500571345413658E-4</v>
      </c>
      <c r="U90" s="9">
        <f>+H90/'Total x Ano'!$D$30</f>
        <v>1.4096848437617987E-3</v>
      </c>
      <c r="V90" s="9">
        <f>+I90/'Total x Ano'!$D$30</f>
        <v>5.7861129166188869E-4</v>
      </c>
      <c r="W90" s="9">
        <f>+J90/'Total x Ano'!$D$30</f>
        <v>3.7774733532559632E-5</v>
      </c>
      <c r="X90" s="9">
        <f>+K90/'Total x Ano'!$D$30</f>
        <v>1.3255817901441072E-3</v>
      </c>
      <c r="Y90" s="9">
        <f>+L90/'Total x Ano'!$D$30</f>
        <v>2.514481002833422E-2</v>
      </c>
    </row>
    <row r="91" spans="1:25" x14ac:dyDescent="0.25">
      <c r="A91" s="1" t="s">
        <v>551</v>
      </c>
      <c r="B91" s="10">
        <f>tab_dinamicas!C91</f>
        <v>433991.16087320814</v>
      </c>
      <c r="C91" s="10">
        <f>tab_dinamicas!D91</f>
        <v>78984.208702029238</v>
      </c>
      <c r="D91" s="10">
        <f>tab_dinamicas!E91</f>
        <v>2696241.8812144231</v>
      </c>
      <c r="E91" s="10">
        <f>tab_dinamicas!F91</f>
        <v>12287.340825335828</v>
      </c>
      <c r="F91" s="10">
        <f>tab_dinamicas!G91</f>
        <v>1969696.4478228628</v>
      </c>
      <c r="G91" s="10">
        <f>tab_dinamicas!H91</f>
        <v>105109.9562321173</v>
      </c>
      <c r="H91" s="10">
        <f>tab_dinamicas!I91</f>
        <v>81896.658506784646</v>
      </c>
      <c r="I91" s="10">
        <f>tab_dinamicas!J91</f>
        <v>95576.334628611279</v>
      </c>
      <c r="J91" s="10">
        <f>tab_dinamicas!K91</f>
        <v>28385.01643162562</v>
      </c>
      <c r="K91" s="10">
        <f>tab_dinamicas!L91</f>
        <v>362979.44292198383</v>
      </c>
      <c r="L91" s="10">
        <f t="shared" si="2"/>
        <v>5865148.4481589822</v>
      </c>
      <c r="N91" s="1" t="s">
        <v>551</v>
      </c>
      <c r="O91" s="9">
        <f>+B91/'Total x Ano'!$D$30</f>
        <v>3.9073640019200604E-3</v>
      </c>
      <c r="P91" s="9">
        <f>+C91/'Total x Ano'!$D$30</f>
        <v>7.1112059789764826E-4</v>
      </c>
      <c r="Q91" s="9">
        <f>+D91/'Total x Ano'!$D$30</f>
        <v>2.4275145249339193E-2</v>
      </c>
      <c r="R91" s="9">
        <f>+E91/'Total x Ano'!$D$30</f>
        <v>1.1062693793956447E-4</v>
      </c>
      <c r="S91" s="9">
        <f>+F91/'Total x Ano'!$D$30</f>
        <v>1.7733819692197308E-2</v>
      </c>
      <c r="T91" s="9">
        <f>+G91/'Total x Ano'!$D$30</f>
        <v>9.4633922589210605E-4</v>
      </c>
      <c r="U91" s="9">
        <f>+H91/'Total x Ano'!$D$30</f>
        <v>7.373423336159595E-4</v>
      </c>
      <c r="V91" s="9">
        <f>+I91/'Total x Ano'!$D$30</f>
        <v>8.6050492045022645E-4</v>
      </c>
      <c r="W91" s="9">
        <f>+J91/'Total x Ano'!$D$30</f>
        <v>2.5555956295443126E-4</v>
      </c>
      <c r="X91" s="9">
        <f>+K91/'Total x Ano'!$D$30</f>
        <v>3.268022339110993E-3</v>
      </c>
      <c r="Y91" s="9">
        <f>+L91/'Total x Ano'!$D$30</f>
        <v>5.2805844861317494E-2</v>
      </c>
    </row>
    <row r="92" spans="1:25" x14ac:dyDescent="0.25">
      <c r="A92" s="1" t="s">
        <v>552</v>
      </c>
      <c r="B92" s="10">
        <f>tab_dinamicas!C92</f>
        <v>17613.832302133043</v>
      </c>
      <c r="C92" s="10">
        <f>tab_dinamicas!D92</f>
        <v>18778.841627708149</v>
      </c>
      <c r="D92" s="10">
        <f>tab_dinamicas!E92</f>
        <v>433374.35242987279</v>
      </c>
      <c r="E92" s="10">
        <f>tab_dinamicas!F92</f>
        <v>387.91295666995154</v>
      </c>
      <c r="F92" s="10">
        <f>tab_dinamicas!G92</f>
        <v>138666.98187907203</v>
      </c>
      <c r="G92" s="10">
        <f>tab_dinamicas!H92</f>
        <v>6793.6860587953361</v>
      </c>
      <c r="H92" s="10">
        <f>tab_dinamicas!I92</f>
        <v>31985.713139098418</v>
      </c>
      <c r="I92" s="10">
        <f>tab_dinamicas!J92</f>
        <v>10603.992381290414</v>
      </c>
      <c r="J92" s="10">
        <f>tab_dinamicas!K92</f>
        <v>1443.6516626679672</v>
      </c>
      <c r="K92" s="10">
        <f>tab_dinamicas!L92</f>
        <v>32260.827817074431</v>
      </c>
      <c r="L92" s="10">
        <f t="shared" si="2"/>
        <v>691909.79225438251</v>
      </c>
      <c r="N92" s="1" t="s">
        <v>552</v>
      </c>
      <c r="O92" s="9">
        <f>+B92/'Total x Ano'!$D$30</f>
        <v>1.5858307836209235E-4</v>
      </c>
      <c r="P92" s="9">
        <f>+C92/'Total x Ano'!$D$30</f>
        <v>1.6907203738027673E-4</v>
      </c>
      <c r="Q92" s="9">
        <f>+D92/'Total x Ano'!$D$30</f>
        <v>3.9018106742838023E-3</v>
      </c>
      <c r="R92" s="9">
        <f>+E92/'Total x Ano'!$D$30</f>
        <v>3.4925068974235774E-6</v>
      </c>
      <c r="S92" s="9">
        <f>+F92/'Total x Ano'!$D$30</f>
        <v>1.2484640750724471E-3</v>
      </c>
      <c r="T92" s="9">
        <f>+G92/'Total x Ano'!$D$30</f>
        <v>6.116577188593569E-5</v>
      </c>
      <c r="U92" s="9">
        <f>+H92/'Total x Ano'!$D$30</f>
        <v>2.8797781006412686E-4</v>
      </c>
      <c r="V92" s="9">
        <f>+I92/'Total x Ano'!$D$30</f>
        <v>9.5471202740448705E-5</v>
      </c>
      <c r="W92" s="9">
        <f>+J92/'Total x Ano'!$D$30</f>
        <v>1.2997666880291269E-5</v>
      </c>
      <c r="X92" s="9">
        <f>+K92/'Total x Ano'!$D$30</f>
        <v>2.9045475726037945E-4</v>
      </c>
      <c r="Y92" s="9">
        <f>+L92/'Total x Ano'!$D$30</f>
        <v>6.2294895808272235E-3</v>
      </c>
    </row>
    <row r="93" spans="1:25" x14ac:dyDescent="0.25">
      <c r="A93" s="1" t="s">
        <v>553</v>
      </c>
      <c r="B93" s="10">
        <f>tab_dinamicas!C93</f>
        <v>15782.462757337174</v>
      </c>
      <c r="C93" s="10">
        <f>tab_dinamicas!D93</f>
        <v>24917.838255875864</v>
      </c>
      <c r="D93" s="10">
        <f>tab_dinamicas!E93</f>
        <v>302978.20066371228</v>
      </c>
      <c r="E93" s="10">
        <f>tab_dinamicas!F93</f>
        <v>9234.8982627804926</v>
      </c>
      <c r="F93" s="10">
        <f>tab_dinamicas!G93</f>
        <v>130467.9066601267</v>
      </c>
      <c r="G93" s="10">
        <f>tab_dinamicas!H93</f>
        <v>13701.284657863856</v>
      </c>
      <c r="H93" s="10">
        <f>tab_dinamicas!I93</f>
        <v>11464.257480145217</v>
      </c>
      <c r="I93" s="10">
        <f>tab_dinamicas!J93</f>
        <v>20878.781245137809</v>
      </c>
      <c r="J93" s="10">
        <f>tab_dinamicas!K93</f>
        <v>668.23890208852526</v>
      </c>
      <c r="K93" s="10">
        <f>tab_dinamicas!L93</f>
        <v>33086.611088628415</v>
      </c>
      <c r="L93" s="10">
        <f t="shared" si="2"/>
        <v>563180.47997369629</v>
      </c>
      <c r="N93" s="1" t="s">
        <v>553</v>
      </c>
      <c r="O93" s="9">
        <f>+B93/'Total x Ano'!$D$30</f>
        <v>1.4209466090411859E-4</v>
      </c>
      <c r="P93" s="9">
        <f>+C93/'Total x Ano'!$D$30</f>
        <v>2.243434267434788E-4</v>
      </c>
      <c r="Q93" s="9">
        <f>+D93/'Total x Ano'!$D$30</f>
        <v>2.7278115809039856E-3</v>
      </c>
      <c r="R93" s="9">
        <f>+E93/'Total x Ano'!$D$30</f>
        <v>8.3144801753058477E-5</v>
      </c>
      <c r="S93" s="9">
        <f>+F93/'Total x Ano'!$D$30</f>
        <v>1.1746451260987341E-3</v>
      </c>
      <c r="T93" s="9">
        <f>+G93/'Total x Ano'!$D$30</f>
        <v>1.2335713553354494E-4</v>
      </c>
      <c r="U93" s="9">
        <f>+H93/'Total x Ano'!$D$30</f>
        <v>1.0321645006901237E-4</v>
      </c>
      <c r="V93" s="9">
        <f>+I93/'Total x Ano'!$D$30</f>
        <v>1.8797847881756586E-4</v>
      </c>
      <c r="W93" s="9">
        <f>+J93/'Total x Ano'!$D$30</f>
        <v>6.0163728345290297E-6</v>
      </c>
      <c r="X93" s="9">
        <f>+K93/'Total x Ano'!$D$30</f>
        <v>2.9788955344877576E-4</v>
      </c>
      <c r="Y93" s="9">
        <f>+L93/'Total x Ano'!$D$30</f>
        <v>5.0704975871068035E-3</v>
      </c>
    </row>
    <row r="94" spans="1:25" x14ac:dyDescent="0.25">
      <c r="A94" s="1" t="s">
        <v>554</v>
      </c>
      <c r="B94" s="10">
        <f>tab_dinamicas!C94</f>
        <v>68446.889192146467</v>
      </c>
      <c r="C94" s="10">
        <f>tab_dinamicas!D94</f>
        <v>17460.125879862375</v>
      </c>
      <c r="D94" s="10">
        <f>tab_dinamicas!E94</f>
        <v>742693.37020060839</v>
      </c>
      <c r="E94" s="10">
        <f>tab_dinamicas!F94</f>
        <v>2644.1690166174517</v>
      </c>
      <c r="F94" s="10">
        <f>tab_dinamicas!G94</f>
        <v>443875.87334203068</v>
      </c>
      <c r="G94" s="10">
        <f>tab_dinamicas!H94</f>
        <v>22384.6517843816</v>
      </c>
      <c r="H94" s="10">
        <f>tab_dinamicas!I94</f>
        <v>32128.03091912339</v>
      </c>
      <c r="I94" s="10">
        <f>tab_dinamicas!J94</f>
        <v>42752.014234442744</v>
      </c>
      <c r="J94" s="10">
        <f>tab_dinamicas!K94</f>
        <v>2424.4621751483655</v>
      </c>
      <c r="K94" s="10">
        <f>tab_dinamicas!L94</f>
        <v>73727.692744278946</v>
      </c>
      <c r="L94" s="10">
        <f t="shared" si="2"/>
        <v>1448537.2794886406</v>
      </c>
      <c r="N94" s="1" t="s">
        <v>554</v>
      </c>
      <c r="O94" s="9">
        <f>+B94/'Total x Ano'!$D$30</f>
        <v>6.1624967276911844E-4</v>
      </c>
      <c r="P94" s="9">
        <f>+C94/'Total x Ano'!$D$30</f>
        <v>1.5719920929887013E-4</v>
      </c>
      <c r="Q94" s="9">
        <f>+D94/'Total x Ano'!$D$30</f>
        <v>6.6867107001618558E-3</v>
      </c>
      <c r="R94" s="9">
        <f>+E94/'Total x Ano'!$D$30</f>
        <v>2.3806316261684978E-5</v>
      </c>
      <c r="S94" s="9">
        <f>+F94/'Total x Ano'!$D$30</f>
        <v>3.9963592929584679E-3</v>
      </c>
      <c r="T94" s="9">
        <f>+G94/'Total x Ano'!$D$30</f>
        <v>2.0153632254128206E-4</v>
      </c>
      <c r="U94" s="9">
        <f>+H94/'Total x Ano'!$D$30</f>
        <v>2.892591434659037E-4</v>
      </c>
      <c r="V94" s="9">
        <f>+I94/'Total x Ano'!$D$30</f>
        <v>3.8491033110704085E-4</v>
      </c>
      <c r="W94" s="9">
        <f>+J94/'Total x Ano'!$D$30</f>
        <v>2.1828223893157061E-5</v>
      </c>
      <c r="X94" s="9">
        <f>+K94/'Total x Ano'!$D$30</f>
        <v>6.6379446990115574E-4</v>
      </c>
      <c r="Y94" s="9">
        <f>+L94/'Total x Ano'!$D$30</f>
        <v>1.3041653682358538E-2</v>
      </c>
    </row>
    <row r="95" spans="1:25" x14ac:dyDescent="0.25">
      <c r="A95" s="1" t="s">
        <v>555</v>
      </c>
      <c r="B95" s="10">
        <f>tab_dinamicas!C95</f>
        <v>36954.709171602866</v>
      </c>
      <c r="C95" s="10">
        <f>tab_dinamicas!D95</f>
        <v>36384.428852660079</v>
      </c>
      <c r="D95" s="10">
        <f>tab_dinamicas!E95</f>
        <v>2299898.5174386627</v>
      </c>
      <c r="E95" s="10">
        <f>tab_dinamicas!F95</f>
        <v>1019.559068356124</v>
      </c>
      <c r="F95" s="10">
        <f>tab_dinamicas!G95</f>
        <v>982899.44710787723</v>
      </c>
      <c r="G95" s="10">
        <f>tab_dinamicas!H95</f>
        <v>60491.787021506214</v>
      </c>
      <c r="H95" s="10">
        <f>tab_dinamicas!I95</f>
        <v>22866.123896238962</v>
      </c>
      <c r="I95" s="10">
        <f>tab_dinamicas!J95</f>
        <v>26443.909367761986</v>
      </c>
      <c r="J95" s="10">
        <f>tab_dinamicas!K95</f>
        <v>27795.54566952349</v>
      </c>
      <c r="K95" s="10">
        <f>tab_dinamicas!L95</f>
        <v>226810.05341376562</v>
      </c>
      <c r="L95" s="10">
        <f t="shared" si="2"/>
        <v>3721564.0810079551</v>
      </c>
      <c r="N95" s="1" t="s">
        <v>555</v>
      </c>
      <c r="O95" s="9">
        <f>+B95/'Total x Ano'!$D$30</f>
        <v>3.3271530237624294E-4</v>
      </c>
      <c r="P95" s="9">
        <f>+C95/'Total x Ano'!$D$30</f>
        <v>3.275808826227228E-4</v>
      </c>
      <c r="Q95" s="9">
        <f>+D95/'Total x Ano'!$D$30</f>
        <v>2.0706736646497258E-2</v>
      </c>
      <c r="R95" s="9">
        <f>+E95/'Total x Ano'!$D$30</f>
        <v>9.179422902324384E-6</v>
      </c>
      <c r="S95" s="9">
        <f>+F95/'Total x Ano'!$D$30</f>
        <v>8.8493643727884062E-3</v>
      </c>
      <c r="T95" s="9">
        <f>+G95/'Total x Ano'!$D$30</f>
        <v>5.446272927404224E-4</v>
      </c>
      <c r="U95" s="9">
        <f>+H95/'Total x Ano'!$D$30</f>
        <v>2.0587117303458394E-4</v>
      </c>
      <c r="V95" s="9">
        <f>+I95/'Total x Ano'!$D$30</f>
        <v>2.3808314281271008E-4</v>
      </c>
      <c r="W95" s="9">
        <f>+J95/'Total x Ano'!$D$30</f>
        <v>2.5025236538066514E-4</v>
      </c>
      <c r="X95" s="9">
        <f>+K95/'Total x Ano'!$D$30</f>
        <v>2.0420449029408426E-3</v>
      </c>
      <c r="Y95" s="9">
        <f>+L95/'Total x Ano'!$D$30</f>
        <v>3.3506455504096179E-2</v>
      </c>
    </row>
    <row r="96" spans="1:25" x14ac:dyDescent="0.25">
      <c r="A96" s="1" t="s">
        <v>95</v>
      </c>
      <c r="B96" s="10">
        <f>tab_dinamicas!C96</f>
        <v>4133175.921200898</v>
      </c>
      <c r="C96" s="10">
        <f>tab_dinamicas!D96</f>
        <v>2057912.3748911517</v>
      </c>
      <c r="D96" s="10">
        <f>tab_dinamicas!E96</f>
        <v>55417051.948263854</v>
      </c>
      <c r="E96" s="10">
        <f>tab_dinamicas!F96</f>
        <v>1063093.9184024548</v>
      </c>
      <c r="F96" s="10">
        <f>tab_dinamicas!G96</f>
        <v>32323655.704516798</v>
      </c>
      <c r="G96" s="10">
        <f>tab_dinamicas!H96</f>
        <v>1840492.6457862053</v>
      </c>
      <c r="H96" s="10">
        <f>tab_dinamicas!I96</f>
        <v>3126944.2600742714</v>
      </c>
      <c r="I96" s="10">
        <f>tab_dinamicas!J96</f>
        <v>1857406.3013672107</v>
      </c>
      <c r="J96" s="10">
        <f>tab_dinamicas!K96</f>
        <v>1131728.1007874536</v>
      </c>
      <c r="K96" s="10">
        <f>tab_dinamicas!L96</f>
        <v>8118600.5491732853</v>
      </c>
      <c r="L96" s="10">
        <f t="shared" si="2"/>
        <v>111070061.72446358</v>
      </c>
      <c r="N96" s="1" t="s">
        <v>95</v>
      </c>
      <c r="O96" s="9">
        <f>+B96/'Total x Ano'!$D$30</f>
        <v>3.7212331181144476E-2</v>
      </c>
      <c r="P96" s="9">
        <f>+C96/'Total x Ano'!$D$30</f>
        <v>1.8528056462202264E-2</v>
      </c>
      <c r="Q96" s="9">
        <f>+D96/'Total x Ano'!$D$30</f>
        <v>0.49893779734938282</v>
      </c>
      <c r="R96" s="9">
        <f>+E96/'Total x Ano'!$D$30</f>
        <v>9.5713813596297343E-3</v>
      </c>
      <c r="S96" s="9">
        <f>+F96/'Total x Ano'!$D$30</f>
        <v>0.29102041722731298</v>
      </c>
      <c r="T96" s="9">
        <f>+G96/'Total x Ano'!$D$30</f>
        <v>1.6570555712411478E-2</v>
      </c>
      <c r="U96" s="9">
        <f>+H96/'Total x Ano'!$D$30</f>
        <v>2.8152899273896331E-2</v>
      </c>
      <c r="V96" s="9">
        <f>+I96/'Total x Ano'!$D$30</f>
        <v>1.6722834871335183E-2</v>
      </c>
      <c r="W96" s="9">
        <f>+J96/'Total x Ano'!$D$30</f>
        <v>1.0189317294114606E-2</v>
      </c>
      <c r="X96" s="9">
        <f>+K96/'Total x Ano'!$D$30</f>
        <v>7.309440926857011E-2</v>
      </c>
      <c r="Y96" s="9">
        <f>+L96/'Total x Ano'!$D$30</f>
        <v>1</v>
      </c>
    </row>
    <row r="97" spans="1:2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23"/>
    </row>
    <row r="98" spans="1:2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23"/>
    </row>
    <row r="99" spans="1:25" x14ac:dyDescent="0.25">
      <c r="A99" s="1"/>
      <c r="B99" s="123">
        <v>2010</v>
      </c>
      <c r="C99" s="123">
        <v>2010</v>
      </c>
      <c r="D99" s="123">
        <v>2010</v>
      </c>
      <c r="E99" s="123">
        <v>2010</v>
      </c>
      <c r="F99" s="123">
        <v>2010</v>
      </c>
      <c r="G99" s="123">
        <v>2010</v>
      </c>
      <c r="H99" s="123">
        <v>2010</v>
      </c>
      <c r="I99" s="123">
        <v>2010</v>
      </c>
      <c r="J99" s="123">
        <v>2010</v>
      </c>
      <c r="K99" s="123">
        <v>2010</v>
      </c>
      <c r="L99" s="123">
        <v>2010</v>
      </c>
      <c r="O99" s="123">
        <v>2010</v>
      </c>
      <c r="P99" s="123">
        <v>2010</v>
      </c>
      <c r="Q99" s="123">
        <v>2010</v>
      </c>
      <c r="R99" s="123">
        <v>2010</v>
      </c>
      <c r="S99" s="123">
        <v>2010</v>
      </c>
      <c r="T99" s="123">
        <v>2010</v>
      </c>
      <c r="U99" s="123">
        <v>2010</v>
      </c>
      <c r="V99" s="123">
        <v>2010</v>
      </c>
      <c r="W99" s="123">
        <v>2010</v>
      </c>
      <c r="X99" s="123">
        <v>2010</v>
      </c>
      <c r="Y99" s="123">
        <v>2010</v>
      </c>
    </row>
    <row r="100" spans="1:25" x14ac:dyDescent="0.25">
      <c r="B100" s="1" t="s">
        <v>780</v>
      </c>
      <c r="C100" s="1" t="s">
        <v>782</v>
      </c>
      <c r="D100" s="1" t="s">
        <v>23</v>
      </c>
      <c r="E100" s="1" t="s">
        <v>787</v>
      </c>
      <c r="F100" s="1" t="s">
        <v>788</v>
      </c>
      <c r="G100" s="1" t="s">
        <v>791</v>
      </c>
      <c r="H100" s="1" t="s">
        <v>25</v>
      </c>
      <c r="I100" s="1" t="s">
        <v>24</v>
      </c>
      <c r="J100" s="1" t="s">
        <v>35</v>
      </c>
      <c r="K100" s="1" t="s">
        <v>795</v>
      </c>
      <c r="L100" s="123" t="s">
        <v>935</v>
      </c>
      <c r="N100" s="1"/>
      <c r="O100" s="1" t="s">
        <v>780</v>
      </c>
      <c r="P100" s="1" t="s">
        <v>782</v>
      </c>
      <c r="Q100" s="1" t="s">
        <v>23</v>
      </c>
      <c r="R100" s="1" t="s">
        <v>787</v>
      </c>
      <c r="S100" s="1" t="s">
        <v>788</v>
      </c>
      <c r="T100" s="1" t="s">
        <v>791</v>
      </c>
      <c r="U100" s="1" t="s">
        <v>25</v>
      </c>
      <c r="V100" s="1" t="s">
        <v>24</v>
      </c>
      <c r="W100" s="1" t="s">
        <v>35</v>
      </c>
      <c r="X100" s="1" t="s">
        <v>795</v>
      </c>
      <c r="Y100" s="123" t="s">
        <v>935</v>
      </c>
    </row>
    <row r="101" spans="1:25" x14ac:dyDescent="0.25">
      <c r="A101" s="1" t="s">
        <v>529</v>
      </c>
      <c r="B101" s="10">
        <f>tab_dinamicas!C101</f>
        <v>12955.658289976029</v>
      </c>
      <c r="C101" s="10">
        <f>tab_dinamicas!D101</f>
        <v>1825.5872483367434</v>
      </c>
      <c r="D101" s="10">
        <f>tab_dinamicas!E101</f>
        <v>201193.69762326218</v>
      </c>
      <c r="E101" s="10">
        <f>tab_dinamicas!F101</f>
        <v>357.26753653127213</v>
      </c>
      <c r="F101" s="10">
        <f>tab_dinamicas!G101</f>
        <v>85101.775664519242</v>
      </c>
      <c r="G101" s="10">
        <f>tab_dinamicas!H101</f>
        <v>7023.574725911556</v>
      </c>
      <c r="H101" s="10">
        <f>tab_dinamicas!I101</f>
        <v>7044.821917843934</v>
      </c>
      <c r="I101" s="10">
        <f>tab_dinamicas!J101</f>
        <v>8159.6176833246946</v>
      </c>
      <c r="J101" s="10">
        <f>tab_dinamicas!K101</f>
        <v>737.92924147126564</v>
      </c>
      <c r="K101" s="10">
        <f>tab_dinamicas!L101</f>
        <v>6092.9051976352266</v>
      </c>
      <c r="L101" s="10">
        <f>SUM(B101:K101)</f>
        <v>330492.83512881212</v>
      </c>
      <c r="N101" s="1" t="s">
        <v>529</v>
      </c>
      <c r="O101" s="9">
        <f>+B101/'Total x Ano'!$E$30</f>
        <v>1.0734757363456205E-4</v>
      </c>
      <c r="P101" s="9">
        <f>+C101/'Total x Ano'!$E$30</f>
        <v>1.5126391664619049E-5</v>
      </c>
      <c r="Q101" s="9">
        <f>+D101/'Total x Ano'!$E$30</f>
        <v>1.6670442201407358E-3</v>
      </c>
      <c r="R101" s="9">
        <f>+E101/'Total x Ano'!$E$30</f>
        <v>2.9602357770351694E-6</v>
      </c>
      <c r="S101" s="9">
        <f>+F101/'Total x Ano'!$E$30</f>
        <v>7.0513353510158559E-4</v>
      </c>
      <c r="T101" s="9">
        <f>+G101/'Total x Ano'!$E$30</f>
        <v>5.8195707866962794E-5</v>
      </c>
      <c r="U101" s="9">
        <f>+H101/'Total x Ano'!$E$30</f>
        <v>5.8371757161366713E-5</v>
      </c>
      <c r="V101" s="9">
        <f>+I101/'Total x Ano'!$E$30</f>
        <v>6.7608695790338953E-5</v>
      </c>
      <c r="W101" s="9">
        <f>+J101/'Total x Ano'!$E$30</f>
        <v>6.1143101965897689E-6</v>
      </c>
      <c r="X101" s="9">
        <f>+K101/'Total x Ano'!$E$30</f>
        <v>5.0484396447659281E-5</v>
      </c>
      <c r="Y101" s="9">
        <f>+L101/'Total x Ano'!$E$30</f>
        <v>2.7383868237814547E-3</v>
      </c>
    </row>
    <row r="102" spans="1:25" x14ac:dyDescent="0.25">
      <c r="A102" s="1" t="s">
        <v>530</v>
      </c>
      <c r="B102" s="10">
        <f>tab_dinamicas!C102</f>
        <v>3581.0829451515219</v>
      </c>
      <c r="C102" s="10">
        <f>tab_dinamicas!D102</f>
        <v>212.45859382013145</v>
      </c>
      <c r="D102" s="10">
        <f>tab_dinamicas!E102</f>
        <v>54320.541872526235</v>
      </c>
      <c r="E102" s="10">
        <f>tab_dinamicas!F102</f>
        <v>0</v>
      </c>
      <c r="F102" s="10">
        <f>tab_dinamicas!G102</f>
        <v>18389.173709893235</v>
      </c>
      <c r="G102" s="10">
        <f>tab_dinamicas!H102</f>
        <v>1535.434689748156</v>
      </c>
      <c r="H102" s="10">
        <f>tab_dinamicas!I102</f>
        <v>1900.5091233358557</v>
      </c>
      <c r="I102" s="10">
        <f>tab_dinamicas!J102</f>
        <v>4431.4269793217936</v>
      </c>
      <c r="J102" s="10">
        <f>tab_dinamicas!K102</f>
        <v>40205.753816712335</v>
      </c>
      <c r="K102" s="10">
        <f>tab_dinamicas!L102</f>
        <v>4793.255606584863</v>
      </c>
      <c r="L102" s="10">
        <f t="shared" ref="L102:L128" si="3">SUM(B102:K102)</f>
        <v>129369.63733709414</v>
      </c>
      <c r="N102" s="1" t="s">
        <v>530</v>
      </c>
      <c r="O102" s="9">
        <f>+B102/'Total x Ano'!$E$30</f>
        <v>2.9672021022934729E-5</v>
      </c>
      <c r="P102" s="9">
        <f>+C102/'Total x Ano'!$E$30</f>
        <v>1.7603825320129116E-6</v>
      </c>
      <c r="Q102" s="9">
        <f>+D102/'Total x Ano'!$E$30</f>
        <v>4.5008738560525205E-4</v>
      </c>
      <c r="R102" s="9">
        <f>+E102/'Total x Ano'!$E$30</f>
        <v>0</v>
      </c>
      <c r="S102" s="9">
        <f>+F102/'Total x Ano'!$E$30</f>
        <v>1.5236841962934861E-4</v>
      </c>
      <c r="T102" s="9">
        <f>+G102/'Total x Ano'!$E$30</f>
        <v>1.272225499697909E-5</v>
      </c>
      <c r="U102" s="9">
        <f>+H102/'Total x Ano'!$E$30</f>
        <v>1.5747176908664069E-5</v>
      </c>
      <c r="V102" s="9">
        <f>+I102/'Total x Ano'!$E$30</f>
        <v>3.6717774066099678E-5</v>
      </c>
      <c r="W102" s="9">
        <f>+J102/'Total x Ano'!$E$30</f>
        <v>3.3313553211818982E-4</v>
      </c>
      <c r="X102" s="9">
        <f>+K102/'Total x Ano'!$E$30</f>
        <v>3.9715801980919487E-5</v>
      </c>
      <c r="Y102" s="9">
        <f>+L102/'Total x Ano'!$E$30</f>
        <v>1.0719267488604005E-3</v>
      </c>
    </row>
    <row r="103" spans="1:25" x14ac:dyDescent="0.25">
      <c r="A103" s="1" t="s">
        <v>531</v>
      </c>
      <c r="B103" s="10">
        <f>tab_dinamicas!C103</f>
        <v>58332.024306474465</v>
      </c>
      <c r="C103" s="10">
        <f>tab_dinamicas!D103</f>
        <v>58129.986507672424</v>
      </c>
      <c r="D103" s="10">
        <f>tab_dinamicas!E103</f>
        <v>491330.51005640667</v>
      </c>
      <c r="E103" s="10">
        <f>tab_dinamicas!F103</f>
        <v>0</v>
      </c>
      <c r="F103" s="10">
        <f>tab_dinamicas!G103</f>
        <v>210824.59489796622</v>
      </c>
      <c r="G103" s="10">
        <f>tab_dinamicas!H103</f>
        <v>12151.094695663814</v>
      </c>
      <c r="H103" s="10">
        <f>tab_dinamicas!I103</f>
        <v>42914.788631593619</v>
      </c>
      <c r="I103" s="10">
        <f>tab_dinamicas!J103</f>
        <v>32688.150466222993</v>
      </c>
      <c r="J103" s="10">
        <f>tab_dinamicas!K103</f>
        <v>20011.649558480181</v>
      </c>
      <c r="K103" s="10">
        <f>tab_dinamicas!L103</f>
        <v>50016.798317126595</v>
      </c>
      <c r="L103" s="10">
        <f t="shared" si="3"/>
        <v>976399.59743760689</v>
      </c>
      <c r="N103" s="1" t="s">
        <v>531</v>
      </c>
      <c r="O103" s="9">
        <f>+B103/'Total x Ano'!$E$30</f>
        <v>4.8332559676548219E-4</v>
      </c>
      <c r="P103" s="9">
        <f>+C103/'Total x Ano'!$E$30</f>
        <v>4.816515585191472E-4</v>
      </c>
      <c r="Q103" s="9">
        <f>+D103/'Total x Ano'!$E$30</f>
        <v>4.0710504187961745E-3</v>
      </c>
      <c r="R103" s="9">
        <f>+E103/'Total x Ano'!$E$30</f>
        <v>0</v>
      </c>
      <c r="S103" s="9">
        <f>+F103/'Total x Ano'!$E$30</f>
        <v>1.7468435966929178E-3</v>
      </c>
      <c r="T103" s="9">
        <f>+G103/'Total x Ano'!$E$30</f>
        <v>1.0068114667647051E-4</v>
      </c>
      <c r="U103" s="9">
        <f>+H103/'Total x Ano'!$E$30</f>
        <v>3.5558196500180974E-4</v>
      </c>
      <c r="V103" s="9">
        <f>+I103/'Total x Ano'!$E$30</f>
        <v>2.7084641788256122E-4</v>
      </c>
      <c r="W103" s="9">
        <f>+J103/'Total x Ano'!$E$30</f>
        <v>1.6581187743968948E-4</v>
      </c>
      <c r="X103" s="9">
        <f>+K103/'Total x Ano'!$E$30</f>
        <v>4.1442756671554052E-4</v>
      </c>
      <c r="Y103" s="9">
        <f>+L103/'Total x Ano'!$E$30</f>
        <v>8.0902201444897921E-3</v>
      </c>
    </row>
    <row r="104" spans="1:25" x14ac:dyDescent="0.25">
      <c r="A104" s="1" t="s">
        <v>532</v>
      </c>
      <c r="B104" s="10">
        <f>tab_dinamicas!C104</f>
        <v>464.01457685667214</v>
      </c>
      <c r="C104" s="10">
        <f>tab_dinamicas!D104</f>
        <v>1289.9592562991238</v>
      </c>
      <c r="D104" s="10">
        <f>tab_dinamicas!E104</f>
        <v>53325.512864659824</v>
      </c>
      <c r="E104" s="10">
        <f>tab_dinamicas!F104</f>
        <v>381.0129090590741</v>
      </c>
      <c r="F104" s="10">
        <f>tab_dinamicas!G104</f>
        <v>20901.234379338752</v>
      </c>
      <c r="G104" s="10">
        <f>tab_dinamicas!H104</f>
        <v>2419.2943251733041</v>
      </c>
      <c r="H104" s="10">
        <f>tab_dinamicas!I104</f>
        <v>2153.8547825119103</v>
      </c>
      <c r="I104" s="10">
        <f>tab_dinamicas!J104</f>
        <v>3046.5793562333483</v>
      </c>
      <c r="J104" s="10">
        <f>tab_dinamicas!K104</f>
        <v>718.31334685427328</v>
      </c>
      <c r="K104" s="10">
        <f>tab_dinamicas!L104</f>
        <v>2737.0140521509525</v>
      </c>
      <c r="L104" s="10">
        <f t="shared" si="3"/>
        <v>87436.789849137233</v>
      </c>
      <c r="N104" s="1" t="s">
        <v>532</v>
      </c>
      <c r="O104" s="9">
        <f>+B104/'Total x Ano'!$E$30</f>
        <v>3.8447169446550693E-6</v>
      </c>
      <c r="P104" s="9">
        <f>+C104/'Total x Ano'!$E$30</f>
        <v>1.0688302605070584E-5</v>
      </c>
      <c r="Q104" s="9">
        <f>+D104/'Total x Ano'!$E$30</f>
        <v>4.4184280649551215E-4</v>
      </c>
      <c r="R104" s="9">
        <f>+E104/'Total x Ano'!$E$30</f>
        <v>3.1569844152638058E-6</v>
      </c>
      <c r="S104" s="9">
        <f>+F104/'Total x Ano'!$E$30</f>
        <v>1.7318277052160951E-4</v>
      </c>
      <c r="T104" s="9">
        <f>+G104/'Total x Ano'!$E$30</f>
        <v>2.0045710522957909E-5</v>
      </c>
      <c r="U104" s="9">
        <f>+H104/'Total x Ano'!$E$30</f>
        <v>1.7846340161869052E-5</v>
      </c>
      <c r="V104" s="9">
        <f>+I104/'Total x Ano'!$E$30</f>
        <v>2.5243248506317397E-5</v>
      </c>
      <c r="W104" s="9">
        <f>+J104/'Total x Ano'!$E$30</f>
        <v>5.9517774526199301E-6</v>
      </c>
      <c r="X104" s="9">
        <f>+K104/'Total x Ano'!$E$30</f>
        <v>2.2678262341129487E-5</v>
      </c>
      <c r="Y104" s="9">
        <f>+L104/'Total x Ano'!$E$30</f>
        <v>7.2448091996700481E-4</v>
      </c>
    </row>
    <row r="105" spans="1:25" x14ac:dyDescent="0.25">
      <c r="A105" s="1" t="s">
        <v>533</v>
      </c>
      <c r="B105" s="10">
        <f>tab_dinamicas!C105</f>
        <v>24141.082706545392</v>
      </c>
      <c r="C105" s="10">
        <f>tab_dinamicas!D105</f>
        <v>53305.633878537854</v>
      </c>
      <c r="D105" s="10">
        <f>tab_dinamicas!E105</f>
        <v>478290.82244680135</v>
      </c>
      <c r="E105" s="10">
        <f>tab_dinamicas!F105</f>
        <v>5101.6360891458398</v>
      </c>
      <c r="F105" s="10">
        <f>tab_dinamicas!G105</f>
        <v>316444.85504739318</v>
      </c>
      <c r="G105" s="10">
        <f>tab_dinamicas!H105</f>
        <v>18196.099206260602</v>
      </c>
      <c r="H105" s="10">
        <f>tab_dinamicas!I105</f>
        <v>14893.067466522079</v>
      </c>
      <c r="I105" s="10">
        <f>tab_dinamicas!J105</f>
        <v>16426.177851464694</v>
      </c>
      <c r="J105" s="10">
        <f>tab_dinamicas!K105</f>
        <v>165369.50077070351</v>
      </c>
      <c r="K105" s="10">
        <f>tab_dinamicas!L105</f>
        <v>55540.545735062871</v>
      </c>
      <c r="L105" s="10">
        <f t="shared" si="3"/>
        <v>1147709.4211984375</v>
      </c>
      <c r="N105" s="1" t="s">
        <v>533</v>
      </c>
      <c r="O105" s="9">
        <f>+B105/'Total x Ano'!$E$30</f>
        <v>2.0002740080478988E-4</v>
      </c>
      <c r="P105" s="9">
        <f>+C105/'Total x Ano'!$E$30</f>
        <v>4.4167809383647573E-4</v>
      </c>
      <c r="Q105" s="9">
        <f>+D105/'Total x Ano'!$E$30</f>
        <v>3.9630065977479751E-3</v>
      </c>
      <c r="R105" s="9">
        <f>+E105/'Total x Ano'!$E$30</f>
        <v>4.2270970990339037E-5</v>
      </c>
      <c r="S105" s="9">
        <f>+F105/'Total x Ano'!$E$30</f>
        <v>2.6219885256437408E-3</v>
      </c>
      <c r="T105" s="9">
        <f>+G105/'Total x Ano'!$E$30</f>
        <v>1.507686491636752E-4</v>
      </c>
      <c r="U105" s="9">
        <f>+H105/'Total x Ano'!$E$30</f>
        <v>1.2340049580837913E-4</v>
      </c>
      <c r="V105" s="9">
        <f>+I105/'Total x Ano'!$E$30</f>
        <v>1.3610349215591893E-4</v>
      </c>
      <c r="W105" s="9">
        <f>+J105/'Total x Ano'!$E$30</f>
        <v>1.3702132507329896E-3</v>
      </c>
      <c r="X105" s="9">
        <f>+K105/'Total x Ano'!$E$30</f>
        <v>4.6019605407557058E-4</v>
      </c>
      <c r="Y105" s="9">
        <f>+L105/'Total x Ano'!$E$30</f>
        <v>9.5096535309598541E-3</v>
      </c>
    </row>
    <row r="106" spans="1:25" x14ac:dyDescent="0.25">
      <c r="A106" s="1" t="s">
        <v>534</v>
      </c>
      <c r="B106" s="10">
        <f>tab_dinamicas!C106</f>
        <v>1073.4700071167367</v>
      </c>
      <c r="C106" s="10">
        <f>tab_dinamicas!D106</f>
        <v>373.20604669320392</v>
      </c>
      <c r="D106" s="10">
        <f>tab_dinamicas!E106</f>
        <v>56284.329400539718</v>
      </c>
      <c r="E106" s="10">
        <f>tab_dinamicas!F106</f>
        <v>0</v>
      </c>
      <c r="F106" s="10">
        <f>tab_dinamicas!G106</f>
        <v>12398.16000681283</v>
      </c>
      <c r="G106" s="10">
        <f>tab_dinamicas!H106</f>
        <v>695.16611088944398</v>
      </c>
      <c r="H106" s="10">
        <f>tab_dinamicas!I106</f>
        <v>944.99613389001649</v>
      </c>
      <c r="I106" s="10">
        <f>tab_dinamicas!J106</f>
        <v>1135.1984070281594</v>
      </c>
      <c r="J106" s="10">
        <f>tab_dinamicas!K106</f>
        <v>0</v>
      </c>
      <c r="K106" s="10">
        <f>tab_dinamicas!L106</f>
        <v>5065.1900689875583</v>
      </c>
      <c r="L106" s="10">
        <f t="shared" si="3"/>
        <v>77969.716181957672</v>
      </c>
      <c r="N106" s="1" t="s">
        <v>534</v>
      </c>
      <c r="O106" s="9">
        <f>+B106/'Total x Ano'!$E$30</f>
        <v>8.8945229994693649E-6</v>
      </c>
      <c r="P106" s="9">
        <f>+C106/'Total x Ano'!$E$30</f>
        <v>3.092298568051893E-6</v>
      </c>
      <c r="Q106" s="9">
        <f>+D106/'Total x Ano'!$E$30</f>
        <v>4.6635887266887477E-4</v>
      </c>
      <c r="R106" s="9">
        <f>+E106/'Total x Ano'!$E$30</f>
        <v>0</v>
      </c>
      <c r="S106" s="9">
        <f>+F106/'Total x Ano'!$E$30</f>
        <v>1.0272827242550599E-4</v>
      </c>
      <c r="T106" s="9">
        <f>+G106/'Total x Ano'!$E$30</f>
        <v>5.759984834942323E-6</v>
      </c>
      <c r="U106" s="9">
        <f>+H106/'Total x Ano'!$E$30</f>
        <v>7.8300183438477128E-6</v>
      </c>
      <c r="V106" s="9">
        <f>+I106/'Total x Ano'!$E$30</f>
        <v>9.4059901751637169E-6</v>
      </c>
      <c r="W106" s="9">
        <f>+J106/'Total x Ano'!$E$30</f>
        <v>0</v>
      </c>
      <c r="X106" s="9">
        <f>+K106/'Total x Ano'!$E$30</f>
        <v>4.1968987737534744E-5</v>
      </c>
      <c r="Y106" s="9">
        <f>+L106/'Total x Ano'!$E$30</f>
        <v>6.4603894775339056E-4</v>
      </c>
    </row>
    <row r="107" spans="1:25" x14ac:dyDescent="0.25">
      <c r="A107" s="1" t="s">
        <v>535</v>
      </c>
      <c r="B107" s="10">
        <f>tab_dinamicas!C107</f>
        <v>5568.9217416965894</v>
      </c>
      <c r="C107" s="10">
        <f>tab_dinamicas!D107</f>
        <v>1305.1231236170183</v>
      </c>
      <c r="D107" s="10">
        <f>tab_dinamicas!E107</f>
        <v>54269.525705380947</v>
      </c>
      <c r="E107" s="10">
        <f>tab_dinamicas!F107</f>
        <v>658.8512300869719</v>
      </c>
      <c r="F107" s="10">
        <f>tab_dinamicas!G107</f>
        <v>55202.579188779586</v>
      </c>
      <c r="G107" s="10">
        <f>tab_dinamicas!H107</f>
        <v>3066.5044771736621</v>
      </c>
      <c r="H107" s="10">
        <f>tab_dinamicas!I107</f>
        <v>4306.9085607335746</v>
      </c>
      <c r="I107" s="10">
        <f>tab_dinamicas!J107</f>
        <v>3163.474465249551</v>
      </c>
      <c r="J107" s="10">
        <f>tab_dinamicas!K107</f>
        <v>0</v>
      </c>
      <c r="K107" s="10">
        <f>tab_dinamicas!L107</f>
        <v>9442.7245502217211</v>
      </c>
      <c r="L107" s="10">
        <f t="shared" si="3"/>
        <v>136984.61304293963</v>
      </c>
      <c r="N107" s="1" t="s">
        <v>535</v>
      </c>
      <c r="O107" s="9">
        <f>+B107/'Total x Ano'!$E$30</f>
        <v>4.6142791307981793E-5</v>
      </c>
      <c r="P107" s="9">
        <f>+C107/'Total x Ano'!$E$30</f>
        <v>1.0813946885512271E-5</v>
      </c>
      <c r="Q107" s="9">
        <f>+D107/'Total x Ano'!$E$30</f>
        <v>4.4966467750068436E-4</v>
      </c>
      <c r="R107" s="9">
        <f>+E107/'Total x Ano'!$E$30</f>
        <v>5.459088172362862E-6</v>
      </c>
      <c r="S107" s="9">
        <f>+F107/'Total x Ano'!$E$30</f>
        <v>4.5739574181808892E-4</v>
      </c>
      <c r="T107" s="9">
        <f>+G107/'Total x Ano'!$E$30</f>
        <v>2.5408343427736618E-5</v>
      </c>
      <c r="U107" s="9">
        <f>+H107/'Total x Ano'!$E$30</f>
        <v>3.5686043388346305E-5</v>
      </c>
      <c r="V107" s="9">
        <f>+I107/'Total x Ano'!$E$30</f>
        <v>2.6211814212650193E-5</v>
      </c>
      <c r="W107" s="9">
        <f>+J107/'Total x Ano'!$E$30</f>
        <v>0</v>
      </c>
      <c r="X107" s="9">
        <f>+K107/'Total x Ano'!$E$30</f>
        <v>7.8240221089351413E-5</v>
      </c>
      <c r="Y107" s="9">
        <f>+L107/'Total x Ano'!$E$30</f>
        <v>1.1350226678027149E-3</v>
      </c>
    </row>
    <row r="108" spans="1:25" x14ac:dyDescent="0.25">
      <c r="A108" s="1" t="s">
        <v>536</v>
      </c>
      <c r="B108" s="10">
        <f>tab_dinamicas!C108</f>
        <v>15326.519855974253</v>
      </c>
      <c r="C108" s="10">
        <f>tab_dinamicas!D108</f>
        <v>1572.2066525102775</v>
      </c>
      <c r="D108" s="10">
        <f>tab_dinamicas!E108</f>
        <v>284605.47712387861</v>
      </c>
      <c r="E108" s="10">
        <f>tab_dinamicas!F108</f>
        <v>93.1479325295374</v>
      </c>
      <c r="F108" s="10">
        <f>tab_dinamicas!G108</f>
        <v>122913.09108630962</v>
      </c>
      <c r="G108" s="10">
        <f>tab_dinamicas!H108</f>
        <v>6037.6315090122735</v>
      </c>
      <c r="H108" s="10">
        <f>tab_dinamicas!I108</f>
        <v>5556.22619866485</v>
      </c>
      <c r="I108" s="10">
        <f>tab_dinamicas!J108</f>
        <v>16041.355467022244</v>
      </c>
      <c r="J108" s="10">
        <f>tab_dinamicas!K108</f>
        <v>6602.3409446433352</v>
      </c>
      <c r="K108" s="10">
        <f>tab_dinamicas!L108</f>
        <v>34139.085097411007</v>
      </c>
      <c r="L108" s="10">
        <f t="shared" si="3"/>
        <v>492887.08186795597</v>
      </c>
      <c r="N108" s="1" t="s">
        <v>536</v>
      </c>
      <c r="O108" s="9">
        <f>+B108/'Total x Ano'!$E$30</f>
        <v>1.2699198157099724E-4</v>
      </c>
      <c r="P108" s="9">
        <f>+C108/'Total x Ano'!$E$30</f>
        <v>1.30269389344482E-5</v>
      </c>
      <c r="Q108" s="9">
        <f>+D108/'Total x Ano'!$E$30</f>
        <v>2.3581748397913135E-3</v>
      </c>
      <c r="R108" s="9">
        <f>+E108/'Total x Ano'!$E$30</f>
        <v>7.718021209202666E-7</v>
      </c>
      <c r="S108" s="9">
        <f>+F108/'Total x Ano'!$E$30</f>
        <v>1.0184293071582445E-3</v>
      </c>
      <c r="T108" s="9">
        <f>+G108/'Total x Ano'!$E$30</f>
        <v>5.0026411509595793E-5</v>
      </c>
      <c r="U108" s="9">
        <f>+H108/'Total x Ano'!$E$30</f>
        <v>4.6037598988924961E-5</v>
      </c>
      <c r="V108" s="9">
        <f>+I108/'Total x Ano'!$E$30</f>
        <v>1.3291494331296854E-4</v>
      </c>
      <c r="W108" s="9">
        <f>+J108/'Total x Ano'!$E$30</f>
        <v>5.4705462652094673E-5</v>
      </c>
      <c r="X108" s="9">
        <f>+K108/'Total x Ano'!$E$30</f>
        <v>2.8286852503252373E-4</v>
      </c>
      <c r="Y108" s="9">
        <f>+L108/'Total x Ano'!$E$30</f>
        <v>4.0839478110720308E-3</v>
      </c>
    </row>
    <row r="109" spans="1:25" x14ac:dyDescent="0.25">
      <c r="A109" s="1" t="s">
        <v>537</v>
      </c>
      <c r="B109" s="10">
        <f>tab_dinamicas!C109</f>
        <v>10221.514279712914</v>
      </c>
      <c r="C109" s="10">
        <f>tab_dinamicas!D109</f>
        <v>31306.568863151344</v>
      </c>
      <c r="D109" s="10">
        <f>tab_dinamicas!E109</f>
        <v>131978.02803770232</v>
      </c>
      <c r="E109" s="10">
        <f>tab_dinamicas!F109</f>
        <v>2099.7717889387318</v>
      </c>
      <c r="F109" s="10">
        <f>tab_dinamicas!G109</f>
        <v>80448.088389657234</v>
      </c>
      <c r="G109" s="10">
        <f>tab_dinamicas!H109</f>
        <v>3994.8846268008551</v>
      </c>
      <c r="H109" s="10">
        <f>tab_dinamicas!I109</f>
        <v>4832.2548137710419</v>
      </c>
      <c r="I109" s="10">
        <f>tab_dinamicas!J109</f>
        <v>8947.9489186119972</v>
      </c>
      <c r="J109" s="10">
        <f>tab_dinamicas!K109</f>
        <v>3898.2099966113324</v>
      </c>
      <c r="K109" s="10">
        <f>tab_dinamicas!L109</f>
        <v>12990.449988893775</v>
      </c>
      <c r="L109" s="10">
        <f t="shared" si="3"/>
        <v>290717.7197038515</v>
      </c>
      <c r="N109" s="1" t="s">
        <v>537</v>
      </c>
      <c r="O109" s="9">
        <f>+B109/'Total x Ano'!$E$30</f>
        <v>8.4693091793503893E-5</v>
      </c>
      <c r="P109" s="9">
        <f>+C109/'Total x Ano'!$E$30</f>
        <v>2.5939895380559965E-4</v>
      </c>
      <c r="Q109" s="9">
        <f>+D109/'Total x Ano'!$E$30</f>
        <v>1.0935392680033211E-3</v>
      </c>
      <c r="R109" s="9">
        <f>+E109/'Total x Ano'!$E$30</f>
        <v>1.7398221046264848E-5</v>
      </c>
      <c r="S109" s="9">
        <f>+F109/'Total x Ano'!$E$30</f>
        <v>6.665741638809821E-4</v>
      </c>
      <c r="T109" s="9">
        <f>+G109/'Total x Ano'!$E$30</f>
        <v>3.3100685587615804E-5</v>
      </c>
      <c r="U109" s="9">
        <f>+H109/'Total x Ano'!$E$30</f>
        <v>4.0038940348064212E-5</v>
      </c>
      <c r="V109" s="9">
        <f>+I109/'Total x Ano'!$E$30</f>
        <v>7.4140625194026979E-5</v>
      </c>
      <c r="W109" s="9">
        <f>+J109/'Total x Ano'!$E$30</f>
        <v>3.2299662069506088E-5</v>
      </c>
      <c r="X109" s="9">
        <f>+K109/'Total x Ano'!$E$30</f>
        <v>1.0763584956603934E-4</v>
      </c>
      <c r="Y109" s="9">
        <f>+L109/'Total x Ano'!$E$30</f>
        <v>2.4088194612949237E-3</v>
      </c>
    </row>
    <row r="110" spans="1:25" x14ac:dyDescent="0.25">
      <c r="A110" s="1" t="s">
        <v>538</v>
      </c>
      <c r="B110" s="10">
        <f>tab_dinamicas!C110</f>
        <v>74931.191779898858</v>
      </c>
      <c r="C110" s="10">
        <f>tab_dinamicas!D110</f>
        <v>114951.22799885921</v>
      </c>
      <c r="D110" s="10">
        <f>tab_dinamicas!E110</f>
        <v>656666.33625044522</v>
      </c>
      <c r="E110" s="10">
        <f>tab_dinamicas!F110</f>
        <v>2523.425157594791</v>
      </c>
      <c r="F110" s="10">
        <f>tab_dinamicas!G110</f>
        <v>534322.81587432686</v>
      </c>
      <c r="G110" s="10">
        <f>tab_dinamicas!H110</f>
        <v>20210.782770573605</v>
      </c>
      <c r="H110" s="10">
        <f>tab_dinamicas!I110</f>
        <v>54502.031950896046</v>
      </c>
      <c r="I110" s="10">
        <f>tab_dinamicas!J110</f>
        <v>37954.60784506936</v>
      </c>
      <c r="J110" s="10">
        <f>tab_dinamicas!K110</f>
        <v>3089.0562545497592</v>
      </c>
      <c r="K110" s="10">
        <f>tab_dinamicas!L110</f>
        <v>89345.598638928292</v>
      </c>
      <c r="L110" s="10">
        <f t="shared" si="3"/>
        <v>1588497.0745211421</v>
      </c>
      <c r="N110" s="1" t="s">
        <v>538</v>
      </c>
      <c r="O110" s="9">
        <f>+B110/'Total x Ano'!$E$30</f>
        <v>6.2086244072535402E-4</v>
      </c>
      <c r="P110" s="9">
        <f>+C110/'Total x Ano'!$E$30</f>
        <v>9.524591599902177E-4</v>
      </c>
      <c r="Q110" s="9">
        <f>+D110/'Total x Ano'!$E$30</f>
        <v>5.4409846498130491E-3</v>
      </c>
      <c r="R110" s="9">
        <f>+E110/'Total x Ano'!$E$30</f>
        <v>2.0908514399905061E-5</v>
      </c>
      <c r="S110" s="9">
        <f>+F110/'Total x Ano'!$E$30</f>
        <v>4.4272746731885259E-3</v>
      </c>
      <c r="T110" s="9">
        <f>+G110/'Total x Ano'!$E$30</f>
        <v>1.6746184895559654E-4</v>
      </c>
      <c r="U110" s="9">
        <f>+H110/'Total x Ano'!$E$30</f>
        <v>4.5159117021547284E-4</v>
      </c>
      <c r="V110" s="9">
        <f>+I110/'Total x Ano'!$E$30</f>
        <v>3.1448305977411264E-4</v>
      </c>
      <c r="W110" s="9">
        <f>+J110/'Total x Ano'!$E$30</f>
        <v>2.559520221393538E-5</v>
      </c>
      <c r="X110" s="9">
        <f>+K110/'Total x Ano'!$E$30</f>
        <v>7.4029686598303505E-4</v>
      </c>
      <c r="Y110" s="9">
        <f>+L110/'Total x Ano'!$E$30</f>
        <v>1.3161917585259204E-2</v>
      </c>
    </row>
    <row r="111" spans="1:25" x14ac:dyDescent="0.25">
      <c r="A111" s="1" t="s">
        <v>539</v>
      </c>
      <c r="B111" s="10">
        <f>tab_dinamicas!C111</f>
        <v>19913.252005390343</v>
      </c>
      <c r="C111" s="10">
        <f>tab_dinamicas!D111</f>
        <v>13241.826173993653</v>
      </c>
      <c r="D111" s="10">
        <f>tab_dinamicas!E111</f>
        <v>345039.54791700188</v>
      </c>
      <c r="E111" s="10">
        <f>tab_dinamicas!F111</f>
        <v>1688.2111690937425</v>
      </c>
      <c r="F111" s="10">
        <f>tab_dinamicas!G111</f>
        <v>157058.4940143018</v>
      </c>
      <c r="G111" s="10">
        <f>tab_dinamicas!H111</f>
        <v>11566.848409417344</v>
      </c>
      <c r="H111" s="10">
        <f>tab_dinamicas!I111</f>
        <v>10938.059818675893</v>
      </c>
      <c r="I111" s="10">
        <f>tab_dinamicas!J111</f>
        <v>9507.72570623293</v>
      </c>
      <c r="J111" s="10">
        <f>tab_dinamicas!K111</f>
        <v>5308.3568886890043</v>
      </c>
      <c r="K111" s="10">
        <f>tab_dinamicas!L111</f>
        <v>39465.002716399482</v>
      </c>
      <c r="L111" s="10">
        <f t="shared" si="3"/>
        <v>613727.32481919602</v>
      </c>
      <c r="N111" s="1" t="s">
        <v>539</v>
      </c>
      <c r="O111" s="9">
        <f>+B111/'Total x Ano'!$E$30</f>
        <v>1.6499657818284317E-4</v>
      </c>
      <c r="P111" s="9">
        <f>+C111/'Total x Ano'!$E$30</f>
        <v>1.097186942147642E-4</v>
      </c>
      <c r="Q111" s="9">
        <f>+D111/'Total x Ano'!$E$30</f>
        <v>2.8589175052196355E-3</v>
      </c>
      <c r="R111" s="9">
        <f>+E111/'Total x Ano'!$E$30</f>
        <v>1.3988125398861219E-5</v>
      </c>
      <c r="S111" s="9">
        <f>+F111/'Total x Ano'!$E$30</f>
        <v>1.3013501802666702E-3</v>
      </c>
      <c r="T111" s="9">
        <f>+G111/'Total x Ano'!$E$30</f>
        <v>9.5840217730228707E-5</v>
      </c>
      <c r="U111" s="9">
        <f>+H111/'Total x Ano'!$E$30</f>
        <v>9.0630221600783464E-5</v>
      </c>
      <c r="V111" s="9">
        <f>+I111/'Total x Ano'!$E$30</f>
        <v>7.8778805561484621E-5</v>
      </c>
      <c r="W111" s="9">
        <f>+J111/'Total x Ano'!$E$30</f>
        <v>4.3983811492463493E-5</v>
      </c>
      <c r="X111" s="9">
        <f>+K111/'Total x Ano'!$E$30</f>
        <v>3.2699784065505196E-4</v>
      </c>
      <c r="Y111" s="9">
        <f>+L111/'Total x Ano'!$E$30</f>
        <v>5.0852019803227858E-3</v>
      </c>
    </row>
    <row r="112" spans="1:25" x14ac:dyDescent="0.25">
      <c r="A112" s="1" t="s">
        <v>540</v>
      </c>
      <c r="B112" s="10">
        <f>tab_dinamicas!C112</f>
        <v>8051.9333146872013</v>
      </c>
      <c r="C112" s="10">
        <f>tab_dinamicas!D112</f>
        <v>12452.566565705458</v>
      </c>
      <c r="D112" s="10">
        <f>tab_dinamicas!E112</f>
        <v>378764.36168784922</v>
      </c>
      <c r="E112" s="10">
        <f>tab_dinamicas!F112</f>
        <v>6126.0539757202187</v>
      </c>
      <c r="F112" s="10">
        <f>tab_dinamicas!G112</f>
        <v>142969.8632950029</v>
      </c>
      <c r="G112" s="10">
        <f>tab_dinamicas!H112</f>
        <v>6962.6850365320179</v>
      </c>
      <c r="H112" s="10">
        <f>tab_dinamicas!I112</f>
        <v>5820.6833580379598</v>
      </c>
      <c r="I112" s="10">
        <f>tab_dinamicas!J112</f>
        <v>7539.3890110479852</v>
      </c>
      <c r="J112" s="10">
        <f>tab_dinamicas!K112</f>
        <v>523.00856728721362</v>
      </c>
      <c r="K112" s="10">
        <f>tab_dinamicas!L112</f>
        <v>18752.803013252847</v>
      </c>
      <c r="L112" s="10">
        <f t="shared" si="3"/>
        <v>587963.34782512288</v>
      </c>
      <c r="N112" s="1" t="s">
        <v>540</v>
      </c>
      <c r="O112" s="9">
        <f>+B112/'Total x Ano'!$E$30</f>
        <v>6.6716448138164574E-5</v>
      </c>
      <c r="P112" s="9">
        <f>+C112/'Total x Ano'!$E$30</f>
        <v>1.0317907252814904E-4</v>
      </c>
      <c r="Q112" s="9">
        <f>+D112/'Total x Ano'!$E$30</f>
        <v>3.1383534743188658E-3</v>
      </c>
      <c r="R112" s="9">
        <f>+E112/'Total x Ano'!$E$30</f>
        <v>5.0759059518938924E-5</v>
      </c>
      <c r="S112" s="9">
        <f>+F112/'Total x Ano'!$E$30</f>
        <v>1.1846150603908826E-3</v>
      </c>
      <c r="T112" s="9">
        <f>+G112/'Total x Ano'!$E$30</f>
        <v>5.769119005181535E-5</v>
      </c>
      <c r="U112" s="9">
        <f>+H112/'Total x Ano'!$E$30</f>
        <v>4.8228829550397619E-5</v>
      </c>
      <c r="V112" s="9">
        <f>+I112/'Total x Ano'!$E$30</f>
        <v>6.2469625155927067E-5</v>
      </c>
      <c r="W112" s="9">
        <f>+J112/'Total x Ano'!$E$30</f>
        <v>4.3335274388805177E-6</v>
      </c>
      <c r="X112" s="9">
        <f>+K112/'Total x Ano'!$E$30</f>
        <v>1.5538136752781873E-4</v>
      </c>
      <c r="Y112" s="9">
        <f>+L112/'Total x Ano'!$E$30</f>
        <v>4.8717276546198394E-3</v>
      </c>
    </row>
    <row r="113" spans="1:25" x14ac:dyDescent="0.25">
      <c r="A113" s="1" t="s">
        <v>541</v>
      </c>
      <c r="B113" s="10">
        <f>tab_dinamicas!C113</f>
        <v>306863.90952366183</v>
      </c>
      <c r="C113" s="10">
        <f>tab_dinamicas!D113</f>
        <v>112083.5716693032</v>
      </c>
      <c r="D113" s="10">
        <f>tab_dinamicas!E113</f>
        <v>708821.55178824603</v>
      </c>
      <c r="E113" s="10">
        <f>tab_dinamicas!F113</f>
        <v>6139.2203090247313</v>
      </c>
      <c r="F113" s="10">
        <f>tab_dinamicas!G113</f>
        <v>750845.48788748367</v>
      </c>
      <c r="G113" s="10">
        <f>tab_dinamicas!H113</f>
        <v>26439.105240885663</v>
      </c>
      <c r="H113" s="10">
        <f>tab_dinamicas!I113</f>
        <v>35139.252684682011</v>
      </c>
      <c r="I113" s="10">
        <f>tab_dinamicas!J113</f>
        <v>52369.420968307997</v>
      </c>
      <c r="J113" s="10">
        <f>tab_dinamicas!K113</f>
        <v>2684.3774695327197</v>
      </c>
      <c r="K113" s="10">
        <f>tab_dinamicas!L113</f>
        <v>150976.36890789671</v>
      </c>
      <c r="L113" s="10">
        <f t="shared" si="3"/>
        <v>2152362.2664490244</v>
      </c>
      <c r="N113" s="1" t="s">
        <v>541</v>
      </c>
      <c r="O113" s="9">
        <f>+B113/'Total x Ano'!$E$30</f>
        <v>2.5426030376910955E-3</v>
      </c>
      <c r="P113" s="9">
        <f>+C113/'Total x Ano'!$E$30</f>
        <v>9.2869842610039232E-4</v>
      </c>
      <c r="Q113" s="9">
        <f>+D113/'Total x Ano'!$E$30</f>
        <v>5.8731306446408336E-3</v>
      </c>
      <c r="R113" s="9">
        <f>+E113/'Total x Ano'!$E$30</f>
        <v>5.0868152696782066E-5</v>
      </c>
      <c r="S113" s="9">
        <f>+F113/'Total x Ano'!$E$30</f>
        <v>6.2213312125978778E-3</v>
      </c>
      <c r="T113" s="9">
        <f>+G113/'Total x Ano'!$E$30</f>
        <v>2.1906828145304227E-4</v>
      </c>
      <c r="U113" s="9">
        <f>+H113/'Total x Ano'!$E$30</f>
        <v>2.9115568121697993E-4</v>
      </c>
      <c r="V113" s="9">
        <f>+I113/'Total x Ano'!$E$30</f>
        <v>4.3392085124261347E-4</v>
      </c>
      <c r="W113" s="9">
        <f>+J113/'Total x Ano'!$E$30</f>
        <v>2.2242127850545226E-5</v>
      </c>
      <c r="X113" s="9">
        <f>+K113/'Total x Ano'!$E$30</f>
        <v>1.2509551051495997E-3</v>
      </c>
      <c r="Y113" s="9">
        <f>+L113/'Total x Ano'!$E$30</f>
        <v>1.783397352063976E-2</v>
      </c>
    </row>
    <row r="114" spans="1:25" x14ac:dyDescent="0.25">
      <c r="A114" s="1" t="s">
        <v>542</v>
      </c>
      <c r="B114" s="10">
        <f>tab_dinamicas!C114</f>
        <v>5634.7049499148461</v>
      </c>
      <c r="C114" s="10">
        <f>tab_dinamicas!D114</f>
        <v>4244.0716250187861</v>
      </c>
      <c r="D114" s="10">
        <f>tab_dinamicas!E114</f>
        <v>276392.60862015153</v>
      </c>
      <c r="E114" s="10">
        <f>tab_dinamicas!F114</f>
        <v>2994.6182730880892</v>
      </c>
      <c r="F114" s="10">
        <f>tab_dinamicas!G114</f>
        <v>94282.959517943906</v>
      </c>
      <c r="G114" s="10">
        <f>tab_dinamicas!H114</f>
        <v>6481.7761128890488</v>
      </c>
      <c r="H114" s="10">
        <f>tab_dinamicas!I114</f>
        <v>3920.4417558181594</v>
      </c>
      <c r="I114" s="10">
        <f>tab_dinamicas!J114</f>
        <v>6018.9711159055205</v>
      </c>
      <c r="J114" s="10">
        <f>tab_dinamicas!K114</f>
        <v>233.76520731313056</v>
      </c>
      <c r="K114" s="10">
        <f>tab_dinamicas!L114</f>
        <v>11736.38229507801</v>
      </c>
      <c r="L114" s="10">
        <f t="shared" si="3"/>
        <v>411940.29947312095</v>
      </c>
      <c r="N114" s="1" t="s">
        <v>542</v>
      </c>
      <c r="O114" s="9">
        <f>+B114/'Total x Ano'!$E$30</f>
        <v>4.6687855682949968E-5</v>
      </c>
      <c r="P114" s="9">
        <f>+C114/'Total x Ano'!$E$30</f>
        <v>3.5165391142614222E-5</v>
      </c>
      <c r="Q114" s="9">
        <f>+D114/'Total x Ano'!$E$30</f>
        <v>2.2901249200788626E-3</v>
      </c>
      <c r="R114" s="9">
        <f>+E114/'Total x Ano'!$E$30</f>
        <v>2.4812711047376928E-5</v>
      </c>
      <c r="S114" s="9">
        <f>+F114/'Total x Ano'!$E$30</f>
        <v>7.8120669076056984E-4</v>
      </c>
      <c r="T114" s="9">
        <f>+G114/'Total x Ano'!$E$30</f>
        <v>5.3706490476015011E-5</v>
      </c>
      <c r="U114" s="9">
        <f>+H114/'Total x Ano'!$E$30</f>
        <v>3.2483869259528013E-5</v>
      </c>
      <c r="V114" s="9">
        <f>+I114/'Total x Ano'!$E$30</f>
        <v>4.9871795829076735E-5</v>
      </c>
      <c r="W114" s="9">
        <f>+J114/'Total x Ano'!$E$30</f>
        <v>1.9369241796582901E-6</v>
      </c>
      <c r="X114" s="9">
        <f>+K114/'Total x Ano'!$E$30</f>
        <v>9.7244936106337214E-5</v>
      </c>
      <c r="Y114" s="9">
        <f>+L114/'Total x Ano'!$E$30</f>
        <v>3.4132415845629879E-3</v>
      </c>
    </row>
    <row r="115" spans="1:25" x14ac:dyDescent="0.25">
      <c r="A115" s="1" t="s">
        <v>543</v>
      </c>
      <c r="B115" s="10">
        <f>tab_dinamicas!C115</f>
        <v>22016.909055007302</v>
      </c>
      <c r="C115" s="10">
        <f>tab_dinamicas!D115</f>
        <v>6301.5035483076217</v>
      </c>
      <c r="D115" s="10">
        <f>tab_dinamicas!E115</f>
        <v>189902.5877928391</v>
      </c>
      <c r="E115" s="10">
        <f>tab_dinamicas!F115</f>
        <v>8889.3036538911492</v>
      </c>
      <c r="F115" s="10">
        <f>tab_dinamicas!G115</f>
        <v>103673.23367879904</v>
      </c>
      <c r="G115" s="10">
        <f>tab_dinamicas!H115</f>
        <v>8254.2267789690668</v>
      </c>
      <c r="H115" s="10">
        <f>tab_dinamicas!I115</f>
        <v>17131.22928216372</v>
      </c>
      <c r="I115" s="10">
        <f>tab_dinamicas!J115</f>
        <v>1334.935935581786</v>
      </c>
      <c r="J115" s="10">
        <f>tab_dinamicas!K115</f>
        <v>146.18287487292497</v>
      </c>
      <c r="K115" s="10">
        <f>tab_dinamicas!L115</f>
        <v>18936.72135487941</v>
      </c>
      <c r="L115" s="10">
        <f t="shared" si="3"/>
        <v>376586.8339553111</v>
      </c>
      <c r="N115" s="1" t="s">
        <v>543</v>
      </c>
      <c r="O115" s="9">
        <f>+B115/'Total x Ano'!$E$30</f>
        <v>1.8242699159613487E-4</v>
      </c>
      <c r="P115" s="9">
        <f>+C115/'Total x Ano'!$E$30</f>
        <v>5.2212793902088784E-5</v>
      </c>
      <c r="Q115" s="9">
        <f>+D115/'Total x Ano'!$E$30</f>
        <v>1.5734887081931053E-3</v>
      </c>
      <c r="R115" s="9">
        <f>+E115/'Total x Ano'!$E$30</f>
        <v>7.3654704159986542E-5</v>
      </c>
      <c r="S115" s="9">
        <f>+F115/'Total x Ano'!$E$30</f>
        <v>8.5901232011334787E-4</v>
      </c>
      <c r="T115" s="9">
        <f>+G115/'Total x Ano'!$E$30</f>
        <v>6.8392604769247531E-5</v>
      </c>
      <c r="U115" s="9">
        <f>+H115/'Total x Ano'!$E$30</f>
        <v>1.4194538445340844E-4</v>
      </c>
      <c r="V115" s="9">
        <f>+I115/'Total x Ano'!$E$30</f>
        <v>1.1060968916814021E-5</v>
      </c>
      <c r="W115" s="9">
        <f>+J115/'Total x Ano'!$E$30</f>
        <v>1.2112373276064785E-6</v>
      </c>
      <c r="X115" s="9">
        <f>+K115/'Total x Ano'!$E$30</f>
        <v>1.5690527216304516E-4</v>
      </c>
      <c r="Y115" s="9">
        <f>+L115/'Total x Ano'!$E$30</f>
        <v>3.1203109855947849E-3</v>
      </c>
    </row>
    <row r="116" spans="1:25" x14ac:dyDescent="0.25">
      <c r="A116" s="1" t="s">
        <v>544</v>
      </c>
      <c r="B116" s="10">
        <f>tab_dinamicas!C116</f>
        <v>108099.64449981421</v>
      </c>
      <c r="C116" s="10">
        <f>tab_dinamicas!D116</f>
        <v>77782.142021229229</v>
      </c>
      <c r="D116" s="10">
        <f>tab_dinamicas!E116</f>
        <v>990797.82686879695</v>
      </c>
      <c r="E116" s="10">
        <f>tab_dinamicas!F116</f>
        <v>8047.8708938078171</v>
      </c>
      <c r="F116" s="10">
        <f>tab_dinamicas!G116</f>
        <v>688305.47272578045</v>
      </c>
      <c r="G116" s="10">
        <f>tab_dinamicas!H116</f>
        <v>51544.7758327185</v>
      </c>
      <c r="H116" s="10">
        <f>tab_dinamicas!I116</f>
        <v>43975.403815695194</v>
      </c>
      <c r="I116" s="10">
        <f>tab_dinamicas!J116</f>
        <v>52974.981896600875</v>
      </c>
      <c r="J116" s="10">
        <f>tab_dinamicas!K116</f>
        <v>8236.5138886673521</v>
      </c>
      <c r="K116" s="10">
        <f>tab_dinamicas!L116</f>
        <v>177512.05085156442</v>
      </c>
      <c r="L116" s="10">
        <f t="shared" si="3"/>
        <v>2207276.6832946748</v>
      </c>
      <c r="N116" s="1" t="s">
        <v>544</v>
      </c>
      <c r="O116" s="9">
        <f>+B116/'Total x Ano'!$E$30</f>
        <v>8.9568853145749775E-4</v>
      </c>
      <c r="P116" s="9">
        <f>+C116/'Total x Ano'!$E$30</f>
        <v>6.4448475185071566E-4</v>
      </c>
      <c r="Q116" s="9">
        <f>+D116/'Total x Ano'!$E$30</f>
        <v>8.209520527340107E-3</v>
      </c>
      <c r="R116" s="9">
        <f>+E116/'Total x Ano'!$E$30</f>
        <v>6.6682787862883789E-5</v>
      </c>
      <c r="S116" s="9">
        <f>+F116/'Total x Ano'!$E$30</f>
        <v>5.7031391815629204E-3</v>
      </c>
      <c r="T116" s="9">
        <f>+G116/'Total x Ano'!$E$30</f>
        <v>4.2708803330054342E-4</v>
      </c>
      <c r="U116" s="9">
        <f>+H116/'Total x Ano'!$E$30</f>
        <v>3.6436997592529703E-4</v>
      </c>
      <c r="V116" s="9">
        <f>+I116/'Total x Ano'!$E$30</f>
        <v>4.3893838835922828E-4</v>
      </c>
      <c r="W116" s="9">
        <f>+J116/'Total x Ano'!$E$30</f>
        <v>6.8245839876766883E-5</v>
      </c>
      <c r="X116" s="9">
        <f>+K116/'Total x Ano'!$E$30</f>
        <v>1.4708235987170122E-3</v>
      </c>
      <c r="Y116" s="9">
        <f>+L116/'Total x Ano'!$E$30</f>
        <v>1.8288981616252972E-2</v>
      </c>
    </row>
    <row r="117" spans="1:25" x14ac:dyDescent="0.25">
      <c r="A117" s="1" t="s">
        <v>545</v>
      </c>
      <c r="B117" s="10">
        <f>tab_dinamicas!C117</f>
        <v>617700.05521131668</v>
      </c>
      <c r="C117" s="10">
        <f>tab_dinamicas!D117</f>
        <v>174585.84266237431</v>
      </c>
      <c r="D117" s="10">
        <f>tab_dinamicas!E117</f>
        <v>2900757.6092646583</v>
      </c>
      <c r="E117" s="10">
        <f>tab_dinamicas!F117</f>
        <v>34248.458098870222</v>
      </c>
      <c r="F117" s="10">
        <f>tab_dinamicas!G117</f>
        <v>2109339.1348878425</v>
      </c>
      <c r="G117" s="10">
        <f>tab_dinamicas!H117</f>
        <v>145975.72221414535</v>
      </c>
      <c r="H117" s="10">
        <f>tab_dinamicas!I117</f>
        <v>210618.46107274969</v>
      </c>
      <c r="I117" s="10">
        <f>tab_dinamicas!J117</f>
        <v>121120.03567475932</v>
      </c>
      <c r="J117" s="10">
        <f>tab_dinamicas!K117</f>
        <v>102750.48410424238</v>
      </c>
      <c r="K117" s="10">
        <f>tab_dinamicas!L117</f>
        <v>314299.26995551231</v>
      </c>
      <c r="L117" s="10">
        <f t="shared" si="3"/>
        <v>6731395.0731464699</v>
      </c>
      <c r="N117" s="1" t="s">
        <v>545</v>
      </c>
      <c r="O117" s="9">
        <f>+B117/'Total x Ano'!$E$30</f>
        <v>5.1181191010705911E-3</v>
      </c>
      <c r="P117" s="9">
        <f>+C117/'Total x Ano'!$E$30</f>
        <v>1.4465777177259873E-3</v>
      </c>
      <c r="Q117" s="9">
        <f>+D117/'Total x Ano'!$E$30</f>
        <v>2.4035003400597579E-2</v>
      </c>
      <c r="R117" s="9">
        <f>+E117/'Total x Ano'!$E$30</f>
        <v>2.8377476430381266E-4</v>
      </c>
      <c r="S117" s="9">
        <f>+F117/'Total x Ano'!$E$30</f>
        <v>1.7477493851302792E-2</v>
      </c>
      <c r="T117" s="9">
        <f>+G117/'Total x Ano'!$E$30</f>
        <v>1.2095209088190868E-3</v>
      </c>
      <c r="U117" s="9">
        <f>+H117/'Total x Ano'!$E$30</f>
        <v>1.7451356197236481E-3</v>
      </c>
      <c r="V117" s="9">
        <f>+I117/'Total x Ano'!$E$30</f>
        <v>1.0035724667326854E-3</v>
      </c>
      <c r="W117" s="9">
        <f>+J117/'Total x Ano'!$E$30</f>
        <v>8.5136663158993096E-4</v>
      </c>
      <c r="X117" s="9">
        <f>+K117/'Total x Ano'!$E$30</f>
        <v>2.604210706216525E-3</v>
      </c>
      <c r="Y117" s="9">
        <f>+L117/'Total x Ano'!$E$30</f>
        <v>5.577477516808263E-2</v>
      </c>
    </row>
    <row r="118" spans="1:25" x14ac:dyDescent="0.25">
      <c r="A118" s="1" t="s">
        <v>546</v>
      </c>
      <c r="B118" s="10">
        <f>tab_dinamicas!C118</f>
        <v>39239.471862864557</v>
      </c>
      <c r="C118" s="10">
        <f>tab_dinamicas!D118</f>
        <v>19936.283445473509</v>
      </c>
      <c r="D118" s="10">
        <f>tab_dinamicas!E118</f>
        <v>705751.69583702146</v>
      </c>
      <c r="E118" s="10">
        <f>tab_dinamicas!F118</f>
        <v>793.61593044425092</v>
      </c>
      <c r="F118" s="10">
        <f>tab_dinamicas!G118</f>
        <v>524156.97800783109</v>
      </c>
      <c r="G118" s="10">
        <f>tab_dinamicas!H118</f>
        <v>25424.787488667946</v>
      </c>
      <c r="H118" s="10">
        <f>tab_dinamicas!I118</f>
        <v>30544.357891471576</v>
      </c>
      <c r="I118" s="10">
        <f>tab_dinamicas!J118</f>
        <v>33652.358310854499</v>
      </c>
      <c r="J118" s="10">
        <f>tab_dinamicas!K118</f>
        <v>1406.4556948672478</v>
      </c>
      <c r="K118" s="10">
        <f>tab_dinamicas!L118</f>
        <v>68155.159504972777</v>
      </c>
      <c r="L118" s="10">
        <f t="shared" si="3"/>
        <v>1449061.1639744691</v>
      </c>
      <c r="N118" s="1" t="s">
        <v>546</v>
      </c>
      <c r="O118" s="9">
        <f>+B118/'Total x Ano'!$E$30</f>
        <v>3.2512914441709716E-4</v>
      </c>
      <c r="P118" s="9">
        <f>+C118/'Total x Ano'!$E$30</f>
        <v>1.6518741134275683E-4</v>
      </c>
      <c r="Q118" s="9">
        <f>+D118/'Total x Ano'!$E$30</f>
        <v>5.8476945316780094E-3</v>
      </c>
      <c r="R118" s="9">
        <f>+E118/'Total x Ano'!$E$30</f>
        <v>6.5757171595703857E-6</v>
      </c>
      <c r="S118" s="9">
        <f>+F118/'Total x Ano'!$E$30</f>
        <v>4.3430429032154782E-3</v>
      </c>
      <c r="T118" s="9">
        <f>+G118/'Total x Ano'!$E$30</f>
        <v>2.1066388029040276E-4</v>
      </c>
      <c r="U118" s="9">
        <f>+H118/'Total x Ano'!$E$30</f>
        <v>2.5308345083569102E-4</v>
      </c>
      <c r="V118" s="9">
        <f>+I118/'Total x Ano'!$E$30</f>
        <v>2.7883561999672064E-4</v>
      </c>
      <c r="W118" s="9">
        <f>+J118/'Total x Ano'!$E$30</f>
        <v>1.1653565020723493E-5</v>
      </c>
      <c r="X118" s="9">
        <f>+K118/'Total x Ano'!$E$30</f>
        <v>5.6471781207722204E-4</v>
      </c>
      <c r="Y118" s="9">
        <f>+L118/'Total x Ano'!$E$30</f>
        <v>1.2006584036033673E-2</v>
      </c>
    </row>
    <row r="119" spans="1:25" x14ac:dyDescent="0.25">
      <c r="A119" s="1" t="s">
        <v>547</v>
      </c>
      <c r="B119" s="10">
        <f>tab_dinamicas!C119</f>
        <v>519729.06517379358</v>
      </c>
      <c r="C119" s="10">
        <f>tab_dinamicas!D119</f>
        <v>311270.25906254811</v>
      </c>
      <c r="D119" s="10">
        <f>tab_dinamicas!E119</f>
        <v>14326411.29489319</v>
      </c>
      <c r="E119" s="10">
        <f>tab_dinamicas!F119</f>
        <v>88262.260656988554</v>
      </c>
      <c r="F119" s="10">
        <f>tab_dinamicas!G119</f>
        <v>4161287.2544959239</v>
      </c>
      <c r="G119" s="10">
        <f>tab_dinamicas!H119</f>
        <v>272970.838666066</v>
      </c>
      <c r="H119" s="10">
        <f>tab_dinamicas!I119</f>
        <v>161386.10621737977</v>
      </c>
      <c r="I119" s="10">
        <f>tab_dinamicas!J119</f>
        <v>395045.74441223725</v>
      </c>
      <c r="J119" s="10">
        <f>tab_dinamicas!K119</f>
        <v>353619.21325909323</v>
      </c>
      <c r="K119" s="10">
        <f>tab_dinamicas!L119</f>
        <v>760143.85542709229</v>
      </c>
      <c r="L119" s="10">
        <f t="shared" si="3"/>
        <v>21350125.892264314</v>
      </c>
      <c r="N119" s="1" t="s">
        <v>547</v>
      </c>
      <c r="O119" s="9">
        <f>+B119/'Total x Ano'!$E$30</f>
        <v>4.3063542465404999E-3</v>
      </c>
      <c r="P119" s="9">
        <f>+C119/'Total x Ano'!$E$30</f>
        <v>2.5791130259138623E-3</v>
      </c>
      <c r="Q119" s="9">
        <f>+D119/'Total x Ano'!$E$30</f>
        <v>0.11870531446383291</v>
      </c>
      <c r="R119" s="9">
        <f>+E119/'Total x Ano'!$E$30</f>
        <v>7.3132057923754631E-4</v>
      </c>
      <c r="S119" s="9">
        <f>+F119/'Total x Ano'!$E$30</f>
        <v>3.4479459087940506E-2</v>
      </c>
      <c r="T119" s="9">
        <f>+G119/'Total x Ano'!$E$30</f>
        <v>2.2617729294748092E-3</v>
      </c>
      <c r="U119" s="9">
        <f>+H119/'Total x Ano'!$E$30</f>
        <v>1.3372077692238578E-3</v>
      </c>
      <c r="V119" s="9">
        <f>+I119/'Total x Ano'!$E$30</f>
        <v>3.273257227702899E-3</v>
      </c>
      <c r="W119" s="9">
        <f>+J119/'Total x Ano'!$E$30</f>
        <v>2.930006618289455E-3</v>
      </c>
      <c r="X119" s="9">
        <f>+K119/'Total x Ano'!$E$30</f>
        <v>6.2983753250465402E-3</v>
      </c>
      <c r="Y119" s="9">
        <f>+L119/'Total x Ano'!$E$30</f>
        <v>0.1769021812732029</v>
      </c>
    </row>
    <row r="120" spans="1:25" x14ac:dyDescent="0.25">
      <c r="A120" s="1" t="s">
        <v>548</v>
      </c>
      <c r="B120" s="10">
        <f>tab_dinamicas!C120</f>
        <v>2274846.3197375312</v>
      </c>
      <c r="C120" s="10">
        <f>tab_dinamicas!D120</f>
        <v>823285.03753274318</v>
      </c>
      <c r="D120" s="10">
        <f>tab_dinamicas!E120</f>
        <v>24238718.608433321</v>
      </c>
      <c r="E120" s="10">
        <f>tab_dinamicas!F120</f>
        <v>1232091.5567446568</v>
      </c>
      <c r="F120" s="10">
        <f>tab_dinamicas!G120</f>
        <v>18127010.926602118</v>
      </c>
      <c r="G120" s="10">
        <f>tab_dinamicas!H120</f>
        <v>1055290.653676036</v>
      </c>
      <c r="H120" s="10">
        <f>tab_dinamicas!I120</f>
        <v>2202314.2046312327</v>
      </c>
      <c r="I120" s="10">
        <f>tab_dinamicas!J120</f>
        <v>798240.41072641453</v>
      </c>
      <c r="J120" s="10">
        <f>tab_dinamicas!K120</f>
        <v>254164.02301191635</v>
      </c>
      <c r="K120" s="10">
        <f>tab_dinamicas!L120</f>
        <v>5812536.4583330043</v>
      </c>
      <c r="L120" s="10">
        <f t="shared" si="3"/>
        <v>56818498.199428961</v>
      </c>
      <c r="N120" s="1" t="s">
        <v>548</v>
      </c>
      <c r="O120" s="9">
        <f>+B120/'Total x Ano'!$E$30</f>
        <v>1.8848847920315822E-2</v>
      </c>
      <c r="P120" s="9">
        <f>+C120/'Total x Ano'!$E$30</f>
        <v>6.821548485665011E-3</v>
      </c>
      <c r="Q120" s="9">
        <f>+D120/'Total x Ano'!$E$30</f>
        <v>0.20083638919678851</v>
      </c>
      <c r="R120" s="9">
        <f>+E120/'Total x Ano'!$E$30</f>
        <v>1.0208824295288969E-2</v>
      </c>
      <c r="S120" s="9">
        <f>+F120/'Total x Ano'!$E$30</f>
        <v>0.1501961997348675</v>
      </c>
      <c r="T120" s="9">
        <f>+G120/'Total x Ano'!$E$30</f>
        <v>8.7438931018273252E-3</v>
      </c>
      <c r="U120" s="9">
        <f>+H120/'Total x Ano'!$E$30</f>
        <v>1.8247863671351169E-2</v>
      </c>
      <c r="V120" s="9">
        <f>+I120/'Total x Ano'!$E$30</f>
        <v>6.6140345284373334E-3</v>
      </c>
      <c r="W120" s="9">
        <f>+J120/'Total x Ano'!$E$30</f>
        <v>2.1059440257573123E-3</v>
      </c>
      <c r="X120" s="9">
        <f>+K120/'Total x Ano'!$E$30</f>
        <v>4.816132623282033E-2</v>
      </c>
      <c r="Y120" s="9">
        <f>+L120/'Total x Ano'!$E$30</f>
        <v>0.47078487119311918</v>
      </c>
    </row>
    <row r="121" spans="1:25" x14ac:dyDescent="0.25">
      <c r="A121" s="1" t="s">
        <v>549</v>
      </c>
      <c r="B121" s="10">
        <f>tab_dinamicas!C121</f>
        <v>246742.75328303583</v>
      </c>
      <c r="C121" s="10">
        <f>tab_dinamicas!D121</f>
        <v>172304.30754277663</v>
      </c>
      <c r="D121" s="10">
        <f>tab_dinamicas!E121</f>
        <v>2146611.5699547352</v>
      </c>
      <c r="E121" s="10">
        <f>tab_dinamicas!F121</f>
        <v>66044.64875487762</v>
      </c>
      <c r="F121" s="10">
        <f>tab_dinamicas!G121</f>
        <v>2522918.1784871807</v>
      </c>
      <c r="G121" s="10">
        <f>tab_dinamicas!H121</f>
        <v>131703.59450650544</v>
      </c>
      <c r="H121" s="10">
        <f>tab_dinamicas!I121</f>
        <v>207772.77170530485</v>
      </c>
      <c r="I121" s="10">
        <f>tab_dinamicas!J121</f>
        <v>144283.2801863002</v>
      </c>
      <c r="J121" s="10">
        <f>tab_dinamicas!K121</f>
        <v>88303.685371710875</v>
      </c>
      <c r="K121" s="10">
        <f>tab_dinamicas!L121</f>
        <v>345468.7859595163</v>
      </c>
      <c r="L121" s="10">
        <f t="shared" si="3"/>
        <v>6072153.5757519444</v>
      </c>
      <c r="N121" s="1" t="s">
        <v>549</v>
      </c>
      <c r="O121" s="9">
        <f>+B121/'Total x Ano'!$E$30</f>
        <v>2.0444531095219457E-3</v>
      </c>
      <c r="P121" s="9">
        <f>+C121/'Total x Ano'!$E$30</f>
        <v>1.4276734479645389E-3</v>
      </c>
      <c r="Q121" s="9">
        <f>+D121/'Total x Ano'!$E$30</f>
        <v>1.7786324585977106E-2</v>
      </c>
      <c r="R121" s="9">
        <f>+E121/'Total x Ano'!$E$30</f>
        <v>5.472306104946003E-4</v>
      </c>
      <c r="S121" s="9">
        <f>+F121/'Total x Ano'!$E$30</f>
        <v>2.090431368884374E-2</v>
      </c>
      <c r="T121" s="9">
        <f>+G121/'Total x Ano'!$E$30</f>
        <v>1.0912653755434725E-3</v>
      </c>
      <c r="U121" s="9">
        <f>+H121/'Total x Ano'!$E$30</f>
        <v>1.7215568989766502E-3</v>
      </c>
      <c r="V121" s="9">
        <f>+I121/'Total x Ano'!$E$30</f>
        <v>1.1954977275078829E-3</v>
      </c>
      <c r="W121" s="9">
        <f>+J121/'Total x Ano'!$E$30</f>
        <v>7.3166381479643607E-4</v>
      </c>
      <c r="X121" s="9">
        <f>+K121/'Total x Ano'!$E$30</f>
        <v>2.8624740718829617E-3</v>
      </c>
      <c r="Y121" s="9">
        <f>+L121/'Total x Ano'!$E$30</f>
        <v>5.0312453331509341E-2</v>
      </c>
    </row>
    <row r="122" spans="1:25" x14ac:dyDescent="0.25">
      <c r="A122" s="1" t="s">
        <v>550</v>
      </c>
      <c r="B122" s="10">
        <f>tab_dinamicas!C122</f>
        <v>137405.94177354692</v>
      </c>
      <c r="C122" s="10">
        <f>tab_dinamicas!D122</f>
        <v>62793.49814776078</v>
      </c>
      <c r="D122" s="10">
        <f>tab_dinamicas!E122</f>
        <v>1589995.3971810737</v>
      </c>
      <c r="E122" s="10">
        <f>tab_dinamicas!F122</f>
        <v>16476.220131781516</v>
      </c>
      <c r="F122" s="10">
        <f>tab_dinamicas!G122</f>
        <v>813595.8876502217</v>
      </c>
      <c r="G122" s="10">
        <f>tab_dinamicas!H122</f>
        <v>98196.102228842457</v>
      </c>
      <c r="H122" s="10">
        <f>tab_dinamicas!I122</f>
        <v>178489.53494313901</v>
      </c>
      <c r="I122" s="10">
        <f>tab_dinamicas!J122</f>
        <v>65968.224602885297</v>
      </c>
      <c r="J122" s="10">
        <f>tab_dinamicas!K122</f>
        <v>1999.5976461230875</v>
      </c>
      <c r="K122" s="10">
        <f>tab_dinamicas!L122</f>
        <v>185139.92890959705</v>
      </c>
      <c r="L122" s="10">
        <f t="shared" si="3"/>
        <v>3150060.3332149717</v>
      </c>
      <c r="N122" s="1" t="s">
        <v>550</v>
      </c>
      <c r="O122" s="9">
        <f>+B122/'Total x Ano'!$E$30</f>
        <v>1.1385136997457397E-3</v>
      </c>
      <c r="P122" s="9">
        <f>+C122/'Total x Ano'!$E$30</f>
        <v>5.2029233214678729E-4</v>
      </c>
      <c r="Q122" s="9">
        <f>+D122/'Total x Ano'!$E$30</f>
        <v>1.3174332338602135E-2</v>
      </c>
      <c r="R122" s="9">
        <f>+E122/'Total x Ano'!$E$30</f>
        <v>1.365181308605618E-4</v>
      </c>
      <c r="S122" s="9">
        <f>+F122/'Total x Ano'!$E$30</f>
        <v>6.741266441542635E-3</v>
      </c>
      <c r="T122" s="9">
        <f>+G122/'Total x Ano'!$E$30</f>
        <v>8.1363008183022649E-4</v>
      </c>
      <c r="U122" s="9">
        <f>+H122/'Total x Ano'!$E$30</f>
        <v>1.4789228047278793E-3</v>
      </c>
      <c r="V122" s="9">
        <f>+I122/'Total x Ano'!$E$30</f>
        <v>5.4659737773252583E-4</v>
      </c>
      <c r="W122" s="9">
        <f>+J122/'Total x Ano'!$E$30</f>
        <v>1.6568201379838357E-5</v>
      </c>
      <c r="X122" s="9">
        <f>+K122/'Total x Ano'!$E$30</f>
        <v>1.5340264235509814E-3</v>
      </c>
      <c r="Y122" s="9">
        <f>+L122/'Total x Ano'!$E$30</f>
        <v>2.6100667832119312E-2</v>
      </c>
    </row>
    <row r="123" spans="1:25" x14ac:dyDescent="0.25">
      <c r="A123" s="1" t="s">
        <v>551</v>
      </c>
      <c r="B123" s="10">
        <f>tab_dinamicas!C123</f>
        <v>435068.13714593416</v>
      </c>
      <c r="C123" s="10">
        <f>tab_dinamicas!D123</f>
        <v>76534.881253816799</v>
      </c>
      <c r="D123" s="10">
        <f>tab_dinamicas!E123</f>
        <v>3097632.7657671208</v>
      </c>
      <c r="E123" s="10">
        <f>tab_dinamicas!F123</f>
        <v>19861.374587490405</v>
      </c>
      <c r="F123" s="10">
        <f>tab_dinamicas!G123</f>
        <v>2220580.598091451</v>
      </c>
      <c r="G123" s="10">
        <f>tab_dinamicas!H123</f>
        <v>117245.95995458483</v>
      </c>
      <c r="H123" s="10">
        <f>tab_dinamicas!I123</f>
        <v>82271.074983506725</v>
      </c>
      <c r="I123" s="10">
        <f>tab_dinamicas!J123</f>
        <v>101185.85738269574</v>
      </c>
      <c r="J123" s="10">
        <f>tab_dinamicas!K123</f>
        <v>50052.460288299029</v>
      </c>
      <c r="K123" s="10">
        <f>tab_dinamicas!L123</f>
        <v>381296.86300738907</v>
      </c>
      <c r="L123" s="10">
        <f t="shared" si="3"/>
        <v>6581729.972462289</v>
      </c>
      <c r="N123" s="1" t="s">
        <v>551</v>
      </c>
      <c r="O123" s="9">
        <f>+B123/'Total x Ano'!$E$30</f>
        <v>3.6048734725012046E-3</v>
      </c>
      <c r="P123" s="9">
        <f>+C123/'Total x Ano'!$E$30</f>
        <v>6.3415023900122971E-4</v>
      </c>
      <c r="Q123" s="9">
        <f>+D123/'Total x Ano'!$E$30</f>
        <v>2.5666265192660721E-2</v>
      </c>
      <c r="R123" s="9">
        <f>+E123/'Total x Ano'!$E$30</f>
        <v>1.6456673395468123E-4</v>
      </c>
      <c r="S123" s="9">
        <f>+F123/'Total x Ano'!$E$30</f>
        <v>1.8399214762366421E-2</v>
      </c>
      <c r="T123" s="9">
        <f>+G123/'Total x Ano'!$E$30</f>
        <v>9.7147277566881512E-4</v>
      </c>
      <c r="U123" s="9">
        <f>+H123/'Total x Ano'!$E$30</f>
        <v>6.8167900712692419E-4</v>
      </c>
      <c r="V123" s="9">
        <f>+I123/'Total x Ano'!$E$30</f>
        <v>8.3840249820183572E-4</v>
      </c>
      <c r="W123" s="9">
        <f>+J123/'Total x Ano'!$E$30</f>
        <v>4.1472305352066477E-4</v>
      </c>
      <c r="X123" s="9">
        <f>+K123/'Total x Ano'!$E$30</f>
        <v>3.1593371916873048E-3</v>
      </c>
      <c r="Y123" s="9">
        <f>+L123/'Total x Ano'!$E$30</f>
        <v>5.4534684926689808E-2</v>
      </c>
    </row>
    <row r="124" spans="1:25" x14ac:dyDescent="0.25">
      <c r="A124" s="1" t="s">
        <v>552</v>
      </c>
      <c r="B124" s="10">
        <f>tab_dinamicas!C124</f>
        <v>14901.596841356924</v>
      </c>
      <c r="C124" s="10">
        <f>tab_dinamicas!D124</f>
        <v>19236.000878622697</v>
      </c>
      <c r="D124" s="10">
        <f>tab_dinamicas!E124</f>
        <v>455661.75836489594</v>
      </c>
      <c r="E124" s="10">
        <f>tab_dinamicas!F124</f>
        <v>2289.4371947039713</v>
      </c>
      <c r="F124" s="10">
        <f>tab_dinamicas!G124</f>
        <v>147293.0107361296</v>
      </c>
      <c r="G124" s="10">
        <f>tab_dinamicas!H124</f>
        <v>9438.7497701166503</v>
      </c>
      <c r="H124" s="10">
        <f>tab_dinamicas!I124</f>
        <v>39451.41348374926</v>
      </c>
      <c r="I124" s="10">
        <f>tab_dinamicas!J124</f>
        <v>10649.986899340267</v>
      </c>
      <c r="J124" s="10">
        <f>tab_dinamicas!K124</f>
        <v>1427.9187804955909</v>
      </c>
      <c r="K124" s="10">
        <f>tab_dinamicas!L124</f>
        <v>44633.778779549961</v>
      </c>
      <c r="L124" s="10">
        <f t="shared" si="3"/>
        <v>744983.65172896092</v>
      </c>
      <c r="N124" s="1" t="s">
        <v>552</v>
      </c>
      <c r="O124" s="9">
        <f>+B124/'Total x Ano'!$E$30</f>
        <v>1.2347116822599365E-4</v>
      </c>
      <c r="P124" s="9">
        <f>+C124/'Total x Ano'!$E$30</f>
        <v>1.5938503274280714E-4</v>
      </c>
      <c r="Q124" s="9">
        <f>+D124/'Total x Ano'!$E$30</f>
        <v>3.7755074318666822E-3</v>
      </c>
      <c r="R124" s="9">
        <f>+E124/'Total x Ano'!$E$30</f>
        <v>1.8969744519299487E-5</v>
      </c>
      <c r="S124" s="9">
        <f>+F124/'Total x Ano'!$E$30</f>
        <v>1.220435655368174E-3</v>
      </c>
      <c r="T124" s="9">
        <f>+G124/'Total x Ano'!$E$30</f>
        <v>7.8207286985158475E-5</v>
      </c>
      <c r="U124" s="9">
        <f>+H124/'Total x Ano'!$E$30</f>
        <v>3.2688524343151411E-4</v>
      </c>
      <c r="V124" s="9">
        <f>+I124/'Total x Ano'!$E$30</f>
        <v>8.8243316340675553E-5</v>
      </c>
      <c r="W124" s="9">
        <f>+J124/'Total x Ano'!$E$30</f>
        <v>1.183140316011747E-5</v>
      </c>
      <c r="X124" s="9">
        <f>+K124/'Total x Ano'!$E$30</f>
        <v>3.6982511786634635E-4</v>
      </c>
      <c r="Y124" s="9">
        <f>+L124/'Total x Ano'!$E$30</f>
        <v>6.1727614005067689E-3</v>
      </c>
    </row>
    <row r="125" spans="1:25" x14ac:dyDescent="0.25">
      <c r="A125" s="1" t="s">
        <v>553</v>
      </c>
      <c r="B125" s="10">
        <f>tab_dinamicas!C125</f>
        <v>17275.199542908755</v>
      </c>
      <c r="C125" s="10">
        <f>tab_dinamicas!D125</f>
        <v>23039.158579431813</v>
      </c>
      <c r="D125" s="10">
        <f>tab_dinamicas!E125</f>
        <v>326139.76973802748</v>
      </c>
      <c r="E125" s="10">
        <f>tab_dinamicas!F125</f>
        <v>8311.2937815662954</v>
      </c>
      <c r="F125" s="10">
        <f>tab_dinamicas!G125</f>
        <v>127500.37286391512</v>
      </c>
      <c r="G125" s="10">
        <f>tab_dinamicas!H125</f>
        <v>14610.663160101845</v>
      </c>
      <c r="H125" s="10">
        <f>tab_dinamicas!I125</f>
        <v>12205.59951132676</v>
      </c>
      <c r="I125" s="10">
        <f>tab_dinamicas!J125</f>
        <v>25468.337994102512</v>
      </c>
      <c r="J125" s="10">
        <f>tab_dinamicas!K125</f>
        <v>1795.6677584567442</v>
      </c>
      <c r="K125" s="10">
        <f>tab_dinamicas!L125</f>
        <v>32260.903032328966</v>
      </c>
      <c r="L125" s="10">
        <f t="shared" si="3"/>
        <v>588606.96596216632</v>
      </c>
      <c r="N125" s="1" t="s">
        <v>553</v>
      </c>
      <c r="O125" s="9">
        <f>+B125/'Total x Ano'!$E$30</f>
        <v>1.4313828857457318E-4</v>
      </c>
      <c r="P125" s="9">
        <f>+C125/'Total x Ano'!$E$30</f>
        <v>1.9089711357989856E-4</v>
      </c>
      <c r="Q125" s="9">
        <f>+D125/'Total x Ano'!$E$30</f>
        <v>2.7023183356263709E-3</v>
      </c>
      <c r="R125" s="9">
        <f>+E125/'Total x Ano'!$E$30</f>
        <v>6.886544869012722E-5</v>
      </c>
      <c r="S125" s="9">
        <f>+F125/'Total x Ano'!$E$30</f>
        <v>1.0564384578615317E-3</v>
      </c>
      <c r="T125" s="9">
        <f>+G125/'Total x Ano'!$E$30</f>
        <v>1.2106055935747575E-4</v>
      </c>
      <c r="U125" s="9">
        <f>+H125/'Total x Ano'!$E$30</f>
        <v>1.0113276091187708E-4</v>
      </c>
      <c r="V125" s="9">
        <f>+I125/'Total x Ano'!$E$30</f>
        <v>2.1102472965709039E-4</v>
      </c>
      <c r="W125" s="9">
        <f>+J125/'Total x Ano'!$E$30</f>
        <v>1.4878485724904139E-5</v>
      </c>
      <c r="X125" s="9">
        <f>+K125/'Total x Ano'!$E$30</f>
        <v>2.67306344939637E-4</v>
      </c>
      <c r="Y125" s="9">
        <f>+L125/'Total x Ano'!$E$30</f>
        <v>4.8770605249234857E-3</v>
      </c>
    </row>
    <row r="126" spans="1:25" x14ac:dyDescent="0.25">
      <c r="A126" s="1" t="s">
        <v>554</v>
      </c>
      <c r="B126" s="10">
        <f>tab_dinamicas!C126</f>
        <v>80388.328847280238</v>
      </c>
      <c r="C126" s="10">
        <f>tab_dinamicas!D126</f>
        <v>22651.853480862173</v>
      </c>
      <c r="D126" s="10">
        <f>tab_dinamicas!E126</f>
        <v>870067.47630364867</v>
      </c>
      <c r="E126" s="10">
        <f>tab_dinamicas!F126</f>
        <v>2827.7137495063994</v>
      </c>
      <c r="F126" s="10">
        <f>tab_dinamicas!G126</f>
        <v>507505.44567847636</v>
      </c>
      <c r="G126" s="10">
        <f>tab_dinamicas!H126</f>
        <v>25903.856077190991</v>
      </c>
      <c r="H126" s="10">
        <f>tab_dinamicas!I126</f>
        <v>42613.669683002328</v>
      </c>
      <c r="I126" s="10">
        <f>tab_dinamicas!J126</f>
        <v>50701.145064079501</v>
      </c>
      <c r="J126" s="10">
        <f>tab_dinamicas!K126</f>
        <v>3430.5611069754082</v>
      </c>
      <c r="K126" s="10">
        <f>tab_dinamicas!L126</f>
        <v>86402.387083730224</v>
      </c>
      <c r="L126" s="10">
        <f t="shared" si="3"/>
        <v>1692492.4370747523</v>
      </c>
      <c r="N126" s="1" t="s">
        <v>554</v>
      </c>
      <c r="O126" s="9">
        <f>+B126/'Total x Ano'!$E$30</f>
        <v>6.6607901020124618E-4</v>
      </c>
      <c r="P126" s="9">
        <f>+C126/'Total x Ano'!$E$30</f>
        <v>1.8768799354468478E-4</v>
      </c>
      <c r="Q126" s="9">
        <f>+D126/'Total x Ano'!$E$30</f>
        <v>7.2091769008609989E-3</v>
      </c>
      <c r="R126" s="9">
        <f>+E126/'Total x Ano'!$E$30</f>
        <v>2.3429778954378656E-5</v>
      </c>
      <c r="S126" s="9">
        <f>+F126/'Total x Ano'!$E$30</f>
        <v>4.2050721762292072E-3</v>
      </c>
      <c r="T126" s="9">
        <f>+G126/'Total x Ano'!$E$30</f>
        <v>2.1463333127710196E-4</v>
      </c>
      <c r="U126" s="9">
        <f>+H126/'Total x Ano'!$E$30</f>
        <v>3.5308696337524819E-4</v>
      </c>
      <c r="V126" s="9">
        <f>+I126/'Total x Ano'!$E$30</f>
        <v>4.2009790481537597E-4</v>
      </c>
      <c r="W126" s="9">
        <f>+J126/'Total x Ano'!$E$30</f>
        <v>2.8424832053793592E-5</v>
      </c>
      <c r="X126" s="9">
        <f>+K126/'Total x Ano'!$E$30</f>
        <v>7.1591009905293084E-4</v>
      </c>
      <c r="Y126" s="9">
        <f>+L126/'Total x Ano'!$E$30</f>
        <v>1.4023598990364967E-2</v>
      </c>
    </row>
    <row r="127" spans="1:25" x14ac:dyDescent="0.25">
      <c r="A127" s="1" t="s">
        <v>555</v>
      </c>
      <c r="B127" s="10">
        <f>tab_dinamicas!C127</f>
        <v>62195.72515031034</v>
      </c>
      <c r="C127" s="10">
        <f>tab_dinamicas!D127</f>
        <v>42637.747377567102</v>
      </c>
      <c r="D127" s="10">
        <f>tab_dinamicas!E127</f>
        <v>2244634.5643441235</v>
      </c>
      <c r="E127" s="10">
        <f>tab_dinamicas!F127</f>
        <v>1999.7056957579539</v>
      </c>
      <c r="F127" s="10">
        <f>tab_dinamicas!G127</f>
        <v>1048127.860359728</v>
      </c>
      <c r="G127" s="10">
        <f>tab_dinamicas!H127</f>
        <v>82886.156896224275</v>
      </c>
      <c r="H127" s="10">
        <f>tab_dinamicas!I127</f>
        <v>25318.060660500727</v>
      </c>
      <c r="I127" s="10">
        <f>tab_dinamicas!J127</f>
        <v>33168.498608602982</v>
      </c>
      <c r="J127" s="10">
        <f>tab_dinamicas!K127</f>
        <v>117933.72604491583</v>
      </c>
      <c r="K127" s="10">
        <f>tab_dinamicas!L127</f>
        <v>242548.11847069787</v>
      </c>
      <c r="L127" s="10">
        <f t="shared" si="3"/>
        <v>3901450.1636084281</v>
      </c>
      <c r="N127" s="1" t="s">
        <v>555</v>
      </c>
      <c r="O127" s="9">
        <f>+B127/'Total x Ano'!$E$30</f>
        <v>5.1533932401518097E-4</v>
      </c>
      <c r="P127" s="9">
        <f>+C127/'Total x Ano'!$E$30</f>
        <v>3.5328646555664198E-4</v>
      </c>
      <c r="Q127" s="9">
        <f>+D127/'Total x Ano'!$E$30</f>
        <v>1.8598520336480698E-2</v>
      </c>
      <c r="R127" s="9">
        <f>+E127/'Total x Ano'!$E$30</f>
        <v>1.6569096654001612E-5</v>
      </c>
      <c r="S127" s="9">
        <f>+F127/'Total x Ano'!$E$30</f>
        <v>8.6845438610753944E-3</v>
      </c>
      <c r="T127" s="9">
        <f>+G127/'Total x Ano'!$E$30</f>
        <v>6.8677543290776013E-4</v>
      </c>
      <c r="U127" s="9">
        <f>+H127/'Total x Ano'!$E$30</f>
        <v>2.0977956659602815E-4</v>
      </c>
      <c r="V127" s="9">
        <f>+I127/'Total x Ano'!$E$30</f>
        <v>2.7482647095514477E-4</v>
      </c>
      <c r="W127" s="9">
        <f>+J127/'Total x Ano'!$E$30</f>
        <v>9.7717144565321007E-4</v>
      </c>
      <c r="X127" s="9">
        <f>+K127/'Total x Ano'!$E$30</f>
        <v>2.009697340319856E-3</v>
      </c>
      <c r="Y127" s="9">
        <f>+L127/'Total x Ano'!$E$30</f>
        <v>3.2326509340213909E-2</v>
      </c>
    </row>
    <row r="128" spans="1:25" x14ac:dyDescent="0.25">
      <c r="A128" s="1" t="s">
        <v>95</v>
      </c>
      <c r="B128" s="10">
        <f>tab_dinamicas!C128</f>
        <v>5122668.4284077575</v>
      </c>
      <c r="C128" s="10">
        <f>tab_dinamicas!D128</f>
        <v>2238652.5097370325</v>
      </c>
      <c r="D128" s="10">
        <f>tab_dinamicas!E128</f>
        <v>58254365.776138313</v>
      </c>
      <c r="E128" s="10">
        <f>tab_dinamicas!F128</f>
        <v>1518306.676245156</v>
      </c>
      <c r="F128" s="10">
        <f>tab_dinamicas!G128</f>
        <v>35703397.527225122</v>
      </c>
      <c r="G128" s="10">
        <f>tab_dinamicas!H128</f>
        <v>2166226.9691871009</v>
      </c>
      <c r="H128" s="10">
        <f>tab_dinamicas!I128</f>
        <v>3448959.7850781996</v>
      </c>
      <c r="I128" s="10">
        <f>tab_dinamicas!J128</f>
        <v>2041223.8419354979</v>
      </c>
      <c r="J128" s="10">
        <f>tab_dinamicas!K128</f>
        <v>1234648.7518934843</v>
      </c>
      <c r="K128" s="10">
        <f>tab_dinamicas!L128</f>
        <v>8960428.4048554637</v>
      </c>
      <c r="L128" s="10">
        <f t="shared" si="3"/>
        <v>120688878.67070313</v>
      </c>
      <c r="N128" s="1" t="s">
        <v>95</v>
      </c>
      <c r="O128" s="9">
        <f>+B128/'Total x Ano'!$E$30</f>
        <v>4.2445240065448302E-2</v>
      </c>
      <c r="P128" s="9">
        <f>+C128/'Total x Ano'!$E$30</f>
        <v>1.8548954422264084E-2</v>
      </c>
      <c r="Q128" s="9">
        <f>+D128/'Total x Ano'!$E$30</f>
        <v>0.48268213623132611</v>
      </c>
      <c r="R128" s="9">
        <f>+E128/'Total x Ano'!$E$30</f>
        <v>1.2580336257724469E-2</v>
      </c>
      <c r="S128" s="9">
        <f>+F128/'Total x Ano'!$E$30</f>
        <v>0.29583005427236619</v>
      </c>
      <c r="T128" s="9">
        <f>+G128/'Total x Ano'!$E$30</f>
        <v>1.794885322530506E-2</v>
      </c>
      <c r="U128" s="9">
        <f>+H128/'Total x Ano'!$E$30</f>
        <v>2.857727922461363E-2</v>
      </c>
      <c r="V128" s="9">
        <f>+I128/'Total x Ano'!$E$30</f>
        <v>1.6913106364215471E-2</v>
      </c>
      <c r="W128" s="9">
        <f>+J128/'Total x Ano'!$E$30</f>
        <v>1.0230012619987922E-2</v>
      </c>
      <c r="X128" s="9">
        <f>+K128/'Total x Ano'!$E$30</f>
        <v>7.4244027316748798E-2</v>
      </c>
      <c r="Y128" s="9">
        <f>+L128/'Total x Ano'!$E$30</f>
        <v>1</v>
      </c>
    </row>
    <row r="129" spans="1:2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23"/>
    </row>
    <row r="130" spans="1:2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23"/>
    </row>
    <row r="131" spans="1:25" x14ac:dyDescent="0.25">
      <c r="A131" s="1"/>
      <c r="B131" s="123">
        <v>2011</v>
      </c>
      <c r="C131" s="123">
        <v>2011</v>
      </c>
      <c r="D131" s="123">
        <v>2011</v>
      </c>
      <c r="E131" s="123">
        <v>2011</v>
      </c>
      <c r="F131" s="123">
        <v>2011</v>
      </c>
      <c r="G131" s="123">
        <v>2011</v>
      </c>
      <c r="H131" s="123">
        <v>2011</v>
      </c>
      <c r="I131" s="123">
        <v>2011</v>
      </c>
      <c r="J131" s="123">
        <v>2011</v>
      </c>
      <c r="K131" s="123">
        <v>2011</v>
      </c>
      <c r="L131" s="123">
        <v>2011</v>
      </c>
      <c r="O131" s="123">
        <v>2011</v>
      </c>
      <c r="P131" s="123">
        <v>2011</v>
      </c>
      <c r="Q131" s="123">
        <v>2011</v>
      </c>
      <c r="R131" s="123">
        <v>2011</v>
      </c>
      <c r="S131" s="123">
        <v>2011</v>
      </c>
      <c r="T131" s="123">
        <v>2011</v>
      </c>
      <c r="U131" s="123">
        <v>2011</v>
      </c>
      <c r="V131" s="123">
        <v>2011</v>
      </c>
      <c r="W131" s="123">
        <v>2011</v>
      </c>
      <c r="X131" s="123">
        <v>2011</v>
      </c>
      <c r="Y131" s="123">
        <v>2011</v>
      </c>
    </row>
    <row r="132" spans="1:25" x14ac:dyDescent="0.25">
      <c r="A132" s="1"/>
      <c r="B132" s="1" t="s">
        <v>780</v>
      </c>
      <c r="C132" s="1" t="s">
        <v>782</v>
      </c>
      <c r="D132" s="1" t="s">
        <v>23</v>
      </c>
      <c r="E132" s="1" t="s">
        <v>787</v>
      </c>
      <c r="F132" s="1" t="s">
        <v>788</v>
      </c>
      <c r="G132" s="1" t="s">
        <v>791</v>
      </c>
      <c r="H132" s="1" t="s">
        <v>25</v>
      </c>
      <c r="I132" s="1" t="s">
        <v>24</v>
      </c>
      <c r="J132" s="1" t="s">
        <v>35</v>
      </c>
      <c r="K132" s="1" t="s">
        <v>795</v>
      </c>
      <c r="L132" s="123" t="s">
        <v>935</v>
      </c>
      <c r="N132" s="1"/>
      <c r="O132" s="1" t="s">
        <v>780</v>
      </c>
      <c r="P132" s="1" t="s">
        <v>782</v>
      </c>
      <c r="Q132" s="1" t="s">
        <v>23</v>
      </c>
      <c r="R132" s="1" t="s">
        <v>787</v>
      </c>
      <c r="S132" s="1" t="s">
        <v>788</v>
      </c>
      <c r="T132" s="1" t="s">
        <v>791</v>
      </c>
      <c r="U132" s="1" t="s">
        <v>25</v>
      </c>
      <c r="V132" s="1" t="s">
        <v>24</v>
      </c>
      <c r="W132" s="1" t="s">
        <v>35</v>
      </c>
      <c r="X132" s="1" t="s">
        <v>795</v>
      </c>
      <c r="Y132" s="123" t="s">
        <v>935</v>
      </c>
    </row>
    <row r="133" spans="1:25" x14ac:dyDescent="0.25">
      <c r="A133" s="1" t="s">
        <v>529</v>
      </c>
      <c r="B133" s="10">
        <f>tab_dinamicas!C133</f>
        <v>17057.437338815595</v>
      </c>
      <c r="C133" s="10">
        <f>tab_dinamicas!D133</f>
        <v>14177.077596659481</v>
      </c>
      <c r="D133" s="10">
        <f>tab_dinamicas!E133</f>
        <v>219719.20616878793</v>
      </c>
      <c r="E133" s="10">
        <f>tab_dinamicas!F133</f>
        <v>549.68228675811338</v>
      </c>
      <c r="F133" s="10">
        <f>tab_dinamicas!G133</f>
        <v>72040.711416332706</v>
      </c>
      <c r="G133" s="10">
        <f>tab_dinamicas!H133</f>
        <v>9273.7958603016559</v>
      </c>
      <c r="H133" s="10">
        <f>tab_dinamicas!I133</f>
        <v>6528.3333550838379</v>
      </c>
      <c r="I133" s="10">
        <f>tab_dinamicas!J133</f>
        <v>6070.0168909589765</v>
      </c>
      <c r="J133" s="10">
        <f>tab_dinamicas!K133</f>
        <v>967.60462762389966</v>
      </c>
      <c r="K133" s="10">
        <f>tab_dinamicas!L133</f>
        <v>9155.0608272330901</v>
      </c>
      <c r="L133" s="10">
        <f>SUM(B133:K133)</f>
        <v>355538.92636855529</v>
      </c>
      <c r="N133" s="1" t="s">
        <v>529</v>
      </c>
      <c r="O133" s="9">
        <f>+B133/'Total x Ano'!$F$30</f>
        <v>1.3489602149931426E-4</v>
      </c>
      <c r="P133" s="9">
        <f>+C133/'Total x Ano'!$F$30</f>
        <v>1.1211715607036292E-4</v>
      </c>
      <c r="Q133" s="9">
        <f>+D133/'Total x Ano'!$F$30</f>
        <v>1.7376142834604202E-3</v>
      </c>
      <c r="R133" s="9">
        <f>+E133/'Total x Ano'!$F$30</f>
        <v>4.347074657198382E-6</v>
      </c>
      <c r="S133" s="9">
        <f>+F133/'Total x Ano'!$F$30</f>
        <v>5.6972247137788946E-4</v>
      </c>
      <c r="T133" s="9">
        <f>+G133/'Total x Ano'!$F$30</f>
        <v>7.3340334828887516E-5</v>
      </c>
      <c r="U133" s="9">
        <f>+H133/'Total x Ano'!$F$30</f>
        <v>5.1628282673980415E-5</v>
      </c>
      <c r="V133" s="9">
        <f>+I133/'Total x Ano'!$F$30</f>
        <v>4.8003760046692847E-5</v>
      </c>
      <c r="W133" s="9">
        <f>+J133/'Total x Ano'!$F$30</f>
        <v>7.6521468060015616E-6</v>
      </c>
      <c r="X133" s="9">
        <f>+K133/'Total x Ano'!$F$30</f>
        <v>7.2401337765296296E-5</v>
      </c>
      <c r="Y133" s="9">
        <f>+L133/'Total x Ano'!$F$30</f>
        <v>2.8117228691860439E-3</v>
      </c>
    </row>
    <row r="134" spans="1:25" x14ac:dyDescent="0.25">
      <c r="A134" s="1" t="s">
        <v>530</v>
      </c>
      <c r="B134" s="10">
        <f>tab_dinamicas!C134</f>
        <v>5391.9753711624335</v>
      </c>
      <c r="C134" s="10">
        <f>tab_dinamicas!D134</f>
        <v>265.55480727174944</v>
      </c>
      <c r="D134" s="10">
        <f>tab_dinamicas!E134</f>
        <v>51682.30712379668</v>
      </c>
      <c r="E134" s="10">
        <f>tab_dinamicas!F134</f>
        <v>320.73126254131353</v>
      </c>
      <c r="F134" s="10">
        <f>tab_dinamicas!G134</f>
        <v>16773.923032832445</v>
      </c>
      <c r="G134" s="10">
        <f>tab_dinamicas!H134</f>
        <v>1816.0744392386241</v>
      </c>
      <c r="H134" s="10">
        <f>tab_dinamicas!I134</f>
        <v>2632.3011245265002</v>
      </c>
      <c r="I134" s="10">
        <f>tab_dinamicas!J134</f>
        <v>3224.9914789115483</v>
      </c>
      <c r="J134" s="10">
        <f>tab_dinamicas!K134</f>
        <v>20767.979418126979</v>
      </c>
      <c r="K134" s="10">
        <f>tab_dinamicas!L134</f>
        <v>3000.7418974605775</v>
      </c>
      <c r="L134" s="10">
        <f t="shared" ref="L134:L160" si="4">SUM(B134:K134)</f>
        <v>105876.57995586884</v>
      </c>
      <c r="N134" s="1" t="s">
        <v>530</v>
      </c>
      <c r="O134" s="9">
        <f>+B134/'Total x Ano'!$F$30</f>
        <v>4.2641576876084567E-5</v>
      </c>
      <c r="P134" s="9">
        <f>+C134/'Total x Ano'!$F$30</f>
        <v>2.1000978212277888E-6</v>
      </c>
      <c r="Q134" s="9">
        <f>+D134/'Total x Ano'!$F$30</f>
        <v>4.087212794293009E-4</v>
      </c>
      <c r="R134" s="9">
        <f>+E134/'Total x Ano'!$F$30</f>
        <v>2.5364520137395632E-6</v>
      </c>
      <c r="S134" s="9">
        <f>+F134/'Total x Ano'!$F$30</f>
        <v>1.326538938481555E-4</v>
      </c>
      <c r="T134" s="9">
        <f>+G134/'Total x Ano'!$F$30</f>
        <v>1.4362134928815697E-5</v>
      </c>
      <c r="U134" s="9">
        <f>+H134/'Total x Ano'!$F$30</f>
        <v>2.0817133431806105E-5</v>
      </c>
      <c r="V134" s="9">
        <f>+I134/'Total x Ano'!$F$30</f>
        <v>2.5504330529439598E-5</v>
      </c>
      <c r="W134" s="9">
        <f>+J134/'Total x Ano'!$F$30</f>
        <v>1.642402514772773E-4</v>
      </c>
      <c r="X134" s="9">
        <f>+K134/'Total x Ano'!$F$30</f>
        <v>2.3730888495929372E-5</v>
      </c>
      <c r="Y134" s="9">
        <f>+L134/'Total x Ano'!$F$30</f>
        <v>8.3730803885177633E-4</v>
      </c>
    </row>
    <row r="135" spans="1:25" x14ac:dyDescent="0.25">
      <c r="A135" s="1" t="s">
        <v>531</v>
      </c>
      <c r="B135" s="10">
        <f>tab_dinamicas!C135</f>
        <v>51467.980936737396</v>
      </c>
      <c r="C135" s="10">
        <f>tab_dinamicas!D135</f>
        <v>83545.420992288986</v>
      </c>
      <c r="D135" s="10">
        <f>tab_dinamicas!E135</f>
        <v>607188.30753504054</v>
      </c>
      <c r="E135" s="10">
        <f>tab_dinamicas!F135</f>
        <v>533.96211897424314</v>
      </c>
      <c r="F135" s="10">
        <f>tab_dinamicas!G135</f>
        <v>214913.09796935596</v>
      </c>
      <c r="G135" s="10">
        <f>tab_dinamicas!H135</f>
        <v>12706.816021406376</v>
      </c>
      <c r="H135" s="10">
        <f>tab_dinamicas!I135</f>
        <v>59204.011401678654</v>
      </c>
      <c r="I135" s="10">
        <f>tab_dinamicas!J135</f>
        <v>11302.46943863289</v>
      </c>
      <c r="J135" s="10">
        <f>tab_dinamicas!K135</f>
        <v>4466.1753559569643</v>
      </c>
      <c r="K135" s="10">
        <f>tab_dinamicas!L135</f>
        <v>59447.459531272361</v>
      </c>
      <c r="L135" s="10">
        <f t="shared" si="4"/>
        <v>1104775.7013013442</v>
      </c>
      <c r="N135" s="1" t="s">
        <v>531</v>
      </c>
      <c r="O135" s="9">
        <f>+B135/'Total x Ano'!$F$30</f>
        <v>4.0702631497695468E-4</v>
      </c>
      <c r="P135" s="9">
        <f>+C135/'Total x Ano'!$F$30</f>
        <v>6.607056313611303E-4</v>
      </c>
      <c r="Q135" s="9">
        <f>+D135/'Total x Ano'!$F$30</f>
        <v>4.801851846818298E-3</v>
      </c>
      <c r="R135" s="9">
        <f>+E135/'Total x Ano'!$F$30</f>
        <v>4.2227542185988389E-6</v>
      </c>
      <c r="S135" s="9">
        <f>+F135/'Total x Ano'!$F$30</f>
        <v>1.6996059436306566E-3</v>
      </c>
      <c r="T135" s="9">
        <f>+G135/'Total x Ano'!$F$30</f>
        <v>1.0048982699827323E-4</v>
      </c>
      <c r="U135" s="9">
        <f>+H135/'Total x Ano'!$F$30</f>
        <v>4.6820547754338311E-4</v>
      </c>
      <c r="V135" s="9">
        <f>+I135/'Total x Ano'!$F$30</f>
        <v>8.9383776126773765E-5</v>
      </c>
      <c r="W135" s="9">
        <f>+J135/'Total x Ano'!$F$30</f>
        <v>3.5320035177025681E-5</v>
      </c>
      <c r="X135" s="9">
        <f>+K135/'Total x Ano'!$F$30</f>
        <v>4.7013074823154858E-4</v>
      </c>
      <c r="Y135" s="9">
        <f>+L135/'Total x Ano'!$F$30</f>
        <v>8.7369423550826414E-3</v>
      </c>
    </row>
    <row r="136" spans="1:25" x14ac:dyDescent="0.25">
      <c r="A136" s="1" t="s">
        <v>532</v>
      </c>
      <c r="B136" s="10">
        <f>tab_dinamicas!C136</f>
        <v>529.46083836946229</v>
      </c>
      <c r="C136" s="10">
        <f>tab_dinamicas!D136</f>
        <v>1598.0826406205438</v>
      </c>
      <c r="D136" s="10">
        <f>tab_dinamicas!E136</f>
        <v>61535.855198237434</v>
      </c>
      <c r="E136" s="10">
        <f>tab_dinamicas!F136</f>
        <v>402.00356942032636</v>
      </c>
      <c r="F136" s="10">
        <f>tab_dinamicas!G136</f>
        <v>16543.177148702045</v>
      </c>
      <c r="G136" s="10">
        <f>tab_dinamicas!H136</f>
        <v>2453.3391924532662</v>
      </c>
      <c r="H136" s="10">
        <f>tab_dinamicas!I136</f>
        <v>3215.1202212717967</v>
      </c>
      <c r="I136" s="10">
        <f>tab_dinamicas!J136</f>
        <v>3622.9318825008368</v>
      </c>
      <c r="J136" s="10">
        <f>tab_dinamicas!K136</f>
        <v>764.02132727641117</v>
      </c>
      <c r="K136" s="10">
        <f>tab_dinamicas!L136</f>
        <v>2878.3730537020247</v>
      </c>
      <c r="L136" s="10">
        <f t="shared" si="4"/>
        <v>93542.365072554137</v>
      </c>
      <c r="N136" s="1" t="s">
        <v>532</v>
      </c>
      <c r="O136" s="9">
        <f>+B136/'Total x Ano'!$F$30</f>
        <v>4.187156559162903E-6</v>
      </c>
      <c r="P136" s="9">
        <f>+C136/'Total x Ano'!$F$30</f>
        <v>1.2638181572343884E-5</v>
      </c>
      <c r="Q136" s="9">
        <f>+D136/'Total x Ano'!$F$30</f>
        <v>4.8664649213810406E-4</v>
      </c>
      <c r="R136" s="9">
        <f>+E136/'Total x Ano'!$F$30</f>
        <v>3.1791810848352706E-6</v>
      </c>
      <c r="S136" s="9">
        <f>+F136/'Total x Ano'!$F$30</f>
        <v>1.3082907684145887E-4</v>
      </c>
      <c r="T136" s="9">
        <f>+G136/'Total x Ano'!$F$30</f>
        <v>1.9401841547275807E-5</v>
      </c>
      <c r="U136" s="9">
        <f>+H136/'Total x Ano'!$F$30</f>
        <v>2.5426265263459283E-5</v>
      </c>
      <c r="V136" s="9">
        <f>+I136/'Total x Ano'!$F$30</f>
        <v>2.8651378715621228E-5</v>
      </c>
      <c r="W136" s="9">
        <f>+J136/'Total x Ano'!$F$30</f>
        <v>6.0421407590742885E-6</v>
      </c>
      <c r="X136" s="9">
        <f>+K136/'Total x Ano'!$F$30</f>
        <v>2.2763154020309356E-5</v>
      </c>
      <c r="Y136" s="9">
        <f>+L136/'Total x Ano'!$F$30</f>
        <v>7.3976486850164491E-4</v>
      </c>
    </row>
    <row r="137" spans="1:25" x14ac:dyDescent="0.25">
      <c r="A137" s="1" t="s">
        <v>533</v>
      </c>
      <c r="B137" s="10">
        <f>tab_dinamicas!C137</f>
        <v>24929.494955513455</v>
      </c>
      <c r="C137" s="10">
        <f>tab_dinamicas!D137</f>
        <v>57528.957962725253</v>
      </c>
      <c r="D137" s="10">
        <f>tab_dinamicas!E137</f>
        <v>484637.43033540423</v>
      </c>
      <c r="E137" s="10">
        <f>tab_dinamicas!F137</f>
        <v>5331.9603046108023</v>
      </c>
      <c r="F137" s="10">
        <f>tab_dinamicas!G137</f>
        <v>295359.18749665288</v>
      </c>
      <c r="G137" s="10">
        <f>tab_dinamicas!H137</f>
        <v>24170.140635346477</v>
      </c>
      <c r="H137" s="10">
        <f>tab_dinamicas!I137</f>
        <v>16574.124295344132</v>
      </c>
      <c r="I137" s="10">
        <f>tab_dinamicas!J137</f>
        <v>12030.82126794565</v>
      </c>
      <c r="J137" s="10">
        <f>tab_dinamicas!K137</f>
        <v>159290.68918476134</v>
      </c>
      <c r="K137" s="10">
        <f>tab_dinamicas!L137</f>
        <v>56524.498228347278</v>
      </c>
      <c r="L137" s="10">
        <f t="shared" si="4"/>
        <v>1136377.3046666514</v>
      </c>
      <c r="N137" s="1" t="s">
        <v>533</v>
      </c>
      <c r="O137" s="9">
        <f>+B137/'Total x Ano'!$F$30</f>
        <v>1.9715093309083766E-4</v>
      </c>
      <c r="P137" s="9">
        <f>+C137/'Total x Ano'!$F$30</f>
        <v>4.549585846939296E-4</v>
      </c>
      <c r="Q137" s="9">
        <f>+D137/'Total x Ano'!$F$30</f>
        <v>3.8326777887748376E-3</v>
      </c>
      <c r="R137" s="9">
        <f>+E137/'Total x Ano'!$F$30</f>
        <v>4.2166957298300224E-5</v>
      </c>
      <c r="S137" s="9">
        <f>+F137/'Total x Ano'!$F$30</f>
        <v>2.3358010066320441E-3</v>
      </c>
      <c r="T137" s="9">
        <f>+G137/'Total x Ano'!$F$30</f>
        <v>1.9114570061281794E-4</v>
      </c>
      <c r="U137" s="9">
        <f>+H137/'Total x Ano'!$F$30</f>
        <v>1.3107381741273296E-4</v>
      </c>
      <c r="V137" s="9">
        <f>+I137/'Total x Ano'!$F$30</f>
        <v>9.5143830352648531E-5</v>
      </c>
      <c r="W137" s="9">
        <f>+J137/'Total x Ano'!$F$30</f>
        <v>1.2597249989018677E-3</v>
      </c>
      <c r="X137" s="9">
        <f>+K137/'Total x Ano'!$F$30</f>
        <v>4.4701497515678586E-4</v>
      </c>
      <c r="Y137" s="9">
        <f>+L137/'Total x Ano'!$F$30</f>
        <v>8.9868585929268018E-3</v>
      </c>
    </row>
    <row r="138" spans="1:25" x14ac:dyDescent="0.25">
      <c r="A138" s="1" t="s">
        <v>534</v>
      </c>
      <c r="B138" s="10">
        <f>tab_dinamicas!C138</f>
        <v>1434.6819115327341</v>
      </c>
      <c r="C138" s="10">
        <f>tab_dinamicas!D138</f>
        <v>2126.5177824250186</v>
      </c>
      <c r="D138" s="10">
        <f>tab_dinamicas!E138</f>
        <v>59992.534529229051</v>
      </c>
      <c r="E138" s="10">
        <f>tab_dinamicas!F138</f>
        <v>0</v>
      </c>
      <c r="F138" s="10">
        <f>tab_dinamicas!G138</f>
        <v>11371.28566827187</v>
      </c>
      <c r="G138" s="10">
        <f>tab_dinamicas!H138</f>
        <v>1202.2939474733964</v>
      </c>
      <c r="H138" s="10">
        <f>tab_dinamicas!I138</f>
        <v>941.26947932583755</v>
      </c>
      <c r="I138" s="10">
        <f>tab_dinamicas!J138</f>
        <v>676.69034344472811</v>
      </c>
      <c r="J138" s="10">
        <f>tab_dinamicas!K138</f>
        <v>318.52802690093472</v>
      </c>
      <c r="K138" s="10">
        <f>tab_dinamicas!L138</f>
        <v>7643.9816421296255</v>
      </c>
      <c r="L138" s="10">
        <f t="shared" si="4"/>
        <v>85707.783330733218</v>
      </c>
      <c r="N138" s="1" t="s">
        <v>534</v>
      </c>
      <c r="O138" s="9">
        <f>+B138/'Total x Ano'!$F$30</f>
        <v>1.1345952978669138E-5</v>
      </c>
      <c r="P138" s="9">
        <f>+C138/'Total x Ano'!$F$30</f>
        <v>1.6817226573883331E-5</v>
      </c>
      <c r="Q138" s="9">
        <f>+D138/'Total x Ano'!$F$30</f>
        <v>4.7444138688040264E-4</v>
      </c>
      <c r="R138" s="9">
        <f>+E138/'Total x Ano'!$F$30</f>
        <v>0</v>
      </c>
      <c r="S138" s="9">
        <f>+F138/'Total x Ano'!$F$30</f>
        <v>8.9927998298515652E-5</v>
      </c>
      <c r="T138" s="9">
        <f>+G138/'Total x Ano'!$F$30</f>
        <v>9.5081498448657461E-6</v>
      </c>
      <c r="U138" s="9">
        <f>+H138/'Total x Ano'!$F$30</f>
        <v>7.4438794877380501E-6</v>
      </c>
      <c r="V138" s="9">
        <f>+I138/'Total x Ano'!$F$30</f>
        <v>5.3514976080244379E-6</v>
      </c>
      <c r="W138" s="9">
        <f>+J138/'Total x Ano'!$F$30</f>
        <v>2.5190280762271989E-6</v>
      </c>
      <c r="X138" s="9">
        <f>+K138/'Total x Ano'!$F$30</f>
        <v>6.0451209138586828E-5</v>
      </c>
      <c r="Y138" s="9">
        <f>+L138/'Total x Ano'!$F$30</f>
        <v>6.7780632888691324E-4</v>
      </c>
    </row>
    <row r="139" spans="1:25" x14ac:dyDescent="0.25">
      <c r="A139" s="1" t="s">
        <v>535</v>
      </c>
      <c r="B139" s="10">
        <f>tab_dinamicas!C139</f>
        <v>7448.2083334178988</v>
      </c>
      <c r="C139" s="10">
        <f>tab_dinamicas!D139</f>
        <v>1385.6737979804534</v>
      </c>
      <c r="D139" s="10">
        <f>tab_dinamicas!E139</f>
        <v>83586.070435859088</v>
      </c>
      <c r="E139" s="10">
        <f>tab_dinamicas!F139</f>
        <v>0</v>
      </c>
      <c r="F139" s="10">
        <f>tab_dinamicas!G139</f>
        <v>45389.535561548524</v>
      </c>
      <c r="G139" s="10">
        <f>tab_dinamicas!H139</f>
        <v>3374.8588565868499</v>
      </c>
      <c r="H139" s="10">
        <f>tab_dinamicas!I139</f>
        <v>3875.5985845209552</v>
      </c>
      <c r="I139" s="10">
        <f>tab_dinamicas!J139</f>
        <v>2155.9606038461061</v>
      </c>
      <c r="J139" s="10">
        <f>tab_dinamicas!K139</f>
        <v>0</v>
      </c>
      <c r="K139" s="10">
        <f>tab_dinamicas!L139</f>
        <v>11507.752920749712</v>
      </c>
      <c r="L139" s="10">
        <f t="shared" si="4"/>
        <v>158723.65909450961</v>
      </c>
      <c r="N139" s="1" t="s">
        <v>535</v>
      </c>
      <c r="O139" s="9">
        <f>+B139/'Total x Ano'!$F$30</f>
        <v>5.8902967164344129E-5</v>
      </c>
      <c r="P139" s="9">
        <f>+C139/'Total x Ano'!$F$30</f>
        <v>1.0958380132404276E-5</v>
      </c>
      <c r="Q139" s="9">
        <f>+D139/'Total x Ano'!$F$30</f>
        <v>6.6102710099955541E-4</v>
      </c>
      <c r="R139" s="9">
        <f>+E139/'Total x Ano'!$F$30</f>
        <v>0</v>
      </c>
      <c r="S139" s="9">
        <f>+F139/'Total x Ano'!$F$30</f>
        <v>3.5895589960758363E-4</v>
      </c>
      <c r="T139" s="9">
        <f>+G139/'Total x Ano'!$F$30</f>
        <v>2.6689532772858015E-5</v>
      </c>
      <c r="U139" s="9">
        <f>+H139/'Total x Ano'!$F$30</f>
        <v>3.0649553012900132E-5</v>
      </c>
      <c r="V139" s="9">
        <f>+I139/'Total x Ano'!$F$30</f>
        <v>1.7050070429178143E-5</v>
      </c>
      <c r="W139" s="9">
        <f>+J139/'Total x Ano'!$F$30</f>
        <v>0</v>
      </c>
      <c r="X139" s="9">
        <f>+K139/'Total x Ano'!$F$30</f>
        <v>9.1007227789941807E-5</v>
      </c>
      <c r="Y139" s="9">
        <f>+L139/'Total x Ano'!$F$30</f>
        <v>1.2552407319087657E-3</v>
      </c>
    </row>
    <row r="140" spans="1:25" x14ac:dyDescent="0.25">
      <c r="A140" s="1" t="s">
        <v>536</v>
      </c>
      <c r="B140" s="10">
        <f>tab_dinamicas!C140</f>
        <v>15844.577912132087</v>
      </c>
      <c r="C140" s="10">
        <f>tab_dinamicas!D140</f>
        <v>3512.6869564621693</v>
      </c>
      <c r="D140" s="10">
        <f>tab_dinamicas!E140</f>
        <v>319025.89542645041</v>
      </c>
      <c r="E140" s="10">
        <f>tab_dinamicas!F140</f>
        <v>455.39749801168347</v>
      </c>
      <c r="F140" s="10">
        <f>tab_dinamicas!G140</f>
        <v>112857.42138412529</v>
      </c>
      <c r="G140" s="10">
        <f>tab_dinamicas!H140</f>
        <v>7499.0040166540775</v>
      </c>
      <c r="H140" s="10">
        <f>tab_dinamicas!I140</f>
        <v>5450.1644699266853</v>
      </c>
      <c r="I140" s="10">
        <f>tab_dinamicas!J140</f>
        <v>11555.197342853675</v>
      </c>
      <c r="J140" s="10">
        <f>tab_dinamicas!K140</f>
        <v>8078.2222427571378</v>
      </c>
      <c r="K140" s="10">
        <f>tab_dinamicas!L140</f>
        <v>44781.992842997541</v>
      </c>
      <c r="L140" s="10">
        <f t="shared" si="4"/>
        <v>529060.56009237084</v>
      </c>
      <c r="N140" s="1" t="s">
        <v>536</v>
      </c>
      <c r="O140" s="9">
        <f>+B140/'Total x Ano'!$F$30</f>
        <v>1.253043162479494E-4</v>
      </c>
      <c r="P140" s="9">
        <f>+C140/'Total x Ano'!$F$30</f>
        <v>2.7779524308789503E-5</v>
      </c>
      <c r="Q140" s="9">
        <f>+D140/'Total x Ano'!$F$30</f>
        <v>2.5229653900210457E-3</v>
      </c>
      <c r="R140" s="9">
        <f>+E140/'Total x Ano'!$F$30</f>
        <v>3.6014384495334478E-6</v>
      </c>
      <c r="S140" s="9">
        <f>+F140/'Total x Ano'!$F$30</f>
        <v>8.9251490941998871E-4</v>
      </c>
      <c r="T140" s="9">
        <f>+G140/'Total x Ano'!$F$30</f>
        <v>5.9304676720228431E-5</v>
      </c>
      <c r="U140" s="9">
        <f>+H140/'Total x Ano'!$F$30</f>
        <v>4.310175607897492E-5</v>
      </c>
      <c r="V140" s="9">
        <f>+I140/'Total x Ano'!$F$30</f>
        <v>9.1382434431891164E-5</v>
      </c>
      <c r="W140" s="9">
        <f>+J140/'Total x Ano'!$F$30</f>
        <v>6.3885331640964517E-5</v>
      </c>
      <c r="X140" s="9">
        <f>+K140/'Total x Ano'!$F$30</f>
        <v>3.5415124495779572E-4</v>
      </c>
      <c r="Y140" s="9">
        <f>+L140/'Total x Ano'!$F$30</f>
        <v>4.1839910222771625E-3</v>
      </c>
    </row>
    <row r="141" spans="1:25" x14ac:dyDescent="0.25">
      <c r="A141" s="1" t="s">
        <v>537</v>
      </c>
      <c r="B141" s="10">
        <f>tab_dinamicas!C141</f>
        <v>13503.429371545109</v>
      </c>
      <c r="C141" s="10">
        <f>tab_dinamicas!D141</f>
        <v>64146.01350097391</v>
      </c>
      <c r="D141" s="10">
        <f>tab_dinamicas!E141</f>
        <v>135960.13171171918</v>
      </c>
      <c r="E141" s="10">
        <f>tab_dinamicas!F141</f>
        <v>4561.7838864615051</v>
      </c>
      <c r="F141" s="10">
        <f>tab_dinamicas!G141</f>
        <v>76311.022225996116</v>
      </c>
      <c r="G141" s="10">
        <f>tab_dinamicas!H141</f>
        <v>7693.1670412226595</v>
      </c>
      <c r="H141" s="10">
        <f>tab_dinamicas!I141</f>
        <v>3952.3917553991714</v>
      </c>
      <c r="I141" s="10">
        <f>tab_dinamicas!J141</f>
        <v>5645.0275348104387</v>
      </c>
      <c r="J141" s="10">
        <f>tab_dinamicas!K141</f>
        <v>11101.022651341118</v>
      </c>
      <c r="K141" s="10">
        <f>tab_dinamicas!L141</f>
        <v>16616.676447993093</v>
      </c>
      <c r="L141" s="10">
        <f t="shared" si="4"/>
        <v>339490.66612746229</v>
      </c>
      <c r="N141" s="1" t="s">
        <v>537</v>
      </c>
      <c r="O141" s="9">
        <f>+B141/'Total x Ano'!$F$30</f>
        <v>1.0678971656975191E-4</v>
      </c>
      <c r="P141" s="9">
        <f>+C141/'Total x Ano'!$F$30</f>
        <v>5.072885125969054E-4</v>
      </c>
      <c r="Q141" s="9">
        <f>+D141/'Total x Ano'!$F$30</f>
        <v>1.0752190077637513E-3</v>
      </c>
      <c r="R141" s="9">
        <f>+E141/'Total x Ano'!$F$30</f>
        <v>3.6076139985167628E-5</v>
      </c>
      <c r="S141" s="9">
        <f>+F141/'Total x Ano'!$F$30</f>
        <v>6.0349354304281447E-4</v>
      </c>
      <c r="T141" s="9">
        <f>+G141/'Total x Ano'!$F$30</f>
        <v>6.0840184019262949E-5</v>
      </c>
      <c r="U141" s="9">
        <f>+H141/'Total x Ano'!$F$30</f>
        <v>3.1256859551627107E-5</v>
      </c>
      <c r="V141" s="9">
        <f>+I141/'Total x Ano'!$F$30</f>
        <v>4.4642799535143127E-5</v>
      </c>
      <c r="W141" s="9">
        <f>+J141/'Total x Ano'!$F$30</f>
        <v>8.7790666352444344E-5</v>
      </c>
      <c r="X141" s="9">
        <f>+K141/'Total x Ano'!$F$30</f>
        <v>1.3141033432231082E-4</v>
      </c>
      <c r="Y141" s="9">
        <f>+L141/'Total x Ano'!$F$30</f>
        <v>2.6848077637391791E-3</v>
      </c>
    </row>
    <row r="142" spans="1:25" x14ac:dyDescent="0.25">
      <c r="A142" s="1" t="s">
        <v>538</v>
      </c>
      <c r="B142" s="10">
        <f>tab_dinamicas!C142</f>
        <v>69369.015593169519</v>
      </c>
      <c r="C142" s="10">
        <f>tab_dinamicas!D142</f>
        <v>142208.93620050838</v>
      </c>
      <c r="D142" s="10">
        <f>tab_dinamicas!E142</f>
        <v>609457.39076230885</v>
      </c>
      <c r="E142" s="10">
        <f>tab_dinamicas!F142</f>
        <v>3310.2983845175017</v>
      </c>
      <c r="F142" s="10">
        <f>tab_dinamicas!G142</f>
        <v>528256.56844260462</v>
      </c>
      <c r="G142" s="10">
        <f>tab_dinamicas!H142</f>
        <v>23715.013370988883</v>
      </c>
      <c r="H142" s="10">
        <f>tab_dinamicas!I142</f>
        <v>59358.277367456059</v>
      </c>
      <c r="I142" s="10">
        <f>tab_dinamicas!J142</f>
        <v>26063.011430872495</v>
      </c>
      <c r="J142" s="10">
        <f>tab_dinamicas!K142</f>
        <v>3981.331993256666</v>
      </c>
      <c r="K142" s="10">
        <f>tab_dinamicas!L142</f>
        <v>108989.466839389</v>
      </c>
      <c r="L142" s="10">
        <f t="shared" si="4"/>
        <v>1574709.3103850721</v>
      </c>
      <c r="N142" s="1" t="s">
        <v>538</v>
      </c>
      <c r="O142" s="9">
        <f>+B142/'Total x Ano'!$F$30</f>
        <v>5.4859379125775636E-4</v>
      </c>
      <c r="P142" s="9">
        <f>+C142/'Total x Ano'!$F$30</f>
        <v>1.1246366810004306E-3</v>
      </c>
      <c r="Q142" s="9">
        <f>+D142/'Total x Ano'!$F$30</f>
        <v>4.8197965294648985E-3</v>
      </c>
      <c r="R142" s="9">
        <f>+E142/'Total x Ano'!$F$30</f>
        <v>2.6178966580804375E-5</v>
      </c>
      <c r="S142" s="9">
        <f>+F142/'Total x Ano'!$F$30</f>
        <v>4.1776327826003653E-3</v>
      </c>
      <c r="T142" s="9">
        <f>+G142/'Total x Ano'!$F$30</f>
        <v>1.8754639926301921E-4</v>
      </c>
      <c r="U142" s="9">
        <f>+H142/'Total x Ano'!$F$30</f>
        <v>4.6942546531896574E-4</v>
      </c>
      <c r="V142" s="9">
        <f>+I142/'Total x Ano'!$F$30</f>
        <v>2.0611516727166081E-4</v>
      </c>
      <c r="W142" s="9">
        <f>+J142/'Total x Ano'!$F$30</f>
        <v>3.1485728805001769E-5</v>
      </c>
      <c r="X142" s="9">
        <f>+K142/'Total x Ano'!$F$30</f>
        <v>8.6192580807603809E-4</v>
      </c>
      <c r="Y142" s="9">
        <f>+L142/'Total x Ano'!$F$30</f>
        <v>1.2453337319638942E-2</v>
      </c>
    </row>
    <row r="143" spans="1:25" x14ac:dyDescent="0.25">
      <c r="A143" s="1" t="s">
        <v>539</v>
      </c>
      <c r="B143" s="10">
        <f>tab_dinamicas!C143</f>
        <v>20277.733958306915</v>
      </c>
      <c r="C143" s="10">
        <f>tab_dinamicas!D143</f>
        <v>12706.523632190332</v>
      </c>
      <c r="D143" s="10">
        <f>tab_dinamicas!E143</f>
        <v>645773.84375035984</v>
      </c>
      <c r="E143" s="10">
        <f>tab_dinamicas!F143</f>
        <v>2859.3029429058874</v>
      </c>
      <c r="F143" s="10">
        <f>tab_dinamicas!G143</f>
        <v>147902.42172012306</v>
      </c>
      <c r="G143" s="10">
        <f>tab_dinamicas!H143</f>
        <v>11523.787976811851</v>
      </c>
      <c r="H143" s="10">
        <f>tab_dinamicas!I143</f>
        <v>8013.2357818770142</v>
      </c>
      <c r="I143" s="10">
        <f>tab_dinamicas!J143</f>
        <v>7428.8027512062827</v>
      </c>
      <c r="J143" s="10">
        <f>tab_dinamicas!K143</f>
        <v>7671.7801681786495</v>
      </c>
      <c r="K143" s="10">
        <f>tab_dinamicas!L143</f>
        <v>45181.812656113223</v>
      </c>
      <c r="L143" s="10">
        <f t="shared" si="4"/>
        <v>909339.24533807312</v>
      </c>
      <c r="N143" s="1" t="s">
        <v>539</v>
      </c>
      <c r="O143" s="9">
        <f>+B143/'Total x Ano'!$F$30</f>
        <v>1.603632234821435E-4</v>
      </c>
      <c r="P143" s="9">
        <f>+C143/'Total x Ano'!$F$30</f>
        <v>1.0048751468481194E-4</v>
      </c>
      <c r="Q143" s="9">
        <f>+D143/'Total x Ano'!$F$30</f>
        <v>5.1069994032463557E-3</v>
      </c>
      <c r="R143" s="9">
        <f>+E143/'Total x Ano'!$F$30</f>
        <v>2.2612341091916172E-5</v>
      </c>
      <c r="S143" s="9">
        <f>+F143/'Total x Ano'!$F$30</f>
        <v>1.1696627027764136E-3</v>
      </c>
      <c r="T143" s="9">
        <f>+G143/'Total x Ano'!$F$30</f>
        <v>9.1134038472246275E-5</v>
      </c>
      <c r="U143" s="9">
        <f>+H143/'Total x Ano'!$F$30</f>
        <v>6.3371396584371883E-5</v>
      </c>
      <c r="V143" s="9">
        <f>+I143/'Total x Ano'!$F$30</f>
        <v>5.8749501213789645E-5</v>
      </c>
      <c r="W143" s="9">
        <f>+J143/'Total x Ano'!$F$30</f>
        <v>6.0671049346296406E-5</v>
      </c>
      <c r="X143" s="9">
        <f>+K143/'Total x Ano'!$F$30</f>
        <v>3.5731315615433718E-4</v>
      </c>
      <c r="Y143" s="9">
        <f>+L143/'Total x Ano'!$F$30</f>
        <v>7.1913643270526822E-3</v>
      </c>
    </row>
    <row r="144" spans="1:25" x14ac:dyDescent="0.25">
      <c r="A144" s="1" t="s">
        <v>540</v>
      </c>
      <c r="B144" s="10">
        <f>tab_dinamicas!C144</f>
        <v>10053.339444445992</v>
      </c>
      <c r="C144" s="10">
        <f>tab_dinamicas!D144</f>
        <v>19896.892519672467</v>
      </c>
      <c r="D144" s="10">
        <f>tab_dinamicas!E144</f>
        <v>376593.76734810532</v>
      </c>
      <c r="E144" s="10">
        <f>tab_dinamicas!F144</f>
        <v>7018.9139803679991</v>
      </c>
      <c r="F144" s="10">
        <f>tab_dinamicas!G144</f>
        <v>145948.43026830768</v>
      </c>
      <c r="G144" s="10">
        <f>tab_dinamicas!H144</f>
        <v>8885.64784196658</v>
      </c>
      <c r="H144" s="10">
        <f>tab_dinamicas!I144</f>
        <v>5911.9500256509264</v>
      </c>
      <c r="I144" s="10">
        <f>tab_dinamicas!J144</f>
        <v>8459.0742413361968</v>
      </c>
      <c r="J144" s="10">
        <f>tab_dinamicas!K144</f>
        <v>40.487470747710333</v>
      </c>
      <c r="K144" s="10">
        <f>tab_dinamicas!L144</f>
        <v>23372.528055038958</v>
      </c>
      <c r="L144" s="10">
        <f t="shared" si="4"/>
        <v>606181.03119563975</v>
      </c>
      <c r="N144" s="1" t="s">
        <v>540</v>
      </c>
      <c r="O144" s="9">
        <f>+B144/'Total x Ano'!$F$30</f>
        <v>7.9505230879661369E-5</v>
      </c>
      <c r="P144" s="9">
        <f>+C144/'Total x Ano'!$F$30</f>
        <v>1.5735139973198635E-4</v>
      </c>
      <c r="Q144" s="9">
        <f>+D144/'Total x Ano'!$F$30</f>
        <v>2.9782317195500363E-3</v>
      </c>
      <c r="R144" s="9">
        <f>+E144/'Total x Ano'!$F$30</f>
        <v>5.5507961271707825E-5</v>
      </c>
      <c r="S144" s="9">
        <f>+F144/'Total x Ano'!$F$30</f>
        <v>1.1542098731597541E-3</v>
      </c>
      <c r="T144" s="9">
        <f>+G144/'Total x Ano'!$F$30</f>
        <v>7.0270728159010088E-5</v>
      </c>
      <c r="U144" s="9">
        <f>+H144/'Total x Ano'!$F$30</f>
        <v>4.6753713463645894E-5</v>
      </c>
      <c r="V144" s="9">
        <f>+I144/'Total x Ano'!$F$30</f>
        <v>6.689723890275868E-5</v>
      </c>
      <c r="W144" s="9">
        <f>+J144/'Total x Ano'!$F$30</f>
        <v>3.2018870220368184E-7</v>
      </c>
      <c r="X144" s="9">
        <f>+K144/'Total x Ano'!$F$30</f>
        <v>1.8483790878898716E-4</v>
      </c>
      <c r="Y144" s="9">
        <f>+L144/'Total x Ano'!$F$30</f>
        <v>4.7938859626097509E-3</v>
      </c>
    </row>
    <row r="145" spans="1:25" x14ac:dyDescent="0.25">
      <c r="A145" s="1" t="s">
        <v>541</v>
      </c>
      <c r="B145" s="10">
        <f>tab_dinamicas!C145</f>
        <v>319705.61422248097</v>
      </c>
      <c r="C145" s="10">
        <f>tab_dinamicas!D145</f>
        <v>36845.756901252731</v>
      </c>
      <c r="D145" s="10">
        <f>tab_dinamicas!E145</f>
        <v>972035.50635841163</v>
      </c>
      <c r="E145" s="10">
        <f>tab_dinamicas!F145</f>
        <v>7575.6414469992033</v>
      </c>
      <c r="F145" s="10">
        <f>tab_dinamicas!G145</f>
        <v>889777.90665677353</v>
      </c>
      <c r="G145" s="10">
        <f>tab_dinamicas!H145</f>
        <v>25706.251510027796</v>
      </c>
      <c r="H145" s="10">
        <f>tab_dinamicas!I145</f>
        <v>34143.159223951385</v>
      </c>
      <c r="I145" s="10">
        <f>tab_dinamicas!J145</f>
        <v>34244.729728678081</v>
      </c>
      <c r="J145" s="10">
        <f>tab_dinamicas!K145</f>
        <v>8631.6626159383595</v>
      </c>
      <c r="K145" s="10">
        <f>tab_dinamicas!L145</f>
        <v>177125.88431367144</v>
      </c>
      <c r="L145" s="10">
        <f t="shared" si="4"/>
        <v>2505792.1129781855</v>
      </c>
      <c r="N145" s="1" t="s">
        <v>541</v>
      </c>
      <c r="O145" s="9">
        <f>+B145/'Total x Ano'!$F$30</f>
        <v>2.5283408376631238E-3</v>
      </c>
      <c r="P145" s="9">
        <f>+C145/'Total x Ano'!$F$30</f>
        <v>2.9138878932296973E-4</v>
      </c>
      <c r="Q145" s="9">
        <f>+D145/'Total x Ano'!$F$30</f>
        <v>7.6871877034798393E-3</v>
      </c>
      <c r="R145" s="9">
        <f>+E145/'Total x Ano'!$F$30</f>
        <v>5.9910751609799512E-5</v>
      </c>
      <c r="S145" s="9">
        <f>+F145/'Total x Ano'!$F$30</f>
        <v>7.0366666013103006E-3</v>
      </c>
      <c r="T145" s="9">
        <f>+G145/'Total x Ano'!$F$30</f>
        <v>2.0329378836248278E-4</v>
      </c>
      <c r="U145" s="9">
        <f>+H145/'Total x Ano'!$F$30</f>
        <v>2.7001572682010299E-4</v>
      </c>
      <c r="V145" s="9">
        <f>+I145/'Total x Ano'!$F$30</f>
        <v>2.7081898095008471E-4</v>
      </c>
      <c r="W145" s="9">
        <f>+J145/'Total x Ano'!$F$30</f>
        <v>6.8262126524997569E-5</v>
      </c>
      <c r="X145" s="9">
        <f>+K145/'Total x Ano'!$F$30</f>
        <v>1.4007717937846551E-3</v>
      </c>
      <c r="Y145" s="9">
        <f>+L145/'Total x Ano'!$F$30</f>
        <v>1.9816657099828359E-2</v>
      </c>
    </row>
    <row r="146" spans="1:25" x14ac:dyDescent="0.25">
      <c r="A146" s="1" t="s">
        <v>542</v>
      </c>
      <c r="B146" s="10">
        <f>tab_dinamicas!C146</f>
        <v>8370.8574852476031</v>
      </c>
      <c r="C146" s="10">
        <f>tab_dinamicas!D146</f>
        <v>2349.5308126771251</v>
      </c>
      <c r="D146" s="10">
        <f>tab_dinamicas!E146</f>
        <v>283849.21960272401</v>
      </c>
      <c r="E146" s="10">
        <f>tab_dinamicas!F146</f>
        <v>3818.2693956737735</v>
      </c>
      <c r="F146" s="10">
        <f>tab_dinamicas!G146</f>
        <v>88130.683171205412</v>
      </c>
      <c r="G146" s="10">
        <f>tab_dinamicas!H146</f>
        <v>7390.1556892237822</v>
      </c>
      <c r="H146" s="10">
        <f>tab_dinamicas!I146</f>
        <v>4283.6551950982976</v>
      </c>
      <c r="I146" s="10">
        <f>tab_dinamicas!J146</f>
        <v>3842.6502469616607</v>
      </c>
      <c r="J146" s="10">
        <f>tab_dinamicas!K146</f>
        <v>218.76297629181013</v>
      </c>
      <c r="K146" s="10">
        <f>tab_dinamicas!L146</f>
        <v>17019.801104799044</v>
      </c>
      <c r="L146" s="10">
        <f t="shared" si="4"/>
        <v>419273.58567990252</v>
      </c>
      <c r="N146" s="1" t="s">
        <v>542</v>
      </c>
      <c r="O146" s="9">
        <f>+B146/'Total x Ano'!$F$30</f>
        <v>6.6199590763149385E-5</v>
      </c>
      <c r="P146" s="9">
        <f>+C146/'Total x Ano'!$F$30</f>
        <v>1.8580889539542173E-5</v>
      </c>
      <c r="Q146" s="9">
        <f>+D146/'Total x Ano'!$F$30</f>
        <v>2.2447762620801371E-3</v>
      </c>
      <c r="R146" s="9">
        <f>+E146/'Total x Ano'!$F$30</f>
        <v>3.0196174270381197E-5</v>
      </c>
      <c r="S146" s="9">
        <f>+F146/'Total x Ano'!$F$30</f>
        <v>6.9696744567596754E-4</v>
      </c>
      <c r="T146" s="9">
        <f>+G146/'Total x Ano'!$F$30</f>
        <v>5.8443867090648925E-5</v>
      </c>
      <c r="U146" s="9">
        <f>+H146/'Total x Ano'!$F$30</f>
        <v>3.3876603607898865E-5</v>
      </c>
      <c r="V146" s="9">
        <f>+I146/'Total x Ano'!$F$30</f>
        <v>3.0388986342568518E-5</v>
      </c>
      <c r="W146" s="9">
        <f>+J146/'Total x Ano'!$F$30</f>
        <v>1.7300520920549416E-6</v>
      </c>
      <c r="X146" s="9">
        <f>+K146/'Total x Ano'!$F$30</f>
        <v>1.3459838134785394E-4</v>
      </c>
      <c r="Y146" s="9">
        <f>+L146/'Total x Ano'!$F$30</f>
        <v>3.3157582528102027E-3</v>
      </c>
    </row>
    <row r="147" spans="1:25" x14ac:dyDescent="0.25">
      <c r="A147" s="1" t="s">
        <v>543</v>
      </c>
      <c r="B147" s="10">
        <f>tab_dinamicas!C147</f>
        <v>29950.622713036995</v>
      </c>
      <c r="C147" s="10">
        <f>tab_dinamicas!D147</f>
        <v>5702.4884168224935</v>
      </c>
      <c r="D147" s="10">
        <f>tab_dinamicas!E147</f>
        <v>215457.84309282884</v>
      </c>
      <c r="E147" s="10">
        <f>tab_dinamicas!F147</f>
        <v>9933.8374688393178</v>
      </c>
      <c r="F147" s="10">
        <f>tab_dinamicas!G147</f>
        <v>104833.14793509764</v>
      </c>
      <c r="G147" s="10">
        <f>tab_dinamicas!H147</f>
        <v>10369.683845490361</v>
      </c>
      <c r="H147" s="10">
        <f>tab_dinamicas!I147</f>
        <v>30685.183558521108</v>
      </c>
      <c r="I147" s="10">
        <f>tab_dinamicas!J147</f>
        <v>1671.4852848777196</v>
      </c>
      <c r="J147" s="10">
        <f>tab_dinamicas!K147</f>
        <v>510.12493307389877</v>
      </c>
      <c r="K147" s="10">
        <f>tab_dinamicas!L147</f>
        <v>27633.477670294524</v>
      </c>
      <c r="L147" s="10">
        <f t="shared" si="4"/>
        <v>436747.89491888281</v>
      </c>
      <c r="N147" s="1" t="s">
        <v>543</v>
      </c>
      <c r="O147" s="9">
        <f>+B147/'Total x Ano'!$F$30</f>
        <v>2.3685972078712185E-4</v>
      </c>
      <c r="P147" s="9">
        <f>+C147/'Total x Ano'!$F$30</f>
        <v>4.5097219752043418E-5</v>
      </c>
      <c r="Q147" s="9">
        <f>+D147/'Total x Ano'!$F$30</f>
        <v>1.7039139735197902E-3</v>
      </c>
      <c r="R147" s="9">
        <f>+E147/'Total x Ano'!$F$30</f>
        <v>7.8560168573381321E-5</v>
      </c>
      <c r="S147" s="9">
        <f>+F147/'Total x Ano'!$F$30</f>
        <v>8.2905622320613272E-4</v>
      </c>
      <c r="T147" s="9">
        <f>+G147/'Total x Ano'!$F$30</f>
        <v>8.2006990099222539E-5</v>
      </c>
      <c r="U147" s="9">
        <f>+H147/'Total x Ano'!$F$30</f>
        <v>2.426688780266735E-4</v>
      </c>
      <c r="V147" s="9">
        <f>+I147/'Total x Ano'!$F$30</f>
        <v>1.3218674672282779E-5</v>
      </c>
      <c r="W147" s="9">
        <f>+J147/'Total x Ano'!$F$30</f>
        <v>4.0342416373813321E-6</v>
      </c>
      <c r="X147" s="9">
        <f>+K147/'Total x Ano'!$F$30</f>
        <v>2.1853494894161544E-4</v>
      </c>
      <c r="Y147" s="9">
        <f>+L147/'Total x Ano'!$F$30</f>
        <v>3.4539510392156444E-3</v>
      </c>
    </row>
    <row r="148" spans="1:25" x14ac:dyDescent="0.25">
      <c r="A148" s="1" t="s">
        <v>544</v>
      </c>
      <c r="B148" s="10">
        <f>tab_dinamicas!C148</f>
        <v>101720.58710944452</v>
      </c>
      <c r="C148" s="10">
        <f>tab_dinamicas!D148</f>
        <v>94621.782189525213</v>
      </c>
      <c r="D148" s="10">
        <f>tab_dinamicas!E148</f>
        <v>1250507.5298766915</v>
      </c>
      <c r="E148" s="10">
        <f>tab_dinamicas!F148</f>
        <v>10955.651524173185</v>
      </c>
      <c r="F148" s="10">
        <f>tab_dinamicas!G148</f>
        <v>620277.67578572955</v>
      </c>
      <c r="G148" s="10">
        <f>tab_dinamicas!H148</f>
        <v>48063.964384846004</v>
      </c>
      <c r="H148" s="10">
        <f>tab_dinamicas!I148</f>
        <v>44661.214497189278</v>
      </c>
      <c r="I148" s="10">
        <f>tab_dinamicas!J148</f>
        <v>38657.33828983549</v>
      </c>
      <c r="J148" s="10">
        <f>tab_dinamicas!K148</f>
        <v>20207.067521843626</v>
      </c>
      <c r="K148" s="10">
        <f>tab_dinamicas!L148</f>
        <v>206475.53524935822</v>
      </c>
      <c r="L148" s="10">
        <f t="shared" si="4"/>
        <v>2436148.3464286365</v>
      </c>
      <c r="N148" s="1" t="s">
        <v>544</v>
      </c>
      <c r="O148" s="9">
        <f>+B148/'Total x Ano'!$F$30</f>
        <v>8.0444103255848632E-4</v>
      </c>
      <c r="P148" s="9">
        <f>+C148/'Total x Ano'!$F$30</f>
        <v>7.4830126653878219E-4</v>
      </c>
      <c r="Q148" s="9">
        <f>+D148/'Total x Ano'!$F$30</f>
        <v>9.8894392683147123E-3</v>
      </c>
      <c r="R148" s="9">
        <f>+E148/'Total x Ano'!$F$30</f>
        <v>8.6641021988739076E-5</v>
      </c>
      <c r="S148" s="9">
        <f>+F148/'Total x Ano'!$F$30</f>
        <v>4.9053670270815955E-3</v>
      </c>
      <c r="T148" s="9">
        <f>+G148/'Total x Ano'!$F$30</f>
        <v>3.8010619322319966E-4</v>
      </c>
      <c r="U148" s="9">
        <f>+H148/'Total x Ano'!$F$30</f>
        <v>3.5319608868143482E-4</v>
      </c>
      <c r="V148" s="9">
        <f>+I148/'Total x Ano'!$F$30</f>
        <v>3.0571539167758731E-4</v>
      </c>
      <c r="W148" s="9">
        <f>+J148/'Total x Ano'!$F$30</f>
        <v>1.5980436924495163E-4</v>
      </c>
      <c r="X148" s="9">
        <f>+K148/'Total x Ano'!$F$30</f>
        <v>1.632878825162012E-3</v>
      </c>
      <c r="Y148" s="9">
        <f>+L148/'Total x Ano'!$F$30</f>
        <v>1.9265890484471498E-2</v>
      </c>
    </row>
    <row r="149" spans="1:25" x14ac:dyDescent="0.25">
      <c r="A149" s="1" t="s">
        <v>545</v>
      </c>
      <c r="B149" s="10">
        <f>tab_dinamicas!C149</f>
        <v>460075.46875810198</v>
      </c>
      <c r="C149" s="10">
        <f>tab_dinamicas!D149</f>
        <v>164545.91916365642</v>
      </c>
      <c r="D149" s="10">
        <f>tab_dinamicas!E149</f>
        <v>3000264.3345851623</v>
      </c>
      <c r="E149" s="10">
        <f>tab_dinamicas!F149</f>
        <v>50078.028233913865</v>
      </c>
      <c r="F149" s="10">
        <f>tab_dinamicas!G149</f>
        <v>1984128.004413317</v>
      </c>
      <c r="G149" s="10">
        <f>tab_dinamicas!H149</f>
        <v>177532.09429010883</v>
      </c>
      <c r="H149" s="10">
        <f>tab_dinamicas!I149</f>
        <v>216209.29835911444</v>
      </c>
      <c r="I149" s="10">
        <f>tab_dinamicas!J149</f>
        <v>87387.616226583836</v>
      </c>
      <c r="J149" s="10">
        <f>tab_dinamicas!K149</f>
        <v>111805.26707240893</v>
      </c>
      <c r="K149" s="10">
        <f>tab_dinamicas!L149</f>
        <v>389256.01090691396</v>
      </c>
      <c r="L149" s="10">
        <f t="shared" si="4"/>
        <v>6641282.042009281</v>
      </c>
      <c r="N149" s="1" t="s">
        <v>545</v>
      </c>
      <c r="O149" s="9">
        <f>+B149/'Total x Ano'!$F$30</f>
        <v>3.6384334347617417E-3</v>
      </c>
      <c r="P149" s="9">
        <f>+C149/'Total x Ano'!$F$30</f>
        <v>1.3012851466623809E-3</v>
      </c>
      <c r="Q149" s="9">
        <f>+D149/'Total x Ano'!$F$30</f>
        <v>2.3727111766129363E-2</v>
      </c>
      <c r="R149" s="9">
        <f>+E149/'Total x Ano'!$F$30</f>
        <v>3.9603409580834349E-4</v>
      </c>
      <c r="S149" s="9">
        <f>+F149/'Total x Ano'!$F$30</f>
        <v>1.5691159734274304E-2</v>
      </c>
      <c r="T149" s="9">
        <f>+G149/'Total x Ano'!$F$30</f>
        <v>1.403984240568208E-3</v>
      </c>
      <c r="U149" s="9">
        <f>+H149/'Total x Ano'!$F$30</f>
        <v>1.7098567375905668E-3</v>
      </c>
      <c r="V149" s="9">
        <f>+I149/'Total x Ano'!$F$30</f>
        <v>6.9109101930862546E-4</v>
      </c>
      <c r="W149" s="9">
        <f>+J149/'Total x Ano'!$F$30</f>
        <v>8.8419411492813909E-4</v>
      </c>
      <c r="X149" s="9">
        <f>+K149/'Total x Ano'!$F$30</f>
        <v>3.0783690523398639E-3</v>
      </c>
      <c r="Y149" s="9">
        <f>+L149/'Total x Ano'!$F$30</f>
        <v>5.252151934237153E-2</v>
      </c>
    </row>
    <row r="150" spans="1:25" x14ac:dyDescent="0.25">
      <c r="A150" s="1" t="s">
        <v>546</v>
      </c>
      <c r="B150" s="10">
        <f>tab_dinamicas!C150</f>
        <v>47918.197587812494</v>
      </c>
      <c r="C150" s="10">
        <f>tab_dinamicas!D150</f>
        <v>35362.159397910626</v>
      </c>
      <c r="D150" s="10">
        <f>tab_dinamicas!E150</f>
        <v>775338.66359669552</v>
      </c>
      <c r="E150" s="10">
        <f>tab_dinamicas!F150</f>
        <v>2960.5935441803554</v>
      </c>
      <c r="F150" s="10">
        <f>tab_dinamicas!G150</f>
        <v>507143.90226599021</v>
      </c>
      <c r="G150" s="10">
        <f>tab_dinamicas!H150</f>
        <v>31337.17698083556</v>
      </c>
      <c r="H150" s="10">
        <f>tab_dinamicas!I150</f>
        <v>35561.485982349972</v>
      </c>
      <c r="I150" s="10">
        <f>tab_dinamicas!J150</f>
        <v>27121.844319258202</v>
      </c>
      <c r="J150" s="10">
        <f>tab_dinamicas!K150</f>
        <v>1597.3940748016298</v>
      </c>
      <c r="K150" s="10">
        <f>tab_dinamicas!L150</f>
        <v>69156.226216466806</v>
      </c>
      <c r="L150" s="10">
        <f t="shared" si="4"/>
        <v>1533497.6439663016</v>
      </c>
      <c r="N150" s="1" t="s">
        <v>546</v>
      </c>
      <c r="O150" s="9">
        <f>+B150/'Total x Ano'!$F$30</f>
        <v>3.7895341976749579E-4</v>
      </c>
      <c r="P150" s="9">
        <f>+C150/'Total x Ano'!$F$30</f>
        <v>2.7965599519147672E-4</v>
      </c>
      <c r="Q150" s="9">
        <f>+D150/'Total x Ano'!$F$30</f>
        <v>6.1316421075624352E-3</v>
      </c>
      <c r="R150" s="9">
        <f>+E150/'Total x Ano'!$F$30</f>
        <v>2.3413381650107538E-5</v>
      </c>
      <c r="S150" s="9">
        <f>+F150/'Total x Ano'!$F$30</f>
        <v>4.0106666308920118E-3</v>
      </c>
      <c r="T150" s="9">
        <f>+G150/'Total x Ano'!$F$30</f>
        <v>2.4782506397459436E-4</v>
      </c>
      <c r="U150" s="9">
        <f>+H150/'Total x Ano'!$F$30</f>
        <v>2.8123233767984851E-4</v>
      </c>
      <c r="V150" s="9">
        <f>+I150/'Total x Ano'!$F$30</f>
        <v>2.1448877822146233E-4</v>
      </c>
      <c r="W150" s="9">
        <f>+J150/'Total x Ano'!$F$30</f>
        <v>1.263273615943297E-5</v>
      </c>
      <c r="X150" s="9">
        <f>+K150/'Total x Ano'!$F$30</f>
        <v>5.4691098042490072E-4</v>
      </c>
      <c r="Y150" s="9">
        <f>+L150/'Total x Ano'!$F$30</f>
        <v>1.2127421431523767E-2</v>
      </c>
    </row>
    <row r="151" spans="1:25" x14ac:dyDescent="0.25">
      <c r="A151" s="1" t="s">
        <v>547</v>
      </c>
      <c r="B151" s="10">
        <f>tab_dinamicas!C151</f>
        <v>564674.37184223346</v>
      </c>
      <c r="C151" s="10">
        <f>tab_dinamicas!D151</f>
        <v>307587.23419988411</v>
      </c>
      <c r="D151" s="10">
        <f>tab_dinamicas!E151</f>
        <v>15489639.624963472</v>
      </c>
      <c r="E151" s="10">
        <f>tab_dinamicas!F151</f>
        <v>156713.49600315059</v>
      </c>
      <c r="F151" s="10">
        <f>tab_dinamicas!G151</f>
        <v>4077823.9889439302</v>
      </c>
      <c r="G151" s="10">
        <f>tab_dinamicas!H151</f>
        <v>298171.54531349771</v>
      </c>
      <c r="H151" s="10">
        <f>tab_dinamicas!I151</f>
        <v>181832.66755289561</v>
      </c>
      <c r="I151" s="10">
        <f>tab_dinamicas!J151</f>
        <v>379433.75398544752</v>
      </c>
      <c r="J151" s="10">
        <f>tab_dinamicas!K151</f>
        <v>317289.77761637734</v>
      </c>
      <c r="K151" s="10">
        <f>tab_dinamicas!L151</f>
        <v>936227.16674819891</v>
      </c>
      <c r="L151" s="10">
        <f t="shared" si="4"/>
        <v>22709393.627169084</v>
      </c>
      <c r="N151" s="1" t="s">
        <v>547</v>
      </c>
      <c r="O151" s="9">
        <f>+B151/'Total x Ano'!$F$30</f>
        <v>4.4656371699402543E-3</v>
      </c>
      <c r="P151" s="9">
        <f>+C151/'Total x Ano'!$F$30</f>
        <v>2.4325045628702424E-3</v>
      </c>
      <c r="Q151" s="9">
        <f>+D151/'Total x Ano'!$F$30</f>
        <v>0.12249734343803774</v>
      </c>
      <c r="R151" s="9">
        <f>+E151/'Total x Ano'!$F$30</f>
        <v>1.2393436778435551E-3</v>
      </c>
      <c r="S151" s="9">
        <f>+F151/'Total x Ano'!$F$30</f>
        <v>3.2248820356575059E-2</v>
      </c>
      <c r="T151" s="9">
        <f>+G151/'Total x Ano'!$F$30</f>
        <v>2.3580420896850982E-3</v>
      </c>
      <c r="U151" s="9">
        <f>+H151/'Total x Ano'!$F$30</f>
        <v>1.4379946380149644E-3</v>
      </c>
      <c r="V151" s="9">
        <f>+I151/'Total x Ano'!$F$30</f>
        <v>3.0006913007215234E-3</v>
      </c>
      <c r="W151" s="9">
        <f>+J151/'Total x Ano'!$F$30</f>
        <v>2.509235579336059E-3</v>
      </c>
      <c r="X151" s="9">
        <f>+K151/'Total x Ano'!$F$30</f>
        <v>7.4040031632721477E-3</v>
      </c>
      <c r="Y151" s="9">
        <f>+L151/'Total x Ano'!$F$30</f>
        <v>0.17959361597629661</v>
      </c>
    </row>
    <row r="152" spans="1:25" x14ac:dyDescent="0.25">
      <c r="A152" s="1" t="s">
        <v>548</v>
      </c>
      <c r="B152" s="10">
        <f>tab_dinamicas!C152</f>
        <v>2479934.3450646056</v>
      </c>
      <c r="C152" s="10">
        <f>tab_dinamicas!D152</f>
        <v>999149.9715528118</v>
      </c>
      <c r="D152" s="10">
        <f>tab_dinamicas!E152</f>
        <v>25804103.094599973</v>
      </c>
      <c r="E152" s="10">
        <f>tab_dinamicas!F152</f>
        <v>1566824.0918633402</v>
      </c>
      <c r="F152" s="10">
        <f>tab_dinamicas!G152</f>
        <v>17770033.767761458</v>
      </c>
      <c r="G152" s="10">
        <f>tab_dinamicas!H152</f>
        <v>1131557.3631851939</v>
      </c>
      <c r="H152" s="10">
        <f>tab_dinamicas!I152</f>
        <v>2249384.93369014</v>
      </c>
      <c r="I152" s="10">
        <f>tab_dinamicas!J152</f>
        <v>647625.274536476</v>
      </c>
      <c r="J152" s="10">
        <f>tab_dinamicas!K152</f>
        <v>220562.52413058042</v>
      </c>
      <c r="K152" s="10">
        <f>tab_dinamicas!L152</f>
        <v>6658562.2330113938</v>
      </c>
      <c r="L152" s="10">
        <f t="shared" si="4"/>
        <v>59527737.599395983</v>
      </c>
      <c r="N152" s="1" t="s">
        <v>548</v>
      </c>
      <c r="O152" s="9">
        <f>+B152/'Total x Ano'!$F$30</f>
        <v>1.961216506816443E-2</v>
      </c>
      <c r="P152" s="9">
        <f>+C152/'Total x Ano'!$F$30</f>
        <v>7.9016181250697801E-3</v>
      </c>
      <c r="Q152" s="9">
        <f>+D152/'Total x Ano'!$F$30</f>
        <v>0.2040676320058156</v>
      </c>
      <c r="R152" s="9">
        <f>+E152/'Total x Ano'!$F$30</f>
        <v>1.2390978327129919E-2</v>
      </c>
      <c r="S152" s="9">
        <f>+F152/'Total x Ano'!$F$30</f>
        <v>0.14053147665532836</v>
      </c>
      <c r="T152" s="9">
        <f>+G152/'Total x Ano'!$F$30</f>
        <v>8.9487408547933838E-3</v>
      </c>
      <c r="U152" s="9">
        <f>+H152/'Total x Ano'!$F$30</f>
        <v>1.7788901834908805E-2</v>
      </c>
      <c r="V152" s="9">
        <f>+I152/'Total x Ano'!$F$30</f>
        <v>5.121641148202973E-3</v>
      </c>
      <c r="W152" s="9">
        <f>+J152/'Total x Ano'!$F$30</f>
        <v>1.7442835290009475E-3</v>
      </c>
      <c r="X152" s="9">
        <f>+K152/'Total x Ano'!$F$30</f>
        <v>5.2658176975674327E-2</v>
      </c>
      <c r="Y152" s="9">
        <f>+L152/'Total x Ano'!$F$30</f>
        <v>0.4707656145240886</v>
      </c>
    </row>
    <row r="153" spans="1:25" x14ac:dyDescent="0.25">
      <c r="A153" s="1" t="s">
        <v>549</v>
      </c>
      <c r="B153" s="10">
        <f>tab_dinamicas!C153</f>
        <v>309431.98018329142</v>
      </c>
      <c r="C153" s="10">
        <f>tab_dinamicas!D153</f>
        <v>170275.19789910066</v>
      </c>
      <c r="D153" s="10">
        <f>tab_dinamicas!E153</f>
        <v>2446860.0382796568</v>
      </c>
      <c r="E153" s="10">
        <f>tab_dinamicas!F153</f>
        <v>66103.836989958028</v>
      </c>
      <c r="F153" s="10">
        <f>tab_dinamicas!G153</f>
        <v>2021040.4444052994</v>
      </c>
      <c r="G153" s="10">
        <f>tab_dinamicas!H153</f>
        <v>144125.41702160527</v>
      </c>
      <c r="H153" s="10">
        <f>tab_dinamicas!I153</f>
        <v>205441.66681120967</v>
      </c>
      <c r="I153" s="10">
        <f>tab_dinamicas!J153</f>
        <v>111266.34785426734</v>
      </c>
      <c r="J153" s="10">
        <f>tab_dinamicas!K153</f>
        <v>82947.262588363257</v>
      </c>
      <c r="K153" s="10">
        <f>tab_dinamicas!L153</f>
        <v>417093.49450804328</v>
      </c>
      <c r="L153" s="10">
        <f t="shared" si="4"/>
        <v>5974585.6865407955</v>
      </c>
      <c r="N153" s="1" t="s">
        <v>549</v>
      </c>
      <c r="O153" s="9">
        <f>+B153/'Total x Ano'!$F$30</f>
        <v>2.4470934421312674E-3</v>
      </c>
      <c r="P153" s="9">
        <f>+C153/'Total x Ano'!$F$30</f>
        <v>1.3465942333745653E-3</v>
      </c>
      <c r="Q153" s="9">
        <f>+D153/'Total x Ano'!$F$30</f>
        <v>1.9350602190311456E-2</v>
      </c>
      <c r="R153" s="9">
        <f>+E153/'Total x Ano'!$F$30</f>
        <v>5.2277164726807182E-4</v>
      </c>
      <c r="S153" s="9">
        <f>+F153/'Total x Ano'!$F$30</f>
        <v>1.5983075876180315E-2</v>
      </c>
      <c r="T153" s="9">
        <f>+G153/'Total x Ano'!$F$30</f>
        <v>1.1397928637792711E-3</v>
      </c>
      <c r="U153" s="9">
        <f>+H153/'Total x Ano'!$F$30</f>
        <v>1.6247026415835686E-3</v>
      </c>
      <c r="V153" s="9">
        <f>+I153/'Total x Ano'!$F$30</f>
        <v>8.7993215828173293E-4</v>
      </c>
      <c r="W153" s="9">
        <f>+J153/'Total x Ano'!$F$30</f>
        <v>6.559751910661895E-4</v>
      </c>
      <c r="X153" s="9">
        <f>+K153/'Total x Ano'!$F$30</f>
        <v>3.2985173496341801E-3</v>
      </c>
      <c r="Y153" s="9">
        <f>+L153/'Total x Ano'!$F$30</f>
        <v>4.7249057593610623E-2</v>
      </c>
    </row>
    <row r="154" spans="1:25" x14ac:dyDescent="0.25">
      <c r="A154" s="1" t="s">
        <v>550</v>
      </c>
      <c r="B154" s="10">
        <f>tab_dinamicas!C154</f>
        <v>160711.50845017217</v>
      </c>
      <c r="C154" s="10">
        <f>tab_dinamicas!D154</f>
        <v>62670.328456009745</v>
      </c>
      <c r="D154" s="10">
        <f>tab_dinamicas!E154</f>
        <v>1602829.6667937711</v>
      </c>
      <c r="E154" s="10">
        <f>tab_dinamicas!F154</f>
        <v>27117.988591058969</v>
      </c>
      <c r="F154" s="10">
        <f>tab_dinamicas!G154</f>
        <v>799659.0687681844</v>
      </c>
      <c r="G154" s="10">
        <f>tab_dinamicas!H154</f>
        <v>111820.03548221222</v>
      </c>
      <c r="H154" s="10">
        <f>tab_dinamicas!I154</f>
        <v>185055.24016290711</v>
      </c>
      <c r="I154" s="10">
        <f>tab_dinamicas!J154</f>
        <v>57803.999409246331</v>
      </c>
      <c r="J154" s="10">
        <f>tab_dinamicas!K154</f>
        <v>2224.1762507026706</v>
      </c>
      <c r="K154" s="10">
        <f>tab_dinamicas!L154</f>
        <v>199513.51466729387</v>
      </c>
      <c r="L154" s="10">
        <f t="shared" si="4"/>
        <v>3209405.527031559</v>
      </c>
      <c r="N154" s="1" t="s">
        <v>550</v>
      </c>
      <c r="O154" s="9">
        <f>+B154/'Total x Ano'!$F$30</f>
        <v>1.2709613213556137E-3</v>
      </c>
      <c r="P154" s="9">
        <f>+C154/'Total x Ano'!$F$30</f>
        <v>4.9561829287997784E-4</v>
      </c>
      <c r="Q154" s="9">
        <f>+D154/'Total x Ano'!$F$30</f>
        <v>1.2675722671396572E-2</v>
      </c>
      <c r="R154" s="9">
        <f>+E154/'Total x Ano'!$F$30</f>
        <v>2.1445828581022095E-4</v>
      </c>
      <c r="S154" s="9">
        <f>+F154/'Total x Ano'!$F$30</f>
        <v>6.3239761512830376E-3</v>
      </c>
      <c r="T154" s="9">
        <f>+G154/'Total x Ano'!$F$30</f>
        <v>8.8431090854061223E-4</v>
      </c>
      <c r="U154" s="9">
        <f>+H154/'Total x Ano'!$F$30</f>
        <v>1.463479839305664E-3</v>
      </c>
      <c r="V154" s="9">
        <f>+I154/'Total x Ano'!$F$30</f>
        <v>4.5713370608796699E-4</v>
      </c>
      <c r="W154" s="9">
        <f>+J154/'Total x Ano'!$F$30</f>
        <v>1.7589542987814651E-5</v>
      </c>
      <c r="X154" s="9">
        <f>+K154/'Total x Ano'!$F$30</f>
        <v>1.5778207962528447E-3</v>
      </c>
      <c r="Y154" s="9">
        <f>+L154/'Total x Ano'!$F$30</f>
        <v>2.5381071515900328E-2</v>
      </c>
    </row>
    <row r="155" spans="1:25" x14ac:dyDescent="0.25">
      <c r="A155" s="1" t="s">
        <v>551</v>
      </c>
      <c r="B155" s="10">
        <f>tab_dinamicas!C155</f>
        <v>569254.32247655978</v>
      </c>
      <c r="C155" s="10">
        <f>tab_dinamicas!D155</f>
        <v>89089.644213779859</v>
      </c>
      <c r="D155" s="10">
        <f>tab_dinamicas!E155</f>
        <v>3058433.0395436785</v>
      </c>
      <c r="E155" s="10">
        <f>tab_dinamicas!F155</f>
        <v>26632.015264351729</v>
      </c>
      <c r="F155" s="10">
        <f>tab_dinamicas!G155</f>
        <v>2024804.4482573527</v>
      </c>
      <c r="G155" s="10">
        <f>tab_dinamicas!H155</f>
        <v>143834.21443941814</v>
      </c>
      <c r="H155" s="10">
        <f>tab_dinamicas!I155</f>
        <v>92204.519788032034</v>
      </c>
      <c r="I155" s="10">
        <f>tab_dinamicas!J155</f>
        <v>83141.642250268211</v>
      </c>
      <c r="J155" s="10">
        <f>tab_dinamicas!K155</f>
        <v>52700.389110265067</v>
      </c>
      <c r="K155" s="10">
        <f>tab_dinamicas!L155</f>
        <v>421957.73084193922</v>
      </c>
      <c r="L155" s="10">
        <f t="shared" si="4"/>
        <v>6562051.9661856452</v>
      </c>
      <c r="N155" s="1" t="s">
        <v>551</v>
      </c>
      <c r="O155" s="9">
        <f>+B155/'Total x Ano'!$F$30</f>
        <v>4.5018569787522141E-3</v>
      </c>
      <c r="P155" s="9">
        <f>+C155/'Total x Ano'!$F$30</f>
        <v>7.0455123606878104E-4</v>
      </c>
      <c r="Q155" s="9">
        <f>+D155/'Total x Ano'!$F$30</f>
        <v>2.41871296878611E-2</v>
      </c>
      <c r="R155" s="9">
        <f>+E155/'Total x Ano'!$F$30</f>
        <v>2.1061504329814585E-4</v>
      </c>
      <c r="S155" s="9">
        <f>+F155/'Total x Ano'!$F$30</f>
        <v>1.6012842900057618E-2</v>
      </c>
      <c r="T155" s="9">
        <f>+G155/'Total x Ano'!$F$30</f>
        <v>1.1374899346224992E-3</v>
      </c>
      <c r="U155" s="9">
        <f>+H155/'Total x Ano'!$F$30</f>
        <v>7.2918473253638031E-4</v>
      </c>
      <c r="V155" s="9">
        <f>+I155/'Total x Ano'!$F$30</f>
        <v>6.5751241160703195E-4</v>
      </c>
      <c r="W155" s="9">
        <f>+J155/'Total x Ano'!$F$30</f>
        <v>4.1677261837352707E-4</v>
      </c>
      <c r="X155" s="9">
        <f>+K155/'Total x Ano'!$F$30</f>
        <v>3.3369853865403932E-3</v>
      </c>
      <c r="Y155" s="9">
        <f>+L155/'Total x Ano'!$F$30</f>
        <v>5.1894940929717685E-2</v>
      </c>
    </row>
    <row r="156" spans="1:25" x14ac:dyDescent="0.25">
      <c r="A156" s="1" t="s">
        <v>552</v>
      </c>
      <c r="B156" s="10">
        <f>tab_dinamicas!C156</f>
        <v>20803.476086868402</v>
      </c>
      <c r="C156" s="10">
        <f>tab_dinamicas!D156</f>
        <v>18417.914969683487</v>
      </c>
      <c r="D156" s="10">
        <f>tab_dinamicas!E156</f>
        <v>474321.59948494879</v>
      </c>
      <c r="E156" s="10">
        <f>tab_dinamicas!F156</f>
        <v>3233.1793324246737</v>
      </c>
      <c r="F156" s="10">
        <f>tab_dinamicas!G156</f>
        <v>145698.91620528512</v>
      </c>
      <c r="G156" s="10">
        <f>tab_dinamicas!H156</f>
        <v>12828.328005228976</v>
      </c>
      <c r="H156" s="10">
        <f>tab_dinamicas!I156</f>
        <v>36100.06604801456</v>
      </c>
      <c r="I156" s="10">
        <f>tab_dinamicas!J156</f>
        <v>10252.165708320232</v>
      </c>
      <c r="J156" s="10">
        <f>tab_dinamicas!K156</f>
        <v>1337.4697208951739</v>
      </c>
      <c r="K156" s="10">
        <f>tab_dinamicas!L156</f>
        <v>50886.20072326166</v>
      </c>
      <c r="L156" s="10">
        <f t="shared" si="4"/>
        <v>773879.31628493115</v>
      </c>
      <c r="N156" s="1" t="s">
        <v>552</v>
      </c>
      <c r="O156" s="9">
        <f>+B156/'Total x Ano'!$F$30</f>
        <v>1.6452097121814955E-4</v>
      </c>
      <c r="P156" s="9">
        <f>+C156/'Total x Ano'!$F$30</f>
        <v>1.4565514176442405E-4</v>
      </c>
      <c r="Q156" s="9">
        <f>+D156/'Total x Ano'!$F$30</f>
        <v>3.7510966864940333E-3</v>
      </c>
      <c r="R156" s="9">
        <f>+E156/'Total x Ano'!$F$30</f>
        <v>2.5569082862489438E-5</v>
      </c>
      <c r="S156" s="9">
        <f>+F156/'Total x Ano'!$F$30</f>
        <v>1.1522366310049504E-3</v>
      </c>
      <c r="T156" s="9">
        <f>+G156/'Total x Ano'!$F$30</f>
        <v>1.0145078513381084E-4</v>
      </c>
      <c r="U156" s="9">
        <f>+H156/'Total x Ano'!$F$30</f>
        <v>2.8549161219300567E-4</v>
      </c>
      <c r="V156" s="9">
        <f>+I156/'Total x Ano'!$F$30</f>
        <v>8.1077616662675496E-5</v>
      </c>
      <c r="W156" s="9">
        <f>+J156/'Total x Ano'!$F$30</f>
        <v>1.0577165880246163E-5</v>
      </c>
      <c r="X156" s="9">
        <f>+K156/'Total x Ano'!$F$30</f>
        <v>4.0242539898787403E-4</v>
      </c>
      <c r="Y156" s="9">
        <f>+L156/'Total x Ano'!$F$30</f>
        <v>6.1201010922016597E-3</v>
      </c>
    </row>
    <row r="157" spans="1:25" x14ac:dyDescent="0.25">
      <c r="A157" s="1" t="s">
        <v>553</v>
      </c>
      <c r="B157" s="10">
        <f>tab_dinamicas!C157</f>
        <v>26672.358021971242</v>
      </c>
      <c r="C157" s="10">
        <f>tab_dinamicas!D157</f>
        <v>30868.768315580346</v>
      </c>
      <c r="D157" s="10">
        <f>tab_dinamicas!E157</f>
        <v>360795.7363879226</v>
      </c>
      <c r="E157" s="10">
        <f>tab_dinamicas!F157</f>
        <v>11987.987683195981</v>
      </c>
      <c r="F157" s="10">
        <f>tab_dinamicas!G157</f>
        <v>126900.21865160948</v>
      </c>
      <c r="G157" s="10">
        <f>tab_dinamicas!H157</f>
        <v>17962.773656458699</v>
      </c>
      <c r="H157" s="10">
        <f>tab_dinamicas!I157</f>
        <v>12463.735763758916</v>
      </c>
      <c r="I157" s="10">
        <f>tab_dinamicas!J157</f>
        <v>27640.257182411438</v>
      </c>
      <c r="J157" s="10">
        <f>tab_dinamicas!K157</f>
        <v>8422.8002768212682</v>
      </c>
      <c r="K157" s="10">
        <f>tab_dinamicas!L157</f>
        <v>38033.734928552796</v>
      </c>
      <c r="L157" s="10">
        <f t="shared" si="4"/>
        <v>661748.37086828263</v>
      </c>
      <c r="N157" s="1" t="s">
        <v>553</v>
      </c>
      <c r="O157" s="9">
        <f>+B157/'Total x Ano'!$F$30</f>
        <v>2.109340875596657E-4</v>
      </c>
      <c r="P157" s="9">
        <f>+C157/'Total x Ano'!$F$30</f>
        <v>2.4412072878498493E-4</v>
      </c>
      <c r="Q157" s="9">
        <f>+D157/'Total x Ano'!$F$30</f>
        <v>2.8532955124445196E-3</v>
      </c>
      <c r="R157" s="9">
        <f>+E157/'Total x Ano'!$F$30</f>
        <v>9.4805087782207689E-5</v>
      </c>
      <c r="S157" s="9">
        <f>+F157/'Total x Ano'!$F$30</f>
        <v>1.0035701309329169E-3</v>
      </c>
      <c r="T157" s="9">
        <f>+G157/'Total x Ano'!$F$30</f>
        <v>1.4205572931140078E-4</v>
      </c>
      <c r="U157" s="9">
        <f>+H157/'Total x Ano'!$F$30</f>
        <v>9.8567465566696814E-5</v>
      </c>
      <c r="V157" s="9">
        <f>+I157/'Total x Ano'!$F$30</f>
        <v>2.185885636314491E-4</v>
      </c>
      <c r="W157" s="9">
        <f>+J157/'Total x Ano'!$F$30</f>
        <v>6.6610372042287427E-5</v>
      </c>
      <c r="X157" s="9">
        <f>+K157/'Total x Ano'!$F$30</f>
        <v>3.0078372399740131E-4</v>
      </c>
      <c r="Y157" s="9">
        <f>+L157/'Total x Ano'!$F$30</f>
        <v>5.2333314020535293E-3</v>
      </c>
    </row>
    <row r="158" spans="1:25" x14ac:dyDescent="0.25">
      <c r="A158" s="1" t="s">
        <v>554</v>
      </c>
      <c r="B158" s="10">
        <f>tab_dinamicas!C158</f>
        <v>104742.95219016896</v>
      </c>
      <c r="C158" s="10">
        <f>tab_dinamicas!D158</f>
        <v>22900.598460547153</v>
      </c>
      <c r="D158" s="10">
        <f>tab_dinamicas!E158</f>
        <v>935795.44805279281</v>
      </c>
      <c r="E158" s="10">
        <f>tab_dinamicas!F158</f>
        <v>6157.8068711779442</v>
      </c>
      <c r="F158" s="10">
        <f>tab_dinamicas!G158</f>
        <v>415690.97253116802</v>
      </c>
      <c r="G158" s="10">
        <f>tab_dinamicas!H158</f>
        <v>35230.724646086273</v>
      </c>
      <c r="H158" s="10">
        <f>tab_dinamicas!I158</f>
        <v>44399.909445696147</v>
      </c>
      <c r="I158" s="10">
        <f>tab_dinamicas!J158</f>
        <v>27123.487640009713</v>
      </c>
      <c r="J158" s="10">
        <f>tab_dinamicas!K158</f>
        <v>4216.0522303393354</v>
      </c>
      <c r="K158" s="10">
        <f>tab_dinamicas!L158</f>
        <v>117108.28117725754</v>
      </c>
      <c r="L158" s="10">
        <f t="shared" si="4"/>
        <v>1713366.2332452438</v>
      </c>
      <c r="N158" s="1" t="s">
        <v>554</v>
      </c>
      <c r="O158" s="9">
        <f>+B158/'Total x Ano'!$F$30</f>
        <v>8.283429245490502E-4</v>
      </c>
      <c r="P158" s="9">
        <f>+C158/'Total x Ano'!$F$30</f>
        <v>1.811057288923117E-4</v>
      </c>
      <c r="Q158" s="9">
        <f>+D158/'Total x Ano'!$F$30</f>
        <v>7.4005889848548171E-3</v>
      </c>
      <c r="R158" s="9">
        <f>+E158/'Total x Ano'!$F$30</f>
        <v>4.8698033097433804E-5</v>
      </c>
      <c r="S158" s="9">
        <f>+F158/'Total x Ano'!$F$30</f>
        <v>3.2874257283672915E-3</v>
      </c>
      <c r="T158" s="9">
        <f>+G158/'Total x Ano'!$F$30</f>
        <v>2.7861656442847995E-4</v>
      </c>
      <c r="U158" s="9">
        <f>+H158/'Total x Ano'!$F$30</f>
        <v>3.5112959937568872E-4</v>
      </c>
      <c r="V158" s="9">
        <f>+I158/'Total x Ano'!$F$30</f>
        <v>2.1450177416141642E-4</v>
      </c>
      <c r="W158" s="9">
        <f>+J158/'Total x Ano'!$F$30</f>
        <v>3.334197634787133E-5</v>
      </c>
      <c r="X158" s="9">
        <f>+K158/'Total x Ano'!$F$30</f>
        <v>9.2613215582429257E-4</v>
      </c>
      <c r="Y158" s="9">
        <f>+L158/'Total x Ano'!$F$30</f>
        <v>1.3549883469898652E-2</v>
      </c>
    </row>
    <row r="159" spans="1:25" x14ac:dyDescent="0.25">
      <c r="A159" s="1" t="s">
        <v>555</v>
      </c>
      <c r="B159" s="10">
        <f>tab_dinamicas!C159</f>
        <v>55488.049414345674</v>
      </c>
      <c r="C159" s="10">
        <f>tab_dinamicas!D159</f>
        <v>40527.986461487322</v>
      </c>
      <c r="D159" s="10">
        <f>tab_dinamicas!E159</f>
        <v>2422188.8859327249</v>
      </c>
      <c r="E159" s="10">
        <f>tab_dinamicas!F159</f>
        <v>2864.0789890733513</v>
      </c>
      <c r="F159" s="10">
        <f>tab_dinamicas!G159</f>
        <v>983001.03866466624</v>
      </c>
      <c r="G159" s="10">
        <f>tab_dinamicas!H159</f>
        <v>98052.672600956517</v>
      </c>
      <c r="H159" s="10">
        <f>tab_dinamicas!I159</f>
        <v>29707.426659910161</v>
      </c>
      <c r="I159" s="10">
        <f>tab_dinamicas!J159</f>
        <v>25134.524263822539</v>
      </c>
      <c r="J159" s="10">
        <f>tab_dinamicas!K159</f>
        <v>36045.432235254928</v>
      </c>
      <c r="K159" s="10">
        <f>tab_dinamicas!L159</f>
        <v>651536.77002346073</v>
      </c>
      <c r="L159" s="10">
        <f t="shared" si="4"/>
        <v>4344546.8652457017</v>
      </c>
      <c r="N159" s="1" t="s">
        <v>555</v>
      </c>
      <c r="O159" s="9">
        <f>+B159/'Total x Ano'!$F$30</f>
        <v>4.3881838508763501E-4</v>
      </c>
      <c r="P159" s="9">
        <f>+C159/'Total x Ano'!$F$30</f>
        <v>3.2050911426137609E-4</v>
      </c>
      <c r="Q159" s="9">
        <f>+D159/'Total x Ano'!$F$30</f>
        <v>1.9155494318519289E-2</v>
      </c>
      <c r="R159" s="9">
        <f>+E159/'Total x Ano'!$F$30</f>
        <v>2.2650111690962833E-5</v>
      </c>
      <c r="S159" s="9">
        <f>+F159/'Total x Ano'!$F$30</f>
        <v>7.773906866057086E-3</v>
      </c>
      <c r="T159" s="9">
        <f>+G159/'Total x Ano'!$F$30</f>
        <v>7.7543391592269984E-4</v>
      </c>
      <c r="U159" s="9">
        <f>+H159/'Total x Ano'!$F$30</f>
        <v>2.3493644360547317E-4</v>
      </c>
      <c r="V159" s="9">
        <f>+I159/'Total x Ano'!$F$30</f>
        <v>1.9877237466100334E-4</v>
      </c>
      <c r="W159" s="9">
        <f>+J159/'Total x Ano'!$F$30</f>
        <v>2.8505954940219935E-4</v>
      </c>
      <c r="X159" s="9">
        <f>+K159/'Total x Ano'!$F$30</f>
        <v>5.1525745861412771E-3</v>
      </c>
      <c r="Y159" s="9">
        <f>+L159/'Total x Ano'!$F$30</f>
        <v>3.4358155665348999E-2</v>
      </c>
    </row>
    <row r="160" spans="1:25" x14ac:dyDescent="0.25">
      <c r="A160" s="1" t="s">
        <v>95</v>
      </c>
      <c r="B160" s="10">
        <f>tab_dinamicas!C160</f>
        <v>5496762.0475714905</v>
      </c>
      <c r="C160" s="10">
        <f>tab_dinamicas!D160</f>
        <v>2484013.6198005085</v>
      </c>
      <c r="D160" s="10">
        <f>tab_dinamicas!E160</f>
        <v>62747572.971476756</v>
      </c>
      <c r="E160" s="10">
        <f>tab_dinamicas!F160</f>
        <v>1978300.5394360805</v>
      </c>
      <c r="F160" s="10">
        <f>tab_dinamicas!G160</f>
        <v>34242610.966751926</v>
      </c>
      <c r="G160" s="10">
        <f>tab_dinamicas!H160</f>
        <v>2408296.3402516413</v>
      </c>
      <c r="H160" s="10">
        <f>tab_dinamicas!I160</f>
        <v>3577790.9406008497</v>
      </c>
      <c r="I160" s="10">
        <f>tab_dinamicas!J160</f>
        <v>1660582.112133784</v>
      </c>
      <c r="J160" s="10">
        <f>tab_dinamicas!K160</f>
        <v>1086164.0058208855</v>
      </c>
      <c r="K160" s="10">
        <f>tab_dinamicas!L160</f>
        <v>10766686.407033332</v>
      </c>
      <c r="L160" s="10">
        <f t="shared" si="4"/>
        <v>126448779.95087725</v>
      </c>
      <c r="N160" s="1" t="s">
        <v>95</v>
      </c>
      <c r="O160" s="9">
        <f>+B160/'Total x Ano'!$F$30</f>
        <v>4.3470265586642035E-2</v>
      </c>
      <c r="P160" s="9">
        <f>+C160/'Total x Ano'!$F$30</f>
        <v>1.9644425361521847E-2</v>
      </c>
      <c r="Q160" s="9">
        <f>+D160/'Total x Ano'!$F$30</f>
        <v>0.49622916880536844</v>
      </c>
      <c r="R160" s="9">
        <f>+E160/'Total x Ano'!$F$30</f>
        <v>1.564507415733556E-2</v>
      </c>
      <c r="S160" s="9">
        <f>+F160/'Total x Ano'!$F$30</f>
        <v>0.27080222505946261</v>
      </c>
      <c r="T160" s="9">
        <f>+G160/'Total x Ano'!$F$30</f>
        <v>1.904562733770318E-2</v>
      </c>
      <c r="U160" s="9">
        <f>+H160/'Total x Ano'!$F$30</f>
        <v>2.8294388779320355E-2</v>
      </c>
      <c r="V160" s="9">
        <f>+I160/'Total x Ano'!$F$30</f>
        <v>1.3132448670354005E-2</v>
      </c>
      <c r="W160" s="9">
        <f>+J160/'Total x Ano'!$F$30</f>
        <v>8.5897547310684833E-3</v>
      </c>
      <c r="X160" s="9">
        <f>+K160/'Total x Ano'!$F$30</f>
        <v>8.51466215112235E-2</v>
      </c>
      <c r="Y160" s="9">
        <f>+L160/'Total x Ano'!$F$30</f>
        <v>1</v>
      </c>
    </row>
    <row r="161" spans="1:2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23"/>
    </row>
    <row r="162" spans="1:2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23"/>
    </row>
    <row r="163" spans="1:25" x14ac:dyDescent="0.25">
      <c r="A163" s="1"/>
      <c r="B163" s="123">
        <v>2012</v>
      </c>
      <c r="C163" s="123">
        <v>2012</v>
      </c>
      <c r="D163" s="123">
        <v>2012</v>
      </c>
      <c r="E163" s="123">
        <v>2012</v>
      </c>
      <c r="F163" s="123">
        <v>2012</v>
      </c>
      <c r="G163" s="123">
        <v>2012</v>
      </c>
      <c r="H163" s="123">
        <v>2012</v>
      </c>
      <c r="I163" s="123">
        <v>2012</v>
      </c>
      <c r="J163" s="123">
        <v>2012</v>
      </c>
      <c r="K163" s="123">
        <v>2012</v>
      </c>
      <c r="L163" s="123">
        <v>2012</v>
      </c>
      <c r="O163" s="123">
        <v>2012</v>
      </c>
      <c r="P163" s="123">
        <v>2012</v>
      </c>
      <c r="Q163" s="123">
        <v>2012</v>
      </c>
      <c r="R163" s="123">
        <v>2012</v>
      </c>
      <c r="S163" s="123">
        <v>2012</v>
      </c>
      <c r="T163" s="123">
        <v>2012</v>
      </c>
      <c r="U163" s="123">
        <v>2012</v>
      </c>
      <c r="V163" s="123">
        <v>2012</v>
      </c>
      <c r="W163" s="123">
        <v>2012</v>
      </c>
      <c r="X163" s="123">
        <v>2012</v>
      </c>
      <c r="Y163" s="123">
        <v>2012</v>
      </c>
    </row>
    <row r="164" spans="1:25" x14ac:dyDescent="0.25">
      <c r="A164" s="1"/>
      <c r="B164" s="1" t="s">
        <v>780</v>
      </c>
      <c r="C164" s="1" t="s">
        <v>782</v>
      </c>
      <c r="D164" s="1" t="s">
        <v>23</v>
      </c>
      <c r="E164" s="1" t="s">
        <v>787</v>
      </c>
      <c r="F164" s="1" t="s">
        <v>788</v>
      </c>
      <c r="G164" s="1" t="s">
        <v>791</v>
      </c>
      <c r="H164" s="1" t="s">
        <v>25</v>
      </c>
      <c r="I164" s="1" t="s">
        <v>24</v>
      </c>
      <c r="J164" s="1" t="s">
        <v>35</v>
      </c>
      <c r="K164" s="1" t="s">
        <v>795</v>
      </c>
      <c r="L164" s="123" t="s">
        <v>935</v>
      </c>
      <c r="N164" s="1"/>
      <c r="O164" s="1" t="s">
        <v>780</v>
      </c>
      <c r="P164" s="1" t="s">
        <v>782</v>
      </c>
      <c r="Q164" s="1" t="s">
        <v>23</v>
      </c>
      <c r="R164" s="1" t="s">
        <v>787</v>
      </c>
      <c r="S164" s="1" t="s">
        <v>788</v>
      </c>
      <c r="T164" s="1" t="s">
        <v>791</v>
      </c>
      <c r="U164" s="1" t="s">
        <v>25</v>
      </c>
      <c r="V164" s="1" t="s">
        <v>24</v>
      </c>
      <c r="W164" s="1" t="s">
        <v>35</v>
      </c>
      <c r="X164" s="1" t="s">
        <v>795</v>
      </c>
      <c r="Y164" s="123" t="s">
        <v>935</v>
      </c>
    </row>
    <row r="165" spans="1:25" x14ac:dyDescent="0.25">
      <c r="A165" s="1" t="s">
        <v>529</v>
      </c>
      <c r="B165" s="10">
        <f>tab_dinamicas!C165</f>
        <v>17344.850406611575</v>
      </c>
      <c r="C165" s="10">
        <f>tab_dinamicas!D165</f>
        <v>2253.5014298474689</v>
      </c>
      <c r="D165" s="10">
        <f>tab_dinamicas!E165</f>
        <v>231337.06925144157</v>
      </c>
      <c r="E165" s="10">
        <f>tab_dinamicas!F165</f>
        <v>989.65825911497188</v>
      </c>
      <c r="F165" s="10">
        <f>tab_dinamicas!G165</f>
        <v>79661.883123265317</v>
      </c>
      <c r="G165" s="10">
        <f>tab_dinamicas!H165</f>
        <v>7562.4672228356794</v>
      </c>
      <c r="H165" s="10">
        <f>tab_dinamicas!I165</f>
        <v>8380.3954246685807</v>
      </c>
      <c r="I165" s="10">
        <f>tab_dinamicas!J165</f>
        <v>6975.4409562592427</v>
      </c>
      <c r="J165" s="10">
        <f>tab_dinamicas!K165</f>
        <v>594.66912967307655</v>
      </c>
      <c r="K165" s="10">
        <f>tab_dinamicas!L165</f>
        <v>10083.852184232881</v>
      </c>
      <c r="L165" s="10">
        <f>SUM(B165:K165)</f>
        <v>365183.78738795046</v>
      </c>
      <c r="N165" s="1" t="s">
        <v>529</v>
      </c>
      <c r="O165" s="9">
        <f>+B165/'Total x Ano'!$G$30</f>
        <v>1.31590170782212E-4</v>
      </c>
      <c r="P165" s="9">
        <f>+C165/'Total x Ano'!$G$30</f>
        <v>1.7096638544576417E-5</v>
      </c>
      <c r="Q165" s="9">
        <f>+D165/'Total x Ano'!$G$30</f>
        <v>1.7550848659640054E-3</v>
      </c>
      <c r="R165" s="9">
        <f>+E165/'Total x Ano'!$G$30</f>
        <v>7.5082399836279058E-6</v>
      </c>
      <c r="S165" s="9">
        <f>+F165/'Total x Ano'!$G$30</f>
        <v>6.043707820637791E-4</v>
      </c>
      <c r="T165" s="9">
        <f>+G165/'Total x Ano'!$G$30</f>
        <v>5.7374167551684038E-5</v>
      </c>
      <c r="U165" s="9">
        <f>+H165/'Total x Ano'!$G$30</f>
        <v>6.3579543167131941E-5</v>
      </c>
      <c r="V165" s="9">
        <f>+I165/'Total x Ano'!$G$30</f>
        <v>5.2920575571265902E-5</v>
      </c>
      <c r="W165" s="9">
        <f>+J165/'Total x Ano'!$G$30</f>
        <v>4.5115760873187405E-6</v>
      </c>
      <c r="X165" s="9">
        <f>+K165/'Total x Ano'!$G$30</f>
        <v>7.6503157995527017E-5</v>
      </c>
      <c r="Y165" s="9">
        <f>+L165/'Total x Ano'!$G$30</f>
        <v>2.7705397177111295E-3</v>
      </c>
    </row>
    <row r="166" spans="1:25" x14ac:dyDescent="0.25">
      <c r="A166" s="1" t="s">
        <v>530</v>
      </c>
      <c r="B166" s="10">
        <f>tab_dinamicas!C166</f>
        <v>6995.284185017963</v>
      </c>
      <c r="C166" s="10">
        <f>tab_dinamicas!D166</f>
        <v>2382.6478002371014</v>
      </c>
      <c r="D166" s="10">
        <f>tab_dinamicas!E166</f>
        <v>64229.356521606795</v>
      </c>
      <c r="E166" s="10">
        <f>tab_dinamicas!F166</f>
        <v>421.20653797583788</v>
      </c>
      <c r="F166" s="10">
        <f>tab_dinamicas!G166</f>
        <v>19516.436697293117</v>
      </c>
      <c r="G166" s="10">
        <f>tab_dinamicas!H166</f>
        <v>1792.9783559276939</v>
      </c>
      <c r="H166" s="10">
        <f>tab_dinamicas!I166</f>
        <v>3903.9131242141284</v>
      </c>
      <c r="I166" s="10">
        <f>tab_dinamicas!J166</f>
        <v>3696.4439174934623</v>
      </c>
      <c r="J166" s="10">
        <f>tab_dinamicas!K166</f>
        <v>20879.234809504313</v>
      </c>
      <c r="K166" s="10">
        <f>tab_dinamicas!L166</f>
        <v>3457.4805466161101</v>
      </c>
      <c r="L166" s="10">
        <f t="shared" ref="L166:L192" si="5">SUM(B166:K166)</f>
        <v>127274.98249588654</v>
      </c>
      <c r="N166" s="1" t="s">
        <v>530</v>
      </c>
      <c r="O166" s="9">
        <f>+B166/'Total x Ano'!$G$30</f>
        <v>5.3071120188256958E-5</v>
      </c>
      <c r="P166" s="9">
        <f>+C166/'Total x Ano'!$G$30</f>
        <v>1.8076433269643434E-5</v>
      </c>
      <c r="Q166" s="9">
        <f>+D166/'Total x Ano'!$G$30</f>
        <v>4.8728883765339793E-4</v>
      </c>
      <c r="R166" s="9">
        <f>+E166/'Total x Ano'!$G$30</f>
        <v>3.1955675008702893E-6</v>
      </c>
      <c r="S166" s="9">
        <f>+F166/'Total x Ano'!$G$30</f>
        <v>1.4806534376785895E-4</v>
      </c>
      <c r="T166" s="9">
        <f>+G166/'Total x Ano'!$G$30</f>
        <v>1.3602788293602064E-5</v>
      </c>
      <c r="U166" s="9">
        <f>+H166/'Total x Ano'!$G$30</f>
        <v>2.9617816394567205E-5</v>
      </c>
      <c r="V166" s="9">
        <f>+I166/'Total x Ano'!$G$30</f>
        <v>2.8043809833287448E-5</v>
      </c>
      <c r="W166" s="9">
        <f>+J166/'Total x Ano'!$G$30</f>
        <v>1.5840448375024758E-4</v>
      </c>
      <c r="X166" s="9">
        <f>+K166/'Total x Ano'!$G$30</f>
        <v>2.6230866507327287E-5</v>
      </c>
      <c r="Y166" s="9">
        <f>+L166/'Total x Ano'!$G$30</f>
        <v>9.6559706715905924E-4</v>
      </c>
    </row>
    <row r="167" spans="1:25" x14ac:dyDescent="0.25">
      <c r="A167" s="1" t="s">
        <v>531</v>
      </c>
      <c r="B167" s="10">
        <f>tab_dinamicas!C167</f>
        <v>67536.614112724026</v>
      </c>
      <c r="C167" s="10">
        <f>tab_dinamicas!D167</f>
        <v>59436.43433660781</v>
      </c>
      <c r="D167" s="10">
        <f>tab_dinamicas!E167</f>
        <v>657150.36610790261</v>
      </c>
      <c r="E167" s="10">
        <f>tab_dinamicas!F167</f>
        <v>2896.710823868601</v>
      </c>
      <c r="F167" s="10">
        <f>tab_dinamicas!G167</f>
        <v>226107.19992035019</v>
      </c>
      <c r="G167" s="10">
        <f>tab_dinamicas!H167</f>
        <v>15207.400598723178</v>
      </c>
      <c r="H167" s="10">
        <f>tab_dinamicas!I167</f>
        <v>59325.45055687576</v>
      </c>
      <c r="I167" s="10">
        <f>tab_dinamicas!J167</f>
        <v>11903.326696185748</v>
      </c>
      <c r="J167" s="10">
        <f>tab_dinamicas!K167</f>
        <v>428.32057422605101</v>
      </c>
      <c r="K167" s="10">
        <f>tab_dinamicas!L167</f>
        <v>55642.261631585839</v>
      </c>
      <c r="L167" s="10">
        <f t="shared" si="5"/>
        <v>1155634.08535905</v>
      </c>
      <c r="N167" s="1" t="s">
        <v>531</v>
      </c>
      <c r="O167" s="9">
        <f>+B167/'Total x Ano'!$G$30</f>
        <v>5.1238000771445483E-4</v>
      </c>
      <c r="P167" s="9">
        <f>+C167/'Total x Ano'!$G$30</f>
        <v>4.5092637651453124E-4</v>
      </c>
      <c r="Q167" s="9">
        <f>+D167/'Total x Ano'!$G$30</f>
        <v>4.9856024628940794E-3</v>
      </c>
      <c r="R167" s="9">
        <f>+E167/'Total x Ano'!$G$30</f>
        <v>2.1976475039199652E-5</v>
      </c>
      <c r="S167" s="9">
        <f>+F167/'Total x Ano'!$G$30</f>
        <v>1.715407418057932E-3</v>
      </c>
      <c r="T167" s="9">
        <f>+G167/'Total x Ano'!$G$30</f>
        <v>1.1537398103916147E-4</v>
      </c>
      <c r="U167" s="9">
        <f>+H167/'Total x Ano'!$G$30</f>
        <v>4.5008437590993513E-4</v>
      </c>
      <c r="V167" s="9">
        <f>+I167/'Total x Ano'!$G$30</f>
        <v>9.0306964667188753E-5</v>
      </c>
      <c r="W167" s="9">
        <f>+J167/'Total x Ano'!$G$30</f>
        <v>3.2495395573118688E-6</v>
      </c>
      <c r="X167" s="9">
        <f>+K167/'Total x Ano'!$G$30</f>
        <v>4.2214112772156771E-4</v>
      </c>
      <c r="Y167" s="9">
        <f>+L167/'Total x Ano'!$G$30</f>
        <v>8.7674487291153642E-3</v>
      </c>
    </row>
    <row r="168" spans="1:25" x14ac:dyDescent="0.25">
      <c r="A168" s="1" t="s">
        <v>532</v>
      </c>
      <c r="B168" s="10">
        <f>tab_dinamicas!C168</f>
        <v>1074.8936816149485</v>
      </c>
      <c r="C168" s="10">
        <f>tab_dinamicas!D168</f>
        <v>672.39540679845038</v>
      </c>
      <c r="D168" s="10">
        <f>tab_dinamicas!E168</f>
        <v>66434.735007021765</v>
      </c>
      <c r="E168" s="10">
        <f>tab_dinamicas!F168</f>
        <v>211.26224095584604</v>
      </c>
      <c r="F168" s="10">
        <f>tab_dinamicas!G168</f>
        <v>23440.742927402036</v>
      </c>
      <c r="G168" s="10">
        <f>tab_dinamicas!H168</f>
        <v>2675.8530860798851</v>
      </c>
      <c r="H168" s="10">
        <f>tab_dinamicas!I168</f>
        <v>3600.0320321473596</v>
      </c>
      <c r="I168" s="10">
        <f>tab_dinamicas!J168</f>
        <v>4183.8326427924148</v>
      </c>
      <c r="J168" s="10">
        <f>tab_dinamicas!K168</f>
        <v>856.66412643831688</v>
      </c>
      <c r="K168" s="10">
        <f>tab_dinamicas!L168</f>
        <v>3264.5041713890705</v>
      </c>
      <c r="L168" s="10">
        <f t="shared" si="5"/>
        <v>106414.91532264008</v>
      </c>
      <c r="N168" s="1" t="s">
        <v>532</v>
      </c>
      <c r="O168" s="9">
        <f>+B168/'Total x Ano'!$G$30</f>
        <v>8.1548955350179885E-6</v>
      </c>
      <c r="P168" s="9">
        <f>+C168/'Total x Ano'!$G$30</f>
        <v>5.101262008005305E-6</v>
      </c>
      <c r="Q168" s="9">
        <f>+D168/'Total x Ano'!$G$30</f>
        <v>5.0402038187153373E-4</v>
      </c>
      <c r="R168" s="9">
        <f>+E168/'Total x Ano'!$G$30</f>
        <v>1.6027831728439515E-6</v>
      </c>
      <c r="S168" s="9">
        <f>+F168/'Total x Ano'!$G$30</f>
        <v>1.7783787653210162E-4</v>
      </c>
      <c r="T168" s="9">
        <f>+G168/'Total x Ano'!$G$30</f>
        <v>2.0300893713741124E-5</v>
      </c>
      <c r="U168" s="9">
        <f>+H168/'Total x Ano'!$G$30</f>
        <v>2.7312361814958465E-5</v>
      </c>
      <c r="V168" s="9">
        <f>+I168/'Total x Ano'!$G$30</f>
        <v>3.1741481712600188E-5</v>
      </c>
      <c r="W168" s="9">
        <f>+J168/'Total x Ano'!$G$30</f>
        <v>6.499253441704073E-6</v>
      </c>
      <c r="X168" s="9">
        <f>+K168/'Total x Ano'!$G$30</f>
        <v>2.4766812705895904E-5</v>
      </c>
      <c r="Y168" s="9">
        <f>+L168/'Total x Ano'!$G$30</f>
        <v>8.0733800250840223E-4</v>
      </c>
    </row>
    <row r="169" spans="1:25" x14ac:dyDescent="0.25">
      <c r="A169" s="1" t="s">
        <v>533</v>
      </c>
      <c r="B169" s="10">
        <f>tab_dinamicas!C169</f>
        <v>26657.505678148078</v>
      </c>
      <c r="C169" s="10">
        <f>tab_dinamicas!D169</f>
        <v>31468.869550214644</v>
      </c>
      <c r="D169" s="10">
        <f>tab_dinamicas!E169</f>
        <v>537741.00011026184</v>
      </c>
      <c r="E169" s="10">
        <f>tab_dinamicas!F169</f>
        <v>4790.4102296136534</v>
      </c>
      <c r="F169" s="10">
        <f>tab_dinamicas!G169</f>
        <v>306337.19889732776</v>
      </c>
      <c r="G169" s="10">
        <f>tab_dinamicas!H169</f>
        <v>31909.049282549338</v>
      </c>
      <c r="H169" s="10">
        <f>tab_dinamicas!I169</f>
        <v>18037.578376404002</v>
      </c>
      <c r="I169" s="10">
        <f>tab_dinamicas!J169</f>
        <v>14298.511636016878</v>
      </c>
      <c r="J169" s="10">
        <f>tab_dinamicas!K169</f>
        <v>146428.39247761079</v>
      </c>
      <c r="K169" s="10">
        <f>tab_dinamicas!L169</f>
        <v>62509.234592407171</v>
      </c>
      <c r="L169" s="10">
        <f t="shared" si="5"/>
        <v>1180177.7508305542</v>
      </c>
      <c r="N169" s="1" t="s">
        <v>533</v>
      </c>
      <c r="O169" s="9">
        <f>+B169/'Total x Ano'!$G$30</f>
        <v>2.0224248941796294E-4</v>
      </c>
      <c r="P169" s="9">
        <f>+C169/'Total x Ano'!$G$30</f>
        <v>2.3874486209794098E-4</v>
      </c>
      <c r="Q169" s="9">
        <f>+D169/'Total x Ano'!$G$30</f>
        <v>4.0796794657931281E-3</v>
      </c>
      <c r="R169" s="9">
        <f>+E169/'Total x Ano'!$G$30</f>
        <v>3.6343403687784414E-5</v>
      </c>
      <c r="S169" s="9">
        <f>+F169/'Total x Ano'!$G$30</f>
        <v>2.3240883244791733E-3</v>
      </c>
      <c r="T169" s="9">
        <f>+G169/'Total x Ano'!$G$30</f>
        <v>2.420843735261117E-4</v>
      </c>
      <c r="U169" s="9">
        <f>+H169/'Total x Ano'!$G$30</f>
        <v>1.3684568983908743E-4</v>
      </c>
      <c r="V169" s="9">
        <f>+I169/'Total x Ano'!$G$30</f>
        <v>1.0847851344959958E-4</v>
      </c>
      <c r="W169" s="9">
        <f>+J169/'Total x Ano'!$G$30</f>
        <v>1.1109082362652559E-3</v>
      </c>
      <c r="X169" s="9">
        <f>+K169/'Total x Ano'!$G$30</f>
        <v>4.7423878918810097E-4</v>
      </c>
      <c r="Y169" s="9">
        <f>+L169/'Total x Ano'!$G$30</f>
        <v>8.9536541477441452E-3</v>
      </c>
    </row>
    <row r="170" spans="1:25" x14ac:dyDescent="0.25">
      <c r="A170" s="1" t="s">
        <v>534</v>
      </c>
      <c r="B170" s="10">
        <f>tab_dinamicas!C170</f>
        <v>2841.4144412646547</v>
      </c>
      <c r="C170" s="10">
        <f>tab_dinamicas!D170</f>
        <v>1052.4371603331142</v>
      </c>
      <c r="D170" s="10">
        <f>tab_dinamicas!E170</f>
        <v>61167.140266719151</v>
      </c>
      <c r="E170" s="10">
        <f>tab_dinamicas!F170</f>
        <v>0</v>
      </c>
      <c r="F170" s="10">
        <f>tab_dinamicas!G170</f>
        <v>12898.145871683502</v>
      </c>
      <c r="G170" s="10">
        <f>tab_dinamicas!H170</f>
        <v>1871.5140839859894</v>
      </c>
      <c r="H170" s="10">
        <f>tab_dinamicas!I170</f>
        <v>906.21328135891633</v>
      </c>
      <c r="I170" s="10">
        <f>tab_dinamicas!J170</f>
        <v>341.93919967409931</v>
      </c>
      <c r="J170" s="10">
        <f>tab_dinamicas!K170</f>
        <v>373.61688287380196</v>
      </c>
      <c r="K170" s="10">
        <f>tab_dinamicas!L170</f>
        <v>7515.1161985136259</v>
      </c>
      <c r="L170" s="10">
        <f t="shared" si="5"/>
        <v>88967.537386406853</v>
      </c>
      <c r="N170" s="1" t="s">
        <v>534</v>
      </c>
      <c r="O170" s="9">
        <f>+B170/'Total x Ano'!$G$30</f>
        <v>2.1556957991781465E-5</v>
      </c>
      <c r="P170" s="9">
        <f>+C170/'Total x Ano'!$G$30</f>
        <v>7.9845246525153344E-6</v>
      </c>
      <c r="Q170" s="9">
        <f>+D170/'Total x Ano'!$G$30</f>
        <v>4.640567226160073E-4</v>
      </c>
      <c r="R170" s="9">
        <f>+E170/'Total x Ano'!$G$30</f>
        <v>0</v>
      </c>
      <c r="S170" s="9">
        <f>+F170/'Total x Ano'!$G$30</f>
        <v>9.7854358973412846E-5</v>
      </c>
      <c r="T170" s="9">
        <f>+G170/'Total x Ano'!$G$30</f>
        <v>1.4198615275410861E-5</v>
      </c>
      <c r="U170" s="9">
        <f>+H170/'Total x Ano'!$G$30</f>
        <v>6.8751679987780608E-6</v>
      </c>
      <c r="V170" s="9">
        <f>+I170/'Total x Ano'!$G$30</f>
        <v>2.594190011872108E-6</v>
      </c>
      <c r="W170" s="9">
        <f>+J170/'Total x Ano'!$G$30</f>
        <v>2.8345190804148224E-6</v>
      </c>
      <c r="X170" s="9">
        <f>+K170/'Total x Ano'!$G$30</f>
        <v>5.7014929551287302E-5</v>
      </c>
      <c r="Y170" s="9">
        <f>+L170/'Total x Ano'!$G$30</f>
        <v>6.7496998615148012E-4</v>
      </c>
    </row>
    <row r="171" spans="1:25" x14ac:dyDescent="0.25">
      <c r="A171" s="1" t="s">
        <v>535</v>
      </c>
      <c r="B171" s="10">
        <f>tab_dinamicas!C171</f>
        <v>9093.6122570800362</v>
      </c>
      <c r="C171" s="10">
        <f>tab_dinamicas!D171</f>
        <v>1316.6645767364325</v>
      </c>
      <c r="D171" s="10">
        <f>tab_dinamicas!E171</f>
        <v>114312.47176708636</v>
      </c>
      <c r="E171" s="10">
        <f>tab_dinamicas!F171</f>
        <v>0</v>
      </c>
      <c r="F171" s="10">
        <f>tab_dinamicas!G171</f>
        <v>41549.705365261572</v>
      </c>
      <c r="G171" s="10">
        <f>tab_dinamicas!H171</f>
        <v>5144.7623960387282</v>
      </c>
      <c r="H171" s="10">
        <f>tab_dinamicas!I171</f>
        <v>2818.8985261625007</v>
      </c>
      <c r="I171" s="10">
        <f>tab_dinamicas!J171</f>
        <v>2351.8074851155425</v>
      </c>
      <c r="J171" s="10">
        <f>tab_dinamicas!K171</f>
        <v>0</v>
      </c>
      <c r="K171" s="10">
        <f>tab_dinamicas!L171</f>
        <v>9126.710078955206</v>
      </c>
      <c r="L171" s="10">
        <f t="shared" si="5"/>
        <v>185714.63245243637</v>
      </c>
      <c r="N171" s="1" t="s">
        <v>535</v>
      </c>
      <c r="O171" s="9">
        <f>+B171/'Total x Ano'!$G$30</f>
        <v>6.8990505071190602E-5</v>
      </c>
      <c r="P171" s="9">
        <f>+C171/'Total x Ano'!$G$30</f>
        <v>9.9891387042226718E-6</v>
      </c>
      <c r="Q171" s="9">
        <f>+D171/'Total x Ano'!$G$30</f>
        <v>8.6725439134567367E-4</v>
      </c>
      <c r="R171" s="9">
        <f>+E171/'Total x Ano'!$G$30</f>
        <v>0</v>
      </c>
      <c r="S171" s="9">
        <f>+F171/'Total x Ano'!$G$30</f>
        <v>3.1522513580637318E-4</v>
      </c>
      <c r="T171" s="9">
        <f>+G171/'Total x Ano'!$G$30</f>
        <v>3.9031767150357033E-5</v>
      </c>
      <c r="U171" s="9">
        <f>+H171/'Total x Ano'!$G$30</f>
        <v>2.1386136506202045E-5</v>
      </c>
      <c r="V171" s="9">
        <f>+I171/'Total x Ano'!$G$30</f>
        <v>1.7842457061219275E-5</v>
      </c>
      <c r="W171" s="9">
        <f>+J171/'Total x Ano'!$G$30</f>
        <v>0</v>
      </c>
      <c r="X171" s="9">
        <f>+K171/'Total x Ano'!$G$30</f>
        <v>6.9241608305347795E-5</v>
      </c>
      <c r="Y171" s="9">
        <f>+L171/'Total x Ano'!$G$30</f>
        <v>1.4089611399505863E-3</v>
      </c>
    </row>
    <row r="172" spans="1:25" x14ac:dyDescent="0.25">
      <c r="A172" s="1" t="s">
        <v>536</v>
      </c>
      <c r="B172" s="10">
        <f>tab_dinamicas!C172</f>
        <v>21266.657870585124</v>
      </c>
      <c r="C172" s="10">
        <f>tab_dinamicas!D172</f>
        <v>4793.9766320132649</v>
      </c>
      <c r="D172" s="10">
        <f>tab_dinamicas!E172</f>
        <v>386220.86080185813</v>
      </c>
      <c r="E172" s="10">
        <f>tab_dinamicas!F172</f>
        <v>422.6954658165123</v>
      </c>
      <c r="F172" s="10">
        <f>tab_dinamicas!G172</f>
        <v>131278.35162739662</v>
      </c>
      <c r="G172" s="10">
        <f>tab_dinamicas!H172</f>
        <v>11413.479982094444</v>
      </c>
      <c r="H172" s="10">
        <f>tab_dinamicas!I172</f>
        <v>9764.0766723254819</v>
      </c>
      <c r="I172" s="10">
        <f>tab_dinamicas!J172</f>
        <v>15614.746760636905</v>
      </c>
      <c r="J172" s="10">
        <f>tab_dinamicas!K172</f>
        <v>5667.26864645773</v>
      </c>
      <c r="K172" s="10">
        <f>tab_dinamicas!L172</f>
        <v>42027.243677752514</v>
      </c>
      <c r="L172" s="10">
        <f t="shared" si="5"/>
        <v>628469.35813693679</v>
      </c>
      <c r="N172" s="1" t="s">
        <v>536</v>
      </c>
      <c r="O172" s="9">
        <f>+B172/'Total x Ano'!$G$30</f>
        <v>1.6134374615825071E-4</v>
      </c>
      <c r="P172" s="9">
        <f>+C172/'Total x Ano'!$G$30</f>
        <v>3.6370460911677449E-5</v>
      </c>
      <c r="Q172" s="9">
        <f>+D172/'Total x Ano'!$G$30</f>
        <v>2.9301416755486451E-3</v>
      </c>
      <c r="R172" s="9">
        <f>+E172/'Total x Ano'!$G$30</f>
        <v>3.2068635492214504E-6</v>
      </c>
      <c r="S172" s="9">
        <f>+F172/'Total x Ano'!$G$30</f>
        <v>9.9596942641093497E-4</v>
      </c>
      <c r="T172" s="9">
        <f>+G172/'Total x Ano'!$G$30</f>
        <v>8.6590644765126675E-5</v>
      </c>
      <c r="U172" s="9">
        <f>+H172/'Total x Ano'!$G$30</f>
        <v>7.4077117226226179E-5</v>
      </c>
      <c r="V172" s="9">
        <f>+I172/'Total x Ano'!$G$30</f>
        <v>1.1846439402959427E-4</v>
      </c>
      <c r="W172" s="9">
        <f>+J172/'Total x Ano'!$G$30</f>
        <v>4.2995865145759791E-5</v>
      </c>
      <c r="X172" s="9">
        <f>+K172/'Total x Ano'!$G$30</f>
        <v>3.1884807556212795E-4</v>
      </c>
      <c r="Y172" s="9">
        <f>+L172/'Total x Ano'!$G$30</f>
        <v>4.7680082693075648E-3</v>
      </c>
    </row>
    <row r="173" spans="1:25" x14ac:dyDescent="0.25">
      <c r="A173" s="1" t="s">
        <v>537</v>
      </c>
      <c r="B173" s="10">
        <f>tab_dinamicas!C173</f>
        <v>16695.215538634871</v>
      </c>
      <c r="C173" s="10">
        <f>tab_dinamicas!D173</f>
        <v>43787.521467682949</v>
      </c>
      <c r="D173" s="10">
        <f>tab_dinamicas!E173</f>
        <v>177490.36537301846</v>
      </c>
      <c r="E173" s="10">
        <f>tab_dinamicas!F173</f>
        <v>5151.7703491955399</v>
      </c>
      <c r="F173" s="10">
        <f>tab_dinamicas!G173</f>
        <v>86849.816809296317</v>
      </c>
      <c r="G173" s="10">
        <f>tab_dinamicas!H173</f>
        <v>7050.827720784072</v>
      </c>
      <c r="H173" s="10">
        <f>tab_dinamicas!I173</f>
        <v>5388.0374818216123</v>
      </c>
      <c r="I173" s="10">
        <f>tab_dinamicas!J173</f>
        <v>6131.3446195260231</v>
      </c>
      <c r="J173" s="10">
        <f>tab_dinamicas!K173</f>
        <v>12226.054428570549</v>
      </c>
      <c r="K173" s="10">
        <f>tab_dinamicas!L173</f>
        <v>38451.970712016155</v>
      </c>
      <c r="L173" s="10">
        <f t="shared" si="5"/>
        <v>399222.92450054653</v>
      </c>
      <c r="N173" s="1" t="s">
        <v>537</v>
      </c>
      <c r="O173" s="9">
        <f>+B173/'Total x Ano'!$G$30</f>
        <v>1.2666158614647779E-4</v>
      </c>
      <c r="P173" s="9">
        <f>+C173/'Total x Ano'!$G$30</f>
        <v>3.3220277448260899E-4</v>
      </c>
      <c r="Q173" s="9">
        <f>+D173/'Total x Ano'!$G$30</f>
        <v>1.3465660956481806E-3</v>
      </c>
      <c r="R173" s="9">
        <f>+E173/'Total x Ano'!$G$30</f>
        <v>3.908493438622936E-5</v>
      </c>
      <c r="S173" s="9">
        <f>+F173/'Total x Ano'!$G$30</f>
        <v>6.5890347615697742E-4</v>
      </c>
      <c r="T173" s="9">
        <f>+G173/'Total x Ano'!$G$30</f>
        <v>5.3492512312487913E-5</v>
      </c>
      <c r="U173" s="9">
        <f>+H173/'Total x Ano'!$G$30</f>
        <v>4.0877422162349771E-5</v>
      </c>
      <c r="V173" s="9">
        <f>+I173/'Total x Ano'!$G$30</f>
        <v>4.6516670175516624E-5</v>
      </c>
      <c r="W173" s="9">
        <f>+J173/'Total x Ano'!$G$30</f>
        <v>9.2755403046598702E-5</v>
      </c>
      <c r="X173" s="9">
        <f>+K173/'Total x Ano'!$G$30</f>
        <v>2.9172355334803392E-4</v>
      </c>
      <c r="Y173" s="9">
        <f>+L173/'Total x Ano'!$G$30</f>
        <v>3.028784427865461E-3</v>
      </c>
    </row>
    <row r="174" spans="1:25" x14ac:dyDescent="0.25">
      <c r="A174" s="1" t="s">
        <v>538</v>
      </c>
      <c r="B174" s="10">
        <f>tab_dinamicas!C174</f>
        <v>77880.762594418862</v>
      </c>
      <c r="C174" s="10">
        <f>tab_dinamicas!D174</f>
        <v>154981.89947832644</v>
      </c>
      <c r="D174" s="10">
        <f>tab_dinamicas!E174</f>
        <v>673399.74233288551</v>
      </c>
      <c r="E174" s="10">
        <f>tab_dinamicas!F174</f>
        <v>3669.4787358256044</v>
      </c>
      <c r="F174" s="10">
        <f>tab_dinamicas!G174</f>
        <v>565868.79990563821</v>
      </c>
      <c r="G174" s="10">
        <f>tab_dinamicas!H174</f>
        <v>33902.615675451307</v>
      </c>
      <c r="H174" s="10">
        <f>tab_dinamicas!I174</f>
        <v>76733.749319232287</v>
      </c>
      <c r="I174" s="10">
        <f>tab_dinamicas!J174</f>
        <v>34651.890293471704</v>
      </c>
      <c r="J174" s="10">
        <f>tab_dinamicas!K174</f>
        <v>4695.241817784914</v>
      </c>
      <c r="K174" s="10">
        <f>tab_dinamicas!L174</f>
        <v>109063.50172492456</v>
      </c>
      <c r="L174" s="10">
        <f t="shared" si="5"/>
        <v>1734847.6818779595</v>
      </c>
      <c r="N174" s="1" t="s">
        <v>538</v>
      </c>
      <c r="O174" s="9">
        <f>+B174/'Total x Ano'!$G$30</f>
        <v>5.9085795554293078E-4</v>
      </c>
      <c r="P174" s="9">
        <f>+C174/'Total x Ano'!$G$30</f>
        <v>1.1758011249685205E-3</v>
      </c>
      <c r="Q174" s="9">
        <f>+D174/'Total x Ano'!$G$30</f>
        <v>5.1088816000686987E-3</v>
      </c>
      <c r="R174" s="9">
        <f>+E174/'Total x Ano'!$G$30</f>
        <v>2.7839233098541197E-5</v>
      </c>
      <c r="S174" s="9">
        <f>+F174/'Total x Ano'!$G$30</f>
        <v>4.2930766350988119E-3</v>
      </c>
      <c r="T174" s="9">
        <f>+G174/'Total x Ano'!$G$30</f>
        <v>2.5720896301277866E-4</v>
      </c>
      <c r="U174" s="9">
        <f>+H174/'Total x Ano'!$G$30</f>
        <v>5.8215591031146932E-4</v>
      </c>
      <c r="V174" s="9">
        <f>+I174/'Total x Ano'!$G$30</f>
        <v>2.6289348450686415E-4</v>
      </c>
      <c r="W174" s="9">
        <f>+J174/'Total x Ano'!$G$30</f>
        <v>3.5621389529573971E-5</v>
      </c>
      <c r="X174" s="9">
        <f>+K174/'Total x Ano'!$G$30</f>
        <v>8.2743203208130681E-4</v>
      </c>
      <c r="Y174" s="9">
        <f>+L174/'Total x Ano'!$G$30</f>
        <v>1.3161768328219497E-2</v>
      </c>
    </row>
    <row r="175" spans="1:25" x14ac:dyDescent="0.25">
      <c r="A175" s="1" t="s">
        <v>539</v>
      </c>
      <c r="B175" s="10">
        <f>tab_dinamicas!C175</f>
        <v>21181.073798655019</v>
      </c>
      <c r="C175" s="10">
        <f>tab_dinamicas!D175</f>
        <v>16316.245770579824</v>
      </c>
      <c r="D175" s="10">
        <f>tab_dinamicas!E175</f>
        <v>647852.39363672084</v>
      </c>
      <c r="E175" s="10">
        <f>tab_dinamicas!F175</f>
        <v>5985.0501489029357</v>
      </c>
      <c r="F175" s="10">
        <f>tab_dinamicas!G175</f>
        <v>137621.04206287261</v>
      </c>
      <c r="G175" s="10">
        <f>tab_dinamicas!H175</f>
        <v>13474.845893086826</v>
      </c>
      <c r="H175" s="10">
        <f>tab_dinamicas!I175</f>
        <v>14823.989972504614</v>
      </c>
      <c r="I175" s="10">
        <f>tab_dinamicas!J175</f>
        <v>7586.8949972820847</v>
      </c>
      <c r="J175" s="10">
        <f>tab_dinamicas!K175</f>
        <v>5426.8304472906202</v>
      </c>
      <c r="K175" s="10">
        <f>tab_dinamicas!L175</f>
        <v>52176.156649401077</v>
      </c>
      <c r="L175" s="10">
        <f t="shared" si="5"/>
        <v>922444.52337729651</v>
      </c>
      <c r="N175" s="1" t="s">
        <v>539</v>
      </c>
      <c r="O175" s="9">
        <f>+B175/'Total x Ano'!$G$30</f>
        <v>1.6069444550834562E-4</v>
      </c>
      <c r="P175" s="9">
        <f>+C175/'Total x Ano'!$G$30</f>
        <v>1.2378645633384766E-4</v>
      </c>
      <c r="Q175" s="9">
        <f>+D175/'Total x Ano'!$G$30</f>
        <v>4.9150615382548722E-3</v>
      </c>
      <c r="R175" s="9">
        <f>+E175/'Total x Ano'!$G$30</f>
        <v>4.5406777964140318E-5</v>
      </c>
      <c r="S175" s="9">
        <f>+F175/'Total x Ano'!$G$30</f>
        <v>1.0440895138176755E-3</v>
      </c>
      <c r="T175" s="9">
        <f>+G175/'Total x Ano'!$G$30</f>
        <v>1.0222960883302773E-4</v>
      </c>
      <c r="U175" s="9">
        <f>+H175/'Total x Ano'!$G$30</f>
        <v>1.1246515976938656E-4</v>
      </c>
      <c r="V175" s="9">
        <f>+I175/'Total x Ano'!$G$30</f>
        <v>5.7559493739911439E-5</v>
      </c>
      <c r="W175" s="9">
        <f>+J175/'Total x Ano'!$G$30</f>
        <v>4.1171732740506694E-5</v>
      </c>
      <c r="X175" s="9">
        <f>+K175/'Total x Ano'!$G$30</f>
        <v>3.9584483021179451E-4</v>
      </c>
      <c r="Y175" s="9">
        <f>+L175/'Total x Ano'!$G$30</f>
        <v>6.9983095571735082E-3</v>
      </c>
    </row>
    <row r="176" spans="1:25" x14ac:dyDescent="0.25">
      <c r="A176" s="1" t="s">
        <v>540</v>
      </c>
      <c r="B176" s="10">
        <f>tab_dinamicas!C176</f>
        <v>13246.488181689825</v>
      </c>
      <c r="C176" s="10">
        <f>tab_dinamicas!D176</f>
        <v>47971.62306028368</v>
      </c>
      <c r="D176" s="10">
        <f>tab_dinamicas!E176</f>
        <v>418666.02055287396</v>
      </c>
      <c r="E176" s="10">
        <f>tab_dinamicas!F176</f>
        <v>7638.2162371072118</v>
      </c>
      <c r="F176" s="10">
        <f>tab_dinamicas!G176</f>
        <v>138180.93667014677</v>
      </c>
      <c r="G176" s="10">
        <f>tab_dinamicas!H176</f>
        <v>9724.5101529842523</v>
      </c>
      <c r="H176" s="10">
        <f>tab_dinamicas!I176</f>
        <v>6126.9363130602906</v>
      </c>
      <c r="I176" s="10">
        <f>tab_dinamicas!J176</f>
        <v>9607.9287133827165</v>
      </c>
      <c r="J176" s="10">
        <f>tab_dinamicas!K176</f>
        <v>43.138296531493317</v>
      </c>
      <c r="K176" s="10">
        <f>tab_dinamicas!L176</f>
        <v>30187.337421310451</v>
      </c>
      <c r="L176" s="10">
        <f t="shared" si="5"/>
        <v>681393.13559937081</v>
      </c>
      <c r="N176" s="1" t="s">
        <v>540</v>
      </c>
      <c r="O176" s="9">
        <f>+B176/'Total x Ano'!$G$30</f>
        <v>1.0049712746030214E-4</v>
      </c>
      <c r="P176" s="9">
        <f>+C176/'Total x Ano'!$G$30</f>
        <v>3.6394629663663E-4</v>
      </c>
      <c r="Q176" s="9">
        <f>+D176/'Total x Ano'!$G$30</f>
        <v>3.1762933581866732E-3</v>
      </c>
      <c r="R176" s="9">
        <f>+E176/'Total x Ano'!$G$30</f>
        <v>5.7948852572938282E-5</v>
      </c>
      <c r="S176" s="9">
        <f>+F176/'Total x Ano'!$G$30</f>
        <v>1.0483372660475339E-3</v>
      </c>
      <c r="T176" s="9">
        <f>+G176/'Total x Ano'!$G$30</f>
        <v>7.3776937927165438E-5</v>
      </c>
      <c r="U176" s="9">
        <f>+H176/'Total x Ano'!$G$30</f>
        <v>4.6483225678326553E-5</v>
      </c>
      <c r="V176" s="9">
        <f>+I176/'Total x Ano'!$G$30</f>
        <v>7.2892469558308556E-5</v>
      </c>
      <c r="W176" s="9">
        <f>+J176/'Total x Ano'!$G$30</f>
        <v>3.2727729987622673E-7</v>
      </c>
      <c r="X176" s="9">
        <f>+K176/'Total x Ano'!$G$30</f>
        <v>2.2902226272394392E-4</v>
      </c>
      <c r="Y176" s="9">
        <f>+L176/'Total x Ano'!$G$30</f>
        <v>5.1695250740916993E-3</v>
      </c>
    </row>
    <row r="177" spans="1:25" x14ac:dyDescent="0.25">
      <c r="A177" s="1" t="s">
        <v>541</v>
      </c>
      <c r="B177" s="10">
        <f>tab_dinamicas!C177</f>
        <v>352315.70064174407</v>
      </c>
      <c r="C177" s="10">
        <f>tab_dinamicas!D177</f>
        <v>44339.107426724237</v>
      </c>
      <c r="D177" s="10">
        <f>tab_dinamicas!E177</f>
        <v>1034979.8836318782</v>
      </c>
      <c r="E177" s="10">
        <f>tab_dinamicas!F177</f>
        <v>10753.627785714914</v>
      </c>
      <c r="F177" s="10">
        <f>tab_dinamicas!G177</f>
        <v>845153.55057249591</v>
      </c>
      <c r="G177" s="10">
        <f>tab_dinamicas!H177</f>
        <v>34783.268268964443</v>
      </c>
      <c r="H177" s="10">
        <f>tab_dinamicas!I177</f>
        <v>38918.623307398826</v>
      </c>
      <c r="I177" s="10">
        <f>tab_dinamicas!J177</f>
        <v>38433.060404377262</v>
      </c>
      <c r="J177" s="10">
        <f>tab_dinamicas!K177</f>
        <v>8138.6343396648035</v>
      </c>
      <c r="K177" s="10">
        <f>tab_dinamicas!L177</f>
        <v>205912.57101366619</v>
      </c>
      <c r="L177" s="10">
        <f t="shared" si="5"/>
        <v>2613728.0273926281</v>
      </c>
      <c r="N177" s="1" t="s">
        <v>541</v>
      </c>
      <c r="O177" s="9">
        <f>+B177/'Total x Ano'!$G$30</f>
        <v>2.6729134082949264E-3</v>
      </c>
      <c r="P177" s="9">
        <f>+C177/'Total x Ano'!$G$30</f>
        <v>3.3638749149369633E-4</v>
      </c>
      <c r="Q177" s="9">
        <f>+D177/'Total x Ano'!$G$30</f>
        <v>7.8520815372012734E-3</v>
      </c>
      <c r="R177" s="9">
        <f>+E177/'Total x Ano'!$G$30</f>
        <v>8.158454432741395E-5</v>
      </c>
      <c r="S177" s="9">
        <f>+F177/'Total x Ano'!$G$30</f>
        <v>6.4119261596303333E-3</v>
      </c>
      <c r="T177" s="9">
        <f>+G177/'Total x Ano'!$G$30</f>
        <v>2.6389020974962096E-4</v>
      </c>
      <c r="U177" s="9">
        <f>+H177/'Total x Ano'!$G$30</f>
        <v>2.9526390643744201E-4</v>
      </c>
      <c r="V177" s="9">
        <f>+I177/'Total x Ano'!$G$30</f>
        <v>2.9158008652339083E-4</v>
      </c>
      <c r="W177" s="9">
        <f>+J177/'Total x Ano'!$G$30</f>
        <v>6.1745374424343986E-5</v>
      </c>
      <c r="X177" s="9">
        <f>+K177/'Total x Ano'!$G$30</f>
        <v>1.5621968336817773E-3</v>
      </c>
      <c r="Y177" s="9">
        <f>+L177/'Total x Ano'!$G$30</f>
        <v>1.9829569551764212E-2</v>
      </c>
    </row>
    <row r="178" spans="1:25" x14ac:dyDescent="0.25">
      <c r="A178" s="1" t="s">
        <v>542</v>
      </c>
      <c r="B178" s="10">
        <f>tab_dinamicas!C178</f>
        <v>8188.3176883292908</v>
      </c>
      <c r="C178" s="10">
        <f>tab_dinamicas!D178</f>
        <v>4019.1733777718255</v>
      </c>
      <c r="D178" s="10">
        <f>tab_dinamicas!E178</f>
        <v>277371.24242586206</v>
      </c>
      <c r="E178" s="10">
        <f>tab_dinamicas!F178</f>
        <v>3446.318750856803</v>
      </c>
      <c r="F178" s="10">
        <f>tab_dinamicas!G178</f>
        <v>92438.285400222783</v>
      </c>
      <c r="G178" s="10">
        <f>tab_dinamicas!H178</f>
        <v>11586.117069910575</v>
      </c>
      <c r="H178" s="10">
        <f>tab_dinamicas!I178</f>
        <v>7945.6382656474489</v>
      </c>
      <c r="I178" s="10">
        <f>tab_dinamicas!J178</f>
        <v>4164.6458932072919</v>
      </c>
      <c r="J178" s="10">
        <f>tab_dinamicas!K178</f>
        <v>218.00364250213272</v>
      </c>
      <c r="K178" s="10">
        <f>tab_dinamicas!L178</f>
        <v>22590.563265261531</v>
      </c>
      <c r="L178" s="10">
        <f t="shared" si="5"/>
        <v>431968.30577957176</v>
      </c>
      <c r="N178" s="1" t="s">
        <v>542</v>
      </c>
      <c r="O178" s="9">
        <f>+B178/'Total x Ano'!$G$30</f>
        <v>6.2122307069049874E-5</v>
      </c>
      <c r="P178" s="9">
        <f>+C178/'Total x Ano'!$G$30</f>
        <v>3.0492261321706904E-5</v>
      </c>
      <c r="Q178" s="9">
        <f>+D178/'Total x Ano'!$G$30</f>
        <v>2.1043323121991623E-3</v>
      </c>
      <c r="R178" s="9">
        <f>+E178/'Total x Ano'!$G$30</f>
        <v>2.6146185315171056E-5</v>
      </c>
      <c r="S178" s="9">
        <f>+F178/'Total x Ano'!$G$30</f>
        <v>7.0130150894777757E-4</v>
      </c>
      <c r="T178" s="9">
        <f>+G178/'Total x Ano'!$G$30</f>
        <v>8.7900390501556257E-5</v>
      </c>
      <c r="U178" s="9">
        <f>+H178/'Total x Ano'!$G$30</f>
        <v>6.0281171174106703E-5</v>
      </c>
      <c r="V178" s="9">
        <f>+I178/'Total x Ano'!$G$30</f>
        <v>3.159591760593603E-5</v>
      </c>
      <c r="W178" s="9">
        <f>+J178/'Total x Ano'!$G$30</f>
        <v>1.6539281617018078E-6</v>
      </c>
      <c r="X178" s="9">
        <f>+K178/'Total x Ano'!$G$30</f>
        <v>1.7138781877351828E-4</v>
      </c>
      <c r="Y178" s="9">
        <f>+L178/'Total x Ano'!$G$30</f>
        <v>3.2772138010696869E-3</v>
      </c>
    </row>
    <row r="179" spans="1:25" x14ac:dyDescent="0.25">
      <c r="A179" s="1" t="s">
        <v>543</v>
      </c>
      <c r="B179" s="10">
        <f>tab_dinamicas!C179</f>
        <v>33223.513150038445</v>
      </c>
      <c r="C179" s="10">
        <f>tab_dinamicas!D179</f>
        <v>6878.6701122835639</v>
      </c>
      <c r="D179" s="10">
        <f>tab_dinamicas!E179</f>
        <v>214955.76668983689</v>
      </c>
      <c r="E179" s="10">
        <f>tab_dinamicas!F179</f>
        <v>14267.807312536916</v>
      </c>
      <c r="F179" s="10">
        <f>tab_dinamicas!G179</f>
        <v>111487.62904734118</v>
      </c>
      <c r="G179" s="10">
        <f>tab_dinamicas!H179</f>
        <v>12152.100557841884</v>
      </c>
      <c r="H179" s="10">
        <f>tab_dinamicas!I179</f>
        <v>24125.515775839929</v>
      </c>
      <c r="I179" s="10">
        <f>tab_dinamicas!J179</f>
        <v>1655.3947232266144</v>
      </c>
      <c r="J179" s="10">
        <f>tab_dinamicas!K179</f>
        <v>474.32307671676142</v>
      </c>
      <c r="K179" s="10">
        <f>tab_dinamicas!L179</f>
        <v>35482.257609353328</v>
      </c>
      <c r="L179" s="10">
        <f t="shared" si="5"/>
        <v>454702.9780550155</v>
      </c>
      <c r="N179" s="1" t="s">
        <v>543</v>
      </c>
      <c r="O179" s="9">
        <f>+B179/'Total x Ano'!$G$30</f>
        <v>2.5205681611022331E-4</v>
      </c>
      <c r="P179" s="9">
        <f>+C179/'Total x Ano'!$G$30</f>
        <v>5.2186404241621898E-5</v>
      </c>
      <c r="Q179" s="9">
        <f>+D179/'Total x Ano'!$G$30</f>
        <v>1.6308048432954352E-3</v>
      </c>
      <c r="R179" s="9">
        <f>+E179/'Total x Ano'!$G$30</f>
        <v>1.0824556896891727E-4</v>
      </c>
      <c r="S179" s="9">
        <f>+F179/'Total x Ano'!$G$30</f>
        <v>8.4582315802800474E-4</v>
      </c>
      <c r="T179" s="9">
        <f>+G179/'Total x Ano'!$G$30</f>
        <v>9.2194337240261099E-5</v>
      </c>
      <c r="U179" s="9">
        <f>+H179/'Total x Ano'!$G$30</f>
        <v>1.8303304247245565E-4</v>
      </c>
      <c r="V179" s="9">
        <f>+I179/'Total x Ano'!$G$30</f>
        <v>1.2558982593377E-5</v>
      </c>
      <c r="W179" s="9">
        <f>+J179/'Total x Ano'!$G$30</f>
        <v>3.5985467275815086E-6</v>
      </c>
      <c r="X179" s="9">
        <f>+K179/'Total x Ano'!$G$30</f>
        <v>2.6919323194470762E-4</v>
      </c>
      <c r="Y179" s="9">
        <f>+L179/'Total x Ano'!$G$30</f>
        <v>3.4496949316225852E-3</v>
      </c>
    </row>
    <row r="180" spans="1:25" x14ac:dyDescent="0.25">
      <c r="A180" s="1" t="s">
        <v>544</v>
      </c>
      <c r="B180" s="10">
        <f>tab_dinamicas!C180</f>
        <v>98987.0713968661</v>
      </c>
      <c r="C180" s="10">
        <f>tab_dinamicas!D180</f>
        <v>111187.14173498962</v>
      </c>
      <c r="D180" s="10">
        <f>tab_dinamicas!E180</f>
        <v>1158730.6290811691</v>
      </c>
      <c r="E180" s="10">
        <f>tab_dinamicas!F180</f>
        <v>13538.298328427445</v>
      </c>
      <c r="F180" s="10">
        <f>tab_dinamicas!G180</f>
        <v>600291.62273416726</v>
      </c>
      <c r="G180" s="10">
        <f>tab_dinamicas!H180</f>
        <v>52836.936584199393</v>
      </c>
      <c r="H180" s="10">
        <f>tab_dinamicas!I180</f>
        <v>39726.554704545379</v>
      </c>
      <c r="I180" s="10">
        <f>tab_dinamicas!J180</f>
        <v>46146.708191423895</v>
      </c>
      <c r="J180" s="10">
        <f>tab_dinamicas!K180</f>
        <v>20883.947019992171</v>
      </c>
      <c r="K180" s="10">
        <f>tab_dinamicas!L180</f>
        <v>230992.0664592082</v>
      </c>
      <c r="L180" s="10">
        <f t="shared" si="5"/>
        <v>2373320.9762349888</v>
      </c>
      <c r="N180" s="1" t="s">
        <v>544</v>
      </c>
      <c r="O180" s="9">
        <f>+B180/'Total x Ano'!$G$30</f>
        <v>7.5098518147953747E-4</v>
      </c>
      <c r="P180" s="9">
        <f>+C180/'Total x Ano'!$G$30</f>
        <v>8.4354345103582705E-4</v>
      </c>
      <c r="Q180" s="9">
        <f>+D180/'Total x Ano'!$G$30</f>
        <v>8.7909412763369256E-3</v>
      </c>
      <c r="R180" s="9">
        <f>+E180/'Total x Ano'!$G$30</f>
        <v>1.0271100340301703E-4</v>
      </c>
      <c r="S180" s="9">
        <f>+F180/'Total x Ano'!$G$30</f>
        <v>4.5542322535459629E-3</v>
      </c>
      <c r="T180" s="9">
        <f>+G180/'Total x Ano'!$G$30</f>
        <v>4.0085796912225897E-4</v>
      </c>
      <c r="U180" s="9">
        <f>+H180/'Total x Ano'!$G$30</f>
        <v>3.0139343929811747E-4</v>
      </c>
      <c r="V180" s="9">
        <f>+I180/'Total x Ano'!$G$30</f>
        <v>3.5010121561104103E-4</v>
      </c>
      <c r="W180" s="9">
        <f>+J180/'Total x Ano'!$G$30</f>
        <v>1.5844023387598071E-4</v>
      </c>
      <c r="X180" s="9">
        <f>+K180/'Total x Ano'!$G$30</f>
        <v>1.7524674333954879E-3</v>
      </c>
      <c r="Y180" s="9">
        <f>+L180/'Total x Ano'!$G$30</f>
        <v>1.8005673457104156E-2</v>
      </c>
    </row>
    <row r="181" spans="1:25" x14ac:dyDescent="0.25">
      <c r="A181" s="1" t="s">
        <v>545</v>
      </c>
      <c r="B181" s="10">
        <f>tab_dinamicas!C181</f>
        <v>435932.91943842691</v>
      </c>
      <c r="C181" s="10">
        <f>tab_dinamicas!D181</f>
        <v>217049.92242398474</v>
      </c>
      <c r="D181" s="10">
        <f>tab_dinamicas!E181</f>
        <v>2914899.0979149742</v>
      </c>
      <c r="E181" s="10">
        <f>tab_dinamicas!F181</f>
        <v>41745.024729198427</v>
      </c>
      <c r="F181" s="10">
        <f>tab_dinamicas!G181</f>
        <v>2114163.1481876699</v>
      </c>
      <c r="G181" s="10">
        <f>tab_dinamicas!H181</f>
        <v>205017.78382704814</v>
      </c>
      <c r="H181" s="10">
        <f>tab_dinamicas!I181</f>
        <v>258479.7966324474</v>
      </c>
      <c r="I181" s="10">
        <f>tab_dinamicas!J181</f>
        <v>91145.434681404644</v>
      </c>
      <c r="J181" s="10">
        <f>tab_dinamicas!K181</f>
        <v>125862.28040714585</v>
      </c>
      <c r="K181" s="10">
        <f>tab_dinamicas!L181</f>
        <v>418569.59579534072</v>
      </c>
      <c r="L181" s="10">
        <f t="shared" si="5"/>
        <v>6822865.0040376401</v>
      </c>
      <c r="N181" s="1" t="s">
        <v>545</v>
      </c>
      <c r="O181" s="9">
        <f>+B181/'Total x Ano'!$G$30</f>
        <v>3.3072921341901255E-3</v>
      </c>
      <c r="P181" s="9">
        <f>+C181/'Total x Ano'!$G$30</f>
        <v>1.6466925739037097E-3</v>
      </c>
      <c r="Q181" s="9">
        <f>+D181/'Total x Ano'!$G$30</f>
        <v>2.2114464011827727E-2</v>
      </c>
      <c r="R181" s="9">
        <f>+E181/'Total x Ano'!$G$30</f>
        <v>3.1670696515946617E-4</v>
      </c>
      <c r="S181" s="9">
        <f>+F181/'Total x Ano'!$G$30</f>
        <v>1.6039520849682739E-2</v>
      </c>
      <c r="T181" s="9">
        <f>+G181/'Total x Ano'!$G$30</f>
        <v>1.5554083520321507E-3</v>
      </c>
      <c r="U181" s="9">
        <f>+H181/'Total x Ano'!$G$30</f>
        <v>1.9610085867128508E-3</v>
      </c>
      <c r="V181" s="9">
        <f>+I181/'Total x Ano'!$G$30</f>
        <v>6.914930388314636E-4</v>
      </c>
      <c r="W181" s="9">
        <f>+J181/'Total x Ano'!$G$30</f>
        <v>9.5487932069461502E-4</v>
      </c>
      <c r="X181" s="9">
        <f>+K181/'Total x Ano'!$G$30</f>
        <v>3.1755618125109265E-3</v>
      </c>
      <c r="Y181" s="9">
        <f>+L181/'Total x Ano'!$G$30</f>
        <v>5.1763027645545766E-2</v>
      </c>
    </row>
    <row r="182" spans="1:25" x14ac:dyDescent="0.25">
      <c r="A182" s="1" t="s">
        <v>546</v>
      </c>
      <c r="B182" s="10">
        <f>tab_dinamicas!C182</f>
        <v>49300.382054426162</v>
      </c>
      <c r="C182" s="10">
        <f>tab_dinamicas!D182</f>
        <v>35668.679065688782</v>
      </c>
      <c r="D182" s="10">
        <f>tab_dinamicas!E182</f>
        <v>757885.8125043771</v>
      </c>
      <c r="E182" s="10">
        <f>tab_dinamicas!F182</f>
        <v>4563.5262152037603</v>
      </c>
      <c r="F182" s="10">
        <f>tab_dinamicas!G182</f>
        <v>525613.90052145405</v>
      </c>
      <c r="G182" s="10">
        <f>tab_dinamicas!H182</f>
        <v>35914.869700782721</v>
      </c>
      <c r="H182" s="10">
        <f>tab_dinamicas!I182</f>
        <v>45877.881602930051</v>
      </c>
      <c r="I182" s="10">
        <f>tab_dinamicas!J182</f>
        <v>33307.175728924994</v>
      </c>
      <c r="J182" s="10">
        <f>tab_dinamicas!K182</f>
        <v>2085.1258537058939</v>
      </c>
      <c r="K182" s="10">
        <f>tab_dinamicas!L182</f>
        <v>82175.150089015704</v>
      </c>
      <c r="L182" s="10">
        <f t="shared" si="5"/>
        <v>1572392.5033365095</v>
      </c>
      <c r="N182" s="1" t="s">
        <v>546</v>
      </c>
      <c r="O182" s="9">
        <f>+B182/'Total x Ano'!$G$30</f>
        <v>3.740271920533445E-4</v>
      </c>
      <c r="P182" s="9">
        <f>+C182/'Total x Ano'!$G$30</f>
        <v>2.706075555451752E-4</v>
      </c>
      <c r="Q182" s="9">
        <f>+D182/'Total x Ano'!$G$30</f>
        <v>5.7498520403987405E-3</v>
      </c>
      <c r="R182" s="9">
        <f>+E182/'Total x Ano'!$G$30</f>
        <v>3.4622102811498316E-5</v>
      </c>
      <c r="S182" s="9">
        <f>+F182/'Total x Ano'!$G$30</f>
        <v>3.9876748033962819E-3</v>
      </c>
      <c r="T182" s="9">
        <f>+G182/'Total x Ano'!$G$30</f>
        <v>2.7247532995415162E-4</v>
      </c>
      <c r="U182" s="9">
        <f>+H182/'Total x Ano'!$G$30</f>
        <v>3.4806170902197182E-4</v>
      </c>
      <c r="V182" s="9">
        <f>+I182/'Total x Ano'!$G$30</f>
        <v>2.5269153896949711E-4</v>
      </c>
      <c r="W182" s="9">
        <f>+J182/'Total x Ano'!$G$30</f>
        <v>1.581922361734375E-5</v>
      </c>
      <c r="X182" s="9">
        <f>+K182/'Total x Ano'!$G$30</f>
        <v>6.2343818371276194E-4</v>
      </c>
      <c r="Y182" s="9">
        <f>+L182/'Total x Ano'!$G$30</f>
        <v>1.1929269679480768E-2</v>
      </c>
    </row>
    <row r="183" spans="1:25" x14ac:dyDescent="0.25">
      <c r="A183" s="1" t="s">
        <v>547</v>
      </c>
      <c r="B183" s="10">
        <f>tab_dinamicas!C183</f>
        <v>645572.22152333264</v>
      </c>
      <c r="C183" s="10">
        <f>tab_dinamicas!D183</f>
        <v>316770.19479555695</v>
      </c>
      <c r="D183" s="10">
        <f>tab_dinamicas!E183</f>
        <v>16597115.208049126</v>
      </c>
      <c r="E183" s="10">
        <f>tab_dinamicas!F183</f>
        <v>219862.69852507138</v>
      </c>
      <c r="F183" s="10">
        <f>tab_dinamicas!G183</f>
        <v>4084995.7756527872</v>
      </c>
      <c r="G183" s="10">
        <f>tab_dinamicas!H183</f>
        <v>331196.01459147129</v>
      </c>
      <c r="H183" s="10">
        <f>tab_dinamicas!I183</f>
        <v>181945.26238959064</v>
      </c>
      <c r="I183" s="10">
        <f>tab_dinamicas!J183</f>
        <v>349703.02782632341</v>
      </c>
      <c r="J183" s="10">
        <f>tab_dinamicas!K183</f>
        <v>369179.75794318761</v>
      </c>
      <c r="K183" s="10">
        <f>tab_dinamicas!L183</f>
        <v>980411.40409586253</v>
      </c>
      <c r="L183" s="10">
        <f t="shared" si="5"/>
        <v>24076751.565392308</v>
      </c>
      <c r="N183" s="1" t="s">
        <v>547</v>
      </c>
      <c r="O183" s="9">
        <f>+B183/'Total x Ano'!$G$30</f>
        <v>4.8977625572443921E-3</v>
      </c>
      <c r="P183" s="9">
        <f>+C183/'Total x Ano'!$G$30</f>
        <v>2.4032403309729726E-3</v>
      </c>
      <c r="Q183" s="9">
        <f>+D183/'Total x Ano'!$G$30</f>
        <v>0.12591732840121359</v>
      </c>
      <c r="R183" s="9">
        <f>+E183/'Total x Ano'!$G$30</f>
        <v>1.6680322614096351E-3</v>
      </c>
      <c r="S183" s="9">
        <f>+F183/'Total x Ano'!$G$30</f>
        <v>3.0991636085708835E-2</v>
      </c>
      <c r="T183" s="9">
        <f>+G183/'Total x Ano'!$G$30</f>
        <v>2.512684693196713E-3</v>
      </c>
      <c r="U183" s="9">
        <f>+H183/'Total x Ano'!$G$30</f>
        <v>1.3803640613547308E-3</v>
      </c>
      <c r="V183" s="9">
        <f>+I183/'Total x Ano'!$G$30</f>
        <v>2.653091844319477E-3</v>
      </c>
      <c r="W183" s="9">
        <f>+J183/'Total x Ano'!$G$30</f>
        <v>2.8008559461868681E-3</v>
      </c>
      <c r="X183" s="9">
        <f>+K183/'Total x Ano'!$G$30</f>
        <v>7.4380868717452498E-3</v>
      </c>
      <c r="Y183" s="9">
        <f>+L183/'Total x Ano'!$G$30</f>
        <v>0.18266308305335244</v>
      </c>
    </row>
    <row r="184" spans="1:25" x14ac:dyDescent="0.25">
      <c r="A184" s="1" t="s">
        <v>548</v>
      </c>
      <c r="B184" s="10">
        <f>tab_dinamicas!C184</f>
        <v>2846812.1452535754</v>
      </c>
      <c r="C184" s="10">
        <f>tab_dinamicas!D184</f>
        <v>1169169.8847978637</v>
      </c>
      <c r="D184" s="10">
        <f>tab_dinamicas!E184</f>
        <v>26300912.159780655</v>
      </c>
      <c r="E184" s="10">
        <f>tab_dinamicas!F184</f>
        <v>1603828.6579296337</v>
      </c>
      <c r="F184" s="10">
        <f>tab_dinamicas!G184</f>
        <v>18013591.826464459</v>
      </c>
      <c r="G184" s="10">
        <f>tab_dinamicas!H184</f>
        <v>1211928.3316639697</v>
      </c>
      <c r="H184" s="10">
        <f>tab_dinamicas!I184</f>
        <v>2521580.109918009</v>
      </c>
      <c r="I184" s="10">
        <f>tab_dinamicas!J184</f>
        <v>704305.28014770441</v>
      </c>
      <c r="J184" s="10">
        <f>tab_dinamicas!K184</f>
        <v>263072.09675389854</v>
      </c>
      <c r="K184" s="10">
        <f>tab_dinamicas!L184</f>
        <v>7710220.4438482299</v>
      </c>
      <c r="L184" s="10">
        <f t="shared" si="5"/>
        <v>62345420.936557986</v>
      </c>
      <c r="N184" s="1" t="s">
        <v>548</v>
      </c>
      <c r="O184" s="9">
        <f>+B184/'Total x Ano'!$G$30</f>
        <v>2.1597908750829994E-2</v>
      </c>
      <c r="P184" s="9">
        <f>+C184/'Total x Ano'!$G$30</f>
        <v>8.8701407741933833E-3</v>
      </c>
      <c r="Q184" s="9">
        <f>+D184/'Total x Ano'!$G$30</f>
        <v>0.19953712149135849</v>
      </c>
      <c r="R184" s="9">
        <f>+E184/'Total x Ano'!$G$30</f>
        <v>1.2167766343024687E-2</v>
      </c>
      <c r="S184" s="9">
        <f>+F184/'Total x Ano'!$G$30</f>
        <v>0.13666371108867875</v>
      </c>
      <c r="T184" s="9">
        <f>+G184/'Total x Ano'!$G$30</f>
        <v>9.1945362687401826E-3</v>
      </c>
      <c r="U184" s="9">
        <f>+H184/'Total x Ano'!$G$30</f>
        <v>1.9130470977060558E-2</v>
      </c>
      <c r="V184" s="9">
        <f>+I184/'Total x Ano'!$G$30</f>
        <v>5.3433526334780096E-3</v>
      </c>
      <c r="W184" s="9">
        <f>+J184/'Total x Ano'!$G$30</f>
        <v>1.9958489885092581E-3</v>
      </c>
      <c r="X184" s="9">
        <f>+K184/'Total x Ano'!$G$30</f>
        <v>5.8495126864152494E-2</v>
      </c>
      <c r="Y184" s="9">
        <f>+L184/'Total x Ano'!$G$30</f>
        <v>0.4729959841800257</v>
      </c>
    </row>
    <row r="185" spans="1:25" x14ac:dyDescent="0.25">
      <c r="A185" s="1" t="s">
        <v>549</v>
      </c>
      <c r="B185" s="10">
        <f>tab_dinamicas!C185</f>
        <v>321606.90711196495</v>
      </c>
      <c r="C185" s="10">
        <f>tab_dinamicas!D185</f>
        <v>201816.46670567454</v>
      </c>
      <c r="D185" s="10">
        <f>tab_dinamicas!E185</f>
        <v>2415080.7041264395</v>
      </c>
      <c r="E185" s="10">
        <f>tab_dinamicas!F185</f>
        <v>92659.089380335339</v>
      </c>
      <c r="F185" s="10">
        <f>tab_dinamicas!G185</f>
        <v>2406687.6265648161</v>
      </c>
      <c r="G185" s="10">
        <f>tab_dinamicas!H185</f>
        <v>161351.0817824392</v>
      </c>
      <c r="H185" s="10">
        <f>tab_dinamicas!I185</f>
        <v>239147.12585257151</v>
      </c>
      <c r="I185" s="10">
        <f>tab_dinamicas!J185</f>
        <v>117676.00228381676</v>
      </c>
      <c r="J185" s="10">
        <f>tab_dinamicas!K185</f>
        <v>87902.420570573333</v>
      </c>
      <c r="K185" s="10">
        <f>tab_dinamicas!L185</f>
        <v>460273.66625784489</v>
      </c>
      <c r="L185" s="10">
        <f t="shared" si="5"/>
        <v>6504201.0906364769</v>
      </c>
      <c r="N185" s="1" t="s">
        <v>549</v>
      </c>
      <c r="O185" s="9">
        <f>+B185/'Total x Ano'!$G$30</f>
        <v>2.4399350146871632E-3</v>
      </c>
      <c r="P185" s="9">
        <f>+C185/'Total x Ano'!$G$30</f>
        <v>1.5311209204974864E-3</v>
      </c>
      <c r="Q185" s="9">
        <f>+D185/'Total x Ano'!$G$30</f>
        <v>1.832249197073977E-2</v>
      </c>
      <c r="R185" s="9">
        <f>+E185/'Total x Ano'!$G$30</f>
        <v>7.0297668242989234E-4</v>
      </c>
      <c r="S185" s="9">
        <f>+F185/'Total x Ano'!$G$30</f>
        <v>1.8258816212008439E-2</v>
      </c>
      <c r="T185" s="9">
        <f>+G185/'Total x Ano'!$G$30</f>
        <v>1.2241221982261924E-3</v>
      </c>
      <c r="U185" s="9">
        <f>+H185/'Total x Ano'!$G$30</f>
        <v>1.8143374197692361E-3</v>
      </c>
      <c r="V185" s="9">
        <f>+I185/'Total x Ano'!$G$30</f>
        <v>8.9277248719267044E-4</v>
      </c>
      <c r="W185" s="9">
        <f>+J185/'Total x Ano'!$G$30</f>
        <v>6.6688926476081813E-4</v>
      </c>
      <c r="X185" s="9">
        <f>+K185/'Total x Ano'!$G$30</f>
        <v>3.4919580699489523E-3</v>
      </c>
      <c r="Y185" s="9">
        <f>+L185/'Total x Ano'!$G$30</f>
        <v>4.9345420240260625E-2</v>
      </c>
    </row>
    <row r="186" spans="1:25" x14ac:dyDescent="0.25">
      <c r="A186" s="1" t="s">
        <v>550</v>
      </c>
      <c r="B186" s="10">
        <f>tab_dinamicas!C186</f>
        <v>186174.20126103458</v>
      </c>
      <c r="C186" s="10">
        <f>tab_dinamicas!D186</f>
        <v>62325.450540204882</v>
      </c>
      <c r="D186" s="10">
        <f>tab_dinamicas!E186</f>
        <v>1659561.689605328</v>
      </c>
      <c r="E186" s="10">
        <f>tab_dinamicas!F186</f>
        <v>33412.993423956221</v>
      </c>
      <c r="F186" s="10">
        <f>tab_dinamicas!G186</f>
        <v>821211.89567539911</v>
      </c>
      <c r="G186" s="10">
        <f>tab_dinamicas!H186</f>
        <v>124241.95878851236</v>
      </c>
      <c r="H186" s="10">
        <f>tab_dinamicas!I186</f>
        <v>209506.71899110515</v>
      </c>
      <c r="I186" s="10">
        <f>tab_dinamicas!J186</f>
        <v>49309.943294014163</v>
      </c>
      <c r="J186" s="10">
        <f>tab_dinamicas!K186</f>
        <v>2183.9495760429554</v>
      </c>
      <c r="K186" s="10">
        <f>tab_dinamicas!L186</f>
        <v>235827.05478114414</v>
      </c>
      <c r="L186" s="10">
        <f t="shared" si="5"/>
        <v>3383755.8559367415</v>
      </c>
      <c r="N186" s="1" t="s">
        <v>550</v>
      </c>
      <c r="O186" s="9">
        <f>+B186/'Total x Ano'!$G$30</f>
        <v>1.4124477504771644E-3</v>
      </c>
      <c r="P186" s="9">
        <f>+C186/'Total x Ano'!$G$30</f>
        <v>4.7284447478068887E-4</v>
      </c>
      <c r="Q186" s="9">
        <f>+D186/'Total x Ano'!$G$30</f>
        <v>1.2590596115809552E-2</v>
      </c>
      <c r="R186" s="9">
        <f>+E186/'Total x Ano'!$G$30</f>
        <v>2.5349434604102027E-4</v>
      </c>
      <c r="S186" s="9">
        <f>+F186/'Total x Ano'!$G$30</f>
        <v>6.230288014425182E-3</v>
      </c>
      <c r="T186" s="9">
        <f>+G186/'Total x Ano'!$G$30</f>
        <v>9.4258642721213126E-4</v>
      </c>
      <c r="U186" s="9">
        <f>+H186/'Total x Ano'!$G$30</f>
        <v>1.5894645549408464E-3</v>
      </c>
      <c r="V186" s="9">
        <f>+I186/'Total x Ano'!$G$30</f>
        <v>3.7409973030653093E-4</v>
      </c>
      <c r="W186" s="9">
        <f>+J186/'Total x Ano'!$G$30</f>
        <v>1.6568969518565868E-5</v>
      </c>
      <c r="X186" s="9">
        <f>+K186/'Total x Ano'!$G$30</f>
        <v>1.7891490376813932E-3</v>
      </c>
      <c r="Y186" s="9">
        <f>+L186/'Total x Ano'!$G$30</f>
        <v>2.5671539421193074E-2</v>
      </c>
    </row>
    <row r="187" spans="1:25" x14ac:dyDescent="0.25">
      <c r="A187" s="1" t="s">
        <v>551</v>
      </c>
      <c r="B187" s="10">
        <f>tab_dinamicas!C187</f>
        <v>559389.38216286234</v>
      </c>
      <c r="C187" s="10">
        <f>tab_dinamicas!D187</f>
        <v>78233.736632386484</v>
      </c>
      <c r="D187" s="10">
        <f>tab_dinamicas!E187</f>
        <v>2842148.128647388</v>
      </c>
      <c r="E187" s="10">
        <f>tab_dinamicas!F187</f>
        <v>22218.24221112844</v>
      </c>
      <c r="F187" s="10">
        <f>tab_dinamicas!G187</f>
        <v>1948227.4336667354</v>
      </c>
      <c r="G187" s="10">
        <f>tab_dinamicas!H187</f>
        <v>153369.40477690115</v>
      </c>
      <c r="H187" s="10">
        <f>tab_dinamicas!I187</f>
        <v>112204.58484134726</v>
      </c>
      <c r="I187" s="10">
        <f>tab_dinamicas!J187</f>
        <v>85023.726291250307</v>
      </c>
      <c r="J187" s="10">
        <f>tab_dinamicas!K187</f>
        <v>51927.818515902793</v>
      </c>
      <c r="K187" s="10">
        <f>tab_dinamicas!L187</f>
        <v>432962.16533436277</v>
      </c>
      <c r="L187" s="10">
        <f t="shared" si="5"/>
        <v>6285704.6230802638</v>
      </c>
      <c r="N187" s="1" t="s">
        <v>551</v>
      </c>
      <c r="O187" s="9">
        <f>+B187/'Total x Ano'!$G$30</f>
        <v>4.2439192386754818E-3</v>
      </c>
      <c r="P187" s="9">
        <f>+C187/'Total x Ano'!$G$30</f>
        <v>5.9353586355879583E-4</v>
      </c>
      <c r="Q187" s="9">
        <f>+D187/'Total x Ano'!$G$30</f>
        <v>2.156252425760281E-2</v>
      </c>
      <c r="R187" s="9">
        <f>+E187/'Total x Ano'!$G$30</f>
        <v>1.6856313075657749E-4</v>
      </c>
      <c r="S187" s="9">
        <f>+F187/'Total x Ano'!$G$30</f>
        <v>1.4780616419791845E-2</v>
      </c>
      <c r="T187" s="9">
        <f>+G187/'Total x Ano'!$G$30</f>
        <v>1.1635676119562039E-3</v>
      </c>
      <c r="U187" s="9">
        <f>+H187/'Total x Ano'!$G$30</f>
        <v>8.5126248631074361E-4</v>
      </c>
      <c r="V187" s="9">
        <f>+I187/'Total x Ano'!$G$30</f>
        <v>6.4504947583410017E-4</v>
      </c>
      <c r="W187" s="9">
        <f>+J187/'Total x Ano'!$G$30</f>
        <v>3.9396076337739168E-4</v>
      </c>
      <c r="X187" s="9">
        <f>+K187/'Total x Ano'!$G$30</f>
        <v>3.2847539150218158E-3</v>
      </c>
      <c r="Y187" s="9">
        <f>+L187/'Total x Ano'!$G$30</f>
        <v>4.768775316288576E-2</v>
      </c>
    </row>
    <row r="188" spans="1:25" x14ac:dyDescent="0.25">
      <c r="A188" s="1" t="s">
        <v>552</v>
      </c>
      <c r="B188" s="10">
        <f>tab_dinamicas!C188</f>
        <v>22089.920878388264</v>
      </c>
      <c r="C188" s="10">
        <f>tab_dinamicas!D188</f>
        <v>23775.843394933188</v>
      </c>
      <c r="D188" s="10">
        <f>tab_dinamicas!E188</f>
        <v>458055.30699063442</v>
      </c>
      <c r="E188" s="10">
        <f>tab_dinamicas!F188</f>
        <v>7105.3312199181546</v>
      </c>
      <c r="F188" s="10">
        <f>tab_dinamicas!G188</f>
        <v>153929.76238192071</v>
      </c>
      <c r="G188" s="10">
        <f>tab_dinamicas!H188</f>
        <v>15507.399826607421</v>
      </c>
      <c r="H188" s="10">
        <f>tab_dinamicas!I188</f>
        <v>43946.47040100646</v>
      </c>
      <c r="I188" s="10">
        <f>tab_dinamicas!J188</f>
        <v>10533.8415791302</v>
      </c>
      <c r="J188" s="10">
        <f>tab_dinamicas!K188</f>
        <v>2104.757670523788</v>
      </c>
      <c r="K188" s="10">
        <f>tab_dinamicas!L188</f>
        <v>59156.028597001452</v>
      </c>
      <c r="L188" s="10">
        <f t="shared" si="5"/>
        <v>796204.66294006398</v>
      </c>
      <c r="N188" s="1" t="s">
        <v>552</v>
      </c>
      <c r="O188" s="9">
        <f>+B188/'Total x Ano'!$G$30</f>
        <v>1.6758959534436983E-4</v>
      </c>
      <c r="P188" s="9">
        <f>+C188/'Total x Ano'!$G$30</f>
        <v>1.8038018313711073E-4</v>
      </c>
      <c r="Q188" s="9">
        <f>+D188/'Total x Ano'!$G$30</f>
        <v>3.4751280444379079E-3</v>
      </c>
      <c r="R188" s="9">
        <f>+E188/'Total x Ano'!$G$30</f>
        <v>5.3906013991150308E-5</v>
      </c>
      <c r="S188" s="9">
        <f>+F188/'Total x Ano'!$G$30</f>
        <v>1.1678188768109027E-3</v>
      </c>
      <c r="T188" s="9">
        <f>+G188/'Total x Ano'!$G$30</f>
        <v>1.1764998508107419E-4</v>
      </c>
      <c r="U188" s="9">
        <f>+H188/'Total x Ano'!$G$30</f>
        <v>3.3340867230192473E-4</v>
      </c>
      <c r="V188" s="9">
        <f>+I188/'Total x Ano'!$G$30</f>
        <v>7.9917092387382643E-5</v>
      </c>
      <c r="W188" s="9">
        <f>+J188/'Total x Ano'!$G$30</f>
        <v>1.5968164315434005E-5</v>
      </c>
      <c r="X188" s="9">
        <f>+K188/'Total x Ano'!$G$30</f>
        <v>4.4879902238358711E-4</v>
      </c>
      <c r="Y188" s="9">
        <f>+L188/'Total x Ano'!$G$30</f>
        <v>6.0405656501908433E-3</v>
      </c>
    </row>
    <row r="189" spans="1:25" x14ac:dyDescent="0.25">
      <c r="A189" s="1" t="s">
        <v>553</v>
      </c>
      <c r="B189" s="10">
        <f>tab_dinamicas!C189</f>
        <v>25374.992854188244</v>
      </c>
      <c r="C189" s="10">
        <f>tab_dinamicas!D189</f>
        <v>9643.5970065330876</v>
      </c>
      <c r="D189" s="10">
        <f>tab_dinamicas!E189</f>
        <v>415424.32967534813</v>
      </c>
      <c r="E189" s="10">
        <f>tab_dinamicas!F189</f>
        <v>28942.018744467998</v>
      </c>
      <c r="F189" s="10">
        <f>tab_dinamicas!G189</f>
        <v>139201.95558023412</v>
      </c>
      <c r="G189" s="10">
        <f>tab_dinamicas!H189</f>
        <v>21748.698011894572</v>
      </c>
      <c r="H189" s="10">
        <f>tab_dinamicas!I189</f>
        <v>13183.605234431741</v>
      </c>
      <c r="I189" s="10">
        <f>tab_dinamicas!J189</f>
        <v>30055.614818108421</v>
      </c>
      <c r="J189" s="10">
        <f>tab_dinamicas!K189</f>
        <v>1217.3455520738657</v>
      </c>
      <c r="K189" s="10">
        <f>tab_dinamicas!L189</f>
        <v>48360.905986355494</v>
      </c>
      <c r="L189" s="10">
        <f t="shared" si="5"/>
        <v>733153.06346363563</v>
      </c>
      <c r="N189" s="1" t="s">
        <v>553</v>
      </c>
      <c r="O189" s="9">
        <f>+B189/'Total x Ano'!$G$30</f>
        <v>1.9251244980511505E-4</v>
      </c>
      <c r="P189" s="9">
        <f>+C189/'Total x Ano'!$G$30</f>
        <v>7.3163074186030126E-5</v>
      </c>
      <c r="Q189" s="9">
        <f>+D189/'Total x Ano'!$G$30</f>
        <v>3.151699623089704E-3</v>
      </c>
      <c r="R189" s="9">
        <f>+E189/'Total x Ano'!$G$30</f>
        <v>2.1957440393459906E-4</v>
      </c>
      <c r="S189" s="9">
        <f>+F189/'Total x Ano'!$G$30</f>
        <v>1.0560834298714114E-3</v>
      </c>
      <c r="T189" s="9">
        <f>+G189/'Total x Ano'!$G$30</f>
        <v>1.6500083993719808E-4</v>
      </c>
      <c r="U189" s="9">
        <f>+H189/'Total x Ano'!$G$30</f>
        <v>1.0002005342535828E-4</v>
      </c>
      <c r="V189" s="9">
        <f>+I189/'Total x Ano'!$G$30</f>
        <v>2.2802292289426021E-4</v>
      </c>
      <c r="W189" s="9">
        <f>+J189/'Total x Ano'!$G$30</f>
        <v>9.2356350930132004E-6</v>
      </c>
      <c r="X189" s="9">
        <f>+K189/'Total x Ano'!$G$30</f>
        <v>3.6689966928173871E-4</v>
      </c>
      <c r="Y189" s="9">
        <f>+L189/'Total x Ano'!$G$30</f>
        <v>5.5622121015184278E-3</v>
      </c>
    </row>
    <row r="190" spans="1:25" x14ac:dyDescent="0.25">
      <c r="A190" s="1" t="s">
        <v>554</v>
      </c>
      <c r="B190" s="10">
        <f>tab_dinamicas!C190</f>
        <v>121577.6920239015</v>
      </c>
      <c r="C190" s="10">
        <f>tab_dinamicas!D190</f>
        <v>40094.911682360762</v>
      </c>
      <c r="D190" s="10">
        <f>tab_dinamicas!E190</f>
        <v>837347.93440001213</v>
      </c>
      <c r="E190" s="10">
        <f>tab_dinamicas!F190</f>
        <v>11852.247247832032</v>
      </c>
      <c r="F190" s="10">
        <f>tab_dinamicas!G190</f>
        <v>414469.33208471682</v>
      </c>
      <c r="G190" s="10">
        <f>tab_dinamicas!H190</f>
        <v>42119.090802706989</v>
      </c>
      <c r="H190" s="10">
        <f>tab_dinamicas!I190</f>
        <v>48943.307288787582</v>
      </c>
      <c r="I190" s="10">
        <f>tab_dinamicas!J190</f>
        <v>29033.242576048397</v>
      </c>
      <c r="J190" s="10">
        <f>tab_dinamicas!K190</f>
        <v>2504.4505463994647</v>
      </c>
      <c r="K190" s="10">
        <f>tab_dinamicas!L190</f>
        <v>115317.50956379049</v>
      </c>
      <c r="L190" s="10">
        <f t="shared" si="5"/>
        <v>1663259.7182165561</v>
      </c>
      <c r="N190" s="1" t="s">
        <v>554</v>
      </c>
      <c r="O190" s="9">
        <f>+B190/'Total x Ano'!$G$30</f>
        <v>9.2237343543960645E-4</v>
      </c>
      <c r="P190" s="9">
        <f>+C190/'Total x Ano'!$G$30</f>
        <v>3.0418805305858378E-4</v>
      </c>
      <c r="Q190" s="9">
        <f>+D190/'Total x Ano'!$G$30</f>
        <v>6.3527072940236283E-3</v>
      </c>
      <c r="R190" s="9">
        <f>+E190/'Total x Ano'!$G$30</f>
        <v>8.9919440233437247E-5</v>
      </c>
      <c r="S190" s="9">
        <f>+F190/'Total x Ano'!$G$30</f>
        <v>3.1444543431880757E-3</v>
      </c>
      <c r="T190" s="9">
        <f>+G190/'Total x Ano'!$G$30</f>
        <v>3.1954489211431954E-4</v>
      </c>
      <c r="U190" s="9">
        <f>+H190/'Total x Ano'!$G$30</f>
        <v>3.7131817304822883E-4</v>
      </c>
      <c r="V190" s="9">
        <f>+I190/'Total x Ano'!$G$30</f>
        <v>2.2026649174715794E-4</v>
      </c>
      <c r="W190" s="9">
        <f>+J190/'Total x Ano'!$G$30</f>
        <v>1.9000514123240082E-5</v>
      </c>
      <c r="X190" s="9">
        <f>+K190/'Total x Ano'!$G$30</f>
        <v>8.7487931126198847E-4</v>
      </c>
      <c r="Y190" s="9">
        <f>+L190/'Total x Ano'!$G$30</f>
        <v>1.2618651948238266E-2</v>
      </c>
    </row>
    <row r="191" spans="1:25" x14ac:dyDescent="0.25">
      <c r="A191" s="1" t="s">
        <v>555</v>
      </c>
      <c r="B191" s="10">
        <f>tab_dinamicas!C191</f>
        <v>62565.60987468846</v>
      </c>
      <c r="C191" s="10">
        <f>tab_dinamicas!D191</f>
        <v>52598.329244486544</v>
      </c>
      <c r="D191" s="10">
        <f>tab_dinamicas!E191</f>
        <v>2597553.0831048475</v>
      </c>
      <c r="E191" s="10">
        <f>tab_dinamicas!F191</f>
        <v>5288.5820945045352</v>
      </c>
      <c r="F191" s="10">
        <f>tab_dinamicas!G191</f>
        <v>961472.95946750976</v>
      </c>
      <c r="G191" s="10">
        <f>tab_dinamicas!H191</f>
        <v>92393.207374994148</v>
      </c>
      <c r="H191" s="10">
        <f>tab_dinamicas!I191</f>
        <v>31803.07429226541</v>
      </c>
      <c r="I191" s="10">
        <f>tab_dinamicas!J191</f>
        <v>26090.176783827803</v>
      </c>
      <c r="J191" s="10">
        <f>tab_dinamicas!K191</f>
        <v>29813.257305800609</v>
      </c>
      <c r="K191" s="10">
        <f>tab_dinamicas!L191</f>
        <v>316867.09522523772</v>
      </c>
      <c r="L191" s="10">
        <f t="shared" si="5"/>
        <v>4176445.3747681621</v>
      </c>
      <c r="N191" s="1" t="s">
        <v>555</v>
      </c>
      <c r="O191" s="9">
        <f>+B191/'Total x Ano'!$G$30</f>
        <v>4.7466649152334064E-4</v>
      </c>
      <c r="P191" s="9">
        <f>+C191/'Total x Ano'!$G$30</f>
        <v>3.9904772689781552E-4</v>
      </c>
      <c r="Q191" s="9">
        <f>+D191/'Total x Ano'!$G$30</f>
        <v>1.9706855107342686E-2</v>
      </c>
      <c r="R191" s="9">
        <f>+E191/'Total x Ano'!$G$30</f>
        <v>4.0122884008634909E-5</v>
      </c>
      <c r="S191" s="9">
        <f>+F191/'Total x Ano'!$G$30</f>
        <v>7.2944065802136226E-3</v>
      </c>
      <c r="T191" s="9">
        <f>+G191/'Total x Ano'!$G$30</f>
        <v>7.009595155088431E-4</v>
      </c>
      <c r="U191" s="9">
        <f>+H191/'Total x Ano'!$G$30</f>
        <v>2.4128037310274745E-4</v>
      </c>
      <c r="V191" s="9">
        <f>+I191/'Total x Ano'!$G$30</f>
        <v>1.9793833548505666E-4</v>
      </c>
      <c r="W191" s="9">
        <f>+J191/'Total x Ano'!$G$30</f>
        <v>2.2618422923664409E-4</v>
      </c>
      <c r="X191" s="9">
        <f>+K191/'Total x Ano'!$G$30</f>
        <v>2.4039754854304424E-3</v>
      </c>
      <c r="Y191" s="9">
        <f>+L191/'Total x Ano'!$G$30</f>
        <v>3.1685436728749836E-2</v>
      </c>
    </row>
    <row r="192" spans="1:25" x14ac:dyDescent="0.25">
      <c r="A192" s="1" t="s">
        <v>95</v>
      </c>
      <c r="B192" s="10">
        <f>tab_dinamicas!C192</f>
        <v>6050925.3500602134</v>
      </c>
      <c r="C192" s="10">
        <f>tab_dinamicas!D192</f>
        <v>2740005.3256111043</v>
      </c>
      <c r="D192" s="10">
        <f>tab_dinamicas!E192</f>
        <v>64518022.498357274</v>
      </c>
      <c r="E192" s="10">
        <f>tab_dinamicas!F192</f>
        <v>2145660.9229271626</v>
      </c>
      <c r="F192" s="10">
        <f>tab_dinamicas!G192</f>
        <v>35002246.963879861</v>
      </c>
      <c r="G192" s="10">
        <f>tab_dinamicas!H192</f>
        <v>2647876.5680787852</v>
      </c>
      <c r="H192" s="10">
        <f>tab_dinamicas!I192</f>
        <v>4027143.5405786992</v>
      </c>
      <c r="I192" s="10">
        <f>tab_dinamicas!J192</f>
        <v>1733927.3831406254</v>
      </c>
      <c r="J192" s="10">
        <f>tab_dinamicas!K192</f>
        <v>1165187.6004110924</v>
      </c>
      <c r="K192" s="10">
        <f>tab_dinamicas!L192</f>
        <v>11778623.847510781</v>
      </c>
      <c r="L192" s="10">
        <f t="shared" si="5"/>
        <v>131809620.00055557</v>
      </c>
      <c r="N192" s="1" t="s">
        <v>95</v>
      </c>
      <c r="O192" s="9">
        <f>+B192/'Total x Ano'!$G$30</f>
        <v>4.5906553330741028E-2</v>
      </c>
      <c r="P192" s="9">
        <f>+C192/'Total x Ano'!$G$30</f>
        <v>2.0787597487949325E-2</v>
      </c>
      <c r="Q192" s="9">
        <f>+D192/'Total x Ano'!$G$30</f>
        <v>0.48947885972272231</v>
      </c>
      <c r="R192" s="9">
        <f>+E192/'Total x Ano'!$G$30</f>
        <v>1.6278485006770513E-2</v>
      </c>
      <c r="S192" s="9">
        <f>+F192/'Total x Ano'!$G$30</f>
        <v>0.26555153534114073</v>
      </c>
      <c r="T192" s="9">
        <f>+G192/'Total x Ano'!$G$30</f>
        <v>2.0088644273973513E-2</v>
      </c>
      <c r="U192" s="9">
        <f>+H192/'Total x Ano'!$G$30</f>
        <v>3.0552728553209733E-2</v>
      </c>
      <c r="V192" s="9">
        <f>+I192/'Total x Ano'!$G$30</f>
        <v>1.315478629809658E-2</v>
      </c>
      <c r="W192" s="9">
        <f>+J192/'Total x Ano'!$G$30</f>
        <v>8.8399283785673705E-3</v>
      </c>
      <c r="X192" s="9">
        <f>+K192/'Total x Ano'!$G$30</f>
        <v>8.9360881606829104E-2</v>
      </c>
      <c r="Y192" s="9">
        <f>+L192/'Total x Ano'!$G$30</f>
        <v>1</v>
      </c>
    </row>
    <row r="193" spans="1:25" x14ac:dyDescent="0.25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23"/>
    </row>
    <row r="194" spans="1:2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23"/>
    </row>
    <row r="195" spans="1:25" x14ac:dyDescent="0.25">
      <c r="A195" s="1"/>
      <c r="B195" s="123">
        <v>2013</v>
      </c>
      <c r="C195" s="123">
        <v>2013</v>
      </c>
      <c r="D195" s="123">
        <v>2013</v>
      </c>
      <c r="E195" s="123">
        <v>2013</v>
      </c>
      <c r="F195" s="123">
        <v>2013</v>
      </c>
      <c r="G195" s="123">
        <v>2013</v>
      </c>
      <c r="H195" s="123">
        <v>2013</v>
      </c>
      <c r="I195" s="123">
        <v>2013</v>
      </c>
      <c r="J195" s="123">
        <v>2013</v>
      </c>
      <c r="K195" s="123">
        <v>2013</v>
      </c>
      <c r="L195" s="123">
        <v>2013</v>
      </c>
      <c r="O195" s="123">
        <v>2013</v>
      </c>
      <c r="P195" s="123">
        <v>2013</v>
      </c>
      <c r="Q195" s="123">
        <v>2013</v>
      </c>
      <c r="R195" s="123">
        <v>2013</v>
      </c>
      <c r="S195" s="123">
        <v>2013</v>
      </c>
      <c r="T195" s="123">
        <v>2013</v>
      </c>
      <c r="U195" s="123">
        <v>2013</v>
      </c>
      <c r="V195" s="123">
        <v>2013</v>
      </c>
      <c r="W195" s="123">
        <v>2013</v>
      </c>
      <c r="X195" s="123">
        <v>2013</v>
      </c>
      <c r="Y195" s="123">
        <v>2013</v>
      </c>
    </row>
    <row r="196" spans="1:25" x14ac:dyDescent="0.25">
      <c r="A196" s="1"/>
      <c r="B196" s="1" t="s">
        <v>780</v>
      </c>
      <c r="C196" s="1" t="s">
        <v>782</v>
      </c>
      <c r="D196" s="1" t="s">
        <v>23</v>
      </c>
      <c r="E196" s="1" t="s">
        <v>787</v>
      </c>
      <c r="F196" s="1" t="s">
        <v>788</v>
      </c>
      <c r="G196" s="1" t="s">
        <v>791</v>
      </c>
      <c r="H196" s="1" t="s">
        <v>25</v>
      </c>
      <c r="I196" s="1" t="s">
        <v>24</v>
      </c>
      <c r="J196" s="1" t="s">
        <v>35</v>
      </c>
      <c r="K196" s="1" t="s">
        <v>795</v>
      </c>
      <c r="L196" s="123" t="s">
        <v>935</v>
      </c>
      <c r="N196" s="1"/>
      <c r="O196" s="1" t="s">
        <v>780</v>
      </c>
      <c r="P196" s="1" t="s">
        <v>782</v>
      </c>
      <c r="Q196" s="1" t="s">
        <v>23</v>
      </c>
      <c r="R196" s="1" t="s">
        <v>787</v>
      </c>
      <c r="S196" s="1" t="s">
        <v>788</v>
      </c>
      <c r="T196" s="1" t="s">
        <v>791</v>
      </c>
      <c r="U196" s="1" t="s">
        <v>25</v>
      </c>
      <c r="V196" s="1" t="s">
        <v>24</v>
      </c>
      <c r="W196" s="1" t="s">
        <v>35</v>
      </c>
      <c r="X196" s="1" t="s">
        <v>795</v>
      </c>
      <c r="Y196" s="123" t="s">
        <v>935</v>
      </c>
    </row>
    <row r="197" spans="1:25" x14ac:dyDescent="0.25">
      <c r="A197" s="1" t="s">
        <v>529</v>
      </c>
      <c r="B197" s="10">
        <f>tab_dinamicas!C197</f>
        <v>22352.786554573613</v>
      </c>
      <c r="C197" s="10">
        <f>tab_dinamicas!D197</f>
        <v>1731.1065145776529</v>
      </c>
      <c r="D197" s="10">
        <f>tab_dinamicas!E197</f>
        <v>253648.64147008062</v>
      </c>
      <c r="E197" s="10">
        <f>tab_dinamicas!F197</f>
        <v>1051.9048108424834</v>
      </c>
      <c r="F197" s="10">
        <f>tab_dinamicas!G197</f>
        <v>77676.819669050543</v>
      </c>
      <c r="G197" s="10">
        <f>tab_dinamicas!H197</f>
        <v>8099.5645364166285</v>
      </c>
      <c r="H197" s="10">
        <f>tab_dinamicas!I197</f>
        <v>8064.4869692926477</v>
      </c>
      <c r="I197" s="10">
        <f>tab_dinamicas!J197</f>
        <v>9566.0392494411935</v>
      </c>
      <c r="J197" s="10">
        <f>tab_dinamicas!K197</f>
        <v>2587.9261067874827</v>
      </c>
      <c r="K197" s="10">
        <f>tab_dinamicas!L197</f>
        <v>10828.20212892466</v>
      </c>
      <c r="L197" s="10">
        <f>SUM(B197:K197)</f>
        <v>395607.47800998745</v>
      </c>
      <c r="N197" s="1" t="s">
        <v>529</v>
      </c>
      <c r="O197" s="9">
        <f>+B197/'Total x Ano'!$H$30</f>
        <v>1.6767242605133563E-4</v>
      </c>
      <c r="P197" s="9">
        <f>+C197/'Total x Ano'!$H$30</f>
        <v>1.2985353228504608E-5</v>
      </c>
      <c r="Q197" s="9">
        <f>+D197/'Total x Ano'!$H$30</f>
        <v>1.902665825402953E-3</v>
      </c>
      <c r="R197" s="9">
        <f>+E197/'Total x Ano'!$H$30</f>
        <v>7.8905344162981874E-6</v>
      </c>
      <c r="S197" s="9">
        <f>+F197/'Total x Ano'!$H$30</f>
        <v>5.8266832951961022E-4</v>
      </c>
      <c r="T197" s="9">
        <f>+G197/'Total x Ano'!$H$30</f>
        <v>6.0756346080818353E-5</v>
      </c>
      <c r="U197" s="9">
        <f>+H197/'Total x Ano'!$H$30</f>
        <v>6.049322269952104E-5</v>
      </c>
      <c r="V197" s="9">
        <f>+I197/'Total x Ano'!$H$30</f>
        <v>7.1756646749168525E-5</v>
      </c>
      <c r="W197" s="9">
        <f>+J197/'Total x Ano'!$H$30</f>
        <v>1.9412516990095794E-5</v>
      </c>
      <c r="X197" s="9">
        <f>+K197/'Total x Ano'!$H$30</f>
        <v>8.1224366201427641E-5</v>
      </c>
      <c r="Y197" s="9">
        <f>+L197/'Total x Ano'!$H$30</f>
        <v>2.9675255673397324E-3</v>
      </c>
    </row>
    <row r="198" spans="1:25" x14ac:dyDescent="0.25">
      <c r="A198" s="1" t="s">
        <v>530</v>
      </c>
      <c r="B198" s="10">
        <f>tab_dinamicas!C198</f>
        <v>5317.4601143721875</v>
      </c>
      <c r="C198" s="10">
        <f>tab_dinamicas!D198</f>
        <v>4995.5771313440846</v>
      </c>
      <c r="D198" s="10">
        <f>tab_dinamicas!E198</f>
        <v>89747.172357770047</v>
      </c>
      <c r="E198" s="10">
        <f>tab_dinamicas!F198</f>
        <v>0</v>
      </c>
      <c r="F198" s="10">
        <f>tab_dinamicas!G198</f>
        <v>17607.19013887654</v>
      </c>
      <c r="G198" s="10">
        <f>tab_dinamicas!H198</f>
        <v>1860.6386253900669</v>
      </c>
      <c r="H198" s="10">
        <f>tab_dinamicas!I198</f>
        <v>4120.4464021507329</v>
      </c>
      <c r="I198" s="10">
        <f>tab_dinamicas!J198</f>
        <v>3137.7059778651314</v>
      </c>
      <c r="J198" s="10">
        <f>tab_dinamicas!K198</f>
        <v>25041.258711759743</v>
      </c>
      <c r="K198" s="10">
        <f>tab_dinamicas!L198</f>
        <v>2489.5351087615377</v>
      </c>
      <c r="L198" s="10">
        <f t="shared" ref="L198:L224" si="6">SUM(B198:K198)</f>
        <v>154316.98456829009</v>
      </c>
      <c r="N198" s="1" t="s">
        <v>530</v>
      </c>
      <c r="O198" s="9">
        <f>+B198/'Total x Ano'!$H$30</f>
        <v>3.9887261287589593E-5</v>
      </c>
      <c r="P198" s="9">
        <f>+C198/'Total x Ano'!$H$30</f>
        <v>3.7472756924243454E-5</v>
      </c>
      <c r="Q198" s="9">
        <f>+D198/'Total x Ano'!$H$30</f>
        <v>6.7321029902626017E-4</v>
      </c>
      <c r="R198" s="9">
        <f>+E198/'Total x Ano'!$H$30</f>
        <v>0</v>
      </c>
      <c r="S198" s="9">
        <f>+F198/'Total x Ano'!$H$30</f>
        <v>1.3207482115595666E-4</v>
      </c>
      <c r="T198" s="9">
        <f>+G198/'Total x Ano'!$H$30</f>
        <v>1.3956997780222657E-5</v>
      </c>
      <c r="U198" s="9">
        <f>+H198/'Total x Ano'!$H$30</f>
        <v>3.090823790476129E-5</v>
      </c>
      <c r="V198" s="9">
        <f>+I198/'Total x Ano'!$H$30</f>
        <v>2.3536518467617098E-5</v>
      </c>
      <c r="W198" s="9">
        <f>+J198/'Total x Ano'!$H$30</f>
        <v>1.8783915774119877E-4</v>
      </c>
      <c r="X198" s="9">
        <f>+K198/'Total x Ano'!$H$30</f>
        <v>1.8674467740605384E-5</v>
      </c>
      <c r="Y198" s="9">
        <f>+L198/'Total x Ano'!$H$30</f>
        <v>1.1575605180284552E-3</v>
      </c>
    </row>
    <row r="199" spans="1:25" x14ac:dyDescent="0.25">
      <c r="A199" s="1" t="s">
        <v>531</v>
      </c>
      <c r="B199" s="10">
        <f>tab_dinamicas!C199</f>
        <v>77160.573469092255</v>
      </c>
      <c r="C199" s="10">
        <f>tab_dinamicas!D199</f>
        <v>57479.668226550471</v>
      </c>
      <c r="D199" s="10">
        <f>tab_dinamicas!E199</f>
        <v>672355.43126332352</v>
      </c>
      <c r="E199" s="10">
        <f>tab_dinamicas!F199</f>
        <v>3131.307489938139</v>
      </c>
      <c r="F199" s="10">
        <f>tab_dinamicas!G199</f>
        <v>189525.6405347439</v>
      </c>
      <c r="G199" s="10">
        <f>tab_dinamicas!H199</f>
        <v>13597.080408436352</v>
      </c>
      <c r="H199" s="10">
        <f>tab_dinamicas!I199</f>
        <v>92375.472678927908</v>
      </c>
      <c r="I199" s="10">
        <f>tab_dinamicas!J199</f>
        <v>27467.101073093574</v>
      </c>
      <c r="J199" s="10">
        <f>tab_dinamicas!K199</f>
        <v>1094.2575280371288</v>
      </c>
      <c r="K199" s="10">
        <f>tab_dinamicas!L199</f>
        <v>52630.051178728048</v>
      </c>
      <c r="L199" s="10">
        <f t="shared" si="6"/>
        <v>1186816.5838508711</v>
      </c>
      <c r="N199" s="1" t="s">
        <v>531</v>
      </c>
      <c r="O199" s="9">
        <f>+B199/'Total x Ano'!$H$30</f>
        <v>5.7879587037115211E-4</v>
      </c>
      <c r="P199" s="9">
        <f>+C199/'Total x Ano'!$H$30</f>
        <v>4.3116572498204278E-4</v>
      </c>
      <c r="Q199" s="9">
        <f>+D199/'Total x Ano'!$H$30</f>
        <v>5.0434636439386851E-3</v>
      </c>
      <c r="R199" s="9">
        <f>+E199/'Total x Ano'!$H$30</f>
        <v>2.3488522214838517E-5</v>
      </c>
      <c r="S199" s="9">
        <f>+F199/'Total x Ano'!$H$30</f>
        <v>1.4216672212123687E-3</v>
      </c>
      <c r="T199" s="9">
        <f>+G199/'Total x Ano'!$H$30</f>
        <v>1.0199423922970026E-4</v>
      </c>
      <c r="U199" s="9">
        <f>+H199/'Total x Ano'!$H$30</f>
        <v>6.9292567053773173E-4</v>
      </c>
      <c r="V199" s="9">
        <f>+I199/'Total x Ano'!$H$30</f>
        <v>2.0603585428951879E-4</v>
      </c>
      <c r="W199" s="9">
        <f>+J199/'Total x Ano'!$H$30</f>
        <v>8.2082300568195402E-6</v>
      </c>
      <c r="X199" s="9">
        <f>+K199/'Total x Ano'!$H$30</f>
        <v>3.9478784190052945E-4</v>
      </c>
      <c r="Y199" s="9">
        <f>+L199/'Total x Ano'!$H$30</f>
        <v>8.9025328187333861E-3</v>
      </c>
    </row>
    <row r="200" spans="1:25" x14ac:dyDescent="0.25">
      <c r="A200" s="1" t="s">
        <v>532</v>
      </c>
      <c r="B200" s="10">
        <f>tab_dinamicas!C200</f>
        <v>1003.9375722811698</v>
      </c>
      <c r="C200" s="10">
        <f>tab_dinamicas!D200</f>
        <v>506.24639171554736</v>
      </c>
      <c r="D200" s="10">
        <f>tab_dinamicas!E200</f>
        <v>79564.358026874354</v>
      </c>
      <c r="E200" s="10">
        <f>tab_dinamicas!F200</f>
        <v>114.25697884403729</v>
      </c>
      <c r="F200" s="10">
        <f>tab_dinamicas!G200</f>
        <v>23601.244319455382</v>
      </c>
      <c r="G200" s="10">
        <f>tab_dinamicas!H200</f>
        <v>2456.524001473193</v>
      </c>
      <c r="H200" s="10">
        <f>tab_dinamicas!I200</f>
        <v>4064.3000664681153</v>
      </c>
      <c r="I200" s="10">
        <f>tab_dinamicas!J200</f>
        <v>3941.8762377773996</v>
      </c>
      <c r="J200" s="10">
        <f>tab_dinamicas!K200</f>
        <v>799.37599179193398</v>
      </c>
      <c r="K200" s="10">
        <f>tab_dinamicas!L200</f>
        <v>2826.7737576561535</v>
      </c>
      <c r="L200" s="10">
        <f t="shared" si="6"/>
        <v>118878.89334433728</v>
      </c>
      <c r="N200" s="1" t="s">
        <v>532</v>
      </c>
      <c r="O200" s="9">
        <f>+B200/'Total x Ano'!$H$30</f>
        <v>7.5307232025632725E-6</v>
      </c>
      <c r="P200" s="9">
        <f>+C200/'Total x Ano'!$H$30</f>
        <v>3.7974487194891836E-6</v>
      </c>
      <c r="Q200" s="9">
        <f>+D200/'Total x Ano'!$H$30</f>
        <v>5.9682710721600959E-4</v>
      </c>
      <c r="R200" s="9">
        <f>+E200/'Total x Ano'!$H$30</f>
        <v>8.5706293438193227E-7</v>
      </c>
      <c r="S200" s="9">
        <f>+F200/'Total x Ano'!$H$30</f>
        <v>1.7703734087970733E-4</v>
      </c>
      <c r="T200" s="9">
        <f>+G200/'Total x Ano'!$H$30</f>
        <v>1.8426845260420911E-5</v>
      </c>
      <c r="U200" s="9">
        <f>+H200/'Total x Ano'!$H$30</f>
        <v>3.0487073756174594E-5</v>
      </c>
      <c r="V200" s="9">
        <f>+I200/'Total x Ano'!$H$30</f>
        <v>2.9568749756034874E-5</v>
      </c>
      <c r="W200" s="9">
        <f>+J200/'Total x Ano'!$H$30</f>
        <v>5.9962685879770781E-6</v>
      </c>
      <c r="X200" s="9">
        <f>+K200/'Total x Ano'!$H$30</f>
        <v>2.1204157821096265E-5</v>
      </c>
      <c r="Y200" s="9">
        <f>+L200/'Total x Ano'!$H$30</f>
        <v>8.9173277813385499E-4</v>
      </c>
    </row>
    <row r="201" spans="1:25" x14ac:dyDescent="0.25">
      <c r="A201" s="1" t="s">
        <v>533</v>
      </c>
      <c r="B201" s="10">
        <f>tab_dinamicas!C201</f>
        <v>42662.496574127792</v>
      </c>
      <c r="C201" s="10">
        <f>tab_dinamicas!D201</f>
        <v>38539.856217684879</v>
      </c>
      <c r="D201" s="10">
        <f>tab_dinamicas!E201</f>
        <v>548684.26712841226</v>
      </c>
      <c r="E201" s="10">
        <f>tab_dinamicas!F201</f>
        <v>5132.7463000542803</v>
      </c>
      <c r="F201" s="10">
        <f>tab_dinamicas!G201</f>
        <v>295087.11597961665</v>
      </c>
      <c r="G201" s="10">
        <f>tab_dinamicas!H201</f>
        <v>32938.871424958284</v>
      </c>
      <c r="H201" s="10">
        <f>tab_dinamicas!I201</f>
        <v>17390.688470239918</v>
      </c>
      <c r="I201" s="10">
        <f>tab_dinamicas!J201</f>
        <v>19686.184017095831</v>
      </c>
      <c r="J201" s="10">
        <f>tab_dinamicas!K201</f>
        <v>176964.65121580363</v>
      </c>
      <c r="K201" s="10">
        <f>tab_dinamicas!L201</f>
        <v>62496.18413767012</v>
      </c>
      <c r="L201" s="10">
        <f t="shared" si="6"/>
        <v>1239583.0614656634</v>
      </c>
      <c r="N201" s="1" t="s">
        <v>533</v>
      </c>
      <c r="O201" s="9">
        <f>+B201/'Total x Ano'!$H$30</f>
        <v>3.2001935349430322E-4</v>
      </c>
      <c r="P201" s="9">
        <f>+C201/'Total x Ano'!$H$30</f>
        <v>2.8909465832870258E-4</v>
      </c>
      <c r="Q201" s="9">
        <f>+D201/'Total x Ano'!$H$30</f>
        <v>4.11578314770764E-3</v>
      </c>
      <c r="R201" s="9">
        <f>+E201/'Total x Ano'!$H$30</f>
        <v>3.850168847337855E-5</v>
      </c>
      <c r="S201" s="9">
        <f>+F201/'Total x Ano'!$H$30</f>
        <v>2.2135035608198237E-3</v>
      </c>
      <c r="T201" s="9">
        <f>+G201/'Total x Ano'!$H$30</f>
        <v>2.4708062548406157E-4</v>
      </c>
      <c r="U201" s="9">
        <f>+H201/'Total x Ano'!$H$30</f>
        <v>1.3045080171051365E-4</v>
      </c>
      <c r="V201" s="9">
        <f>+I201/'Total x Ano'!$H$30</f>
        <v>1.476697424627849E-4</v>
      </c>
      <c r="W201" s="9">
        <f>+J201/'Total x Ano'!$H$30</f>
        <v>1.3274448947221311E-3</v>
      </c>
      <c r="X201" s="9">
        <f>+K201/'Total x Ano'!$H$30</f>
        <v>4.6879554760344001E-4</v>
      </c>
      <c r="Y201" s="9">
        <f>+L201/'Total x Ano'!$H$30</f>
        <v>9.2983440208067765E-3</v>
      </c>
    </row>
    <row r="202" spans="1:25" x14ac:dyDescent="0.25">
      <c r="A202" s="1" t="s">
        <v>534</v>
      </c>
      <c r="B202" s="10">
        <f>tab_dinamicas!C202</f>
        <v>2815.4480885035032</v>
      </c>
      <c r="C202" s="10">
        <f>tab_dinamicas!D202</f>
        <v>4688.9792081866462</v>
      </c>
      <c r="D202" s="10">
        <f>tab_dinamicas!E202</f>
        <v>65574.676963858568</v>
      </c>
      <c r="E202" s="10">
        <f>tab_dinamicas!F202</f>
        <v>0</v>
      </c>
      <c r="F202" s="10">
        <f>tab_dinamicas!G202</f>
        <v>16570.405629356195</v>
      </c>
      <c r="G202" s="10">
        <f>tab_dinamicas!H202</f>
        <v>1898.1652599060408</v>
      </c>
      <c r="H202" s="10">
        <f>tab_dinamicas!I202</f>
        <v>2060.7163614654314</v>
      </c>
      <c r="I202" s="10">
        <f>tab_dinamicas!J202</f>
        <v>292.08358544952659</v>
      </c>
      <c r="J202" s="10">
        <f>tab_dinamicas!K202</f>
        <v>388.40949182754531</v>
      </c>
      <c r="K202" s="10">
        <f>tab_dinamicas!L202</f>
        <v>7195.6726911263477</v>
      </c>
      <c r="L202" s="10">
        <f t="shared" si="6"/>
        <v>101484.55727967981</v>
      </c>
      <c r="N202" s="1" t="s">
        <v>534</v>
      </c>
      <c r="O202" s="9">
        <f>+B202/'Total x Ano'!$H$30</f>
        <v>2.1119201861854078E-5</v>
      </c>
      <c r="P202" s="9">
        <f>+C202/'Total x Ano'!$H$30</f>
        <v>3.5172908649282404E-5</v>
      </c>
      <c r="Q202" s="9">
        <f>+D202/'Total x Ano'!$H$30</f>
        <v>4.9188789716300913E-4</v>
      </c>
      <c r="R202" s="9">
        <f>+E202/'Total x Ano'!$H$30</f>
        <v>0</v>
      </c>
      <c r="S202" s="9">
        <f>+F202/'Total x Ano'!$H$30</f>
        <v>1.2429770694340444E-4</v>
      </c>
      <c r="T202" s="9">
        <f>+G202/'Total x Ano'!$H$30</f>
        <v>1.4238492073360247E-5</v>
      </c>
      <c r="U202" s="9">
        <f>+H202/'Total x Ano'!$H$30</f>
        <v>1.5457818240558105E-5</v>
      </c>
      <c r="V202" s="9">
        <f>+I202/'Total x Ano'!$H$30</f>
        <v>2.190973517441567E-6</v>
      </c>
      <c r="W202" s="9">
        <f>+J202/'Total x Ano'!$H$30</f>
        <v>2.9135321288506453E-6</v>
      </c>
      <c r="X202" s="9">
        <f>+K202/'Total x Ano'!$H$30</f>
        <v>5.3976084558711629E-5</v>
      </c>
      <c r="Y202" s="9">
        <f>+L202/'Total x Ano'!$H$30</f>
        <v>7.612546151364722E-4</v>
      </c>
    </row>
    <row r="203" spans="1:25" x14ac:dyDescent="0.25">
      <c r="A203" s="1" t="s">
        <v>535</v>
      </c>
      <c r="B203" s="10">
        <f>tab_dinamicas!C203</f>
        <v>8514.7744291178806</v>
      </c>
      <c r="C203" s="10">
        <f>tab_dinamicas!D203</f>
        <v>1085.9420814084892</v>
      </c>
      <c r="D203" s="10">
        <f>tab_dinamicas!E203</f>
        <v>121989.71787916675</v>
      </c>
      <c r="E203" s="10">
        <f>tab_dinamicas!F203</f>
        <v>452.76048604582968</v>
      </c>
      <c r="F203" s="10">
        <f>tab_dinamicas!G203</f>
        <v>50937.423003939031</v>
      </c>
      <c r="G203" s="10">
        <f>tab_dinamicas!H203</f>
        <v>6302.5285575955841</v>
      </c>
      <c r="H203" s="10">
        <f>tab_dinamicas!I203</f>
        <v>4601.2802641384123</v>
      </c>
      <c r="I203" s="10">
        <f>tab_dinamicas!J203</f>
        <v>2448.6662584445858</v>
      </c>
      <c r="J203" s="10">
        <f>tab_dinamicas!K203</f>
        <v>185.13227225447486</v>
      </c>
      <c r="K203" s="10">
        <f>tab_dinamicas!L203</f>
        <v>7021.3010285112714</v>
      </c>
      <c r="L203" s="10">
        <f t="shared" si="6"/>
        <v>203539.52626062234</v>
      </c>
      <c r="N203" s="1" t="s">
        <v>535</v>
      </c>
      <c r="O203" s="9">
        <f>+B203/'Total x Ano'!$H$30</f>
        <v>6.3870913021264926E-5</v>
      </c>
      <c r="P203" s="9">
        <f>+C203/'Total x Ano'!$H$30</f>
        <v>8.1458543388516548E-6</v>
      </c>
      <c r="Q203" s="9">
        <f>+D203/'Total x Ano'!$H$30</f>
        <v>9.1506765387748567E-4</v>
      </c>
      <c r="R203" s="9">
        <f>+E203/'Total x Ano'!$H$30</f>
        <v>3.396240953231536E-6</v>
      </c>
      <c r="S203" s="9">
        <f>+F203/'Total x Ano'!$H$30</f>
        <v>3.8209112188413184E-4</v>
      </c>
      <c r="T203" s="9">
        <f>+G203/'Total x Ano'!$H$30</f>
        <v>4.7276443629514837E-5</v>
      </c>
      <c r="U203" s="9">
        <f>+H203/'Total x Ano'!$H$30</f>
        <v>3.4515062493287194E-5</v>
      </c>
      <c r="V203" s="9">
        <f>+I203/'Total x Ano'!$H$30</f>
        <v>1.8367902862627335E-5</v>
      </c>
      <c r="W203" s="9">
        <f>+J203/'Total x Ano'!$H$30</f>
        <v>1.3887117453350683E-6</v>
      </c>
      <c r="X203" s="9">
        <f>+K203/'Total x Ano'!$H$30</f>
        <v>5.2668090155691999E-5</v>
      </c>
      <c r="Y203" s="9">
        <f>+L203/'Total x Ano'!$H$30</f>
        <v>1.5267879949614222E-3</v>
      </c>
    </row>
    <row r="204" spans="1:25" x14ac:dyDescent="0.25">
      <c r="A204" s="1" t="s">
        <v>536</v>
      </c>
      <c r="B204" s="10">
        <f>tab_dinamicas!C204</f>
        <v>32563.44728951624</v>
      </c>
      <c r="C204" s="10">
        <f>tab_dinamicas!D204</f>
        <v>5769.4312708133266</v>
      </c>
      <c r="D204" s="10">
        <f>tab_dinamicas!E204</f>
        <v>419569.87995671795</v>
      </c>
      <c r="E204" s="10">
        <f>tab_dinamicas!F204</f>
        <v>1162.2281834569856</v>
      </c>
      <c r="F204" s="10">
        <f>tab_dinamicas!G204</f>
        <v>125581.55000407177</v>
      </c>
      <c r="G204" s="10">
        <f>tab_dinamicas!H204</f>
        <v>12069.635386325361</v>
      </c>
      <c r="H204" s="10">
        <f>tab_dinamicas!I204</f>
        <v>11022.751234370335</v>
      </c>
      <c r="I204" s="10">
        <f>tab_dinamicas!J204</f>
        <v>13854.894072360381</v>
      </c>
      <c r="J204" s="10">
        <f>tab_dinamicas!K204</f>
        <v>5909.8179468435474</v>
      </c>
      <c r="K204" s="10">
        <f>tab_dinamicas!L204</f>
        <v>36873.573464145644</v>
      </c>
      <c r="L204" s="10">
        <f t="shared" si="6"/>
        <v>664377.20880862139</v>
      </c>
      <c r="N204" s="1" t="s">
        <v>536</v>
      </c>
      <c r="O204" s="9">
        <f>+B204/'Total x Ano'!$H$30</f>
        <v>2.4426449893831271E-4</v>
      </c>
      <c r="P204" s="9">
        <f>+C204/'Total x Ano'!$H$30</f>
        <v>4.3277581332058838E-5</v>
      </c>
      <c r="Q204" s="9">
        <f>+D204/'Total x Ano'!$H$30</f>
        <v>3.1472720190233354E-3</v>
      </c>
      <c r="R204" s="9">
        <f>+E204/'Total x Ano'!$H$30</f>
        <v>8.7180906358002314E-6</v>
      </c>
      <c r="S204" s="9">
        <f>+F204/'Total x Ano'!$H$30</f>
        <v>9.4201065737647104E-4</v>
      </c>
      <c r="T204" s="9">
        <f>+G204/'Total x Ano'!$H$30</f>
        <v>9.0536588887444263E-5</v>
      </c>
      <c r="U204" s="9">
        <f>+H204/'Total x Ano'!$H$30</f>
        <v>8.2683715371006621E-5</v>
      </c>
      <c r="V204" s="9">
        <f>+I204/'Total x Ano'!$H$30</f>
        <v>1.0392814766629653E-4</v>
      </c>
      <c r="W204" s="9">
        <f>+J204/'Total x Ano'!$H$30</f>
        <v>4.4330648004431002E-5</v>
      </c>
      <c r="X204" s="9">
        <f>+K204/'Total x Ano'!$H$30</f>
        <v>2.7659556023678001E-4</v>
      </c>
      <c r="Y204" s="9">
        <f>+L204/'Total x Ano'!$H$30</f>
        <v>4.9836175074719352E-3</v>
      </c>
    </row>
    <row r="205" spans="1:25" x14ac:dyDescent="0.25">
      <c r="A205" s="1" t="s">
        <v>537</v>
      </c>
      <c r="B205" s="10">
        <f>tab_dinamicas!C205</f>
        <v>21218.859011186767</v>
      </c>
      <c r="C205" s="10">
        <f>tab_dinamicas!D205</f>
        <v>42507.326397527468</v>
      </c>
      <c r="D205" s="10">
        <f>tab_dinamicas!E205</f>
        <v>205499.14353326889</v>
      </c>
      <c r="E205" s="10">
        <f>tab_dinamicas!F205</f>
        <v>7722.3841670305465</v>
      </c>
      <c r="F205" s="10">
        <f>tab_dinamicas!G205</f>
        <v>92786.694214008749</v>
      </c>
      <c r="G205" s="10">
        <f>tab_dinamicas!H205</f>
        <v>7980.7489478634288</v>
      </c>
      <c r="H205" s="10">
        <f>tab_dinamicas!I205</f>
        <v>6496.7038266175477</v>
      </c>
      <c r="I205" s="10">
        <f>tab_dinamicas!J205</f>
        <v>6401.9867438061383</v>
      </c>
      <c r="J205" s="10">
        <f>tab_dinamicas!K205</f>
        <v>23539.440809960961</v>
      </c>
      <c r="K205" s="10">
        <f>tab_dinamicas!L205</f>
        <v>53911.122850130771</v>
      </c>
      <c r="L205" s="10">
        <f t="shared" si="6"/>
        <v>468064.41050140129</v>
      </c>
      <c r="N205" s="1" t="s">
        <v>537</v>
      </c>
      <c r="O205" s="9">
        <f>+B205/'Total x Ano'!$H$30</f>
        <v>1.5916662380149481E-4</v>
      </c>
      <c r="P205" s="9">
        <f>+C205/'Total x Ano'!$H$30</f>
        <v>3.1885539302351949E-4</v>
      </c>
      <c r="Q205" s="9">
        <f>+D205/'Total x Ano'!$H$30</f>
        <v>1.5414874500577498E-3</v>
      </c>
      <c r="R205" s="9">
        <f>+E205/'Total x Ano'!$H$30</f>
        <v>5.7927045696300377E-5</v>
      </c>
      <c r="S205" s="9">
        <f>+F205/'Total x Ano'!$H$30</f>
        <v>6.9601032006289128E-4</v>
      </c>
      <c r="T205" s="9">
        <f>+G205/'Total x Ano'!$H$30</f>
        <v>5.9865088163744206E-5</v>
      </c>
      <c r="U205" s="9">
        <f>+H205/'Total x Ano'!$H$30</f>
        <v>4.8732988582270258E-5</v>
      </c>
      <c r="V205" s="9">
        <f>+I205/'Total x Ano'!$H$30</f>
        <v>4.8022498056862146E-5</v>
      </c>
      <c r="W205" s="9">
        <f>+J205/'Total x Ano'!$H$30</f>
        <v>1.7657374121395129E-4</v>
      </c>
      <c r="X205" s="9">
        <f>+K205/'Total x Ano'!$H$30</f>
        <v>4.0439739973195714E-4</v>
      </c>
      <c r="Y205" s="9">
        <f>+L205/'Total x Ano'!$H$30</f>
        <v>3.511038548390741E-3</v>
      </c>
    </row>
    <row r="206" spans="1:25" x14ac:dyDescent="0.25">
      <c r="A206" s="1" t="s">
        <v>538</v>
      </c>
      <c r="B206" s="10">
        <f>tab_dinamicas!C206</f>
        <v>98195.462615240758</v>
      </c>
      <c r="C206" s="10">
        <f>tab_dinamicas!D206</f>
        <v>182944.37728543192</v>
      </c>
      <c r="D206" s="10">
        <f>tab_dinamicas!E206</f>
        <v>750646.74359956151</v>
      </c>
      <c r="E206" s="10">
        <f>tab_dinamicas!F206</f>
        <v>7414.7796013596544</v>
      </c>
      <c r="F206" s="10">
        <f>tab_dinamicas!G206</f>
        <v>579800.54964327463</v>
      </c>
      <c r="G206" s="10">
        <f>tab_dinamicas!H206</f>
        <v>34010.804182015505</v>
      </c>
      <c r="H206" s="10">
        <f>tab_dinamicas!I206</f>
        <v>81450.593618715386</v>
      </c>
      <c r="I206" s="10">
        <f>tab_dinamicas!J206</f>
        <v>36362.704540719911</v>
      </c>
      <c r="J206" s="10">
        <f>tab_dinamicas!K206</f>
        <v>435.11437708703426</v>
      </c>
      <c r="K206" s="10">
        <f>tab_dinamicas!L206</f>
        <v>112074.49011117721</v>
      </c>
      <c r="L206" s="10">
        <f t="shared" si="6"/>
        <v>1883335.6195745836</v>
      </c>
      <c r="N206" s="1" t="s">
        <v>538</v>
      </c>
      <c r="O206" s="9">
        <f>+B206/'Total x Ano'!$H$30</f>
        <v>7.3658250186090575E-4</v>
      </c>
      <c r="P206" s="9">
        <f>+C206/'Total x Ano'!$H$30</f>
        <v>1.3722999366100447E-3</v>
      </c>
      <c r="Q206" s="9">
        <f>+D206/'Total x Ano'!$H$30</f>
        <v>5.6307413977037483E-3</v>
      </c>
      <c r="R206" s="9">
        <f>+E206/'Total x Ano'!$H$30</f>
        <v>5.5619646407867917E-5</v>
      </c>
      <c r="S206" s="9">
        <f>+F206/'Total x Ano'!$H$30</f>
        <v>4.349192193431212E-3</v>
      </c>
      <c r="T206" s="9">
        <f>+G206/'Total x Ano'!$H$30</f>
        <v>2.5512139326488694E-4</v>
      </c>
      <c r="U206" s="9">
        <f>+H206/'Total x Ano'!$H$30</f>
        <v>6.1097611262149671E-4</v>
      </c>
      <c r="V206" s="9">
        <f>+I206/'Total x Ano'!$H$30</f>
        <v>2.7276343704373229E-4</v>
      </c>
      <c r="W206" s="9">
        <f>+J206/'Total x Ano'!$H$30</f>
        <v>3.2638741947397613E-6</v>
      </c>
      <c r="X206" s="9">
        <f>+K206/'Total x Ano'!$H$30</f>
        <v>8.4069167884406372E-4</v>
      </c>
      <c r="Y206" s="9">
        <f>+L206/'Total x Ano'!$H$30</f>
        <v>1.4127252171982699E-2</v>
      </c>
    </row>
    <row r="207" spans="1:25" x14ac:dyDescent="0.25">
      <c r="A207" s="1" t="s">
        <v>539</v>
      </c>
      <c r="B207" s="10">
        <f>tab_dinamicas!C207</f>
        <v>24269.019628335329</v>
      </c>
      <c r="C207" s="10">
        <f>tab_dinamicas!D207</f>
        <v>19389.743853919532</v>
      </c>
      <c r="D207" s="10">
        <f>tab_dinamicas!E207</f>
        <v>590630.97331266198</v>
      </c>
      <c r="E207" s="10">
        <f>tab_dinamicas!F207</f>
        <v>8710.8350569104841</v>
      </c>
      <c r="F207" s="10">
        <f>tab_dinamicas!G207</f>
        <v>136442.33525252182</v>
      </c>
      <c r="G207" s="10">
        <f>tab_dinamicas!H207</f>
        <v>14327.720687966292</v>
      </c>
      <c r="H207" s="10">
        <f>tab_dinamicas!I207</f>
        <v>15144.267767464255</v>
      </c>
      <c r="I207" s="10">
        <f>tab_dinamicas!J207</f>
        <v>8523.8101198773784</v>
      </c>
      <c r="J207" s="10">
        <f>tab_dinamicas!K207</f>
        <v>6061.0648730985713</v>
      </c>
      <c r="K207" s="10">
        <f>tab_dinamicas!L207</f>
        <v>50176.035900934905</v>
      </c>
      <c r="L207" s="10">
        <f t="shared" si="6"/>
        <v>873675.80645369063</v>
      </c>
      <c r="N207" s="1" t="s">
        <v>539</v>
      </c>
      <c r="O207" s="9">
        <f>+B207/'Total x Ano'!$H$30</f>
        <v>1.820464481703673E-4</v>
      </c>
      <c r="P207" s="9">
        <f>+C207/'Total x Ano'!$H$30</f>
        <v>1.4544608944227797E-4</v>
      </c>
      <c r="Q207" s="9">
        <f>+D207/'Total x Ano'!$H$30</f>
        <v>4.4304332238224954E-3</v>
      </c>
      <c r="R207" s="9">
        <f>+E207/'Total x Ano'!$H$30</f>
        <v>6.5341600402226265E-5</v>
      </c>
      <c r="S207" s="9">
        <f>+F207/'Total x Ano'!$H$30</f>
        <v>1.0234794356419519E-3</v>
      </c>
      <c r="T207" s="9">
        <f>+G207/'Total x Ano'!$H$30</f>
        <v>1.0747490840445891E-4</v>
      </c>
      <c r="U207" s="9">
        <f>+H207/'Total x Ano'!$H$30</f>
        <v>1.1359998052780643E-4</v>
      </c>
      <c r="V207" s="9">
        <f>+I207/'Total x Ano'!$H$30</f>
        <v>6.3938691424955034E-5</v>
      </c>
      <c r="W207" s="9">
        <f>+J207/'Total x Ano'!$H$30</f>
        <v>4.5465179441756355E-5</v>
      </c>
      <c r="X207" s="9">
        <f>+K207/'Total x Ano'!$H$30</f>
        <v>3.7637981504490563E-4</v>
      </c>
      <c r="Y207" s="9">
        <f>+L207/'Total x Ano'!$H$30</f>
        <v>6.5536053723232015E-3</v>
      </c>
    </row>
    <row r="208" spans="1:25" x14ac:dyDescent="0.25">
      <c r="A208" s="1" t="s">
        <v>540</v>
      </c>
      <c r="B208" s="10">
        <f>tab_dinamicas!C208</f>
        <v>16370.812090790732</v>
      </c>
      <c r="C208" s="10">
        <f>tab_dinamicas!D208</f>
        <v>15110.118560812194</v>
      </c>
      <c r="D208" s="10">
        <f>tab_dinamicas!E208</f>
        <v>439599.4984405695</v>
      </c>
      <c r="E208" s="10">
        <f>tab_dinamicas!F208</f>
        <v>8105.4527140455093</v>
      </c>
      <c r="F208" s="10">
        <f>tab_dinamicas!G208</f>
        <v>140937.24261083448</v>
      </c>
      <c r="G208" s="10">
        <f>tab_dinamicas!H208</f>
        <v>12356.516864864618</v>
      </c>
      <c r="H208" s="10">
        <f>tab_dinamicas!I208</f>
        <v>6863.0436648778204</v>
      </c>
      <c r="I208" s="10">
        <f>tab_dinamicas!J208</f>
        <v>9097.5268907075388</v>
      </c>
      <c r="J208" s="10">
        <f>tab_dinamicas!K208</f>
        <v>0</v>
      </c>
      <c r="K208" s="10">
        <f>tab_dinamicas!L208</f>
        <v>38658.940523700461</v>
      </c>
      <c r="L208" s="10">
        <f t="shared" si="6"/>
        <v>687099.15236120275</v>
      </c>
      <c r="N208" s="1" t="s">
        <v>540</v>
      </c>
      <c r="O208" s="9">
        <f>+B208/'Total x Ano'!$H$30</f>
        <v>1.2280051853900864E-4</v>
      </c>
      <c r="P208" s="9">
        <f>+C208/'Total x Ano'!$H$30</f>
        <v>1.1334382095176879E-4</v>
      </c>
      <c r="Q208" s="9">
        <f>+D208/'Total x Ano'!$H$30</f>
        <v>3.2975179275533794E-3</v>
      </c>
      <c r="R208" s="9">
        <f>+E208/'Total x Ano'!$H$30</f>
        <v>6.0800514400756685E-5</v>
      </c>
      <c r="S208" s="9">
        <f>+F208/'Total x Ano'!$H$30</f>
        <v>1.0571965751048199E-3</v>
      </c>
      <c r="T208" s="9">
        <f>+G208/'Total x Ano'!$H$30</f>
        <v>9.2688540429522982E-5</v>
      </c>
      <c r="U208" s="9">
        <f>+H208/'Total x Ano'!$H$30</f>
        <v>5.1480972118478883E-5</v>
      </c>
      <c r="V208" s="9">
        <f>+I208/'Total x Ano'!$H$30</f>
        <v>6.8242248057438876E-5</v>
      </c>
      <c r="W208" s="9">
        <f>+J208/'Total x Ano'!$H$30</f>
        <v>0</v>
      </c>
      <c r="X208" s="9">
        <f>+K208/'Total x Ano'!$H$30</f>
        <v>2.8998793194564171E-4</v>
      </c>
      <c r="Y208" s="9">
        <f>+L208/'Total x Ano'!$H$30</f>
        <v>5.1540590491008153E-3</v>
      </c>
    </row>
    <row r="209" spans="1:25" x14ac:dyDescent="0.25">
      <c r="A209" s="1" t="s">
        <v>541</v>
      </c>
      <c r="B209" s="10">
        <f>tab_dinamicas!C209</f>
        <v>74537.182233568281</v>
      </c>
      <c r="C209" s="10">
        <f>tab_dinamicas!D209</f>
        <v>45147.719371014115</v>
      </c>
      <c r="D209" s="10">
        <f>tab_dinamicas!E209</f>
        <v>1162941.5939278461</v>
      </c>
      <c r="E209" s="10">
        <f>tab_dinamicas!F209</f>
        <v>32820.880886594976</v>
      </c>
      <c r="F209" s="10">
        <f>tab_dinamicas!G209</f>
        <v>1068978.7509114877</v>
      </c>
      <c r="G209" s="10">
        <f>tab_dinamicas!H209</f>
        <v>52145.410956357249</v>
      </c>
      <c r="H209" s="10">
        <f>tab_dinamicas!I209</f>
        <v>42267.250593508586</v>
      </c>
      <c r="I209" s="10">
        <f>tab_dinamicas!J209</f>
        <v>37023.521422777638</v>
      </c>
      <c r="J209" s="10">
        <f>tab_dinamicas!K209</f>
        <v>13329.483299579737</v>
      </c>
      <c r="K209" s="10">
        <f>tab_dinamicas!L209</f>
        <v>219159.26417887921</v>
      </c>
      <c r="L209" s="10">
        <f t="shared" si="6"/>
        <v>2748351.0577816134</v>
      </c>
      <c r="N209" s="1" t="s">
        <v>541</v>
      </c>
      <c r="O209" s="9">
        <f>+B209/'Total x Ano'!$H$30</f>
        <v>5.5911732282773127E-4</v>
      </c>
      <c r="P209" s="9">
        <f>+C209/'Total x Ano'!$H$30</f>
        <v>3.3866147377826193E-4</v>
      </c>
      <c r="Q209" s="9">
        <f>+D209/'Total x Ano'!$H$30</f>
        <v>8.7234420609627085E-3</v>
      </c>
      <c r="R209" s="9">
        <f>+E209/'Total x Ano'!$H$30</f>
        <v>2.4619555642252968E-4</v>
      </c>
      <c r="S209" s="9">
        <f>+F209/'Total x Ano'!$H$30</f>
        <v>8.0186092291022002E-3</v>
      </c>
      <c r="T209" s="9">
        <f>+G209/'Total x Ano'!$H$30</f>
        <v>3.9115246509197922E-4</v>
      </c>
      <c r="U209" s="9">
        <f>+H209/'Total x Ano'!$H$30</f>
        <v>3.1705453958639693E-4</v>
      </c>
      <c r="V209" s="9">
        <f>+I209/'Total x Ano'!$H$30</f>
        <v>2.7772034787539892E-4</v>
      </c>
      <c r="W209" s="9">
        <f>+J209/'Total x Ano'!$H$30</f>
        <v>9.9986943345727747E-5</v>
      </c>
      <c r="X209" s="9">
        <f>+K209/'Total x Ano'!$H$30</f>
        <v>1.6439545658784738E-3</v>
      </c>
      <c r="Y209" s="9">
        <f>+L209/'Total x Ano'!$H$30</f>
        <v>2.0615894504871408E-2</v>
      </c>
    </row>
    <row r="210" spans="1:25" x14ac:dyDescent="0.25">
      <c r="A210" s="1" t="s">
        <v>542</v>
      </c>
      <c r="B210" s="10">
        <f>tab_dinamicas!C210</f>
        <v>10463.85626440602</v>
      </c>
      <c r="C210" s="10">
        <f>tab_dinamicas!D210</f>
        <v>5794.6143352985991</v>
      </c>
      <c r="D210" s="10">
        <f>tab_dinamicas!E210</f>
        <v>298920.58421306999</v>
      </c>
      <c r="E210" s="10">
        <f>tab_dinamicas!F210</f>
        <v>8608.9336625690667</v>
      </c>
      <c r="F210" s="10">
        <f>tab_dinamicas!G210</f>
        <v>57136.80136223766</v>
      </c>
      <c r="G210" s="10">
        <f>tab_dinamicas!H210</f>
        <v>12038.427523575081</v>
      </c>
      <c r="H210" s="10">
        <f>tab_dinamicas!I210</f>
        <v>8976.5592187190559</v>
      </c>
      <c r="I210" s="10">
        <f>tab_dinamicas!J210</f>
        <v>5379.2941331821821</v>
      </c>
      <c r="J210" s="10">
        <f>tab_dinamicas!K210</f>
        <v>274.79606643597475</v>
      </c>
      <c r="K210" s="10">
        <f>tab_dinamicas!L210</f>
        <v>19204.966619714731</v>
      </c>
      <c r="L210" s="10">
        <f t="shared" si="6"/>
        <v>426798.83339920844</v>
      </c>
      <c r="N210" s="1" t="s">
        <v>542</v>
      </c>
      <c r="O210" s="9">
        <f>+B210/'Total x Ano'!$H$30</f>
        <v>7.8491339834604851E-5</v>
      </c>
      <c r="P210" s="9">
        <f>+C210/'Total x Ano'!$H$30</f>
        <v>4.3466484201387624E-5</v>
      </c>
      <c r="Q210" s="9">
        <f>+D210/'Total x Ano'!$H$30</f>
        <v>2.2422591218915744E-3</v>
      </c>
      <c r="R210" s="9">
        <f>+E210/'Total x Ano'!$H$30</f>
        <v>6.4577219014450552E-5</v>
      </c>
      <c r="S210" s="9">
        <f>+F210/'Total x Ano'!$H$30</f>
        <v>4.2859381660670062E-4</v>
      </c>
      <c r="T210" s="9">
        <f>+G210/'Total x Ano'!$H$30</f>
        <v>9.0302492881273342E-5</v>
      </c>
      <c r="U210" s="9">
        <f>+H210/'Total x Ano'!$H$30</f>
        <v>6.7334846960641801E-5</v>
      </c>
      <c r="V210" s="9">
        <f>+I210/'Total x Ano'!$H$30</f>
        <v>4.0351089809418983E-5</v>
      </c>
      <c r="W210" s="9">
        <f>+J210/'Total x Ano'!$H$30</f>
        <v>2.0612966090912864E-6</v>
      </c>
      <c r="X210" s="9">
        <f>+K210/'Total x Ano'!$H$30</f>
        <v>1.4406004090365245E-4</v>
      </c>
      <c r="Y210" s="9">
        <f>+L210/'Total x Ano'!$H$30</f>
        <v>3.2014977487127964E-3</v>
      </c>
    </row>
    <row r="211" spans="1:25" x14ac:dyDescent="0.25">
      <c r="A211" s="1" t="s">
        <v>543</v>
      </c>
      <c r="B211" s="10">
        <f>tab_dinamicas!C211</f>
        <v>52676.672126897996</v>
      </c>
      <c r="C211" s="10">
        <f>tab_dinamicas!D211</f>
        <v>10835.89230223987</v>
      </c>
      <c r="D211" s="10">
        <f>tab_dinamicas!E211</f>
        <v>228656.28537325992</v>
      </c>
      <c r="E211" s="10">
        <f>tab_dinamicas!F211</f>
        <v>12086.853463730338</v>
      </c>
      <c r="F211" s="10">
        <f>tab_dinamicas!G211</f>
        <v>126368.15074285356</v>
      </c>
      <c r="G211" s="10">
        <f>tab_dinamicas!H211</f>
        <v>11732.723277629209</v>
      </c>
      <c r="H211" s="10">
        <f>tab_dinamicas!I211</f>
        <v>24564.658357058706</v>
      </c>
      <c r="I211" s="10">
        <f>tab_dinamicas!J211</f>
        <v>1430.701428133307</v>
      </c>
      <c r="J211" s="10">
        <f>tab_dinamicas!K211</f>
        <v>516.87447708293087</v>
      </c>
      <c r="K211" s="10">
        <f>tab_dinamicas!L211</f>
        <v>37156.670250621064</v>
      </c>
      <c r="L211" s="10">
        <f t="shared" si="6"/>
        <v>506025.48179950682</v>
      </c>
      <c r="N211" s="1" t="s">
        <v>543</v>
      </c>
      <c r="O211" s="9">
        <f>+B211/'Total x Ano'!$H$30</f>
        <v>3.951375543386357E-4</v>
      </c>
      <c r="P211" s="9">
        <f>+C211/'Total x Ano'!$H$30</f>
        <v>8.1282051627509449E-5</v>
      </c>
      <c r="Q211" s="9">
        <f>+D211/'Total x Ano'!$H$30</f>
        <v>1.7151934953083686E-3</v>
      </c>
      <c r="R211" s="9">
        <f>+E211/'Total x Ano'!$H$30</f>
        <v>9.0665744901321263E-5</v>
      </c>
      <c r="S211" s="9">
        <f>+F211/'Total x Ano'!$H$30</f>
        <v>9.4791109640599903E-4</v>
      </c>
      <c r="T211" s="9">
        <f>+G211/'Total x Ano'!$H$30</f>
        <v>8.800934824595939E-5</v>
      </c>
      <c r="U211" s="9">
        <f>+H211/'Total x Ano'!$H$30</f>
        <v>1.842640894813849E-4</v>
      </c>
      <c r="V211" s="9">
        <f>+I211/'Total x Ano'!$H$30</f>
        <v>1.0731958578163865E-5</v>
      </c>
      <c r="W211" s="9">
        <f>+J211/'Total x Ano'!$H$30</f>
        <v>3.8771719724929692E-6</v>
      </c>
      <c r="X211" s="9">
        <f>+K211/'Total x Ano'!$H$30</f>
        <v>2.7871912209694364E-4</v>
      </c>
      <c r="Y211" s="9">
        <f>+L211/'Total x Ano'!$H$30</f>
        <v>3.7957916329567783E-3</v>
      </c>
    </row>
    <row r="212" spans="1:25" x14ac:dyDescent="0.25">
      <c r="A212" s="1" t="s">
        <v>544</v>
      </c>
      <c r="B212" s="10">
        <f>tab_dinamicas!C212</f>
        <v>118082.56494571475</v>
      </c>
      <c r="C212" s="10">
        <f>tab_dinamicas!D212</f>
        <v>140222.19200659357</v>
      </c>
      <c r="D212" s="10">
        <f>tab_dinamicas!E212</f>
        <v>1211328.1998993573</v>
      </c>
      <c r="E212" s="10">
        <f>tab_dinamicas!F212</f>
        <v>17463.446182079704</v>
      </c>
      <c r="F212" s="10">
        <f>tab_dinamicas!G212</f>
        <v>572506.78909401246</v>
      </c>
      <c r="G212" s="10">
        <f>tab_dinamicas!H212</f>
        <v>56647.792774847781</v>
      </c>
      <c r="H212" s="10">
        <f>tab_dinamicas!I212</f>
        <v>40553.282814869381</v>
      </c>
      <c r="I212" s="10">
        <f>tab_dinamicas!J212</f>
        <v>46378.897282668346</v>
      </c>
      <c r="J212" s="10">
        <f>tab_dinamicas!K212</f>
        <v>20818.711182370469</v>
      </c>
      <c r="K212" s="10">
        <f>tab_dinamicas!L212</f>
        <v>211614.34471727622</v>
      </c>
      <c r="L212" s="10">
        <f t="shared" si="6"/>
        <v>2435616.2208997896</v>
      </c>
      <c r="N212" s="1" t="s">
        <v>544</v>
      </c>
      <c r="O212" s="9">
        <f>+B212/'Total x Ano'!$H$30</f>
        <v>8.8575937011134182E-4</v>
      </c>
      <c r="P212" s="9">
        <f>+C212/'Total x Ano'!$H$30</f>
        <v>1.0518328469955828E-3</v>
      </c>
      <c r="Q212" s="9">
        <f>+D212/'Total x Ano'!$H$30</f>
        <v>9.0863990279531747E-3</v>
      </c>
      <c r="R212" s="9">
        <f>+E212/'Total x Ano'!$H$30</f>
        <v>1.3099657089362361E-4</v>
      </c>
      <c r="S212" s="9">
        <f>+F212/'Total x Ano'!$H$30</f>
        <v>4.2944803335319337E-3</v>
      </c>
      <c r="T212" s="9">
        <f>+G212/'Total x Ano'!$H$30</f>
        <v>4.2492567187640433E-4</v>
      </c>
      <c r="U212" s="9">
        <f>+H212/'Total x Ano'!$H$30</f>
        <v>3.0419774721661283E-4</v>
      </c>
      <c r="V212" s="9">
        <f>+I212/'Total x Ano'!$H$30</f>
        <v>3.4789676920077571E-4</v>
      </c>
      <c r="W212" s="9">
        <f>+J212/'Total x Ano'!$H$30</f>
        <v>1.561650402149028E-4</v>
      </c>
      <c r="X212" s="9">
        <f>+K212/'Total x Ano'!$H$30</f>
        <v>1.587358716076917E-3</v>
      </c>
      <c r="Y212" s="9">
        <f>+L212/'Total x Ano'!$H$30</f>
        <v>1.8270012094071267E-2</v>
      </c>
    </row>
    <row r="213" spans="1:25" x14ac:dyDescent="0.25">
      <c r="A213" s="1" t="s">
        <v>545</v>
      </c>
      <c r="B213" s="10">
        <f>tab_dinamicas!C213</f>
        <v>414431.2996128287</v>
      </c>
      <c r="C213" s="10">
        <f>tab_dinamicas!D213</f>
        <v>202255.23370127159</v>
      </c>
      <c r="D213" s="10">
        <f>tab_dinamicas!E213</f>
        <v>3163263.2130440879</v>
      </c>
      <c r="E213" s="10">
        <f>tab_dinamicas!F213</f>
        <v>52226.968962160296</v>
      </c>
      <c r="F213" s="10">
        <f>tab_dinamicas!G213</f>
        <v>2141518.5356522556</v>
      </c>
      <c r="G213" s="10">
        <f>tab_dinamicas!H213</f>
        <v>212058.6244457392</v>
      </c>
      <c r="H213" s="10">
        <f>tab_dinamicas!I213</f>
        <v>233018.96016209701</v>
      </c>
      <c r="I213" s="10">
        <f>tab_dinamicas!J213</f>
        <v>88798.444640994392</v>
      </c>
      <c r="J213" s="10">
        <f>tab_dinamicas!K213</f>
        <v>110752.47817269556</v>
      </c>
      <c r="K213" s="10">
        <f>tab_dinamicas!L213</f>
        <v>438975.13198865054</v>
      </c>
      <c r="L213" s="10">
        <f t="shared" si="6"/>
        <v>7057298.8903827798</v>
      </c>
      <c r="N213" s="1" t="s">
        <v>545</v>
      </c>
      <c r="O213" s="9">
        <f>+B213/'Total x Ano'!$H$30</f>
        <v>3.1087265682977153E-3</v>
      </c>
      <c r="P213" s="9">
        <f>+C213/'Total x Ano'!$H$30</f>
        <v>1.5171542766480356E-3</v>
      </c>
      <c r="Q213" s="9">
        <f>+D213/'Total x Ano'!$H$30</f>
        <v>2.3728228061190942E-2</v>
      </c>
      <c r="R213" s="9">
        <f>+E213/'Total x Ano'!$H$30</f>
        <v>3.9176424692345327E-4</v>
      </c>
      <c r="S213" s="9">
        <f>+F213/'Total x Ano'!$H$30</f>
        <v>1.6063930437936705E-2</v>
      </c>
      <c r="T213" s="9">
        <f>+G213/'Total x Ano'!$H$30</f>
        <v>1.5906913412838434E-3</v>
      </c>
      <c r="U213" s="9">
        <f>+H213/'Total x Ano'!$H$30</f>
        <v>1.7479187335748092E-3</v>
      </c>
      <c r="V213" s="9">
        <f>+I213/'Total x Ano'!$H$30</f>
        <v>6.6609371525959914E-4</v>
      </c>
      <c r="W213" s="9">
        <f>+J213/'Total x Ano'!$H$30</f>
        <v>8.3077502042419029E-4</v>
      </c>
      <c r="X213" s="9">
        <f>+K213/'Total x Ano'!$H$30</f>
        <v>3.2928344382048488E-3</v>
      </c>
      <c r="Y213" s="9">
        <f>+L213/'Total x Ano'!$H$30</f>
        <v>5.2938116839744136E-2</v>
      </c>
    </row>
    <row r="214" spans="1:25" x14ac:dyDescent="0.25">
      <c r="A214" s="1" t="s">
        <v>546</v>
      </c>
      <c r="B214" s="10">
        <f>tab_dinamicas!C214</f>
        <v>60457.953689248796</v>
      </c>
      <c r="C214" s="10">
        <f>tab_dinamicas!D214</f>
        <v>58747.913443100078</v>
      </c>
      <c r="D214" s="10">
        <f>tab_dinamicas!E214</f>
        <v>826658.56694541848</v>
      </c>
      <c r="E214" s="10">
        <f>tab_dinamicas!F214</f>
        <v>10435.693512586617</v>
      </c>
      <c r="F214" s="10">
        <f>tab_dinamicas!G214</f>
        <v>539828.97674797021</v>
      </c>
      <c r="G214" s="10">
        <f>tab_dinamicas!H214</f>
        <v>41001.089415303264</v>
      </c>
      <c r="H214" s="10">
        <f>tab_dinamicas!I214</f>
        <v>47732.205117036749</v>
      </c>
      <c r="I214" s="10">
        <f>tab_dinamicas!J214</f>
        <v>34721.214597874612</v>
      </c>
      <c r="J214" s="10">
        <f>tab_dinamicas!K214</f>
        <v>2131.053151530115</v>
      </c>
      <c r="K214" s="10">
        <f>tab_dinamicas!L214</f>
        <v>88628.016887309845</v>
      </c>
      <c r="L214" s="10">
        <f t="shared" si="6"/>
        <v>1710342.6835073787</v>
      </c>
      <c r="N214" s="1" t="s">
        <v>546</v>
      </c>
      <c r="O214" s="9">
        <f>+B214/'Total x Ano'!$H$30</f>
        <v>4.5350640039559093E-4</v>
      </c>
      <c r="P214" s="9">
        <f>+C214/'Total x Ano'!$H$30</f>
        <v>4.4067906918043598E-4</v>
      </c>
      <c r="Q214" s="9">
        <f>+D214/'Total x Ano'!$H$30</f>
        <v>6.2009202788856832E-3</v>
      </c>
      <c r="R214" s="9">
        <f>+E214/'Total x Ano'!$H$30</f>
        <v>7.8280085774163111E-5</v>
      </c>
      <c r="S214" s="9">
        <f>+F214/'Total x Ano'!$H$30</f>
        <v>4.0493579609483642E-3</v>
      </c>
      <c r="T214" s="9">
        <f>+G214/'Total x Ano'!$H$30</f>
        <v>3.075568281487925E-4</v>
      </c>
      <c r="U214" s="9">
        <f>+H214/'Total x Ano'!$H$30</f>
        <v>3.5804818397981589E-4</v>
      </c>
      <c r="V214" s="9">
        <f>+I214/'Total x Ano'!$H$30</f>
        <v>2.6045031445457464E-4</v>
      </c>
      <c r="W214" s="9">
        <f>+J214/'Total x Ano'!$H$30</f>
        <v>1.5985427637355923E-5</v>
      </c>
      <c r="X214" s="9">
        <f>+K214/'Total x Ano'!$H$30</f>
        <v>6.6481530485394344E-4</v>
      </c>
      <c r="Y214" s="9">
        <f>+L214/'Total x Ano'!$H$30</f>
        <v>1.282959985425872E-2</v>
      </c>
    </row>
    <row r="215" spans="1:25" x14ac:dyDescent="0.25">
      <c r="A215" s="1" t="s">
        <v>547</v>
      </c>
      <c r="B215" s="10">
        <f>tab_dinamicas!C215</f>
        <v>626456.43532464548</v>
      </c>
      <c r="C215" s="10">
        <f>tab_dinamicas!D215</f>
        <v>335520.38644020032</v>
      </c>
      <c r="D215" s="10">
        <f>tab_dinamicas!E215</f>
        <v>15666689.80648981</v>
      </c>
      <c r="E215" s="10">
        <f>tab_dinamicas!F215</f>
        <v>244923.32886500985</v>
      </c>
      <c r="F215" s="10">
        <f>tab_dinamicas!G215</f>
        <v>3849986.1837707357</v>
      </c>
      <c r="G215" s="10">
        <f>tab_dinamicas!H215</f>
        <v>343486.92127233645</v>
      </c>
      <c r="H215" s="10">
        <f>tab_dinamicas!I215</f>
        <v>210921.16754656483</v>
      </c>
      <c r="I215" s="10">
        <f>tab_dinamicas!J215</f>
        <v>341760.32530809584</v>
      </c>
      <c r="J215" s="10">
        <f>tab_dinamicas!K215</f>
        <v>373082.46147196897</v>
      </c>
      <c r="K215" s="10">
        <f>tab_dinamicas!L215</f>
        <v>1018503.2839174177</v>
      </c>
      <c r="L215" s="10">
        <f t="shared" si="6"/>
        <v>23011330.300406784</v>
      </c>
      <c r="N215" s="1" t="s">
        <v>547</v>
      </c>
      <c r="O215" s="9">
        <f>+B215/'Total x Ano'!$H$30</f>
        <v>4.6991667043348008E-3</v>
      </c>
      <c r="P215" s="9">
        <f>+C215/'Total x Ano'!$H$30</f>
        <v>2.5168010729561215E-3</v>
      </c>
      <c r="Q215" s="9">
        <f>+D215/'Total x Ano'!$H$30</f>
        <v>0.11751876579836938</v>
      </c>
      <c r="R215" s="9">
        <f>+E215/'Total x Ano'!$H$30</f>
        <v>1.8372156262084741E-3</v>
      </c>
      <c r="S215" s="9">
        <f>+F215/'Total x Ano'!$H$30</f>
        <v>2.8879465301603707E-2</v>
      </c>
      <c r="T215" s="9">
        <f>+G215/'Total x Ano'!$H$30</f>
        <v>2.5765595383834858E-3</v>
      </c>
      <c r="U215" s="9">
        <f>+H215/'Total x Ano'!$H$30</f>
        <v>1.5821590646771769E-3</v>
      </c>
      <c r="V215" s="9">
        <f>+I215/'Total x Ano'!$H$30</f>
        <v>2.5636080196353487E-3</v>
      </c>
      <c r="W215" s="9">
        <f>+J215/'Total x Ano'!$H$30</f>
        <v>2.7985612120207649E-3</v>
      </c>
      <c r="X215" s="9">
        <f>+K215/'Total x Ano'!$H$30</f>
        <v>7.6399833255126485E-3</v>
      </c>
      <c r="Y215" s="9">
        <f>+L215/'Total x Ano'!$H$30</f>
        <v>0.1726122856637019</v>
      </c>
    </row>
    <row r="216" spans="1:25" x14ac:dyDescent="0.25">
      <c r="A216" s="1" t="s">
        <v>548</v>
      </c>
      <c r="B216" s="10">
        <f>tab_dinamicas!C216</f>
        <v>2769263.0833356697</v>
      </c>
      <c r="C216" s="10">
        <f>tab_dinamicas!D216</f>
        <v>1192684.6275669218</v>
      </c>
      <c r="D216" s="10">
        <f>tab_dinamicas!E216</f>
        <v>26198655.007039938</v>
      </c>
      <c r="E216" s="10">
        <f>tab_dinamicas!F216</f>
        <v>2440380.4507524655</v>
      </c>
      <c r="F216" s="10">
        <f>tab_dinamicas!G216</f>
        <v>17221291.597834442</v>
      </c>
      <c r="G216" s="10">
        <f>tab_dinamicas!H216</f>
        <v>1171704.3788570161</v>
      </c>
      <c r="H216" s="10">
        <f>tab_dinamicas!I216</f>
        <v>2552831.9362638961</v>
      </c>
      <c r="I216" s="10">
        <f>tab_dinamicas!J216</f>
        <v>719684.44219027879</v>
      </c>
      <c r="J216" s="10">
        <f>tab_dinamicas!K216</f>
        <v>260391.87897311445</v>
      </c>
      <c r="K216" s="10">
        <f>tab_dinamicas!L216</f>
        <v>7699060.1438067164</v>
      </c>
      <c r="L216" s="10">
        <f t="shared" si="6"/>
        <v>62225947.546620466</v>
      </c>
      <c r="N216" s="1" t="s">
        <v>548</v>
      </c>
      <c r="O216" s="9">
        <f>+B216/'Total x Ano'!$H$30</f>
        <v>2.0772759513613626E-2</v>
      </c>
      <c r="P216" s="9">
        <f>+C216/'Total x Ano'!$H$30</f>
        <v>8.9465501104318192E-3</v>
      </c>
      <c r="Q216" s="9">
        <f>+D216/'Total x Ano'!$H$30</f>
        <v>0.19652100348148974</v>
      </c>
      <c r="R216" s="9">
        <f>+E216/'Total x Ano'!$H$30</f>
        <v>1.8305749471856987E-2</v>
      </c>
      <c r="S216" s="9">
        <f>+F216/'Total x Ano'!$H$30</f>
        <v>0.12918012413783656</v>
      </c>
      <c r="T216" s="9">
        <f>+G216/'Total x Ano'!$H$30</f>
        <v>8.7891733470577479E-3</v>
      </c>
      <c r="U216" s="9">
        <f>+H216/'Total x Ano'!$H$30</f>
        <v>1.9149269063597565E-2</v>
      </c>
      <c r="V216" s="9">
        <f>+I216/'Total x Ano'!$H$30</f>
        <v>5.3984873930071888E-3</v>
      </c>
      <c r="W216" s="9">
        <f>+J216/'Total x Ano'!$H$30</f>
        <v>1.9532481091291262E-3</v>
      </c>
      <c r="X216" s="9">
        <f>+K216/'Total x Ano'!$H$30</f>
        <v>5.7752087842626552E-2</v>
      </c>
      <c r="Y216" s="9">
        <f>+L216/'Total x Ano'!$H$30</f>
        <v>0.46676845247064697</v>
      </c>
    </row>
    <row r="217" spans="1:25" x14ac:dyDescent="0.25">
      <c r="A217" s="1" t="s">
        <v>549</v>
      </c>
      <c r="B217" s="10">
        <f>tab_dinamicas!C217</f>
        <v>381591.66571466054</v>
      </c>
      <c r="C217" s="10">
        <f>tab_dinamicas!D217</f>
        <v>173287.58475899295</v>
      </c>
      <c r="D217" s="10">
        <f>tab_dinamicas!E217</f>
        <v>2648765.6218842706</v>
      </c>
      <c r="E217" s="10">
        <f>tab_dinamicas!F217</f>
        <v>131360.76470556721</v>
      </c>
      <c r="F217" s="10">
        <f>tab_dinamicas!G217</f>
        <v>2445278.7757219821</v>
      </c>
      <c r="G217" s="10">
        <f>tab_dinamicas!H217</f>
        <v>151075.95512201381</v>
      </c>
      <c r="H217" s="10">
        <f>tab_dinamicas!I217</f>
        <v>264747.00957475445</v>
      </c>
      <c r="I217" s="10">
        <f>tab_dinamicas!J217</f>
        <v>119643.61557929621</v>
      </c>
      <c r="J217" s="10">
        <f>tab_dinamicas!K217</f>
        <v>121944.584058276</v>
      </c>
      <c r="K217" s="10">
        <f>tab_dinamicas!L217</f>
        <v>401339.68095494178</v>
      </c>
      <c r="L217" s="10">
        <f t="shared" si="6"/>
        <v>6839035.2580747548</v>
      </c>
      <c r="N217" s="1" t="s">
        <v>549</v>
      </c>
      <c r="O217" s="9">
        <f>+B217/'Total x Ano'!$H$30</f>
        <v>2.8623903420334829E-3</v>
      </c>
      <c r="P217" s="9">
        <f>+C217/'Total x Ano'!$H$30</f>
        <v>1.2998625325830676E-3</v>
      </c>
      <c r="Q217" s="9">
        <f>+D217/'Total x Ano'!$H$30</f>
        <v>1.9868885553861192E-2</v>
      </c>
      <c r="R217" s="9">
        <f>+E217/'Total x Ano'!$H$30</f>
        <v>9.8536162604901073E-4</v>
      </c>
      <c r="S217" s="9">
        <f>+F217/'Total x Ano'!$H$30</f>
        <v>1.8342492722154727E-2</v>
      </c>
      <c r="T217" s="9">
        <f>+G217/'Total x Ano'!$H$30</f>
        <v>1.1332489509299107E-3</v>
      </c>
      <c r="U217" s="9">
        <f>+H217/'Total x Ano'!$H$30</f>
        <v>1.9859167570386183E-3</v>
      </c>
      <c r="V217" s="9">
        <f>+I217/'Total x Ano'!$H$30</f>
        <v>8.9746910242066865E-4</v>
      </c>
      <c r="W217" s="9">
        <f>+J217/'Total x Ano'!$H$30</f>
        <v>9.1472909665880322E-4</v>
      </c>
      <c r="X217" s="9">
        <f>+K217/'Total x Ano'!$H$30</f>
        <v>3.0105238920475953E-3</v>
      </c>
      <c r="Y217" s="9">
        <f>+L217/'Total x Ano'!$H$30</f>
        <v>5.1300880575777072E-2</v>
      </c>
    </row>
    <row r="218" spans="1:25" x14ac:dyDescent="0.25">
      <c r="A218" s="1" t="s">
        <v>550</v>
      </c>
      <c r="B218" s="10">
        <f>tab_dinamicas!C218</f>
        <v>199827.14840121032</v>
      </c>
      <c r="C218" s="10">
        <f>tab_dinamicas!D218</f>
        <v>66222.621082935046</v>
      </c>
      <c r="D218" s="10">
        <f>tab_dinamicas!E218</f>
        <v>1868032.6147209464</v>
      </c>
      <c r="E218" s="10">
        <f>tab_dinamicas!F218</f>
        <v>48578.228094678852</v>
      </c>
      <c r="F218" s="10">
        <f>tab_dinamicas!G218</f>
        <v>828923.24990548275</v>
      </c>
      <c r="G218" s="10">
        <f>tab_dinamicas!H218</f>
        <v>127312.02656375545</v>
      </c>
      <c r="H218" s="10">
        <f>tab_dinamicas!I218</f>
        <v>223016.60362462269</v>
      </c>
      <c r="I218" s="10">
        <f>tab_dinamicas!J218</f>
        <v>40703.909179156508</v>
      </c>
      <c r="J218" s="10">
        <f>tab_dinamicas!K218</f>
        <v>2134.8127436582708</v>
      </c>
      <c r="K218" s="10">
        <f>tab_dinamicas!L218</f>
        <v>255073.97038480654</v>
      </c>
      <c r="L218" s="10">
        <f t="shared" si="6"/>
        <v>3659825.1847012527</v>
      </c>
      <c r="N218" s="1" t="s">
        <v>550</v>
      </c>
      <c r="O218" s="9">
        <f>+B218/'Total x Ano'!$H$30</f>
        <v>1.4989407553974801E-3</v>
      </c>
      <c r="P218" s="9">
        <f>+C218/'Total x Ano'!$H$30</f>
        <v>4.9674824699572464E-4</v>
      </c>
      <c r="Q218" s="9">
        <f>+D218/'Total x Ano'!$H$30</f>
        <v>1.4012461474929329E-2</v>
      </c>
      <c r="R218" s="9">
        <f>+E218/'Total x Ano'!$H$30</f>
        <v>3.6439436031940082E-4</v>
      </c>
      <c r="S218" s="9">
        <f>+F218/'Total x Ano'!$H$30</f>
        <v>6.2179080886705625E-3</v>
      </c>
      <c r="T218" s="9">
        <f>+G218/'Total x Ano'!$H$30</f>
        <v>9.5499128519567966E-4</v>
      </c>
      <c r="U218" s="9">
        <f>+H218/'Total x Ano'!$H$30</f>
        <v>1.6728891893712655E-3</v>
      </c>
      <c r="V218" s="9">
        <f>+I218/'Total x Ano'!$H$30</f>
        <v>3.0532762370273474E-4</v>
      </c>
      <c r="W218" s="9">
        <f>+J218/'Total x Ano'!$H$30</f>
        <v>1.6013629039966394E-5</v>
      </c>
      <c r="X218" s="9">
        <f>+K218/'Total x Ano'!$H$30</f>
        <v>1.913357483754798E-3</v>
      </c>
      <c r="Y218" s="9">
        <f>+L218/'Total x Ano'!$H$30</f>
        <v>2.7453032137376938E-2</v>
      </c>
    </row>
    <row r="219" spans="1:25" x14ac:dyDescent="0.25">
      <c r="A219" s="1" t="s">
        <v>551</v>
      </c>
      <c r="B219" s="10">
        <f>tab_dinamicas!C219</f>
        <v>588529.88052969903</v>
      </c>
      <c r="C219" s="10">
        <f>tab_dinamicas!D219</f>
        <v>79298.533067685217</v>
      </c>
      <c r="D219" s="10">
        <f>tab_dinamicas!E219</f>
        <v>3163650.5422834349</v>
      </c>
      <c r="E219" s="10">
        <f>tab_dinamicas!F219</f>
        <v>38945.558784618363</v>
      </c>
      <c r="F219" s="10">
        <f>tab_dinamicas!G219</f>
        <v>1891224.9845484411</v>
      </c>
      <c r="G219" s="10">
        <f>tab_dinamicas!H219</f>
        <v>158624.72804809429</v>
      </c>
      <c r="H219" s="10">
        <f>tab_dinamicas!I219</f>
        <v>145605.84456778641</v>
      </c>
      <c r="I219" s="10">
        <f>tab_dinamicas!J219</f>
        <v>87047.02067944278</v>
      </c>
      <c r="J219" s="10">
        <f>tab_dinamicas!K219</f>
        <v>71955.125662504011</v>
      </c>
      <c r="K219" s="10">
        <f>tab_dinamicas!L219</f>
        <v>450268.10551619017</v>
      </c>
      <c r="L219" s="10">
        <f t="shared" si="6"/>
        <v>6675150.3236878961</v>
      </c>
      <c r="N219" s="1" t="s">
        <v>551</v>
      </c>
      <c r="O219" s="9">
        <f>+B219/'Total x Ano'!$H$30</f>
        <v>4.414672534504489E-3</v>
      </c>
      <c r="P219" s="9">
        <f>+C219/'Total x Ano'!$H$30</f>
        <v>5.9483310455761974E-4</v>
      </c>
      <c r="Q219" s="9">
        <f>+D219/'Total x Ano'!$H$30</f>
        <v>2.3731133490144211E-2</v>
      </c>
      <c r="R219" s="9">
        <f>+E219/'Total x Ano'!$H$30</f>
        <v>2.9213790904319005E-4</v>
      </c>
      <c r="S219" s="9">
        <f>+F219/'Total x Ano'!$H$30</f>
        <v>1.4186431771892601E-2</v>
      </c>
      <c r="T219" s="9">
        <f>+G219/'Total x Ano'!$H$30</f>
        <v>1.1898737062881E-3</v>
      </c>
      <c r="U219" s="9">
        <f>+H219/'Total x Ano'!$H$30</f>
        <v>1.0922166301873919E-3</v>
      </c>
      <c r="V219" s="9">
        <f>+I219/'Total x Ano'!$H$30</f>
        <v>6.5295595706731178E-4</v>
      </c>
      <c r="W219" s="9">
        <f>+J219/'Total x Ano'!$H$30</f>
        <v>5.3974883432115822E-4</v>
      </c>
      <c r="X219" s="9">
        <f>+K219/'Total x Ano'!$H$30</f>
        <v>3.3775451414575783E-3</v>
      </c>
      <c r="Y219" s="9">
        <f>+L219/'Total x Ano'!$H$30</f>
        <v>5.0071549079463651E-2</v>
      </c>
    </row>
    <row r="220" spans="1:25" x14ac:dyDescent="0.25">
      <c r="A220" s="1" t="s">
        <v>552</v>
      </c>
      <c r="B220" s="10">
        <f>tab_dinamicas!C220</f>
        <v>28851.852312466071</v>
      </c>
      <c r="C220" s="10">
        <f>tab_dinamicas!D220</f>
        <v>23587.56443283716</v>
      </c>
      <c r="D220" s="10">
        <f>tab_dinamicas!E220</f>
        <v>494901.37976992113</v>
      </c>
      <c r="E220" s="10">
        <f>tab_dinamicas!F220</f>
        <v>5896.4798677606268</v>
      </c>
      <c r="F220" s="10">
        <f>tab_dinamicas!G220</f>
        <v>159435.82152910696</v>
      </c>
      <c r="G220" s="10">
        <f>tab_dinamicas!H220</f>
        <v>16147.433864191673</v>
      </c>
      <c r="H220" s="10">
        <f>tab_dinamicas!I220</f>
        <v>63706.284084454921</v>
      </c>
      <c r="I220" s="10">
        <f>tab_dinamicas!J220</f>
        <v>10566.917271349506</v>
      </c>
      <c r="J220" s="10">
        <f>tab_dinamicas!K220</f>
        <v>8023.0807062443</v>
      </c>
      <c r="K220" s="10">
        <f>tab_dinamicas!L220</f>
        <v>71109.382299679492</v>
      </c>
      <c r="L220" s="10">
        <f t="shared" si="6"/>
        <v>882226.19613801176</v>
      </c>
      <c r="N220" s="1" t="s">
        <v>552</v>
      </c>
      <c r="O220" s="9">
        <f>+B220/'Total x Ano'!$H$30</f>
        <v>2.1642313192116034E-4</v>
      </c>
      <c r="P220" s="9">
        <f>+C220/'Total x Ano'!$H$30</f>
        <v>1.7693472549563499E-4</v>
      </c>
      <c r="Q220" s="9">
        <f>+D220/'Total x Ano'!$H$30</f>
        <v>3.7123476663448582E-3</v>
      </c>
      <c r="R220" s="9">
        <f>+E220/'Total x Ano'!$H$30</f>
        <v>4.423059658250928E-5</v>
      </c>
      <c r="S220" s="9">
        <f>+F220/'Total x Ano'!$H$30</f>
        <v>1.1959578699508176E-3</v>
      </c>
      <c r="T220" s="9">
        <f>+G220/'Total x Ano'!$H$30</f>
        <v>1.2112491674817753E-4</v>
      </c>
      <c r="U220" s="9">
        <f>+H220/'Total x Ano'!$H$30</f>
        <v>4.7787273327541988E-4</v>
      </c>
      <c r="V220" s="9">
        <f>+I220/'Total x Ano'!$H$30</f>
        <v>7.9264419693051937E-5</v>
      </c>
      <c r="W220" s="9">
        <f>+J220/'Total x Ano'!$H$30</f>
        <v>6.0182626588289637E-5</v>
      </c>
      <c r="X220" s="9">
        <f>+K220/'Total x Ano'!$H$30</f>
        <v>5.3340475542453458E-4</v>
      </c>
      <c r="Y220" s="9">
        <f>+L220/'Total x Ano'!$H$30</f>
        <v>6.6177434420244532E-3</v>
      </c>
    </row>
    <row r="221" spans="1:25" x14ac:dyDescent="0.25">
      <c r="A221" s="1" t="s">
        <v>553</v>
      </c>
      <c r="B221" s="10">
        <f>tab_dinamicas!C221</f>
        <v>27259.228597086334</v>
      </c>
      <c r="C221" s="10">
        <f>tab_dinamicas!D221</f>
        <v>11143.365463461965</v>
      </c>
      <c r="D221" s="10">
        <f>tab_dinamicas!E221</f>
        <v>473563.52657271607</v>
      </c>
      <c r="E221" s="10">
        <f>tab_dinamicas!F221</f>
        <v>8597.7915422453752</v>
      </c>
      <c r="F221" s="10">
        <f>tab_dinamicas!G221</f>
        <v>126838.25469512094</v>
      </c>
      <c r="G221" s="10">
        <f>tab_dinamicas!H221</f>
        <v>19203.922224099664</v>
      </c>
      <c r="H221" s="10">
        <f>tab_dinamicas!I221</f>
        <v>15093.137686513524</v>
      </c>
      <c r="I221" s="10">
        <f>tab_dinamicas!J221</f>
        <v>33730.081977810136</v>
      </c>
      <c r="J221" s="10">
        <f>tab_dinamicas!K221</f>
        <v>1106.7628148477975</v>
      </c>
      <c r="K221" s="10">
        <f>tab_dinamicas!L221</f>
        <v>50420.579666866288</v>
      </c>
      <c r="L221" s="10">
        <f t="shared" si="6"/>
        <v>766956.65124076803</v>
      </c>
      <c r="N221" s="1" t="s">
        <v>553</v>
      </c>
      <c r="O221" s="9">
        <f>+B221/'Total x Ano'!$H$30</f>
        <v>2.044765640293834E-4</v>
      </c>
      <c r="P221" s="9">
        <f>+C221/'Total x Ano'!$H$30</f>
        <v>8.358846522663334E-5</v>
      </c>
      <c r="Q221" s="9">
        <f>+D221/'Total x Ano'!$H$30</f>
        <v>3.5522884449333525E-3</v>
      </c>
      <c r="R221" s="9">
        <f>+E221/'Total x Ano'!$H$30</f>
        <v>6.4493639889249857E-5</v>
      </c>
      <c r="S221" s="9">
        <f>+F221/'Total x Ano'!$H$30</f>
        <v>9.5143743393803543E-4</v>
      </c>
      <c r="T221" s="9">
        <f>+G221/'Total x Ano'!$H$30</f>
        <v>1.4405220669711592E-4</v>
      </c>
      <c r="U221" s="9">
        <f>+H221/'Total x Ano'!$H$30</f>
        <v>1.1321644424268694E-4</v>
      </c>
      <c r="V221" s="9">
        <f>+I221/'Total x Ano'!$H$30</f>
        <v>2.5301564358975472E-4</v>
      </c>
      <c r="W221" s="9">
        <f>+J221/'Total x Ano'!$H$30</f>
        <v>8.3020345483934797E-6</v>
      </c>
      <c r="X221" s="9">
        <f>+K221/'Total x Ano'!$H$30</f>
        <v>3.7821418349867029E-4</v>
      </c>
      <c r="Y221" s="9">
        <f>+L221/'Total x Ano'!$H$30</f>
        <v>5.753085060593275E-3</v>
      </c>
    </row>
    <row r="222" spans="1:25" x14ac:dyDescent="0.25">
      <c r="A222" s="1" t="s">
        <v>554</v>
      </c>
      <c r="B222" s="10">
        <f>tab_dinamicas!C222</f>
        <v>134629.25135269773</v>
      </c>
      <c r="C222" s="10">
        <f>tab_dinamicas!D222</f>
        <v>32981.166621021563</v>
      </c>
      <c r="D222" s="10">
        <f>tab_dinamicas!E222</f>
        <v>1013796.4386512267</v>
      </c>
      <c r="E222" s="10">
        <f>tab_dinamicas!F222</f>
        <v>16612.470528074835</v>
      </c>
      <c r="F222" s="10">
        <f>tab_dinamicas!G222</f>
        <v>420982.64820769313</v>
      </c>
      <c r="G222" s="10">
        <f>tab_dinamicas!H222</f>
        <v>42856.785506437867</v>
      </c>
      <c r="H222" s="10">
        <f>tab_dinamicas!I222</f>
        <v>53663.595592794911</v>
      </c>
      <c r="I222" s="10">
        <f>tab_dinamicas!J222</f>
        <v>34818.819504221923</v>
      </c>
      <c r="J222" s="10">
        <f>tab_dinamicas!K222</f>
        <v>5090.3096469225202</v>
      </c>
      <c r="K222" s="10">
        <f>tab_dinamicas!L222</f>
        <v>119148.77589444222</v>
      </c>
      <c r="L222" s="10">
        <f t="shared" si="6"/>
        <v>1874580.2615055335</v>
      </c>
      <c r="N222" s="1" t="s">
        <v>554</v>
      </c>
      <c r="O222" s="9">
        <f>+B222/'Total x Ano'!$H$30</f>
        <v>1.0098791547384542E-3</v>
      </c>
      <c r="P222" s="9">
        <f>+C222/'Total x Ano'!$H$30</f>
        <v>2.4739788964783517E-4</v>
      </c>
      <c r="Q222" s="9">
        <f>+D222/'Total x Ano'!$H$30</f>
        <v>7.6046764002260098E-3</v>
      </c>
      <c r="R222" s="9">
        <f>+E222/'Total x Ano'!$H$30</f>
        <v>1.2461324360379077E-4</v>
      </c>
      <c r="S222" s="9">
        <f>+F222/'Total x Ano'!$H$30</f>
        <v>3.1578694574908375E-3</v>
      </c>
      <c r="T222" s="9">
        <f>+G222/'Total x Ano'!$H$30</f>
        <v>3.2147675105660798E-4</v>
      </c>
      <c r="U222" s="9">
        <f>+H222/'Total x Ano'!$H$30</f>
        <v>4.0254065155203748E-4</v>
      </c>
      <c r="V222" s="9">
        <f>+I222/'Total x Ano'!$H$30</f>
        <v>2.6118246708359077E-4</v>
      </c>
      <c r="W222" s="9">
        <f>+J222/'Total x Ano'!$H$30</f>
        <v>3.8183363213718904E-5</v>
      </c>
      <c r="X222" s="9">
        <f>+K222/'Total x Ano'!$H$30</f>
        <v>8.9375721753940903E-4</v>
      </c>
      <c r="Y222" s="9">
        <f>+L222/'Total x Ano'!$H$30</f>
        <v>1.4061576596152293E-2</v>
      </c>
    </row>
    <row r="223" spans="1:25" x14ac:dyDescent="0.25">
      <c r="A223" s="1" t="s">
        <v>555</v>
      </c>
      <c r="B223" s="10">
        <f>tab_dinamicas!C223</f>
        <v>81952.966597261126</v>
      </c>
      <c r="C223" s="10">
        <f>tab_dinamicas!D223</f>
        <v>67694.926098978409</v>
      </c>
      <c r="D223" s="10">
        <f>tab_dinamicas!E223</f>
        <v>2818762.2174329278</v>
      </c>
      <c r="E223" s="10">
        <f>tab_dinamicas!F223</f>
        <v>8388.3399160574718</v>
      </c>
      <c r="F223" s="10">
        <f>tab_dinamicas!G223</f>
        <v>1027898.6763515855</v>
      </c>
      <c r="G223" s="10">
        <f>tab_dinamicas!H223</f>
        <v>93950.887868959646</v>
      </c>
      <c r="H223" s="10">
        <f>tab_dinamicas!I223</f>
        <v>40102.155829792217</v>
      </c>
      <c r="I223" s="10">
        <f>tab_dinamicas!J223</f>
        <v>29017.132842412851</v>
      </c>
      <c r="J223" s="10">
        <f>tab_dinamicas!K223</f>
        <v>42486.622347123564</v>
      </c>
      <c r="K223" s="10">
        <f>tab_dinamicas!L223</f>
        <v>305721.01605128805</v>
      </c>
      <c r="L223" s="10">
        <f t="shared" si="6"/>
        <v>4515974.9413363859</v>
      </c>
      <c r="N223" s="1" t="s">
        <v>555</v>
      </c>
      <c r="O223" s="9">
        <f>+B223/'Total x Ano'!$H$30</f>
        <v>6.1474450614548736E-4</v>
      </c>
      <c r="P223" s="9">
        <f>+C223/'Total x Ano'!$H$30</f>
        <v>5.0779228185575561E-4</v>
      </c>
      <c r="Q223" s="9">
        <f>+D223/'Total x Ano'!$H$30</f>
        <v>2.1144061761826143E-2</v>
      </c>
      <c r="R223" s="9">
        <f>+E223/'Total x Ano'!$H$30</f>
        <v>6.2922504128722605E-5</v>
      </c>
      <c r="S223" s="9">
        <f>+F223/'Total x Ano'!$H$30</f>
        <v>7.7104599186342757E-3</v>
      </c>
      <c r="T223" s="9">
        <f>+G223/'Total x Ano'!$H$30</f>
        <v>7.0474315406739477E-4</v>
      </c>
      <c r="U223" s="9">
        <f>+H223/'Total x Ano'!$H$30</f>
        <v>3.0081375945918329E-4</v>
      </c>
      <c r="V223" s="9">
        <f>+I223/'Total x Ano'!$H$30</f>
        <v>2.1766293204037888E-4</v>
      </c>
      <c r="W223" s="9">
        <f>+J223/'Total x Ano'!$H$30</f>
        <v>3.1870008807521536E-4</v>
      </c>
      <c r="X223" s="9">
        <f>+K223/'Total x Ano'!$H$30</f>
        <v>2.2932704310062971E-3</v>
      </c>
      <c r="Y223" s="9">
        <f>+L223/'Total x Ano'!$H$30</f>
        <v>3.3875171337238844E-2</v>
      </c>
    </row>
    <row r="224" spans="1:25" x14ac:dyDescent="0.25">
      <c r="A224" s="1" t="s">
        <v>95</v>
      </c>
      <c r="B224" s="10">
        <f>tab_dinamicas!C224</f>
        <v>5921456.1184751987</v>
      </c>
      <c r="C224" s="10">
        <f>tab_dinamicas!D224</f>
        <v>2820172.7138325246</v>
      </c>
      <c r="D224" s="10">
        <f>tab_dinamicas!E224</f>
        <v>65476096.102180496</v>
      </c>
      <c r="E224" s="10">
        <f>tab_dinamicas!F224</f>
        <v>3120324.8455147273</v>
      </c>
      <c r="F224" s="10">
        <f>tab_dinamicas!G224</f>
        <v>34224752.408075161</v>
      </c>
      <c r="G224" s="10">
        <f>tab_dinamicas!H224</f>
        <v>2657885.9066035682</v>
      </c>
      <c r="H224" s="10">
        <f>tab_dinamicas!I224</f>
        <v>4220455.4023591978</v>
      </c>
      <c r="I224" s="10">
        <f>tab_dinamicas!J224</f>
        <v>1771484.9168043332</v>
      </c>
      <c r="J224" s="10">
        <f>tab_dinamicas!K224</f>
        <v>1277045.4840996068</v>
      </c>
      <c r="K224" s="10">
        <f>tab_dinamicas!L224</f>
        <v>11822565.216016266</v>
      </c>
      <c r="L224" s="10">
        <f t="shared" si="6"/>
        <v>133312239.11396109</v>
      </c>
      <c r="N224" s="1" t="s">
        <v>95</v>
      </c>
      <c r="O224" s="9">
        <f>+B224/'Total x Ano'!$H$30</f>
        <v>4.4417948103124133E-2</v>
      </c>
      <c r="P224" s="9">
        <f>+C224/'Total x Ano'!$H$30</f>
        <v>2.1154642158712215E-2</v>
      </c>
      <c r="Q224" s="9">
        <f>+D224/'Total x Ano'!$H$30</f>
        <v>0.49114842371080941</v>
      </c>
      <c r="R224" s="9">
        <f>+E224/'Total x Ano'!$H$30</f>
        <v>2.3406139348145959E-2</v>
      </c>
      <c r="S224" s="9">
        <f>+F224/'Total x Ano'!$H$30</f>
        <v>0.25672625886073641</v>
      </c>
      <c r="T224" s="9">
        <f>+G224/'Total x Ano'!$H$30</f>
        <v>1.993729851264063E-2</v>
      </c>
      <c r="U224" s="9">
        <f>+H224/'Total x Ano'!$H$30</f>
        <v>3.1658424090764609E-2</v>
      </c>
      <c r="V224" s="9">
        <f>+I224/'Total x Ano'!$H$30</f>
        <v>1.3288239163772435E-2</v>
      </c>
      <c r="W224" s="9">
        <f>+J224/'Total x Ano'!$H$30</f>
        <v>9.5793566486264848E-3</v>
      </c>
      <c r="X224" s="9">
        <f>+K224/'Total x Ano'!$H$30</f>
        <v>8.8683269402667714E-2</v>
      </c>
      <c r="Y224" s="9">
        <f>+L224/'Total x Ano'!$H$30</f>
        <v>1</v>
      </c>
    </row>
    <row r="225" spans="1:25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23"/>
    </row>
    <row r="226" spans="1:2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23"/>
    </row>
    <row r="227" spans="1:25" x14ac:dyDescent="0.25">
      <c r="A227" s="1"/>
      <c r="B227" s="123">
        <v>2014</v>
      </c>
      <c r="C227" s="123">
        <v>2014</v>
      </c>
      <c r="D227" s="123">
        <v>2014</v>
      </c>
      <c r="E227" s="123">
        <v>2014</v>
      </c>
      <c r="F227" s="123">
        <v>2014</v>
      </c>
      <c r="G227" s="123">
        <v>2014</v>
      </c>
      <c r="H227" s="123">
        <v>2014</v>
      </c>
      <c r="I227" s="123">
        <v>2014</v>
      </c>
      <c r="J227" s="123">
        <v>2014</v>
      </c>
      <c r="K227" s="123">
        <v>2014</v>
      </c>
      <c r="L227" s="123">
        <v>2014</v>
      </c>
      <c r="O227" s="123">
        <v>2014</v>
      </c>
      <c r="P227" s="123">
        <v>2014</v>
      </c>
      <c r="Q227" s="123">
        <v>2014</v>
      </c>
      <c r="R227" s="123">
        <v>2014</v>
      </c>
      <c r="S227" s="123">
        <v>2014</v>
      </c>
      <c r="T227" s="123">
        <v>2014</v>
      </c>
      <c r="U227" s="123">
        <v>2014</v>
      </c>
      <c r="V227" s="123">
        <v>2014</v>
      </c>
      <c r="W227" s="123">
        <v>2014</v>
      </c>
      <c r="X227" s="123">
        <v>2014</v>
      </c>
      <c r="Y227" s="123">
        <v>2014</v>
      </c>
    </row>
    <row r="228" spans="1:25" x14ac:dyDescent="0.25">
      <c r="A228" s="1"/>
      <c r="B228" s="1" t="s">
        <v>780</v>
      </c>
      <c r="C228" s="1" t="s">
        <v>782</v>
      </c>
      <c r="D228" s="1" t="s">
        <v>23</v>
      </c>
      <c r="E228" s="1" t="s">
        <v>787</v>
      </c>
      <c r="F228" s="1" t="s">
        <v>788</v>
      </c>
      <c r="G228" s="1" t="s">
        <v>791</v>
      </c>
      <c r="H228" s="1" t="s">
        <v>25</v>
      </c>
      <c r="I228" s="1" t="s">
        <v>24</v>
      </c>
      <c r="J228" s="1" t="s">
        <v>35</v>
      </c>
      <c r="K228" s="1" t="s">
        <v>795</v>
      </c>
      <c r="L228" s="123" t="s">
        <v>935</v>
      </c>
      <c r="N228" s="1"/>
      <c r="O228" s="1" t="s">
        <v>780</v>
      </c>
      <c r="P228" s="1" t="s">
        <v>782</v>
      </c>
      <c r="Q228" s="1" t="s">
        <v>23</v>
      </c>
      <c r="R228" s="1" t="s">
        <v>787</v>
      </c>
      <c r="S228" s="1" t="s">
        <v>788</v>
      </c>
      <c r="T228" s="1" t="s">
        <v>791</v>
      </c>
      <c r="U228" s="1" t="s">
        <v>25</v>
      </c>
      <c r="V228" s="1" t="s">
        <v>24</v>
      </c>
      <c r="W228" s="1" t="s">
        <v>35</v>
      </c>
      <c r="X228" s="1" t="s">
        <v>795</v>
      </c>
      <c r="Y228" s="123" t="s">
        <v>935</v>
      </c>
    </row>
    <row r="229" spans="1:25" x14ac:dyDescent="0.25">
      <c r="A229" s="1" t="s">
        <v>529</v>
      </c>
      <c r="B229" s="10">
        <f>tab_dinamicas!C229</f>
        <v>19989.424756300657</v>
      </c>
      <c r="C229" s="10">
        <f>tab_dinamicas!D229</f>
        <v>3133.0634311802969</v>
      </c>
      <c r="D229" s="10">
        <f>tab_dinamicas!E229</f>
        <v>278234.50372744753</v>
      </c>
      <c r="E229" s="10">
        <f>tab_dinamicas!F229</f>
        <v>1223.4928980719385</v>
      </c>
      <c r="F229" s="10">
        <f>tab_dinamicas!G229</f>
        <v>100987.32617444359</v>
      </c>
      <c r="G229" s="10">
        <f>tab_dinamicas!H229</f>
        <v>9078.3733043262255</v>
      </c>
      <c r="H229" s="10">
        <f>tab_dinamicas!I229</f>
        <v>7040.4943633011735</v>
      </c>
      <c r="I229" s="10">
        <f>tab_dinamicas!J229</f>
        <v>8537.5434604885995</v>
      </c>
      <c r="J229" s="10">
        <f>tab_dinamicas!K229</f>
        <v>2794.3922447071782</v>
      </c>
      <c r="K229" s="10">
        <f>tab_dinamicas!L229</f>
        <v>18008.822617403024</v>
      </c>
      <c r="L229" s="10">
        <f>SUM(B229:K229)</f>
        <v>449027.43697767018</v>
      </c>
      <c r="N229" s="1" t="s">
        <v>529</v>
      </c>
      <c r="O229" s="9">
        <f>+B229/'Total x Ano'!$I$30</f>
        <v>1.4507542440829596E-4</v>
      </c>
      <c r="P229" s="9">
        <f>+C229/'Total x Ano'!$I$30</f>
        <v>2.2738548633488102E-5</v>
      </c>
      <c r="Q229" s="9">
        <f>+D229/'Total x Ano'!$I$30</f>
        <v>2.0193171742257381E-3</v>
      </c>
      <c r="R229" s="9">
        <f>+E229/'Total x Ano'!$I$30</f>
        <v>8.8796327864499928E-6</v>
      </c>
      <c r="S229" s="9">
        <f>+F229/'Total x Ano'!$I$30</f>
        <v>7.3292650405052306E-4</v>
      </c>
      <c r="T229" s="9">
        <f>+G229/'Total x Ano'!$I$30</f>
        <v>6.5887281706140052E-5</v>
      </c>
      <c r="U229" s="9">
        <f>+H229/'Total x Ano'!$I$30</f>
        <v>5.1097153632607039E-5</v>
      </c>
      <c r="V229" s="9">
        <f>+I229/'Total x Ano'!$I$30</f>
        <v>6.1962150288704686E-5</v>
      </c>
      <c r="W229" s="9">
        <f>+J229/'Total x Ano'!$I$30</f>
        <v>2.0280605660568775E-5</v>
      </c>
      <c r="X229" s="9">
        <f>+K229/'Total x Ano'!$I$30</f>
        <v>1.30700988956171E-4</v>
      </c>
      <c r="Y229" s="9">
        <f>+L229/'Total x Ano'!$I$30</f>
        <v>3.2588654643486864E-3</v>
      </c>
    </row>
    <row r="230" spans="1:25" x14ac:dyDescent="0.25">
      <c r="A230" s="1" t="s">
        <v>530</v>
      </c>
      <c r="B230" s="10">
        <f>tab_dinamicas!C230</f>
        <v>6255.7176576799311</v>
      </c>
      <c r="C230" s="10">
        <f>tab_dinamicas!D230</f>
        <v>7604.1085578595284</v>
      </c>
      <c r="D230" s="10">
        <f>tab_dinamicas!E230</f>
        <v>91792.449853181752</v>
      </c>
      <c r="E230" s="10">
        <f>tab_dinamicas!F230</f>
        <v>49.783521724344823</v>
      </c>
      <c r="F230" s="10">
        <f>tab_dinamicas!G230</f>
        <v>24784.090762434429</v>
      </c>
      <c r="G230" s="10">
        <f>tab_dinamicas!H230</f>
        <v>1896.8098859356396</v>
      </c>
      <c r="H230" s="10">
        <f>tab_dinamicas!I230</f>
        <v>3375.3367298931435</v>
      </c>
      <c r="I230" s="10">
        <f>tab_dinamicas!J230</f>
        <v>3418.668680367281</v>
      </c>
      <c r="J230" s="10">
        <f>tab_dinamicas!K230</f>
        <v>22858.950435832281</v>
      </c>
      <c r="K230" s="10">
        <f>tab_dinamicas!L230</f>
        <v>2524.0734301001812</v>
      </c>
      <c r="L230" s="10">
        <f t="shared" ref="L230:L256" si="7">SUM(B230:K230)</f>
        <v>164559.98951500855</v>
      </c>
      <c r="N230" s="1" t="s">
        <v>530</v>
      </c>
      <c r="O230" s="9">
        <f>+B230/'Total x Ano'!$I$30</f>
        <v>4.5401551331802458E-5</v>
      </c>
      <c r="P230" s="9">
        <f>+C230/'Total x Ano'!$I$30</f>
        <v>5.5187644953640203E-5</v>
      </c>
      <c r="Q230" s="9">
        <f>+D230/'Total x Ano'!$I$30</f>
        <v>6.6619368902699956E-4</v>
      </c>
      <c r="R230" s="9">
        <f>+E230/'Total x Ano'!$I$30</f>
        <v>3.6130932384247133E-7</v>
      </c>
      <c r="S230" s="9">
        <f>+F230/'Total x Ano'!$I$30</f>
        <v>1.7987323446116591E-4</v>
      </c>
      <c r="T230" s="9">
        <f>+G230/'Total x Ano'!$I$30</f>
        <v>1.3766304062213077E-5</v>
      </c>
      <c r="U230" s="9">
        <f>+H230/'Total x Ano'!$I$30</f>
        <v>2.4496873450838611E-5</v>
      </c>
      <c r="V230" s="9">
        <f>+I230/'Total x Ano'!$I$30</f>
        <v>2.4811359794598618E-5</v>
      </c>
      <c r="W230" s="9">
        <f>+J230/'Total x Ano'!$I$30</f>
        <v>1.6590131914432819E-4</v>
      </c>
      <c r="X230" s="9">
        <f>+K230/'Total x Ano'!$I$30</f>
        <v>1.8318737461120138E-5</v>
      </c>
      <c r="Y230" s="9">
        <f>+L230/'Total x Ano'!$I$30</f>
        <v>1.1943120230105495E-3</v>
      </c>
    </row>
    <row r="231" spans="1:25" x14ac:dyDescent="0.25">
      <c r="A231" s="1" t="s">
        <v>531</v>
      </c>
      <c r="B231" s="10">
        <f>tab_dinamicas!C231</f>
        <v>91405.180384965759</v>
      </c>
      <c r="C231" s="10">
        <f>tab_dinamicas!D231</f>
        <v>67541.785538933313</v>
      </c>
      <c r="D231" s="10">
        <f>tab_dinamicas!E231</f>
        <v>749571.42611842917</v>
      </c>
      <c r="E231" s="10">
        <f>tab_dinamicas!F231</f>
        <v>2535.4722722449696</v>
      </c>
      <c r="F231" s="10">
        <f>tab_dinamicas!G231</f>
        <v>198675.4134134597</v>
      </c>
      <c r="G231" s="10">
        <f>tab_dinamicas!H231</f>
        <v>14307.996725683703</v>
      </c>
      <c r="H231" s="10">
        <f>tab_dinamicas!I231</f>
        <v>57256.492329439861</v>
      </c>
      <c r="I231" s="10">
        <f>tab_dinamicas!J231</f>
        <v>12104.374018556471</v>
      </c>
      <c r="J231" s="10">
        <f>tab_dinamicas!K231</f>
        <v>290.06697506379373</v>
      </c>
      <c r="K231" s="10">
        <f>tab_dinamicas!L231</f>
        <v>51175.182413177499</v>
      </c>
      <c r="L231" s="10">
        <f t="shared" si="7"/>
        <v>1244863.3901899545</v>
      </c>
      <c r="N231" s="1" t="s">
        <v>531</v>
      </c>
      <c r="O231" s="9">
        <f>+B231/'Total x Ano'!$I$30</f>
        <v>6.6338303873832128E-4</v>
      </c>
      <c r="P231" s="9">
        <f>+C231/'Total x Ano'!$I$30</f>
        <v>4.901918550340638E-4</v>
      </c>
      <c r="Q231" s="9">
        <f>+D231/'Total x Ano'!$I$30</f>
        <v>5.44009615555278E-3</v>
      </c>
      <c r="R231" s="9">
        <f>+E231/'Total x Ano'!$I$30</f>
        <v>1.8401465797832135E-5</v>
      </c>
      <c r="S231" s="9">
        <f>+F231/'Total x Ano'!$I$30</f>
        <v>1.44190842267066E-3</v>
      </c>
      <c r="T231" s="9">
        <f>+G231/'Total x Ano'!$I$30</f>
        <v>1.0384184251009025E-4</v>
      </c>
      <c r="U231" s="9">
        <f>+H231/'Total x Ano'!$I$30</f>
        <v>4.1554522084011558E-4</v>
      </c>
      <c r="V231" s="9">
        <f>+I231/'Total x Ano'!$I$30</f>
        <v>8.7848811026206537E-5</v>
      </c>
      <c r="W231" s="9">
        <f>+J231/'Total x Ano'!$I$30</f>
        <v>2.1051926219610889E-6</v>
      </c>
      <c r="X231" s="9">
        <f>+K231/'Total x Ano'!$I$30</f>
        <v>3.7140945266189143E-4</v>
      </c>
      <c r="Y231" s="9">
        <f>+L231/'Total x Ano'!$I$30</f>
        <v>9.0347314574539244E-3</v>
      </c>
    </row>
    <row r="232" spans="1:25" x14ac:dyDescent="0.25">
      <c r="A232" s="1" t="s">
        <v>532</v>
      </c>
      <c r="B232" s="10">
        <f>tab_dinamicas!C232</f>
        <v>1599.4225243217143</v>
      </c>
      <c r="C232" s="10">
        <f>tab_dinamicas!D232</f>
        <v>214.9719083648846</v>
      </c>
      <c r="D232" s="10">
        <f>tab_dinamicas!E232</f>
        <v>81717.765262692177</v>
      </c>
      <c r="E232" s="10">
        <f>tab_dinamicas!F232</f>
        <v>0</v>
      </c>
      <c r="F232" s="10">
        <f>tab_dinamicas!G232</f>
        <v>21380.555945324981</v>
      </c>
      <c r="G232" s="10">
        <f>tab_dinamicas!H232</f>
        <v>3677.9246661068773</v>
      </c>
      <c r="H232" s="10">
        <f>tab_dinamicas!I232</f>
        <v>6082.2120445154769</v>
      </c>
      <c r="I232" s="10">
        <f>tab_dinamicas!J232</f>
        <v>3855.5840218799467</v>
      </c>
      <c r="J232" s="10">
        <f>tab_dinamicas!K232</f>
        <v>819.48071374220899</v>
      </c>
      <c r="K232" s="10">
        <f>tab_dinamicas!L232</f>
        <v>5769.6531267641412</v>
      </c>
      <c r="L232" s="10">
        <f t="shared" si="7"/>
        <v>125117.5702137124</v>
      </c>
      <c r="N232" s="1" t="s">
        <v>532</v>
      </c>
      <c r="O232" s="9">
        <f>+B232/'Total x Ano'!$I$30</f>
        <v>1.160798293862973E-5</v>
      </c>
      <c r="P232" s="9">
        <f>+C232/'Total x Ano'!$I$30</f>
        <v>1.5601820073419957E-6</v>
      </c>
      <c r="Q232" s="9">
        <f>+D232/'Total x Ano'!$I$30</f>
        <v>5.9307556979326312E-4</v>
      </c>
      <c r="R232" s="9">
        <f>+E232/'Total x Ano'!$I$30</f>
        <v>0</v>
      </c>
      <c r="S232" s="9">
        <f>+F232/'Total x Ano'!$I$30</f>
        <v>1.5517171032526354E-4</v>
      </c>
      <c r="T232" s="9">
        <f>+G232/'Total x Ano'!$I$30</f>
        <v>2.669293831024389E-5</v>
      </c>
      <c r="U232" s="9">
        <f>+H232/'Total x Ano'!$I$30</f>
        <v>4.4142315472145177E-5</v>
      </c>
      <c r="V232" s="9">
        <f>+I232/'Total x Ano'!$I$30</f>
        <v>2.7982320408683645E-5</v>
      </c>
      <c r="W232" s="9">
        <f>+J232/'Total x Ano'!$I$30</f>
        <v>5.9474704144796009E-6</v>
      </c>
      <c r="X232" s="9">
        <f>+K232/'Total x Ano'!$I$30</f>
        <v>4.1873885129692221E-5</v>
      </c>
      <c r="Y232" s="9">
        <f>+L232/'Total x Ano'!$I$30</f>
        <v>9.0805437479974294E-4</v>
      </c>
    </row>
    <row r="233" spans="1:25" x14ac:dyDescent="0.25">
      <c r="A233" s="1" t="s">
        <v>533</v>
      </c>
      <c r="B233" s="10">
        <f>tab_dinamicas!C233</f>
        <v>49542.30024868968</v>
      </c>
      <c r="C233" s="10">
        <f>tab_dinamicas!D233</f>
        <v>45498.375990709959</v>
      </c>
      <c r="D233" s="10">
        <f>tab_dinamicas!E233</f>
        <v>565563.83425539336</v>
      </c>
      <c r="E233" s="10">
        <f>tab_dinamicas!F233</f>
        <v>4947.3600632785019</v>
      </c>
      <c r="F233" s="10">
        <f>tab_dinamicas!G233</f>
        <v>313194.01006100618</v>
      </c>
      <c r="G233" s="10">
        <f>tab_dinamicas!H233</f>
        <v>37259.521694990894</v>
      </c>
      <c r="H233" s="10">
        <f>tab_dinamicas!I233</f>
        <v>56968.624030047285</v>
      </c>
      <c r="I233" s="10">
        <f>tab_dinamicas!J233</f>
        <v>23953.754070239993</v>
      </c>
      <c r="J233" s="10">
        <f>tab_dinamicas!K233</f>
        <v>170665.44126020843</v>
      </c>
      <c r="K233" s="10">
        <f>tab_dinamicas!L233</f>
        <v>76862.179649791418</v>
      </c>
      <c r="L233" s="10">
        <f t="shared" si="7"/>
        <v>1344455.4013243557</v>
      </c>
      <c r="N233" s="1" t="s">
        <v>533</v>
      </c>
      <c r="O233" s="9">
        <f>+B233/'Total x Ano'!$I$30</f>
        <v>3.5955863274536836E-4</v>
      </c>
      <c r="P233" s="9">
        <f>+C233/'Total x Ano'!$I$30</f>
        <v>3.3020941258752001E-4</v>
      </c>
      <c r="Q233" s="9">
        <f>+D233/'Total x Ano'!$I$30</f>
        <v>4.1046410431957231E-3</v>
      </c>
      <c r="R233" s="9">
        <f>+E233/'Total x Ano'!$I$30</f>
        <v>3.5906003781051838E-5</v>
      </c>
      <c r="S233" s="9">
        <f>+F233/'Total x Ano'!$I$30</f>
        <v>2.2730395939690533E-3</v>
      </c>
      <c r="T233" s="9">
        <f>+G233/'Total x Ano'!$I$30</f>
        <v>2.7041503140039696E-4</v>
      </c>
      <c r="U233" s="9">
        <f>+H233/'Total x Ano'!$I$30</f>
        <v>4.1345598534598717E-4</v>
      </c>
      <c r="V233" s="9">
        <f>+I233/'Total x Ano'!$I$30</f>
        <v>1.7384697560227007E-4</v>
      </c>
      <c r="W233" s="9">
        <f>+J233/'Total x Ano'!$I$30</f>
        <v>1.2386230031381821E-3</v>
      </c>
      <c r="X233" s="9">
        <f>+K233/'Total x Ano'!$I$30</f>
        <v>5.5783562906808757E-4</v>
      </c>
      <c r="Y233" s="9">
        <f>+L233/'Total x Ano'!$I$30</f>
        <v>9.7575313108336417E-3</v>
      </c>
    </row>
    <row r="234" spans="1:25" x14ac:dyDescent="0.25">
      <c r="A234" s="1" t="s">
        <v>534</v>
      </c>
      <c r="B234" s="10">
        <f>tab_dinamicas!C234</f>
        <v>3386.0422475498558</v>
      </c>
      <c r="C234" s="10">
        <f>tab_dinamicas!D234</f>
        <v>4687.1438923625437</v>
      </c>
      <c r="D234" s="10">
        <f>tab_dinamicas!E234</f>
        <v>73535.048076773062</v>
      </c>
      <c r="E234" s="10">
        <f>tab_dinamicas!F234</f>
        <v>455.39476497344424</v>
      </c>
      <c r="F234" s="10">
        <f>tab_dinamicas!G234</f>
        <v>15604.70901968221</v>
      </c>
      <c r="G234" s="10">
        <f>tab_dinamicas!H234</f>
        <v>2769.7445525796525</v>
      </c>
      <c r="H234" s="10">
        <f>tab_dinamicas!I234</f>
        <v>2144.3430740894519</v>
      </c>
      <c r="I234" s="10">
        <f>tab_dinamicas!J234</f>
        <v>188.74880045935751</v>
      </c>
      <c r="J234" s="10">
        <f>tab_dinamicas!K234</f>
        <v>346.28168181594958</v>
      </c>
      <c r="K234" s="10">
        <f>tab_dinamicas!L234</f>
        <v>5066.2059542670677</v>
      </c>
      <c r="L234" s="10">
        <f t="shared" si="7"/>
        <v>108183.6620645526</v>
      </c>
      <c r="N234" s="1" t="s">
        <v>534</v>
      </c>
      <c r="O234" s="9">
        <f>+B234/'Total x Ano'!$I$30</f>
        <v>2.4574569909665849E-5</v>
      </c>
      <c r="P234" s="9">
        <f>+C234/'Total x Ano'!$I$30</f>
        <v>3.4017456617050272E-5</v>
      </c>
      <c r="Q234" s="9">
        <f>+D234/'Total x Ano'!$I$30</f>
        <v>5.3368860978651777E-4</v>
      </c>
      <c r="R234" s="9">
        <f>+E234/'Total x Ano'!$I$30</f>
        <v>3.3050770398490063E-6</v>
      </c>
      <c r="S234" s="9">
        <f>+F234/'Total x Ano'!$I$30</f>
        <v>1.1325287302651334E-4</v>
      </c>
      <c r="T234" s="9">
        <f>+G234/'Total x Ano'!$I$30</f>
        <v>2.010172235403647E-5</v>
      </c>
      <c r="U234" s="9">
        <f>+H234/'Total x Ano'!$I$30</f>
        <v>1.556280309929686E-5</v>
      </c>
      <c r="V234" s="9">
        <f>+I234/'Total x Ano'!$I$30</f>
        <v>1.3698649494436807E-6</v>
      </c>
      <c r="W234" s="9">
        <f>+J234/'Total x Ano'!$I$30</f>
        <v>2.5131769706595846E-6</v>
      </c>
      <c r="X234" s="9">
        <f>+K234/'Total x Ano'!$I$30</f>
        <v>3.6768540761707762E-5</v>
      </c>
      <c r="Y234" s="9">
        <f>+L234/'Total x Ano'!$I$30</f>
        <v>7.8515469451474068E-4</v>
      </c>
    </row>
    <row r="235" spans="1:25" x14ac:dyDescent="0.25">
      <c r="A235" s="1" t="s">
        <v>535</v>
      </c>
      <c r="B235" s="10">
        <f>tab_dinamicas!C235</f>
        <v>9144.2763584415152</v>
      </c>
      <c r="C235" s="10">
        <f>tab_dinamicas!D235</f>
        <v>1511.4439327106397</v>
      </c>
      <c r="D235" s="10">
        <f>tab_dinamicas!E235</f>
        <v>136450.7118464731</v>
      </c>
      <c r="E235" s="10">
        <f>tab_dinamicas!F235</f>
        <v>1415.2135962905475</v>
      </c>
      <c r="F235" s="10">
        <f>tab_dinamicas!G235</f>
        <v>45417.096782479304</v>
      </c>
      <c r="G235" s="10">
        <f>tab_dinamicas!H235</f>
        <v>7057.0905872422718</v>
      </c>
      <c r="H235" s="10">
        <f>tab_dinamicas!I235</f>
        <v>5091.9748331289638</v>
      </c>
      <c r="I235" s="10">
        <f>tab_dinamicas!J235</f>
        <v>2536.3376465606798</v>
      </c>
      <c r="J235" s="10">
        <f>tab_dinamicas!K235</f>
        <v>317.2571113992035</v>
      </c>
      <c r="K235" s="10">
        <f>tab_dinamicas!L235</f>
        <v>6447.7473745410116</v>
      </c>
      <c r="L235" s="10">
        <f t="shared" si="7"/>
        <v>215389.15006926726</v>
      </c>
      <c r="N235" s="1" t="s">
        <v>535</v>
      </c>
      <c r="O235" s="9">
        <f>+B235/'Total x Ano'!$I$30</f>
        <v>6.6365580289623054E-5</v>
      </c>
      <c r="P235" s="9">
        <f>+C235/'Total x Ano'!$I$30</f>
        <v>1.0969468740626222E-5</v>
      </c>
      <c r="Q235" s="9">
        <f>+D235/'Total x Ano'!$I$30</f>
        <v>9.9030588289948695E-4</v>
      </c>
      <c r="R235" s="9">
        <f>+E235/'Total x Ano'!$I$30</f>
        <v>1.0271066607133231E-5</v>
      </c>
      <c r="S235" s="9">
        <f>+F235/'Total x Ano'!$I$30</f>
        <v>3.2961951989308839E-4</v>
      </c>
      <c r="T235" s="9">
        <f>+G235/'Total x Ano'!$I$30</f>
        <v>5.1217602533022297E-5</v>
      </c>
      <c r="U235" s="9">
        <f>+H235/'Total x Ano'!$I$30</f>
        <v>3.6955561202915662E-5</v>
      </c>
      <c r="V235" s="9">
        <f>+I235/'Total x Ano'!$I$30</f>
        <v>1.840774634605472E-5</v>
      </c>
      <c r="W235" s="9">
        <f>+J235/'Total x Ano'!$I$30</f>
        <v>2.3025279938724619E-6</v>
      </c>
      <c r="X235" s="9">
        <f>+K235/'Total x Ano'!$I$30</f>
        <v>4.6795227888895236E-5</v>
      </c>
      <c r="Y235" s="9">
        <f>+L235/'Total x Ano'!$I$30</f>
        <v>1.5632101843947182E-3</v>
      </c>
    </row>
    <row r="236" spans="1:25" x14ac:dyDescent="0.25">
      <c r="A236" s="1" t="s">
        <v>536</v>
      </c>
      <c r="B236" s="10">
        <f>tab_dinamicas!C236</f>
        <v>39182.741190396722</v>
      </c>
      <c r="C236" s="10">
        <f>tab_dinamicas!D236</f>
        <v>7301.7590305156045</v>
      </c>
      <c r="D236" s="10">
        <f>tab_dinamicas!E236</f>
        <v>425850.2676813635</v>
      </c>
      <c r="E236" s="10">
        <f>tab_dinamicas!F236</f>
        <v>1761.7106412560918</v>
      </c>
      <c r="F236" s="10">
        <f>tab_dinamicas!G236</f>
        <v>120848.85708811115</v>
      </c>
      <c r="G236" s="10">
        <f>tab_dinamicas!H236</f>
        <v>15541.880369070899</v>
      </c>
      <c r="H236" s="10">
        <f>tab_dinamicas!I236</f>
        <v>10209.098158903234</v>
      </c>
      <c r="I236" s="10">
        <f>tab_dinamicas!J236</f>
        <v>9157.3401627093954</v>
      </c>
      <c r="J236" s="10">
        <f>tab_dinamicas!K236</f>
        <v>4852.8629992609813</v>
      </c>
      <c r="K236" s="10">
        <f>tab_dinamicas!L236</f>
        <v>34650.651642371973</v>
      </c>
      <c r="L236" s="10">
        <f t="shared" si="7"/>
        <v>669357.16896395956</v>
      </c>
      <c r="N236" s="1" t="s">
        <v>536</v>
      </c>
      <c r="O236" s="9">
        <f>+B236/'Total x Ano'!$I$30</f>
        <v>2.8437300607589959E-4</v>
      </c>
      <c r="P236" s="9">
        <f>+C236/'Total x Ano'!$I$30</f>
        <v>5.2993310372539178E-5</v>
      </c>
      <c r="Q236" s="9">
        <f>+D236/'Total x Ano'!$I$30</f>
        <v>3.0906546372119637E-3</v>
      </c>
      <c r="R236" s="9">
        <f>+E236/'Total x Ano'!$I$30</f>
        <v>1.2785806599275937E-5</v>
      </c>
      <c r="S236" s="9">
        <f>+F236/'Total x Ano'!$I$30</f>
        <v>8.7707372498496195E-4</v>
      </c>
      <c r="T236" s="9">
        <f>+G236/'Total x Ano'!$I$30</f>
        <v>1.1279688726086176E-4</v>
      </c>
      <c r="U236" s="9">
        <f>+H236/'Total x Ano'!$I$30</f>
        <v>7.4093640326593246E-5</v>
      </c>
      <c r="V236" s="9">
        <f>+I236/'Total x Ano'!$I$30</f>
        <v>6.6460392270040463E-5</v>
      </c>
      <c r="W236" s="9">
        <f>+J236/'Total x Ano'!$I$30</f>
        <v>3.5220181060547663E-5</v>
      </c>
      <c r="X236" s="9">
        <f>+K236/'Total x Ano'!$I$30</f>
        <v>2.5148087322806212E-4</v>
      </c>
      <c r="Y236" s="9">
        <f>+L236/'Total x Ano'!$I$30</f>
        <v>4.8579324593907456E-3</v>
      </c>
    </row>
    <row r="237" spans="1:25" x14ac:dyDescent="0.25">
      <c r="A237" s="1" t="s">
        <v>537</v>
      </c>
      <c r="B237" s="10">
        <f>tab_dinamicas!C237</f>
        <v>22936.463386603828</v>
      </c>
      <c r="C237" s="10">
        <f>tab_dinamicas!D237</f>
        <v>41666.763628498091</v>
      </c>
      <c r="D237" s="10">
        <f>tab_dinamicas!E237</f>
        <v>208074.82313514553</v>
      </c>
      <c r="E237" s="10">
        <f>tab_dinamicas!F237</f>
        <v>8096.3538782561436</v>
      </c>
      <c r="F237" s="10">
        <f>tab_dinamicas!G237</f>
        <v>90585.833197057349</v>
      </c>
      <c r="G237" s="10">
        <f>tab_dinamicas!H237</f>
        <v>7461.3027231049373</v>
      </c>
      <c r="H237" s="10">
        <f>tab_dinamicas!I237</f>
        <v>7184.9734902688469</v>
      </c>
      <c r="I237" s="10">
        <f>tab_dinamicas!J237</f>
        <v>6688.2820797685517</v>
      </c>
      <c r="J237" s="10">
        <f>tab_dinamicas!K237</f>
        <v>14183.173435867155</v>
      </c>
      <c r="K237" s="10">
        <f>tab_dinamicas!L237</f>
        <v>23770.982746182053</v>
      </c>
      <c r="L237" s="10">
        <f t="shared" si="7"/>
        <v>430648.9517007526</v>
      </c>
      <c r="N237" s="1" t="s">
        <v>537</v>
      </c>
      <c r="O237" s="9">
        <f>+B237/'Total x Ano'!$I$30</f>
        <v>1.6646387781559647E-4</v>
      </c>
      <c r="P237" s="9">
        <f>+C237/'Total x Ano'!$I$30</f>
        <v>3.0240106910626254E-4</v>
      </c>
      <c r="Q237" s="9">
        <f>+D237/'Total x Ano'!$I$30</f>
        <v>1.5101256610947533E-3</v>
      </c>
      <c r="R237" s="9">
        <f>+E237/'Total x Ano'!$I$30</f>
        <v>5.876016890768882E-5</v>
      </c>
      <c r="S237" s="9">
        <f>+F237/'Total x Ano'!$I$30</f>
        <v>6.57436537402104E-4</v>
      </c>
      <c r="T237" s="9">
        <f>+G237/'Total x Ano'!$I$30</f>
        <v>5.4151216074991603E-5</v>
      </c>
      <c r="U237" s="9">
        <f>+H237/'Total x Ano'!$I$30</f>
        <v>5.2145726611495218E-5</v>
      </c>
      <c r="V237" s="9">
        <f>+I237/'Total x Ano'!$I$30</f>
        <v>4.8540934674920211E-5</v>
      </c>
      <c r="W237" s="9">
        <f>+J237/'Total x Ano'!$I$30</f>
        <v>1.0293592390728167E-4</v>
      </c>
      <c r="X237" s="9">
        <f>+K237/'Total x Ano'!$I$30</f>
        <v>1.7252049283797674E-4</v>
      </c>
      <c r="Y237" s="9">
        <f>+L237/'Total x Ano'!$I$30</f>
        <v>3.1254816084330716E-3</v>
      </c>
    </row>
    <row r="238" spans="1:25" x14ac:dyDescent="0.25">
      <c r="A238" s="1" t="s">
        <v>538</v>
      </c>
      <c r="B238" s="10">
        <f>tab_dinamicas!C238</f>
        <v>109019.18085576234</v>
      </c>
      <c r="C238" s="10">
        <f>tab_dinamicas!D238</f>
        <v>164709.2483558289</v>
      </c>
      <c r="D238" s="10">
        <f>tab_dinamicas!E238</f>
        <v>996274.14610915922</v>
      </c>
      <c r="E238" s="10">
        <f>tab_dinamicas!F238</f>
        <v>12648.91879067463</v>
      </c>
      <c r="F238" s="10">
        <f>tab_dinamicas!G238</f>
        <v>575414.72077645746</v>
      </c>
      <c r="G238" s="10">
        <f>tab_dinamicas!H238</f>
        <v>35631.876527707806</v>
      </c>
      <c r="H238" s="10">
        <f>tab_dinamicas!I238</f>
        <v>105253.45501558507</v>
      </c>
      <c r="I238" s="10">
        <f>tab_dinamicas!J238</f>
        <v>34746.084649836972</v>
      </c>
      <c r="J238" s="10">
        <f>tab_dinamicas!K238</f>
        <v>729.11579669694117</v>
      </c>
      <c r="K238" s="10">
        <f>tab_dinamicas!L238</f>
        <v>130163.85712762436</v>
      </c>
      <c r="L238" s="10">
        <f t="shared" si="7"/>
        <v>2164590.6040053335</v>
      </c>
      <c r="N238" s="1" t="s">
        <v>538</v>
      </c>
      <c r="O238" s="9">
        <f>+B238/'Total x Ano'!$I$30</f>
        <v>7.9121856302089434E-4</v>
      </c>
      <c r="P238" s="9">
        <f>+C238/'Total x Ano'!$I$30</f>
        <v>1.1953952852826106E-3</v>
      </c>
      <c r="Q238" s="9">
        <f>+D238/'Total x Ano'!$I$30</f>
        <v>7.2305679796134011E-3</v>
      </c>
      <c r="R238" s="9">
        <f>+E238/'Total x Ano'!$I$30</f>
        <v>9.1800903939708711E-5</v>
      </c>
      <c r="S238" s="9">
        <f>+F238/'Total x Ano'!$I$30</f>
        <v>4.1761349235982037E-3</v>
      </c>
      <c r="T238" s="9">
        <f>+G238/'Total x Ano'!$I$30</f>
        <v>2.5860221956071274E-4</v>
      </c>
      <c r="U238" s="9">
        <f>+H238/'Total x Ano'!$I$30</f>
        <v>7.63888398139746E-4</v>
      </c>
      <c r="V238" s="9">
        <f>+I238/'Total x Ano'!$I$30</f>
        <v>2.5217348865993843E-4</v>
      </c>
      <c r="W238" s="9">
        <f>+J238/'Total x Ano'!$I$30</f>
        <v>5.2916372000780453E-6</v>
      </c>
      <c r="X238" s="9">
        <f>+K238/'Total x Ano'!$I$30</f>
        <v>9.4467835095948967E-4</v>
      </c>
      <c r="Y238" s="9">
        <f>+L238/'Total x Ano'!$I$30</f>
        <v>1.5709751749974781E-2</v>
      </c>
    </row>
    <row r="239" spans="1:25" x14ac:dyDescent="0.25">
      <c r="A239" s="1" t="s">
        <v>539</v>
      </c>
      <c r="B239" s="10">
        <f>tab_dinamicas!C239</f>
        <v>23559.6085981955</v>
      </c>
      <c r="C239" s="10">
        <f>tab_dinamicas!D239</f>
        <v>22325.465047375597</v>
      </c>
      <c r="D239" s="10">
        <f>tab_dinamicas!E239</f>
        <v>635864.00478038797</v>
      </c>
      <c r="E239" s="10">
        <f>tab_dinamicas!F239</f>
        <v>10639.661454526144</v>
      </c>
      <c r="F239" s="10">
        <f>tab_dinamicas!G239</f>
        <v>132779.23467554362</v>
      </c>
      <c r="G239" s="10">
        <f>tab_dinamicas!H239</f>
        <v>14071.316487260512</v>
      </c>
      <c r="H239" s="10">
        <f>tab_dinamicas!I239</f>
        <v>16394.782579557821</v>
      </c>
      <c r="I239" s="10">
        <f>tab_dinamicas!J239</f>
        <v>8308.6380257939709</v>
      </c>
      <c r="J239" s="10">
        <f>tab_dinamicas!K239</f>
        <v>6254.2639180628512</v>
      </c>
      <c r="K239" s="10">
        <f>tab_dinamicas!L239</f>
        <v>60665.972995234886</v>
      </c>
      <c r="L239" s="10">
        <f t="shared" si="7"/>
        <v>930862.94856193895</v>
      </c>
      <c r="N239" s="1" t="s">
        <v>539</v>
      </c>
      <c r="O239" s="9">
        <f>+B239/'Total x Ano'!$I$30</f>
        <v>1.7098642196790702E-4</v>
      </c>
      <c r="P239" s="9">
        <f>+C239/'Total x Ano'!$I$30</f>
        <v>1.6202949091067266E-4</v>
      </c>
      <c r="Q239" s="9">
        <f>+D239/'Total x Ano'!$I$30</f>
        <v>4.6148521772942427E-3</v>
      </c>
      <c r="R239" s="9">
        <f>+E239/'Total x Ano'!$I$30</f>
        <v>7.7218500276724606E-5</v>
      </c>
      <c r="S239" s="9">
        <f>+F239/'Total x Ano'!$I$30</f>
        <v>9.6365973798678373E-4</v>
      </c>
      <c r="T239" s="9">
        <f>+G239/'Total x Ano'!$I$30</f>
        <v>1.0212410993614622E-4</v>
      </c>
      <c r="U239" s="9">
        <f>+H239/'Total x Ano'!$I$30</f>
        <v>1.1898691782320511E-4</v>
      </c>
      <c r="V239" s="9">
        <f>+I239/'Total x Ano'!$I$30</f>
        <v>6.0300844198482084E-5</v>
      </c>
      <c r="W239" s="9">
        <f>+J239/'Total x Ano'!$I$30</f>
        <v>4.5391000658408989E-5</v>
      </c>
      <c r="X239" s="9">
        <f>+K239/'Total x Ano'!$I$30</f>
        <v>4.4028989761958046E-4</v>
      </c>
      <c r="Y239" s="9">
        <f>+L239/'Total x Ano'!$I$30</f>
        <v>6.7558390986721542E-3</v>
      </c>
    </row>
    <row r="240" spans="1:25" x14ac:dyDescent="0.25">
      <c r="A240" s="1" t="s">
        <v>540</v>
      </c>
      <c r="B240" s="10">
        <f>tab_dinamicas!C240</f>
        <v>19194.67718999432</v>
      </c>
      <c r="C240" s="10">
        <f>tab_dinamicas!D240</f>
        <v>20253.377767011138</v>
      </c>
      <c r="D240" s="10">
        <f>tab_dinamicas!E240</f>
        <v>521363.45149839862</v>
      </c>
      <c r="E240" s="10">
        <f>tab_dinamicas!F240</f>
        <v>16563.428840855955</v>
      </c>
      <c r="F240" s="10">
        <f>tab_dinamicas!G240</f>
        <v>151254.57391157557</v>
      </c>
      <c r="G240" s="10">
        <f>tab_dinamicas!H240</f>
        <v>14803.450927047441</v>
      </c>
      <c r="H240" s="10">
        <f>tab_dinamicas!I240</f>
        <v>9441.826034557942</v>
      </c>
      <c r="I240" s="10">
        <f>tab_dinamicas!J240</f>
        <v>8083.8897067763937</v>
      </c>
      <c r="J240" s="10">
        <f>tab_dinamicas!K240</f>
        <v>142.46522801237913</v>
      </c>
      <c r="K240" s="10">
        <f>tab_dinamicas!L240</f>
        <v>42144.780575148834</v>
      </c>
      <c r="L240" s="10">
        <f t="shared" si="7"/>
        <v>803245.9216793786</v>
      </c>
      <c r="N240" s="1" t="s">
        <v>540</v>
      </c>
      <c r="O240" s="9">
        <f>+B240/'Total x Ano'!$I$30</f>
        <v>1.3930745750154392E-4</v>
      </c>
      <c r="P240" s="9">
        <f>+C240/'Total x Ano'!$I$30</f>
        <v>1.4699109209356041E-4</v>
      </c>
      <c r="Q240" s="9">
        <f>+D240/'Total x Ano'!$I$30</f>
        <v>3.7838519576839477E-3</v>
      </c>
      <c r="R240" s="9">
        <f>+E240/'Total x Ano'!$I$30</f>
        <v>1.2021088640814338E-4</v>
      </c>
      <c r="S240" s="9">
        <f>+F240/'Total x Ano'!$I$30</f>
        <v>1.0977465220454268E-3</v>
      </c>
      <c r="T240" s="9">
        <f>+G240/'Total x Ano'!$I$30</f>
        <v>1.0743765526678611E-4</v>
      </c>
      <c r="U240" s="9">
        <f>+H240/'Total x Ano'!$I$30</f>
        <v>6.8525079428363164E-5</v>
      </c>
      <c r="V240" s="9">
        <f>+I240/'Total x Ano'!$I$30</f>
        <v>5.8669708827453015E-5</v>
      </c>
      <c r="W240" s="9">
        <f>+J240/'Total x Ano'!$I$30</f>
        <v>1.0339568881693781E-6</v>
      </c>
      <c r="X240" s="9">
        <f>+K240/'Total x Ano'!$I$30</f>
        <v>3.0587032909023762E-4</v>
      </c>
      <c r="Y240" s="9">
        <f>+L240/'Total x Ano'!$I$30</f>
        <v>5.8296446452336314E-3</v>
      </c>
    </row>
    <row r="241" spans="1:25" x14ac:dyDescent="0.25">
      <c r="A241" s="1" t="s">
        <v>541</v>
      </c>
      <c r="B241" s="10">
        <f>tab_dinamicas!C241</f>
        <v>95769.957403612963</v>
      </c>
      <c r="C241" s="10">
        <f>tab_dinamicas!D241</f>
        <v>51060.139248354513</v>
      </c>
      <c r="D241" s="10">
        <f>tab_dinamicas!E241</f>
        <v>1089510.5199194644</v>
      </c>
      <c r="E241" s="10">
        <f>tab_dinamicas!F241</f>
        <v>13204.649132213821</v>
      </c>
      <c r="F241" s="10">
        <f>tab_dinamicas!G241</f>
        <v>1033513.7737537916</v>
      </c>
      <c r="G241" s="10">
        <f>tab_dinamicas!H241</f>
        <v>45610.877855831524</v>
      </c>
      <c r="H241" s="10">
        <f>tab_dinamicas!I241</f>
        <v>53724.596121648523</v>
      </c>
      <c r="I241" s="10">
        <f>tab_dinamicas!J241</f>
        <v>34485.946292682289</v>
      </c>
      <c r="J241" s="10">
        <f>tab_dinamicas!K241</f>
        <v>12965.817905553078</v>
      </c>
      <c r="K241" s="10">
        <f>tab_dinamicas!L241</f>
        <v>237306.34889874599</v>
      </c>
      <c r="L241" s="10">
        <f t="shared" si="7"/>
        <v>2667152.626531898</v>
      </c>
      <c r="N241" s="1" t="s">
        <v>541</v>
      </c>
      <c r="O241" s="9">
        <f>+B241/'Total x Ano'!$I$30</f>
        <v>6.9506088270570351E-4</v>
      </c>
      <c r="P241" s="9">
        <f>+C241/'Total x Ano'!$I$30</f>
        <v>3.7057451438000276E-4</v>
      </c>
      <c r="Q241" s="9">
        <f>+D241/'Total x Ano'!$I$30</f>
        <v>7.9072411038140899E-3</v>
      </c>
      <c r="R241" s="9">
        <f>+E241/'Total x Ano'!$I$30</f>
        <v>9.5834177339932647E-5</v>
      </c>
      <c r="S241" s="9">
        <f>+F241/'Total x Ano'!$I$30</f>
        <v>7.5008386277794553E-3</v>
      </c>
      <c r="T241" s="9">
        <f>+G241/'Total x Ano'!$I$30</f>
        <v>3.3102590711040977E-4</v>
      </c>
      <c r="U241" s="9">
        <f>+H241/'Total x Ano'!$I$30</f>
        <v>3.89912099949537E-4</v>
      </c>
      <c r="V241" s="9">
        <f>+I241/'Total x Ano'!$I$30</f>
        <v>2.502855062377731E-4</v>
      </c>
      <c r="W241" s="9">
        <f>+J241/'Total x Ano'!$I$30</f>
        <v>9.4100833734892686E-5</v>
      </c>
      <c r="X241" s="9">
        <f>+K241/'Total x Ano'!$I$30</f>
        <v>1.7222766388220981E-3</v>
      </c>
      <c r="Y241" s="9">
        <f>+L241/'Total x Ano'!$I$30</f>
        <v>1.935715029187389E-2</v>
      </c>
    </row>
    <row r="242" spans="1:25" x14ac:dyDescent="0.25">
      <c r="A242" s="1" t="s">
        <v>542</v>
      </c>
      <c r="B242" s="10">
        <f>tab_dinamicas!C242</f>
        <v>15152.95385891234</v>
      </c>
      <c r="C242" s="10">
        <f>tab_dinamicas!D242</f>
        <v>6073.412095578482</v>
      </c>
      <c r="D242" s="10">
        <f>tab_dinamicas!E242</f>
        <v>329282.24912668613</v>
      </c>
      <c r="E242" s="10">
        <f>tab_dinamicas!F242</f>
        <v>5743.4216005299595</v>
      </c>
      <c r="F242" s="10">
        <f>tab_dinamicas!G242</f>
        <v>89721.749765823173</v>
      </c>
      <c r="G242" s="10">
        <f>tab_dinamicas!H242</f>
        <v>13043.758035932649</v>
      </c>
      <c r="H242" s="10">
        <f>tab_dinamicas!I242</f>
        <v>15462.704879277506</v>
      </c>
      <c r="I242" s="10">
        <f>tab_dinamicas!J242</f>
        <v>4668.839449693769</v>
      </c>
      <c r="J242" s="10">
        <f>tab_dinamicas!K242</f>
        <v>226.182976546199</v>
      </c>
      <c r="K242" s="10">
        <f>tab_dinamicas!L242</f>
        <v>24255.598312073373</v>
      </c>
      <c r="L242" s="10">
        <f t="shared" si="7"/>
        <v>503630.87010105368</v>
      </c>
      <c r="N242" s="1" t="s">
        <v>542</v>
      </c>
      <c r="O242" s="9">
        <f>+B242/'Total x Ano'!$I$30</f>
        <v>1.0997421081004965E-4</v>
      </c>
      <c r="P242" s="9">
        <f>+C242/'Total x Ano'!$I$30</f>
        <v>4.4078448885569022E-5</v>
      </c>
      <c r="Q242" s="9">
        <f>+D242/'Total x Ano'!$I$30</f>
        <v>2.3898017388977095E-3</v>
      </c>
      <c r="R242" s="9">
        <f>+E242/'Total x Ano'!$I$30</f>
        <v>4.1683506974858037E-5</v>
      </c>
      <c r="S242" s="9">
        <f>+F242/'Total x Ano'!$I$30</f>
        <v>6.5116535791401179E-4</v>
      </c>
      <c r="T242" s="9">
        <f>+G242/'Total x Ano'!$I$30</f>
        <v>9.4666492708630302E-5</v>
      </c>
      <c r="U242" s="9">
        <f>+H242/'Total x Ano'!$I$30</f>
        <v>1.1222226253180893E-4</v>
      </c>
      <c r="V242" s="9">
        <f>+I242/'Total x Ano'!$I$30</f>
        <v>3.3884610133416828E-5</v>
      </c>
      <c r="W242" s="9">
        <f>+J242/'Total x Ano'!$I$30</f>
        <v>1.6415475540900017E-6</v>
      </c>
      <c r="X242" s="9">
        <f>+K242/'Total x Ano'!$I$30</f>
        <v>1.7603764301881867E-4</v>
      </c>
      <c r="Y242" s="9">
        <f>+L242/'Total x Ano'!$I$30</f>
        <v>3.6551558194289637E-3</v>
      </c>
    </row>
    <row r="243" spans="1:25" x14ac:dyDescent="0.25">
      <c r="A243" s="1" t="s">
        <v>543</v>
      </c>
      <c r="B243" s="10">
        <f>tab_dinamicas!C243</f>
        <v>47893.808399850175</v>
      </c>
      <c r="C243" s="10">
        <f>tab_dinamicas!D243</f>
        <v>6846.6083939993268</v>
      </c>
      <c r="D243" s="10">
        <f>tab_dinamicas!E243</f>
        <v>282540.95005791786</v>
      </c>
      <c r="E243" s="10">
        <f>tab_dinamicas!F243</f>
        <v>11992.269783073179</v>
      </c>
      <c r="F243" s="10">
        <f>tab_dinamicas!G243</f>
        <v>115490.99465405126</v>
      </c>
      <c r="G243" s="10">
        <f>tab_dinamicas!H243</f>
        <v>13810.32684626948</v>
      </c>
      <c r="H243" s="10">
        <f>tab_dinamicas!I243</f>
        <v>25662.97482441453</v>
      </c>
      <c r="I243" s="10">
        <f>tab_dinamicas!J243</f>
        <v>1655.0770776295917</v>
      </c>
      <c r="J243" s="10">
        <f>tab_dinamicas!K243</f>
        <v>703.56996812049385</v>
      </c>
      <c r="K243" s="10">
        <f>tab_dinamicas!L243</f>
        <v>41653.326572015358</v>
      </c>
      <c r="L243" s="10">
        <f t="shared" si="7"/>
        <v>548249.90657734126</v>
      </c>
      <c r="N243" s="1" t="s">
        <v>543</v>
      </c>
      <c r="O243" s="9">
        <f>+B243/'Total x Ano'!$I$30</f>
        <v>3.4759452384680557E-4</v>
      </c>
      <c r="P243" s="9">
        <f>+C243/'Total x Ano'!$I$30</f>
        <v>4.9690005121521785E-5</v>
      </c>
      <c r="Q243" s="9">
        <f>+D243/'Total x Ano'!$I$30</f>
        <v>2.0505716768790777E-3</v>
      </c>
      <c r="R243" s="9">
        <f>+E243/'Total x Ano'!$I$30</f>
        <v>8.7035202343666544E-5</v>
      </c>
      <c r="S243" s="9">
        <f>+F243/'Total x Ano'!$I$30</f>
        <v>8.3818845559783248E-4</v>
      </c>
      <c r="T243" s="9">
        <f>+G243/'Total x Ano'!$I$30</f>
        <v>1.0022994922894486E-4</v>
      </c>
      <c r="U243" s="9">
        <f>+H243/'Total x Ano'!$I$30</f>
        <v>1.8625183113675362E-4</v>
      </c>
      <c r="V243" s="9">
        <f>+I243/'Total x Ano'!$I$30</f>
        <v>1.2011901912778773E-5</v>
      </c>
      <c r="W243" s="9">
        <f>+J243/'Total x Ano'!$I$30</f>
        <v>5.1062355705778514E-6</v>
      </c>
      <c r="X243" s="9">
        <f>+K243/'Total x Ano'!$I$30</f>
        <v>3.023035482072974E-4</v>
      </c>
      <c r="Y243" s="9">
        <f>+L243/'Total x Ano'!$I$30</f>
        <v>3.9789833298452563E-3</v>
      </c>
    </row>
    <row r="244" spans="1:25" x14ac:dyDescent="0.25">
      <c r="A244" s="1" t="s">
        <v>544</v>
      </c>
      <c r="B244" s="10">
        <f>tab_dinamicas!C244</f>
        <v>111995.12705300652</v>
      </c>
      <c r="C244" s="10">
        <f>tab_dinamicas!D244</f>
        <v>132935.12477333797</v>
      </c>
      <c r="D244" s="10">
        <f>tab_dinamicas!E244</f>
        <v>1330291.4101570114</v>
      </c>
      <c r="E244" s="10">
        <f>tab_dinamicas!F244</f>
        <v>20578.583747729004</v>
      </c>
      <c r="F244" s="10">
        <f>tab_dinamicas!G244</f>
        <v>613701.7408170558</v>
      </c>
      <c r="G244" s="10">
        <f>tab_dinamicas!H244</f>
        <v>65129.382196905659</v>
      </c>
      <c r="H244" s="10">
        <f>tab_dinamicas!I244</f>
        <v>46666.407816948929</v>
      </c>
      <c r="I244" s="10">
        <f>tab_dinamicas!J244</f>
        <v>45665.963938689478</v>
      </c>
      <c r="J244" s="10">
        <f>tab_dinamicas!K244</f>
        <v>20781.034472795141</v>
      </c>
      <c r="K244" s="10">
        <f>tab_dinamicas!L244</f>
        <v>287884.83459937264</v>
      </c>
      <c r="L244" s="10">
        <f t="shared" si="7"/>
        <v>2675629.609572852</v>
      </c>
      <c r="N244" s="1" t="s">
        <v>544</v>
      </c>
      <c r="O244" s="9">
        <f>+B244/'Total x Ano'!$I$30</f>
        <v>8.1281681623953034E-4</v>
      </c>
      <c r="P244" s="9">
        <f>+C244/'Total x Ano'!$I$30</f>
        <v>9.6479112732761189E-4</v>
      </c>
      <c r="Q244" s="9">
        <f>+D244/'Total x Ano'!$I$30</f>
        <v>9.6547346043266095E-3</v>
      </c>
      <c r="R244" s="9">
        <f>+E244/'Total x Ano'!$I$30</f>
        <v>1.4935130987110749E-4</v>
      </c>
      <c r="S244" s="9">
        <f>+F244/'Total x Ano'!$I$30</f>
        <v>4.454007136002313E-3</v>
      </c>
      <c r="T244" s="9">
        <f>+G244/'Total x Ano'!$I$30</f>
        <v>4.7268357538342802E-4</v>
      </c>
      <c r="U244" s="9">
        <f>+H244/'Total x Ano'!$I$30</f>
        <v>3.3868653061267E-4</v>
      </c>
      <c r="V244" s="9">
        <f>+I244/'Total x Ano'!$I$30</f>
        <v>3.3142570034843625E-4</v>
      </c>
      <c r="W244" s="9">
        <f>+J244/'Total x Ano'!$I$30</f>
        <v>1.5082061802873618E-4</v>
      </c>
      <c r="X244" s="9">
        <f>+K244/'Total x Ano'!$I$30</f>
        <v>2.0893555001902575E-3</v>
      </c>
      <c r="Y244" s="9">
        <f>+L244/'Total x Ano'!$I$30</f>
        <v>1.9418672918330698E-2</v>
      </c>
    </row>
    <row r="245" spans="1:25" x14ac:dyDescent="0.25">
      <c r="A245" s="1" t="s">
        <v>545</v>
      </c>
      <c r="B245" s="10">
        <f>tab_dinamicas!C245</f>
        <v>418596.0737057043</v>
      </c>
      <c r="C245" s="10">
        <f>tab_dinamicas!D245</f>
        <v>258765.14791443141</v>
      </c>
      <c r="D245" s="10">
        <f>tab_dinamicas!E245</f>
        <v>3204053.0086996052</v>
      </c>
      <c r="E245" s="10">
        <f>tab_dinamicas!F245</f>
        <v>61081.002099232122</v>
      </c>
      <c r="F245" s="10">
        <f>tab_dinamicas!G245</f>
        <v>1991898.2774637348</v>
      </c>
      <c r="G245" s="10">
        <f>tab_dinamicas!H245</f>
        <v>216973.54591996461</v>
      </c>
      <c r="H245" s="10">
        <f>tab_dinamicas!I245</f>
        <v>241870.09638350934</v>
      </c>
      <c r="I245" s="10">
        <f>tab_dinamicas!J245</f>
        <v>89437.915848169912</v>
      </c>
      <c r="J245" s="10">
        <f>tab_dinamicas!K245</f>
        <v>113484.24729284756</v>
      </c>
      <c r="K245" s="10">
        <f>tab_dinamicas!L245</f>
        <v>476880.67056866444</v>
      </c>
      <c r="L245" s="10">
        <f t="shared" si="7"/>
        <v>7073039.9858958637</v>
      </c>
      <c r="N245" s="1" t="s">
        <v>545</v>
      </c>
      <c r="O245" s="9">
        <f>+B245/'Total x Ano'!$I$30</f>
        <v>3.0380065353986714E-3</v>
      </c>
      <c r="P245" s="9">
        <f>+C245/'Total x Ano'!$I$30</f>
        <v>1.8780162067409609E-3</v>
      </c>
      <c r="Q245" s="9">
        <f>+D245/'Total x Ano'!$I$30</f>
        <v>2.3253763213834298E-2</v>
      </c>
      <c r="R245" s="9">
        <f>+E245/'Total x Ano'!$I$30</f>
        <v>4.4330201648434245E-4</v>
      </c>
      <c r="S245" s="9">
        <f>+F245/'Total x Ano'!$I$30</f>
        <v>1.4456418406443641E-2</v>
      </c>
      <c r="T245" s="9">
        <f>+G245/'Total x Ano'!$I$30</f>
        <v>1.5747091096150758E-3</v>
      </c>
      <c r="U245" s="9">
        <f>+H245/'Total x Ano'!$I$30</f>
        <v>1.7553985325892334E-3</v>
      </c>
      <c r="V245" s="9">
        <f>+I245/'Total x Ano'!$I$30</f>
        <v>6.4910540238417413E-4</v>
      </c>
      <c r="W245" s="9">
        <f>+J245/'Total x Ano'!$I$30</f>
        <v>8.2362426835101883E-4</v>
      </c>
      <c r="X245" s="9">
        <f>+K245/'Total x Ano'!$I$30</f>
        <v>3.4610133367172116E-3</v>
      </c>
      <c r="Y245" s="9">
        <f>+L245/'Total x Ano'!$I$30</f>
        <v>5.1333357028558624E-2</v>
      </c>
    </row>
    <row r="246" spans="1:25" x14ac:dyDescent="0.25">
      <c r="A246" s="1" t="s">
        <v>546</v>
      </c>
      <c r="B246" s="10">
        <f>tab_dinamicas!C246</f>
        <v>58040.772602188968</v>
      </c>
      <c r="C246" s="10">
        <f>tab_dinamicas!D246</f>
        <v>12938.440820550461</v>
      </c>
      <c r="D246" s="10">
        <f>tab_dinamicas!E246</f>
        <v>841926.04524003854</v>
      </c>
      <c r="E246" s="10">
        <f>tab_dinamicas!F246</f>
        <v>7739.0438523722942</v>
      </c>
      <c r="F246" s="10">
        <f>tab_dinamicas!G246</f>
        <v>542764.59501349146</v>
      </c>
      <c r="G246" s="10">
        <f>tab_dinamicas!H246</f>
        <v>44022.814269805385</v>
      </c>
      <c r="H246" s="10">
        <f>tab_dinamicas!I246</f>
        <v>55354.508822657706</v>
      </c>
      <c r="I246" s="10">
        <f>tab_dinamicas!J246</f>
        <v>32941.130576769865</v>
      </c>
      <c r="J246" s="10">
        <f>tab_dinamicas!K246</f>
        <v>1854.2724939394911</v>
      </c>
      <c r="K246" s="10">
        <f>tab_dinamicas!L246</f>
        <v>103093.44091492293</v>
      </c>
      <c r="L246" s="10">
        <f t="shared" si="7"/>
        <v>1700675.0646067369</v>
      </c>
      <c r="N246" s="1" t="s">
        <v>546</v>
      </c>
      <c r="O246" s="9">
        <f>+B246/'Total x Ano'!$I$30</f>
        <v>4.2123722022535388E-4</v>
      </c>
      <c r="P246" s="9">
        <f>+C246/'Total x Ano'!$I$30</f>
        <v>9.390214156269475E-5</v>
      </c>
      <c r="Q246" s="9">
        <f>+D246/'Total x Ano'!$I$30</f>
        <v>6.1103698491922556E-3</v>
      </c>
      <c r="R246" s="9">
        <f>+E246/'Total x Ano'!$I$30</f>
        <v>5.6166952530409146E-5</v>
      </c>
      <c r="S246" s="9">
        <f>+F246/'Total x Ano'!$I$30</f>
        <v>3.939173084536101E-3</v>
      </c>
      <c r="T246" s="9">
        <f>+G246/'Total x Ano'!$I$30</f>
        <v>3.1950036290196603E-4</v>
      </c>
      <c r="U246" s="9">
        <f>+H246/'Total x Ano'!$I$30</f>
        <v>4.0174136866187685E-4</v>
      </c>
      <c r="V246" s="9">
        <f>+I246/'Total x Ano'!$I$30</f>
        <v>2.3907383815072823E-4</v>
      </c>
      <c r="W246" s="9">
        <f>+J246/'Total x Ano'!$I$30</f>
        <v>1.3457584313030793E-5</v>
      </c>
      <c r="X246" s="9">
        <f>+K246/'Total x Ano'!$I$30</f>
        <v>7.4821186086056841E-4</v>
      </c>
      <c r="Y246" s="9">
        <f>+L246/'Total x Ano'!$I$30</f>
        <v>1.2342834262934983E-2</v>
      </c>
    </row>
    <row r="247" spans="1:25" x14ac:dyDescent="0.25">
      <c r="A247" s="1" t="s">
        <v>547</v>
      </c>
      <c r="B247" s="10">
        <f>tab_dinamicas!C247</f>
        <v>622149.29580258927</v>
      </c>
      <c r="C247" s="10">
        <f>tab_dinamicas!D247</f>
        <v>389914.19999181502</v>
      </c>
      <c r="D247" s="10">
        <f>tab_dinamicas!E247</f>
        <v>16088312.821810856</v>
      </c>
      <c r="E247" s="10">
        <f>tab_dinamicas!F247</f>
        <v>234920.71883754747</v>
      </c>
      <c r="F247" s="10">
        <f>tab_dinamicas!G247</f>
        <v>3805075.2541147987</v>
      </c>
      <c r="G247" s="10">
        <f>tab_dinamicas!H247</f>
        <v>377344.02796966548</v>
      </c>
      <c r="H247" s="10">
        <f>tab_dinamicas!I247</f>
        <v>227808.34487337404</v>
      </c>
      <c r="I247" s="10">
        <f>tab_dinamicas!J247</f>
        <v>372882.94921562949</v>
      </c>
      <c r="J247" s="10">
        <f>tab_dinamicas!K247</f>
        <v>293439.74867732695</v>
      </c>
      <c r="K247" s="10">
        <f>tab_dinamicas!L247</f>
        <v>1049456.9650580806</v>
      </c>
      <c r="L247" s="10">
        <f t="shared" si="7"/>
        <v>23461304.326351684</v>
      </c>
      <c r="N247" s="1" t="s">
        <v>547</v>
      </c>
      <c r="O247" s="9">
        <f>+B247/'Total x Ano'!$I$30</f>
        <v>4.5153161851460306E-3</v>
      </c>
      <c r="P247" s="9">
        <f>+C247/'Total x Ano'!$I$30</f>
        <v>2.8298447172074763E-3</v>
      </c>
      <c r="Q247" s="9">
        <f>+D247/'Total x Ano'!$I$30</f>
        <v>0.11676268022179868</v>
      </c>
      <c r="R247" s="9">
        <f>+E247/'Total x Ano'!$I$30</f>
        <v>1.7049626691691957E-3</v>
      </c>
      <c r="S247" s="9">
        <f>+F247/'Total x Ano'!$I$30</f>
        <v>2.7615747532815406E-2</v>
      </c>
      <c r="T247" s="9">
        <f>+G247/'Total x Ano'!$I$30</f>
        <v>2.7386153265055837E-3</v>
      </c>
      <c r="U247" s="9">
        <f>+H247/'Total x Ano'!$I$30</f>
        <v>1.6533438415149511E-3</v>
      </c>
      <c r="V247" s="9">
        <f>+I247/'Total x Ano'!$I$30</f>
        <v>2.7062385622189274E-3</v>
      </c>
      <c r="W247" s="9">
        <f>+J247/'Total x Ano'!$I$30</f>
        <v>2.1296708933161565E-3</v>
      </c>
      <c r="X247" s="9">
        <f>+K247/'Total x Ano'!$I$30</f>
        <v>7.6165480728030465E-3</v>
      </c>
      <c r="Y247" s="9">
        <f>+L247/'Total x Ano'!$I$30</f>
        <v>0.17027296802249545</v>
      </c>
    </row>
    <row r="248" spans="1:25" x14ac:dyDescent="0.25">
      <c r="A248" s="1" t="s">
        <v>548</v>
      </c>
      <c r="B248" s="10">
        <f>tab_dinamicas!C248</f>
        <v>3113655.2193790302</v>
      </c>
      <c r="C248" s="10">
        <f>tab_dinamicas!D248</f>
        <v>1347524.1407887659</v>
      </c>
      <c r="D248" s="10">
        <f>tab_dinamicas!E248</f>
        <v>27083290.62736157</v>
      </c>
      <c r="E248" s="10">
        <f>tab_dinamicas!F248</f>
        <v>3225517.6263108696</v>
      </c>
      <c r="F248" s="10">
        <f>tab_dinamicas!G248</f>
        <v>16878645.227920424</v>
      </c>
      <c r="G248" s="10">
        <f>tab_dinamicas!H248</f>
        <v>1226548.8265744934</v>
      </c>
      <c r="H248" s="10">
        <f>tab_dinamicas!I248</f>
        <v>2258802.3671629443</v>
      </c>
      <c r="I248" s="10">
        <f>tab_dinamicas!J248</f>
        <v>693091.14007921598</v>
      </c>
      <c r="J248" s="10">
        <f>tab_dinamicas!K248</f>
        <v>276320.30938798346</v>
      </c>
      <c r="K248" s="10">
        <f>tab_dinamicas!L248</f>
        <v>8307876.4214625284</v>
      </c>
      <c r="L248" s="10">
        <f t="shared" si="7"/>
        <v>64411271.90642783</v>
      </c>
      <c r="N248" s="1" t="s">
        <v>548</v>
      </c>
      <c r="O248" s="9">
        <f>+B248/'Total x Ano'!$I$30</f>
        <v>2.25976914253192E-2</v>
      </c>
      <c r="P248" s="9">
        <f>+C248/'Total x Ano'!$I$30</f>
        <v>9.7798030212818098E-3</v>
      </c>
      <c r="Q248" s="9">
        <f>+D248/'Total x Ano'!$I$30</f>
        <v>0.19655992756366075</v>
      </c>
      <c r="R248" s="9">
        <f>+E248/'Total x Ano'!$I$30</f>
        <v>2.3409545010843462E-2</v>
      </c>
      <c r="S248" s="9">
        <f>+F248/'Total x Ano'!$I$30</f>
        <v>0.12249860362318797</v>
      </c>
      <c r="T248" s="9">
        <f>+G248/'Total x Ano'!$I$30</f>
        <v>8.9018115199490568E-3</v>
      </c>
      <c r="U248" s="9">
        <f>+H248/'Total x Ano'!$I$30</f>
        <v>1.6393503868456137E-2</v>
      </c>
      <c r="V248" s="9">
        <f>+I248/'Total x Ano'!$I$30</f>
        <v>5.0301843362915433E-3</v>
      </c>
      <c r="W248" s="9">
        <f>+J248/'Total x Ano'!$I$30</f>
        <v>2.0054247006011444E-3</v>
      </c>
      <c r="X248" s="9">
        <f>+K248/'Total x Ano'!$I$30</f>
        <v>6.0295316772207327E-2</v>
      </c>
      <c r="Y248" s="9">
        <f>+L248/'Total x Ano'!$I$30</f>
        <v>0.46747181184179842</v>
      </c>
    </row>
    <row r="249" spans="1:25" x14ac:dyDescent="0.25">
      <c r="A249" s="1" t="s">
        <v>549</v>
      </c>
      <c r="B249" s="10">
        <f>tab_dinamicas!C249</f>
        <v>377264.72572192788</v>
      </c>
      <c r="C249" s="10">
        <f>tab_dinamicas!D249</f>
        <v>158475.61076513061</v>
      </c>
      <c r="D249" s="10">
        <f>tab_dinamicas!E249</f>
        <v>2642317.285332182</v>
      </c>
      <c r="E249" s="10">
        <f>tab_dinamicas!F249</f>
        <v>90410.168009076995</v>
      </c>
      <c r="F249" s="10">
        <f>tab_dinamicas!G249</f>
        <v>2390504.8495689179</v>
      </c>
      <c r="G249" s="10">
        <f>tab_dinamicas!H249</f>
        <v>175236.42320550655</v>
      </c>
      <c r="H249" s="10">
        <f>tab_dinamicas!I249</f>
        <v>269087.8666924577</v>
      </c>
      <c r="I249" s="10">
        <f>tab_dinamicas!J249</f>
        <v>108103.27551874082</v>
      </c>
      <c r="J249" s="10">
        <f>tab_dinamicas!K249</f>
        <v>131840.99087081739</v>
      </c>
      <c r="K249" s="10">
        <f>tab_dinamicas!L249</f>
        <v>453999.93780322192</v>
      </c>
      <c r="L249" s="10">
        <f t="shared" si="7"/>
        <v>6797241.1334879799</v>
      </c>
      <c r="N249" s="1" t="s">
        <v>549</v>
      </c>
      <c r="O249" s="9">
        <f>+B249/'Total x Ano'!$I$30</f>
        <v>2.7380397818169634E-3</v>
      </c>
      <c r="P249" s="9">
        <f>+C249/'Total x Ano'!$I$30</f>
        <v>1.1501539824385649E-3</v>
      </c>
      <c r="Q249" s="9">
        <f>+D249/'Total x Ano'!$I$30</f>
        <v>1.9176905101789668E-2</v>
      </c>
      <c r="R249" s="9">
        <f>+E249/'Total x Ano'!$I$30</f>
        <v>6.5616162819332445E-4</v>
      </c>
      <c r="S249" s="9">
        <f>+F249/'Total x Ano'!$I$30</f>
        <v>1.7349348959728728E-2</v>
      </c>
      <c r="T249" s="9">
        <f>+G249/'Total x Ano'!$I$30</f>
        <v>1.271797401789537E-3</v>
      </c>
      <c r="U249" s="9">
        <f>+H249/'Total x Ano'!$I$30</f>
        <v>1.9529344610692962E-3</v>
      </c>
      <c r="V249" s="9">
        <f>+I249/'Total x Ano'!$I$30</f>
        <v>7.8457128041490838E-4</v>
      </c>
      <c r="W249" s="9">
        <f>+J249/'Total x Ano'!$I$30</f>
        <v>9.5685033152168725E-4</v>
      </c>
      <c r="X249" s="9">
        <f>+K249/'Total x Ano'!$I$30</f>
        <v>3.2949539299464842E-3</v>
      </c>
      <c r="Y249" s="9">
        <f>+L249/'Total x Ano'!$I$30</f>
        <v>4.9331716858709164E-2</v>
      </c>
    </row>
    <row r="250" spans="1:25" x14ac:dyDescent="0.25">
      <c r="A250" s="1" t="s">
        <v>550</v>
      </c>
      <c r="B250" s="10">
        <f>tab_dinamicas!C250</f>
        <v>211940.42292044644</v>
      </c>
      <c r="C250" s="10">
        <f>tab_dinamicas!D250</f>
        <v>72039.594877965748</v>
      </c>
      <c r="D250" s="10">
        <f>tab_dinamicas!E250</f>
        <v>1935670.8553879457</v>
      </c>
      <c r="E250" s="10">
        <f>tab_dinamicas!F250</f>
        <v>52651.103603776726</v>
      </c>
      <c r="F250" s="10">
        <f>tab_dinamicas!G250</f>
        <v>793859.58990026452</v>
      </c>
      <c r="G250" s="10">
        <f>tab_dinamicas!H250</f>
        <v>144581.64460422623</v>
      </c>
      <c r="H250" s="10">
        <f>tab_dinamicas!I250</f>
        <v>210825.82037175074</v>
      </c>
      <c r="I250" s="10">
        <f>tab_dinamicas!J250</f>
        <v>36689.439038628989</v>
      </c>
      <c r="J250" s="10">
        <f>tab_dinamicas!K250</f>
        <v>2286.9642580708487</v>
      </c>
      <c r="K250" s="10">
        <f>tab_dinamicas!L250</f>
        <v>294768.15769818384</v>
      </c>
      <c r="L250" s="10">
        <f t="shared" si="7"/>
        <v>3755313.5926612597</v>
      </c>
      <c r="N250" s="1" t="s">
        <v>550</v>
      </c>
      <c r="O250" s="9">
        <f>+B250/'Total x Ano'!$I$30</f>
        <v>1.538180671995874E-3</v>
      </c>
      <c r="P250" s="9">
        <f>+C250/'Total x Ano'!$I$30</f>
        <v>5.2283519553649892E-4</v>
      </c>
      <c r="Q250" s="9">
        <f>+D250/'Total x Ano'!$I$30</f>
        <v>1.4048341774900837E-2</v>
      </c>
      <c r="R250" s="9">
        <f>+E250/'Total x Ano'!$I$30</f>
        <v>3.821211112378537E-4</v>
      </c>
      <c r="S250" s="9">
        <f>+F250/'Total x Ano'!$I$30</f>
        <v>5.7615223214002335E-3</v>
      </c>
      <c r="T250" s="9">
        <f>+G250/'Total x Ano'!$I$30</f>
        <v>1.049317011786252E-3</v>
      </c>
      <c r="U250" s="9">
        <f>+H250/'Total x Ano'!$I$30</f>
        <v>1.5300913227639693E-3</v>
      </c>
      <c r="V250" s="9">
        <f>+I250/'Total x Ano'!$I$30</f>
        <v>2.662775945142533E-4</v>
      </c>
      <c r="W250" s="9">
        <f>+J250/'Total x Ano'!$I$30</f>
        <v>1.6597891854874637E-5</v>
      </c>
      <c r="X250" s="9">
        <f>+K250/'Total x Ano'!$I$30</f>
        <v>2.1393119662753909E-3</v>
      </c>
      <c r="Y250" s="9">
        <f>+L250/'Total x Ano'!$I$30</f>
        <v>2.7254596862266039E-2</v>
      </c>
    </row>
    <row r="251" spans="1:25" x14ac:dyDescent="0.25">
      <c r="A251" s="1" t="s">
        <v>551</v>
      </c>
      <c r="B251" s="10">
        <f>tab_dinamicas!C251</f>
        <v>649534.89099694812</v>
      </c>
      <c r="C251" s="10">
        <f>tab_dinamicas!D251</f>
        <v>99444.090801583719</v>
      </c>
      <c r="D251" s="10">
        <f>tab_dinamicas!E251</f>
        <v>3499454.0254117497</v>
      </c>
      <c r="E251" s="10">
        <f>tab_dinamicas!F251</f>
        <v>136309.88429256208</v>
      </c>
      <c r="F251" s="10">
        <f>tab_dinamicas!G251</f>
        <v>1910331.4951941166</v>
      </c>
      <c r="G251" s="10">
        <f>tab_dinamicas!H251</f>
        <v>176563.90679329325</v>
      </c>
      <c r="H251" s="10">
        <f>tab_dinamicas!I251</f>
        <v>151604.60807613068</v>
      </c>
      <c r="I251" s="10">
        <f>tab_dinamicas!J251</f>
        <v>89825.44823164992</v>
      </c>
      <c r="J251" s="10">
        <f>tab_dinamicas!K251</f>
        <v>74677.355872332075</v>
      </c>
      <c r="K251" s="10">
        <f>tab_dinamicas!L251</f>
        <v>493527.16549208568</v>
      </c>
      <c r="L251" s="10">
        <f t="shared" si="7"/>
        <v>7281272.8711624527</v>
      </c>
      <c r="N251" s="1" t="s">
        <v>551</v>
      </c>
      <c r="O251" s="9">
        <f>+B251/'Total x Ano'!$I$30</f>
        <v>4.7140701209861862E-3</v>
      </c>
      <c r="P251" s="9">
        <f>+C251/'Total x Ano'!$I$30</f>
        <v>7.2172630547507526E-4</v>
      </c>
      <c r="Q251" s="9">
        <f>+D251/'Total x Ano'!$I$30</f>
        <v>2.5397668223239259E-2</v>
      </c>
      <c r="R251" s="9">
        <f>+E251/'Total x Ano'!$I$30</f>
        <v>9.8928381160923715E-4</v>
      </c>
      <c r="S251" s="9">
        <f>+F251/'Total x Ano'!$I$30</f>
        <v>1.3864438612144954E-2</v>
      </c>
      <c r="T251" s="9">
        <f>+G251/'Total x Ano'!$I$30</f>
        <v>1.2814317583176057E-3</v>
      </c>
      <c r="U251" s="9">
        <f>+H251/'Total x Ano'!$I$30</f>
        <v>1.1002869330677214E-3</v>
      </c>
      <c r="V251" s="9">
        <f>+I251/'Total x Ano'!$I$30</f>
        <v>6.5191796080897818E-4</v>
      </c>
      <c r="W251" s="9">
        <f>+J251/'Total x Ano'!$I$30</f>
        <v>5.4197903286101843E-4</v>
      </c>
      <c r="X251" s="9">
        <f>+K251/'Total x Ano'!$I$30</f>
        <v>3.5818270842546277E-3</v>
      </c>
      <c r="Y251" s="9">
        <f>+L251/'Total x Ano'!$I$30</f>
        <v>5.2844629842764668E-2</v>
      </c>
    </row>
    <row r="252" spans="1:25" x14ac:dyDescent="0.25">
      <c r="A252" s="1" t="s">
        <v>552</v>
      </c>
      <c r="B252" s="10">
        <f>tab_dinamicas!C252</f>
        <v>33149.8820872984</v>
      </c>
      <c r="C252" s="10">
        <f>tab_dinamicas!D252</f>
        <v>21742.989909316653</v>
      </c>
      <c r="D252" s="10">
        <f>tab_dinamicas!E252</f>
        <v>451561.85120580654</v>
      </c>
      <c r="E252" s="10">
        <f>tab_dinamicas!F252</f>
        <v>4868.1905732689484</v>
      </c>
      <c r="F252" s="10">
        <f>tab_dinamicas!G252</f>
        <v>163141.0638548641</v>
      </c>
      <c r="G252" s="10">
        <f>tab_dinamicas!H252</f>
        <v>19777.543606750303</v>
      </c>
      <c r="H252" s="10">
        <f>tab_dinamicas!I252</f>
        <v>60228.28883116637</v>
      </c>
      <c r="I252" s="10">
        <f>tab_dinamicas!J252</f>
        <v>11402.738065180001</v>
      </c>
      <c r="J252" s="10">
        <f>tab_dinamicas!K252</f>
        <v>8831.1884317907898</v>
      </c>
      <c r="K252" s="10">
        <f>tab_dinamicas!L252</f>
        <v>87969.01342139623</v>
      </c>
      <c r="L252" s="10">
        <f t="shared" si="7"/>
        <v>862672.74998683832</v>
      </c>
      <c r="N252" s="1" t="s">
        <v>552</v>
      </c>
      <c r="O252" s="9">
        <f>+B252/'Total x Ano'!$I$30</f>
        <v>2.4058887494418345E-4</v>
      </c>
      <c r="P252" s="9">
        <f>+C252/'Total x Ano'!$I$30</f>
        <v>1.5780211424068884E-4</v>
      </c>
      <c r="Q252" s="9">
        <f>+D252/'Total x Ano'!$I$30</f>
        <v>3.2772592512763177E-3</v>
      </c>
      <c r="R252" s="9">
        <f>+E252/'Total x Ano'!$I$30</f>
        <v>3.533142259608282E-5</v>
      </c>
      <c r="S252" s="9">
        <f>+F252/'Total x Ano'!$I$30</f>
        <v>1.1840140156962374E-3</v>
      </c>
      <c r="T252" s="9">
        <f>+G252/'Total x Ano'!$I$30</f>
        <v>1.4353767391923067E-4</v>
      </c>
      <c r="U252" s="9">
        <f>+H252/'Total x Ano'!$I$30</f>
        <v>4.3711335719217188E-4</v>
      </c>
      <c r="V252" s="9">
        <f>+I252/'Total x Ano'!$I$30</f>
        <v>8.2756611777995225E-5</v>
      </c>
      <c r="W252" s="9">
        <f>+J252/'Total x Ano'!$I$30</f>
        <v>6.4093310607542749E-5</v>
      </c>
      <c r="X252" s="9">
        <f>+K252/'Total x Ano'!$I$30</f>
        <v>6.3844468325010304E-4</v>
      </c>
      <c r="Y252" s="9">
        <f>+L252/'Total x Ano'!$I$30</f>
        <v>6.2609413155005535E-3</v>
      </c>
    </row>
    <row r="253" spans="1:25" x14ac:dyDescent="0.25">
      <c r="A253" s="1" t="s">
        <v>553</v>
      </c>
      <c r="B253" s="10">
        <f>tab_dinamicas!C253</f>
        <v>32392.855458957969</v>
      </c>
      <c r="C253" s="10">
        <f>tab_dinamicas!D253</f>
        <v>15402.24991417974</v>
      </c>
      <c r="D253" s="10">
        <f>tab_dinamicas!E253</f>
        <v>501312.87410913798</v>
      </c>
      <c r="E253" s="10">
        <f>tab_dinamicas!F253</f>
        <v>8197.7069055468801</v>
      </c>
      <c r="F253" s="10">
        <f>tab_dinamicas!G253</f>
        <v>120399.75597296673</v>
      </c>
      <c r="G253" s="10">
        <f>tab_dinamicas!H253</f>
        <v>24082.289760841944</v>
      </c>
      <c r="H253" s="10">
        <f>tab_dinamicas!I253</f>
        <v>16982.815837113943</v>
      </c>
      <c r="I253" s="10">
        <f>tab_dinamicas!J253</f>
        <v>29369.143983281712</v>
      </c>
      <c r="J253" s="10">
        <f>tab_dinamicas!K253</f>
        <v>1398.4329795603267</v>
      </c>
      <c r="K253" s="10">
        <f>tab_dinamicas!L253</f>
        <v>59392.297910252804</v>
      </c>
      <c r="L253" s="10">
        <f t="shared" si="7"/>
        <v>808930.42283184</v>
      </c>
      <c r="N253" s="1" t="s">
        <v>553</v>
      </c>
      <c r="O253" s="9">
        <f>+B253/'Total x Ano'!$I$30</f>
        <v>2.3509467184760599E-4</v>
      </c>
      <c r="P253" s="9">
        <f>+C253/'Total x Ano'!$I$30</f>
        <v>1.1178350404695645E-4</v>
      </c>
      <c r="Q253" s="9">
        <f>+D253/'Total x Ano'!$I$30</f>
        <v>3.6383327113904042E-3</v>
      </c>
      <c r="R253" s="9">
        <f>+E253/'Total x Ano'!$I$30</f>
        <v>5.9495749527367959E-5</v>
      </c>
      <c r="S253" s="9">
        <f>+F253/'Total x Ano'!$I$30</f>
        <v>8.7381432479330401E-4</v>
      </c>
      <c r="T253" s="9">
        <f>+G253/'Total x Ano'!$I$30</f>
        <v>1.7477983735757468E-4</v>
      </c>
      <c r="U253" s="9">
        <f>+H253/'Total x Ano'!$I$30</f>
        <v>1.2325463314999348E-4</v>
      </c>
      <c r="V253" s="9">
        <f>+I253/'Total x Ano'!$I$30</f>
        <v>2.1314975692534439E-4</v>
      </c>
      <c r="W253" s="9">
        <f>+J253/'Total x Ano'!$I$30</f>
        <v>1.0149279455994607E-5</v>
      </c>
      <c r="X253" s="9">
        <f>+K253/'Total x Ano'!$I$30</f>
        <v>4.3104606215333942E-4</v>
      </c>
      <c r="Y253" s="9">
        <f>+L253/'Total x Ano'!$I$30</f>
        <v>5.8709005306478851E-3</v>
      </c>
    </row>
    <row r="254" spans="1:25" x14ac:dyDescent="0.25">
      <c r="A254" s="1" t="s">
        <v>554</v>
      </c>
      <c r="B254" s="10">
        <f>tab_dinamicas!C254</f>
        <v>163166.35343139002</v>
      </c>
      <c r="C254" s="10">
        <f>tab_dinamicas!D254</f>
        <v>48949.581132897147</v>
      </c>
      <c r="D254" s="10">
        <f>tab_dinamicas!E254</f>
        <v>984108.61099939141</v>
      </c>
      <c r="E254" s="10">
        <f>tab_dinamicas!F254</f>
        <v>21995.05064417953</v>
      </c>
      <c r="F254" s="10">
        <f>tab_dinamicas!G254</f>
        <v>439088.63967223157</v>
      </c>
      <c r="G254" s="10">
        <f>tab_dinamicas!H254</f>
        <v>44557.605550297681</v>
      </c>
      <c r="H254" s="10">
        <f>tab_dinamicas!I254</f>
        <v>61696.647630561281</v>
      </c>
      <c r="I254" s="10">
        <f>tab_dinamicas!J254</f>
        <v>40045.87287759898</v>
      </c>
      <c r="J254" s="10">
        <f>tab_dinamicas!K254</f>
        <v>5069.2935833805132</v>
      </c>
      <c r="K254" s="10">
        <f>tab_dinamicas!L254</f>
        <v>132444.95394935017</v>
      </c>
      <c r="L254" s="10">
        <f t="shared" si="7"/>
        <v>1941122.6094712785</v>
      </c>
      <c r="N254" s="1" t="s">
        <v>554</v>
      </c>
      <c r="O254" s="9">
        <f>+B254/'Total x Ano'!$I$30</f>
        <v>1.1841975575486085E-3</v>
      </c>
      <c r="P254" s="9">
        <f>+C254/'Total x Ano'!$I$30</f>
        <v>3.5525690929275082E-4</v>
      </c>
      <c r="Q254" s="9">
        <f>+D254/'Total x Ano'!$I$30</f>
        <v>7.142275285315268E-3</v>
      </c>
      <c r="R254" s="9">
        <f>+E254/'Total x Ano'!$I$30</f>
        <v>1.596314724404726E-4</v>
      </c>
      <c r="S254" s="9">
        <f>+F254/'Total x Ano'!$I$30</f>
        <v>3.1867335618665977E-3</v>
      </c>
      <c r="T254" s="9">
        <f>+G254/'Total x Ano'!$I$30</f>
        <v>3.2338166878911125E-4</v>
      </c>
      <c r="U254" s="9">
        <f>+H254/'Total x Ano'!$I$30</f>
        <v>4.4777013089141143E-4</v>
      </c>
      <c r="V254" s="9">
        <f>+I254/'Total x Ano'!$I$30</f>
        <v>2.9063727817815944E-4</v>
      </c>
      <c r="W254" s="9">
        <f>+J254/'Total x Ano'!$I$30</f>
        <v>3.679094956583842E-5</v>
      </c>
      <c r="X254" s="9">
        <f>+K254/'Total x Ano'!$I$30</f>
        <v>9.6123365925689216E-4</v>
      </c>
      <c r="Y254" s="9">
        <f>+L254/'Total x Ano'!$I$30</f>
        <v>1.4087908473145111E-2</v>
      </c>
    </row>
    <row r="255" spans="1:25" x14ac:dyDescent="0.25">
      <c r="A255" s="1" t="s">
        <v>555</v>
      </c>
      <c r="B255" s="10">
        <f>tab_dinamicas!C255</f>
        <v>84625.72255143337</v>
      </c>
      <c r="C255" s="10">
        <f>tab_dinamicas!D255</f>
        <v>80724.899058200419</v>
      </c>
      <c r="D255" s="10">
        <f>tab_dinamicas!E255</f>
        <v>2920563.6066921493</v>
      </c>
      <c r="E255" s="10">
        <f>tab_dinamicas!F255</f>
        <v>18570.780090416174</v>
      </c>
      <c r="F255" s="10">
        <f>tab_dinamicas!G255</f>
        <v>986401.42413475527</v>
      </c>
      <c r="G255" s="10">
        <f>tab_dinamicas!H255</f>
        <v>101381.50762299239</v>
      </c>
      <c r="H255" s="10">
        <f>tab_dinamicas!I255</f>
        <v>37339.250741160249</v>
      </c>
      <c r="I255" s="10">
        <f>tab_dinamicas!J255</f>
        <v>21918.921802042234</v>
      </c>
      <c r="J255" s="10">
        <f>tab_dinamicas!K255</f>
        <v>42881.638355475588</v>
      </c>
      <c r="K255" s="10">
        <f>tab_dinamicas!L255</f>
        <v>354212.00818817527</v>
      </c>
      <c r="L255" s="10">
        <f t="shared" si="7"/>
        <v>4648619.7592368005</v>
      </c>
      <c r="N255" s="1" t="s">
        <v>555</v>
      </c>
      <c r="O255" s="9">
        <f>+B255/'Total x Ano'!$I$30</f>
        <v>6.1418038611332022E-4</v>
      </c>
      <c r="P255" s="9">
        <f>+C255/'Total x Ano'!$I$30</f>
        <v>5.8586973532061813E-4</v>
      </c>
      <c r="Q255" s="9">
        <f>+D255/'Total x Ano'!$I$30</f>
        <v>2.1196308043768815E-2</v>
      </c>
      <c r="R255" s="9">
        <f>+E255/'Total x Ano'!$I$30</f>
        <v>1.3477945644038908E-4</v>
      </c>
      <c r="S255" s="9">
        <f>+F255/'Total x Ano'!$I$30</f>
        <v>7.1589156260332756E-3</v>
      </c>
      <c r="T255" s="9">
        <f>+G255/'Total x Ano'!$I$30</f>
        <v>7.3578731878827931E-4</v>
      </c>
      <c r="U255" s="9">
        <f>+H255/'Total x Ano'!$I$30</f>
        <v>2.7099367362505843E-4</v>
      </c>
      <c r="V255" s="9">
        <f>+I255/'Total x Ano'!$I$30</f>
        <v>1.590789590881662E-4</v>
      </c>
      <c r="W255" s="9">
        <f>+J255/'Total x Ano'!$I$30</f>
        <v>3.1121815457860061E-4</v>
      </c>
      <c r="X255" s="9">
        <f>+K255/'Total x Ano'!$I$30</f>
        <v>2.5707321768835309E-3</v>
      </c>
      <c r="Y255" s="9">
        <f>+L255/'Total x Ano'!$I$30</f>
        <v>3.373786353064006E-2</v>
      </c>
    </row>
    <row r="256" spans="1:25" x14ac:dyDescent="0.25">
      <c r="A256" s="1" t="s">
        <v>95</v>
      </c>
      <c r="B256" s="10">
        <f>tab_dinamicas!C256</f>
        <v>6430543.0967721976</v>
      </c>
      <c r="C256" s="10">
        <f>tab_dinamicas!D256</f>
        <v>3089283.7375674574</v>
      </c>
      <c r="D256" s="10">
        <f>tab_dinamicas!E256</f>
        <v>67948489.173856348</v>
      </c>
      <c r="E256" s="10">
        <f>tab_dinamicas!F256</f>
        <v>3974116.9902045475</v>
      </c>
      <c r="F256" s="10">
        <f>tab_dinamicas!G256</f>
        <v>33665464.853608862</v>
      </c>
      <c r="G256" s="10">
        <f>tab_dinamicas!H256</f>
        <v>2852221.7692638328</v>
      </c>
      <c r="H256" s="10">
        <f>tab_dinamicas!I256</f>
        <v>4019560.9117484046</v>
      </c>
      <c r="I256" s="10">
        <f>tab_dinamicas!J256</f>
        <v>1733763.0473190406</v>
      </c>
      <c r="J256" s="10">
        <f>tab_dinamicas!K256</f>
        <v>1211014.7993272091</v>
      </c>
      <c r="K256" s="10">
        <f>tab_dinamicas!L256</f>
        <v>12861971.250501676</v>
      </c>
      <c r="L256" s="10">
        <f t="shared" si="7"/>
        <v>137786429.63016957</v>
      </c>
      <c r="N256" s="1" t="s">
        <v>95</v>
      </c>
      <c r="O256" s="9">
        <f>+B256/'Total x Ano'!$I$30</f>
        <v>4.6670365971687625E-2</v>
      </c>
      <c r="P256" s="9">
        <f>+C256/'Total x Ano'!$I$30</f>
        <v>2.2420812745198176E-2</v>
      </c>
      <c r="Q256" s="9">
        <f>+D256/'Total x Ano'!$I$30</f>
        <v>0.49314355090146278</v>
      </c>
      <c r="R256" s="9">
        <f>+E256/'Total x Ano'!$I$30</f>
        <v>2.8842586319069399E-2</v>
      </c>
      <c r="S256" s="9">
        <f>+F256/'Total x Ano'!$I$30</f>
        <v>0.2443307729503538</v>
      </c>
      <c r="T256" s="9">
        <f>+G256/'Total x Ano'!$I$30</f>
        <v>2.0700309725126324E-2</v>
      </c>
      <c r="U256" s="9">
        <f>+H256/'Total x Ano'!$I$30</f>
        <v>2.9172400522585903E-2</v>
      </c>
      <c r="V256" s="9">
        <f>+I256/'Total x Ano'!$I$30</f>
        <v>1.2582973896432379E-2</v>
      </c>
      <c r="W256" s="9">
        <f>+J256/'Total x Ano'!$I$30</f>
        <v>8.7890716275737402E-3</v>
      </c>
      <c r="X256" s="9">
        <f>+K256/'Total x Ano'!$I$30</f>
        <v>9.3347155340509899E-2</v>
      </c>
      <c r="Y256" s="9">
        <f>+L256/'Total x Ano'!$I$30</f>
        <v>1</v>
      </c>
    </row>
    <row r="258" spans="1:25" x14ac:dyDescent="0.25">
      <c r="C258" s="133"/>
      <c r="D258" s="133"/>
      <c r="E258" s="133"/>
      <c r="F258" s="133"/>
      <c r="G258" s="133"/>
      <c r="H258" s="133"/>
      <c r="I258" s="133"/>
      <c r="J258" s="133"/>
      <c r="K258" s="133"/>
    </row>
    <row r="259" spans="1:25" x14ac:dyDescent="0.25">
      <c r="A259" s="123"/>
      <c r="B259" s="123">
        <f>B227+1</f>
        <v>2015</v>
      </c>
      <c r="C259" s="123">
        <f t="shared" ref="C259:L259" si="8">C227+1</f>
        <v>2015</v>
      </c>
      <c r="D259" s="123">
        <f t="shared" si="8"/>
        <v>2015</v>
      </c>
      <c r="E259" s="123">
        <f t="shared" si="8"/>
        <v>2015</v>
      </c>
      <c r="F259" s="123">
        <f t="shared" si="8"/>
        <v>2015</v>
      </c>
      <c r="G259" s="123">
        <f t="shared" si="8"/>
        <v>2015</v>
      </c>
      <c r="H259" s="123">
        <f t="shared" si="8"/>
        <v>2015</v>
      </c>
      <c r="I259" s="123">
        <f t="shared" si="8"/>
        <v>2015</v>
      </c>
      <c r="J259" s="123">
        <f t="shared" si="8"/>
        <v>2015</v>
      </c>
      <c r="K259" s="123">
        <f t="shared" si="8"/>
        <v>2015</v>
      </c>
      <c r="L259" s="123">
        <f t="shared" si="8"/>
        <v>2015</v>
      </c>
      <c r="M259" s="133"/>
      <c r="N259" s="133"/>
      <c r="O259" s="123">
        <v>2015</v>
      </c>
      <c r="P259" s="123">
        <v>2015</v>
      </c>
      <c r="Q259" s="123">
        <v>2015</v>
      </c>
      <c r="R259" s="123">
        <v>2015</v>
      </c>
      <c r="S259" s="123">
        <v>2015</v>
      </c>
      <c r="T259" s="123">
        <v>2015</v>
      </c>
      <c r="U259" s="123">
        <v>2015</v>
      </c>
      <c r="V259" s="123">
        <v>2015</v>
      </c>
      <c r="W259" s="123">
        <v>2015</v>
      </c>
      <c r="X259" s="123">
        <v>2015</v>
      </c>
      <c r="Y259" s="123">
        <v>2015</v>
      </c>
    </row>
    <row r="260" spans="1:25" x14ac:dyDescent="0.25">
      <c r="A260" s="123"/>
      <c r="B260" s="123" t="s">
        <v>780</v>
      </c>
      <c r="C260" s="123" t="s">
        <v>782</v>
      </c>
      <c r="D260" s="123" t="s">
        <v>23</v>
      </c>
      <c r="E260" s="123" t="s">
        <v>787</v>
      </c>
      <c r="F260" s="123" t="s">
        <v>788</v>
      </c>
      <c r="G260" s="123" t="s">
        <v>791</v>
      </c>
      <c r="H260" s="123" t="s">
        <v>25</v>
      </c>
      <c r="I260" s="123" t="s">
        <v>24</v>
      </c>
      <c r="J260" s="123" t="s">
        <v>35</v>
      </c>
      <c r="K260" s="123" t="s">
        <v>795</v>
      </c>
      <c r="L260" s="123" t="s">
        <v>935</v>
      </c>
      <c r="M260" s="133"/>
      <c r="N260" s="123"/>
      <c r="O260" s="123" t="s">
        <v>780</v>
      </c>
      <c r="P260" s="123" t="s">
        <v>782</v>
      </c>
      <c r="Q260" s="123" t="s">
        <v>23</v>
      </c>
      <c r="R260" s="123" t="s">
        <v>787</v>
      </c>
      <c r="S260" s="123" t="s">
        <v>788</v>
      </c>
      <c r="T260" s="123" t="s">
        <v>791</v>
      </c>
      <c r="U260" s="123" t="s">
        <v>25</v>
      </c>
      <c r="V260" s="123" t="s">
        <v>24</v>
      </c>
      <c r="W260" s="123" t="s">
        <v>35</v>
      </c>
      <c r="X260" s="123" t="s">
        <v>795</v>
      </c>
      <c r="Y260" s="123" t="s">
        <v>935</v>
      </c>
    </row>
    <row r="261" spans="1:25" x14ac:dyDescent="0.25">
      <c r="A261" s="123" t="s">
        <v>529</v>
      </c>
      <c r="B261" s="184">
        <f>'[1]SCC x Ano'!B5</f>
        <v>18419.547643273756</v>
      </c>
      <c r="C261" s="184">
        <f>'[1]SCC x Ano'!C5</f>
        <v>2572.9831763522543</v>
      </c>
      <c r="D261" s="184">
        <f>'[1]SCC x Ano'!D5</f>
        <v>258010.95474858177</v>
      </c>
      <c r="E261" s="184">
        <f>'[1]SCC x Ano'!E5</f>
        <v>465.51440285393437</v>
      </c>
      <c r="F261" s="184">
        <f>'[1]SCC x Ano'!F5</f>
        <v>82131.770464165398</v>
      </c>
      <c r="G261" s="184">
        <f>'[1]SCC x Ano'!G5</f>
        <v>8977.9003323234865</v>
      </c>
      <c r="H261" s="184">
        <f>'[1]SCC x Ano'!H5</f>
        <v>8604.2456283154261</v>
      </c>
      <c r="I261" s="184">
        <f>'[1]SCC x Ano'!I5</f>
        <v>4756.0434809213502</v>
      </c>
      <c r="J261" s="184">
        <f>'[1]SCC x Ano'!J5</f>
        <v>1072.4686539562726</v>
      </c>
      <c r="K261" s="184">
        <f>'[1]SCC x Ano'!K5</f>
        <v>12685.114539806194</v>
      </c>
      <c r="L261" s="10">
        <f>SUM(B261:K261)</f>
        <v>397696.54307054984</v>
      </c>
      <c r="M261" s="133"/>
      <c r="N261" s="123" t="s">
        <v>529</v>
      </c>
      <c r="O261" s="9">
        <f>B261/'Total x Ano'!$J$30</f>
        <v>1.5445925862825902E-4</v>
      </c>
      <c r="P261" s="9">
        <f>C261/'Total x Ano'!$J$30</f>
        <v>2.1576049617455074E-5</v>
      </c>
      <c r="Q261" s="9">
        <f>D261/'Total x Ano'!$J$30</f>
        <v>2.1635808631265711E-3</v>
      </c>
      <c r="R261" s="9">
        <f>E261/'Total x Ano'!$J$30</f>
        <v>3.9036251561721793E-6</v>
      </c>
      <c r="S261" s="9">
        <f>F261/'Total x Ano'!$J$30</f>
        <v>6.8872551169050372E-4</v>
      </c>
      <c r="T261" s="9">
        <f>G261/'Total x Ano'!$J$30</f>
        <v>7.5285227206731804E-5</v>
      </c>
      <c r="U261" s="9">
        <f>H261/'Total x Ano'!$J$30</f>
        <v>7.2151902236879887E-5</v>
      </c>
      <c r="V261" s="9">
        <f>I261/'Total x Ano'!$J$30</f>
        <v>3.9882355652481758E-5</v>
      </c>
      <c r="W261" s="9">
        <f>J261/'Total x Ano'!$J$30</f>
        <v>8.9933106067685618E-6</v>
      </c>
      <c r="X261" s="9">
        <f>K261/'Total x Ano'!$J$30</f>
        <v>1.0637250302661485E-4</v>
      </c>
      <c r="Y261" s="9">
        <f>L261/'Total x Ano'!$J$30</f>
        <v>3.3349306069484375E-3</v>
      </c>
    </row>
    <row r="262" spans="1:25" x14ac:dyDescent="0.25">
      <c r="A262" s="123" t="s">
        <v>530</v>
      </c>
      <c r="B262" s="184">
        <f>'[1]SCC x Ano'!B6</f>
        <v>8260.0628834177878</v>
      </c>
      <c r="C262" s="184">
        <f>'[1]SCC x Ano'!C6</f>
        <v>2552.0494831054561</v>
      </c>
      <c r="D262" s="184">
        <f>'[1]SCC x Ano'!D6</f>
        <v>79435.413699794357</v>
      </c>
      <c r="E262" s="184">
        <f>'[1]SCC x Ano'!E6</f>
        <v>0</v>
      </c>
      <c r="F262" s="184">
        <f>'[1]SCC x Ano'!F6</f>
        <v>19174.743223318623</v>
      </c>
      <c r="G262" s="184">
        <f>'[1]SCC x Ano'!G6</f>
        <v>2228.0860660795461</v>
      </c>
      <c r="H262" s="184">
        <f>'[1]SCC x Ano'!H6</f>
        <v>911.85990146048175</v>
      </c>
      <c r="I262" s="184">
        <f>'[1]SCC x Ano'!I6</f>
        <v>3154.527137147862</v>
      </c>
      <c r="J262" s="184">
        <f>'[1]SCC x Ano'!J6</f>
        <v>23981.23570271656</v>
      </c>
      <c r="K262" s="184">
        <f>'[1]SCC x Ano'!K6</f>
        <v>5126.3096882008576</v>
      </c>
      <c r="L262" s="10">
        <f t="shared" ref="L262:L288" si="9">SUM(B262:K262)</f>
        <v>144824.28778524153</v>
      </c>
      <c r="M262" s="133"/>
      <c r="N262" s="123" t="s">
        <v>530</v>
      </c>
      <c r="O262" s="9">
        <f>B262/'Total x Ano'!$J$30</f>
        <v>6.926571780721278E-5</v>
      </c>
      <c r="P262" s="9">
        <f>C262/'Total x Ano'!$J$30</f>
        <v>2.1400507698518072E-5</v>
      </c>
      <c r="Q262" s="9">
        <f>D262/'Total x Ano'!$J$30</f>
        <v>6.6611489850456446E-4</v>
      </c>
      <c r="R262" s="9">
        <f>E262/'Total x Ano'!$J$30</f>
        <v>0</v>
      </c>
      <c r="S262" s="9">
        <f>F262/'Total x Ano'!$J$30</f>
        <v>1.6079203898053136E-4</v>
      </c>
      <c r="T262" s="9">
        <f>G262/'Total x Ano'!$J$30</f>
        <v>1.8683874793867326E-5</v>
      </c>
      <c r="U262" s="9">
        <f>H262/'Total x Ano'!$J$30</f>
        <v>7.6465072367754713E-6</v>
      </c>
      <c r="V262" s="9">
        <f>I262/'Total x Ano'!$J$30</f>
        <v>2.6452654123919822E-5</v>
      </c>
      <c r="W262" s="9">
        <f>J262/'Total x Ano'!$J$30</f>
        <v>2.0109744057605924E-4</v>
      </c>
      <c r="X262" s="9">
        <f>K262/'Total x Ano'!$J$30</f>
        <v>4.2987265988994522E-5</v>
      </c>
      <c r="Y262" s="9">
        <f>L262/'Total x Ano'!$J$30</f>
        <v>1.2144409057104431E-3</v>
      </c>
    </row>
    <row r="263" spans="1:25" x14ac:dyDescent="0.25">
      <c r="A263" s="123" t="s">
        <v>531</v>
      </c>
      <c r="B263" s="184">
        <f>'[1]SCC x Ano'!B7</f>
        <v>112194.04506250824</v>
      </c>
      <c r="C263" s="184">
        <f>'[1]SCC x Ano'!C7</f>
        <v>73522.788832052378</v>
      </c>
      <c r="D263" s="184">
        <f>'[1]SCC x Ano'!D7</f>
        <v>480519.71004950901</v>
      </c>
      <c r="E263" s="184">
        <f>'[1]SCC x Ano'!E7</f>
        <v>2663.7698541423374</v>
      </c>
      <c r="F263" s="184">
        <f>'[1]SCC x Ano'!F7</f>
        <v>204833.97673865547</v>
      </c>
      <c r="G263" s="184">
        <f>'[1]SCC x Ano'!G7</f>
        <v>12106.173910854446</v>
      </c>
      <c r="H263" s="184">
        <f>'[1]SCC x Ano'!H7</f>
        <v>33911.735663555512</v>
      </c>
      <c r="I263" s="184">
        <f>'[1]SCC x Ano'!I7</f>
        <v>18587.523567450418</v>
      </c>
      <c r="J263" s="184">
        <f>'[1]SCC x Ano'!J7</f>
        <v>0</v>
      </c>
      <c r="K263" s="184">
        <f>'[1]SCC x Ano'!K7</f>
        <v>50891.681178423736</v>
      </c>
      <c r="L263" s="10">
        <f t="shared" si="9"/>
        <v>989231.40485715168</v>
      </c>
      <c r="M263" s="133"/>
      <c r="N263" s="123" t="s">
        <v>531</v>
      </c>
      <c r="O263" s="9">
        <f>B263/'Total x Ano'!$J$30</f>
        <v>9.4081621104243941E-4</v>
      </c>
      <c r="P263" s="9">
        <f>C263/'Total x Ano'!$J$30</f>
        <v>6.1653389514306617E-4</v>
      </c>
      <c r="Q263" s="9">
        <f>D263/'Total x Ano'!$J$30</f>
        <v>4.0294539045108548E-3</v>
      </c>
      <c r="R263" s="9">
        <f>E263/'Total x Ano'!$J$30</f>
        <v>2.2337351860938755E-5</v>
      </c>
      <c r="S263" s="9">
        <f>F263/'Total x Ano'!$J$30</f>
        <v>1.7176591304881568E-3</v>
      </c>
      <c r="T263" s="9">
        <f>G263/'Total x Ano'!$J$30</f>
        <v>1.0151772906204794E-4</v>
      </c>
      <c r="U263" s="9">
        <f>H263/'Total x Ano'!$J$30</f>
        <v>2.8437080273809132E-4</v>
      </c>
      <c r="V263" s="9">
        <f>I263/'Total x Ano'!$J$30</f>
        <v>1.5586784027305303E-4</v>
      </c>
      <c r="W263" s="9">
        <f>J263/'Total x Ano'!$J$30</f>
        <v>0</v>
      </c>
      <c r="X263" s="9">
        <f>K263/'Total x Ano'!$J$30</f>
        <v>4.2675811031849816E-4</v>
      </c>
      <c r="Y263" s="9">
        <f>L263/'Total x Ano'!$J$30</f>
        <v>8.2953149754371475E-3</v>
      </c>
    </row>
    <row r="264" spans="1:25" x14ac:dyDescent="0.25">
      <c r="A264" s="123" t="s">
        <v>532</v>
      </c>
      <c r="B264" s="184">
        <f>'[1]SCC x Ano'!B8</f>
        <v>2568.3803370782698</v>
      </c>
      <c r="C264" s="184">
        <f>'[1]SCC x Ano'!C8</f>
        <v>137.44666410212395</v>
      </c>
      <c r="D264" s="184">
        <f>'[1]SCC x Ano'!D8</f>
        <v>92271.222331692072</v>
      </c>
      <c r="E264" s="184">
        <f>'[1]SCC x Ano'!E8</f>
        <v>0</v>
      </c>
      <c r="F264" s="184">
        <f>'[1]SCC x Ano'!F8</f>
        <v>18323.744335710395</v>
      </c>
      <c r="G264" s="184">
        <f>'[1]SCC x Ano'!G8</f>
        <v>4008.687101477477</v>
      </c>
      <c r="H264" s="184">
        <f>'[1]SCC x Ano'!H8</f>
        <v>5639.6036009613226</v>
      </c>
      <c r="I264" s="184">
        <f>'[1]SCC x Ano'!I8</f>
        <v>2589.5387468793429</v>
      </c>
      <c r="J264" s="184">
        <f>'[1]SCC x Ano'!J8</f>
        <v>809.61654482792744</v>
      </c>
      <c r="K264" s="184">
        <f>'[1]SCC x Ano'!K8</f>
        <v>5331.1538123557821</v>
      </c>
      <c r="L264" s="10">
        <f t="shared" si="9"/>
        <v>131679.39347508471</v>
      </c>
      <c r="M264" s="133"/>
      <c r="N264" s="123" t="s">
        <v>532</v>
      </c>
      <c r="O264" s="9">
        <f>B264/'Total x Ano'!$J$30</f>
        <v>2.1537451973494784E-5</v>
      </c>
      <c r="P264" s="9">
        <f>C264/'Total x Ano'!$J$30</f>
        <v>1.1525749844293223E-6</v>
      </c>
      <c r="Q264" s="9">
        <f>D264/'Total x Ano'!$J$30</f>
        <v>7.7375106436345373E-4</v>
      </c>
      <c r="R264" s="9">
        <f>E264/'Total x Ano'!$J$30</f>
        <v>0</v>
      </c>
      <c r="S264" s="9">
        <f>F264/'Total x Ano'!$J$30</f>
        <v>1.5365588885246675E-4</v>
      </c>
      <c r="T264" s="9">
        <f>G264/'Total x Ano'!$J$30</f>
        <v>3.3615311828408576E-5</v>
      </c>
      <c r="U264" s="9">
        <f>H264/'Total x Ano'!$J$30</f>
        <v>4.7291551781394608E-5</v>
      </c>
      <c r="V264" s="9">
        <f>I264/'Total x Ano'!$J$30</f>
        <v>2.1714878279228197E-5</v>
      </c>
      <c r="W264" s="9">
        <f>J264/'Total x Ano'!$J$30</f>
        <v>6.7891336806503868E-6</v>
      </c>
      <c r="X264" s="9">
        <f>K264/'Total x Ano'!$J$30</f>
        <v>4.4705010211821765E-5</v>
      </c>
      <c r="Y264" s="9">
        <f>L264/'Total x Ano'!$J$30</f>
        <v>1.1042128659553483E-3</v>
      </c>
    </row>
    <row r="265" spans="1:25" x14ac:dyDescent="0.25">
      <c r="A265" s="123" t="s">
        <v>533</v>
      </c>
      <c r="B265" s="184">
        <f>'[1]SCC x Ano'!B9</f>
        <v>41885.096006632419</v>
      </c>
      <c r="C265" s="184">
        <f>'[1]SCC x Ano'!C9</f>
        <v>41600.606335713899</v>
      </c>
      <c r="D265" s="184">
        <f>'[1]SCC x Ano'!D9</f>
        <v>507925.74464224791</v>
      </c>
      <c r="E265" s="184">
        <f>'[1]SCC x Ano'!E9</f>
        <v>10589.662498053494</v>
      </c>
      <c r="F265" s="184">
        <f>'[1]SCC x Ano'!F9</f>
        <v>257821.51868067341</v>
      </c>
      <c r="G265" s="184">
        <f>'[1]SCC x Ano'!G9</f>
        <v>42159.324967248685</v>
      </c>
      <c r="H265" s="184">
        <f>'[1]SCC x Ano'!H9</f>
        <v>64822.623095447714</v>
      </c>
      <c r="I265" s="184">
        <f>'[1]SCC x Ano'!I9</f>
        <v>21713.689454409796</v>
      </c>
      <c r="J265" s="184">
        <f>'[1]SCC x Ano'!J9</f>
        <v>162745.84674560005</v>
      </c>
      <c r="K265" s="184">
        <f>'[1]SCC x Ano'!K9</f>
        <v>76485.339282082423</v>
      </c>
      <c r="L265" s="10">
        <f t="shared" si="9"/>
        <v>1227749.4517081098</v>
      </c>
      <c r="M265" s="133"/>
      <c r="N265" s="123" t="s">
        <v>533</v>
      </c>
      <c r="O265" s="9">
        <f>B265/'Total x Ano'!$J$30</f>
        <v>3.5123234305487247E-4</v>
      </c>
      <c r="P265" s="9">
        <f>C265/'Total x Ano'!$J$30</f>
        <v>3.4884672183829946E-4</v>
      </c>
      <c r="Q265" s="9">
        <f>D265/'Total x Ano'!$J$30</f>
        <v>4.2592703944223575E-3</v>
      </c>
      <c r="R265" s="9">
        <f>E265/'Total x Ano'!$J$30</f>
        <v>8.880084626671689E-5</v>
      </c>
      <c r="S265" s="9">
        <f>F265/'Total x Ano'!$J$30</f>
        <v>2.1619923249510818E-3</v>
      </c>
      <c r="T265" s="9">
        <f>G265/'Total x Ano'!$J$30</f>
        <v>3.5353192189206797E-4</v>
      </c>
      <c r="U265" s="9">
        <f>H265/'Total x Ano'!$J$30</f>
        <v>5.435776436843253E-4</v>
      </c>
      <c r="V265" s="9">
        <f>I265/'Total x Ano'!$J$30</f>
        <v>1.8208266783560864E-4</v>
      </c>
      <c r="W265" s="9">
        <f>J265/'Total x Ano'!$J$30</f>
        <v>1.3647242223308949E-3</v>
      </c>
      <c r="X265" s="9">
        <f>K265/'Total x Ano'!$J$30</f>
        <v>6.413767064336873E-4</v>
      </c>
      <c r="Y265" s="9">
        <f>L265/'Total x Ano'!$J$30</f>
        <v>1.0295435792709914E-2</v>
      </c>
    </row>
    <row r="266" spans="1:25" x14ac:dyDescent="0.25">
      <c r="A266" s="123" t="s">
        <v>534</v>
      </c>
      <c r="B266" s="184">
        <f>'[1]SCC x Ano'!B10</f>
        <v>1956.781393254819</v>
      </c>
      <c r="C266" s="184">
        <f>'[1]SCC x Ano'!C10</f>
        <v>616.9406796075308</v>
      </c>
      <c r="D266" s="184">
        <f>'[1]SCC x Ano'!D10</f>
        <v>74612.7791394589</v>
      </c>
      <c r="E266" s="184">
        <f>'[1]SCC x Ano'!E10</f>
        <v>406.65505315059534</v>
      </c>
      <c r="F266" s="184">
        <f>'[1]SCC x Ano'!F10</f>
        <v>12755.92359627983</v>
      </c>
      <c r="G266" s="184">
        <f>'[1]SCC x Ano'!G10</f>
        <v>3292.158434130657</v>
      </c>
      <c r="H266" s="184">
        <f>'[1]SCC x Ano'!H10</f>
        <v>1675.2859279694947</v>
      </c>
      <c r="I266" s="184">
        <f>'[1]SCC x Ano'!I10</f>
        <v>106.4026351919307</v>
      </c>
      <c r="J266" s="184">
        <f>'[1]SCC x Ano'!J10</f>
        <v>408.6486980911385</v>
      </c>
      <c r="K266" s="184">
        <f>'[1]SCC x Ano'!K10</f>
        <v>3430.3233866603091</v>
      </c>
      <c r="L266" s="10">
        <f t="shared" si="9"/>
        <v>99261.898943795211</v>
      </c>
      <c r="M266" s="133"/>
      <c r="N266" s="123" t="s">
        <v>534</v>
      </c>
      <c r="O266" s="9">
        <f>B266/'Total x Ano'!$J$30</f>
        <v>1.6408817911990407E-5</v>
      </c>
      <c r="P266" s="9">
        <f>C266/'Total x Ano'!$J$30</f>
        <v>5.173427808070587E-6</v>
      </c>
      <c r="Q266" s="9">
        <f>D266/'Total x Ano'!$J$30</f>
        <v>6.2567413561229819E-4</v>
      </c>
      <c r="R266" s="9">
        <f>E266/'Total x Ano'!$J$30</f>
        <v>3.4100532349399513E-6</v>
      </c>
      <c r="S266" s="9">
        <f>F266/'Total x Ano'!$J$30</f>
        <v>1.0696628060350763E-4</v>
      </c>
      <c r="T266" s="9">
        <f>G266/'Total x Ano'!$J$30</f>
        <v>2.760677736883953E-5</v>
      </c>
      <c r="U266" s="9">
        <f>H266/'Total x Ano'!$J$30</f>
        <v>1.404830495492735E-5</v>
      </c>
      <c r="V266" s="9">
        <f>I266/'Total x Ano'!$J$30</f>
        <v>8.9225167013481041E-7</v>
      </c>
      <c r="W266" s="9">
        <f>J266/'Total x Ano'!$J$30</f>
        <v>3.4267711764143025E-6</v>
      </c>
      <c r="X266" s="9">
        <f>K266/'Total x Ano'!$J$30</f>
        <v>2.8765375644402048E-5</v>
      </c>
      <c r="Y266" s="9">
        <f>L266/'Total x Ano'!$J$30</f>
        <v>8.3237219598552485E-4</v>
      </c>
    </row>
    <row r="267" spans="1:25" x14ac:dyDescent="0.25">
      <c r="A267" s="123" t="s">
        <v>535</v>
      </c>
      <c r="B267" s="184">
        <f>'[1]SCC x Ano'!B11</f>
        <v>6281.7290528160001</v>
      </c>
      <c r="C267" s="184">
        <f>'[1]SCC x Ano'!C11</f>
        <v>1464.3669707150998</v>
      </c>
      <c r="D267" s="184">
        <f>'[1]SCC x Ano'!D11</f>
        <v>135660.81767121464</v>
      </c>
      <c r="E267" s="184">
        <f>'[1]SCC x Ano'!E11</f>
        <v>1829.380521959733</v>
      </c>
      <c r="F267" s="184">
        <f>'[1]SCC x Ano'!F11</f>
        <v>40082.832219488126</v>
      </c>
      <c r="G267" s="184">
        <f>'[1]SCC x Ano'!G11</f>
        <v>7344.3290465994314</v>
      </c>
      <c r="H267" s="184">
        <f>'[1]SCC x Ano'!H11</f>
        <v>3291.6979758638577</v>
      </c>
      <c r="I267" s="184">
        <f>'[1]SCC x Ano'!I11</f>
        <v>2961.4709134454583</v>
      </c>
      <c r="J267" s="184">
        <f>'[1]SCC x Ano'!J11</f>
        <v>95.839354136282211</v>
      </c>
      <c r="K267" s="184">
        <f>'[1]SCC x Ano'!K11</f>
        <v>13852.078779554739</v>
      </c>
      <c r="L267" s="10">
        <f t="shared" si="9"/>
        <v>212864.54250579339</v>
      </c>
      <c r="M267" s="133"/>
      <c r="N267" s="123" t="s">
        <v>535</v>
      </c>
      <c r="O267" s="9">
        <f>B267/'Total x Ano'!$J$30</f>
        <v>5.2676169425684455E-5</v>
      </c>
      <c r="P267" s="9">
        <f>C267/'Total x Ano'!$J$30</f>
        <v>1.2279619512749518E-5</v>
      </c>
      <c r="Q267" s="9">
        <f>D267/'Total x Ano'!$J$30</f>
        <v>1.1375995615207741E-3</v>
      </c>
      <c r="R267" s="9">
        <f>E267/'Total x Ano'!$J$30</f>
        <v>1.5340483091291426E-5</v>
      </c>
      <c r="S267" s="9">
        <f>F267/'Total x Ano'!$J$30</f>
        <v>3.3611925049656963E-4</v>
      </c>
      <c r="T267" s="9">
        <f>G267/'Total x Ano'!$J$30</f>
        <v>6.158672523502411E-5</v>
      </c>
      <c r="U267" s="9">
        <f>H267/'Total x Ano'!$J$30</f>
        <v>2.7602916142500181E-5</v>
      </c>
      <c r="V267" s="9">
        <f>I267/'Total x Ano'!$J$30</f>
        <v>2.483375871106023E-5</v>
      </c>
      <c r="W267" s="9">
        <f>J267/'Total x Ano'!$J$30</f>
        <v>8.0367204852107292E-7</v>
      </c>
      <c r="X267" s="9">
        <f>K267/'Total x Ano'!$J$30</f>
        <v>1.1615821735619944E-4</v>
      </c>
      <c r="Y267" s="9">
        <f>L267/'Total x Ano'!$J$30</f>
        <v>1.7850003735403743E-3</v>
      </c>
    </row>
    <row r="268" spans="1:25" x14ac:dyDescent="0.25">
      <c r="A268" s="123" t="s">
        <v>536</v>
      </c>
      <c r="B268" s="184">
        <f>'[1]SCC x Ano'!B12</f>
        <v>27224.457945564489</v>
      </c>
      <c r="C268" s="184">
        <f>'[1]SCC x Ano'!C12</f>
        <v>7447.226168407431</v>
      </c>
      <c r="D268" s="184">
        <f>'[1]SCC x Ano'!D12</f>
        <v>323363.63679613621</v>
      </c>
      <c r="E268" s="184">
        <f>'[1]SCC x Ano'!E12</f>
        <v>5233.3797294390915</v>
      </c>
      <c r="F268" s="184">
        <f>'[1]SCC x Ano'!F12</f>
        <v>107008.36945018126</v>
      </c>
      <c r="G268" s="184">
        <f>'[1]SCC x Ano'!G12</f>
        <v>15600.469967741292</v>
      </c>
      <c r="H268" s="184">
        <f>'[1]SCC x Ano'!H12</f>
        <v>14583.767115701152</v>
      </c>
      <c r="I268" s="184">
        <f>'[1]SCC x Ano'!I12</f>
        <v>8589.6627981720867</v>
      </c>
      <c r="J268" s="184">
        <f>'[1]SCC x Ano'!J12</f>
        <v>4858.7684115711572</v>
      </c>
      <c r="K268" s="184">
        <f>'[1]SCC x Ano'!K12</f>
        <v>30580.364299897981</v>
      </c>
      <c r="L268" s="10">
        <f t="shared" si="9"/>
        <v>544490.10268281226</v>
      </c>
      <c r="M268" s="133"/>
      <c r="N268" s="123" t="s">
        <v>536</v>
      </c>
      <c r="O268" s="9">
        <f>B268/'Total x Ano'!$J$30</f>
        <v>2.282938578224893E-4</v>
      </c>
      <c r="P268" s="9">
        <f>C268/'Total x Ano'!$J$30</f>
        <v>6.244958101504914E-5</v>
      </c>
      <c r="Q268" s="9">
        <f>D268/'Total x Ano'!$J$30</f>
        <v>2.7116033777902101E-3</v>
      </c>
      <c r="R268" s="9">
        <f>E268/'Total x Ano'!$J$30</f>
        <v>4.3885114270138054E-5</v>
      </c>
      <c r="S268" s="9">
        <f>F268/'Total x Ano'!$J$30</f>
        <v>8.9733112519348472E-4</v>
      </c>
      <c r="T268" s="9">
        <f>G268/'Total x Ano'!$J$30</f>
        <v>1.3081955497151767E-4</v>
      </c>
      <c r="U268" s="9">
        <f>H268/'Total x Ano'!$J$30</f>
        <v>1.2229387498128718E-4</v>
      </c>
      <c r="V268" s="9">
        <f>I268/'Total x Ano'!$J$30</f>
        <v>7.2029616218989299E-5</v>
      </c>
      <c r="W268" s="9">
        <f>J268/'Total x Ano'!$J$30</f>
        <v>4.0743767503527007E-5</v>
      </c>
      <c r="X268" s="9">
        <f>K268/'Total x Ano'!$J$30</f>
        <v>2.5643520078893833E-4</v>
      </c>
      <c r="Y268" s="9">
        <f>L268/'Total x Ano'!$J$30</f>
        <v>4.5658850705556312E-3</v>
      </c>
    </row>
    <row r="269" spans="1:25" x14ac:dyDescent="0.25">
      <c r="A269" s="123" t="s">
        <v>537</v>
      </c>
      <c r="B269" s="184">
        <f>'[1]SCC x Ano'!B13</f>
        <v>22093.611827540521</v>
      </c>
      <c r="C269" s="184">
        <f>'[1]SCC x Ano'!C13</f>
        <v>38291.320324895481</v>
      </c>
      <c r="D269" s="184">
        <f>'[1]SCC x Ano'!D13</f>
        <v>204414.92325838393</v>
      </c>
      <c r="E269" s="184">
        <f>'[1]SCC x Ano'!E13</f>
        <v>12674.021244058498</v>
      </c>
      <c r="F269" s="184">
        <f>'[1]SCC x Ano'!F13</f>
        <v>73325.179278160605</v>
      </c>
      <c r="G269" s="184">
        <f>'[1]SCC x Ano'!G13</f>
        <v>8239.0552317045585</v>
      </c>
      <c r="H269" s="184">
        <f>'[1]SCC x Ano'!H13</f>
        <v>8064.7258146454715</v>
      </c>
      <c r="I269" s="184">
        <f>'[1]SCC x Ano'!I13</f>
        <v>5941.8652983330794</v>
      </c>
      <c r="J269" s="184">
        <f>'[1]SCC x Ano'!J13</f>
        <v>387.46832354065475</v>
      </c>
      <c r="K269" s="184">
        <f>'[1]SCC x Ano'!K13</f>
        <v>28919.444864594439</v>
      </c>
      <c r="L269" s="10">
        <f t="shared" si="9"/>
        <v>402351.6154658572</v>
      </c>
      <c r="M269" s="133"/>
      <c r="N269" s="123" t="s">
        <v>537</v>
      </c>
      <c r="O269" s="9">
        <f>B269/'Total x Ano'!$J$30</f>
        <v>1.8526855107370703E-4</v>
      </c>
      <c r="P269" s="9">
        <f>C269/'Total x Ano'!$J$30</f>
        <v>3.2109631918351235E-4</v>
      </c>
      <c r="Q269" s="9">
        <f>D269/'Total x Ano'!$J$30</f>
        <v>1.7141451088008778E-3</v>
      </c>
      <c r="R269" s="9">
        <f>E269/'Total x Ano'!$J$30</f>
        <v>1.0627947890516966E-4</v>
      </c>
      <c r="S269" s="9">
        <f>F269/'Total x Ano'!$J$30</f>
        <v>6.1487681725043235E-4</v>
      </c>
      <c r="T269" s="9">
        <f>G269/'Total x Ano'!$J$30</f>
        <v>6.9089555700955455E-5</v>
      </c>
      <c r="U269" s="9">
        <f>H269/'Total x Ano'!$J$30</f>
        <v>6.762769610279774E-5</v>
      </c>
      <c r="V269" s="9">
        <f>I269/'Total x Ano'!$J$30</f>
        <v>4.9826202392361673E-5</v>
      </c>
      <c r="W269" s="9">
        <f>J269/'Total x Ano'!$J$30</f>
        <v>3.2491606827205981E-6</v>
      </c>
      <c r="X269" s="9">
        <f>K269/'Total x Ano'!$J$30</f>
        <v>2.4250736772882877E-4</v>
      </c>
      <c r="Y269" s="9">
        <f>L269/'Total x Ano'!$J$30</f>
        <v>3.3739662578213632E-3</v>
      </c>
    </row>
    <row r="270" spans="1:25" x14ac:dyDescent="0.25">
      <c r="A270" s="123" t="s">
        <v>538</v>
      </c>
      <c r="B270" s="184">
        <f>'[1]SCC x Ano'!B14</f>
        <v>112686.91533249666</v>
      </c>
      <c r="C270" s="184">
        <f>'[1]SCC x Ano'!C14</f>
        <v>170859.15118932378</v>
      </c>
      <c r="D270" s="184">
        <f>'[1]SCC x Ano'!D14</f>
        <v>839683.68709559448</v>
      </c>
      <c r="E270" s="184">
        <f>'[1]SCC x Ano'!E14</f>
        <v>18166.310025669274</v>
      </c>
      <c r="F270" s="184">
        <f>'[1]SCC x Ano'!F14</f>
        <v>589642.42602638039</v>
      </c>
      <c r="G270" s="184">
        <f>'[1]SCC x Ano'!G14</f>
        <v>32291.23426214997</v>
      </c>
      <c r="H270" s="184">
        <f>'[1]SCC x Ano'!H14</f>
        <v>110677.57242075531</v>
      </c>
      <c r="I270" s="184">
        <f>'[1]SCC x Ano'!I14</f>
        <v>29044.223133224074</v>
      </c>
      <c r="J270" s="184">
        <f>'[1]SCC x Ano'!J14</f>
        <v>639.49606686101379</v>
      </c>
      <c r="K270" s="184">
        <f>'[1]SCC x Ano'!K14</f>
        <v>155697.25719538977</v>
      </c>
      <c r="L270" s="10">
        <f t="shared" si="9"/>
        <v>2059388.2727478449</v>
      </c>
      <c r="M270" s="133"/>
      <c r="N270" s="123" t="s">
        <v>538</v>
      </c>
      <c r="O270" s="9">
        <f>B270/'Total x Ano'!$J$30</f>
        <v>9.4494923200346824E-4</v>
      </c>
      <c r="P270" s="9">
        <f>C270/'Total x Ano'!$J$30</f>
        <v>1.4327592801766584E-3</v>
      </c>
      <c r="Q270" s="9">
        <f>D270/'Total x Ano'!$J$30</f>
        <v>7.0412651984094639E-3</v>
      </c>
      <c r="R270" s="9">
        <f>E270/'Total x Ano'!$J$30</f>
        <v>1.5233570513880848E-4</v>
      </c>
      <c r="S270" s="9">
        <f>F270/'Total x Ano'!$J$30</f>
        <v>4.9445151283647728E-3</v>
      </c>
      <c r="T270" s="9">
        <f>G270/'Total x Ano'!$J$30</f>
        <v>2.7078189980113144E-4</v>
      </c>
      <c r="U270" s="9">
        <f>H270/'Total x Ano'!$J$30</f>
        <v>9.2809965336623985E-4</v>
      </c>
      <c r="V270" s="9">
        <f>I270/'Total x Ano'!$J$30</f>
        <v>2.4355371040991457E-4</v>
      </c>
      <c r="W270" s="9">
        <f>J270/'Total x Ano'!$J$30</f>
        <v>5.3625686306747982E-6</v>
      </c>
      <c r="X270" s="9">
        <f>K270/'Total x Ano'!$J$30</f>
        <v>1.3056174550320823E-3</v>
      </c>
      <c r="Y270" s="9">
        <f>L270/'Total x Ano'!$J$30</f>
        <v>1.7269239831333216E-2</v>
      </c>
    </row>
    <row r="271" spans="1:25" x14ac:dyDescent="0.25">
      <c r="A271" s="123" t="s">
        <v>539</v>
      </c>
      <c r="B271" s="184">
        <f>'[1]SCC x Ano'!B15</f>
        <v>41050.75957020362</v>
      </c>
      <c r="C271" s="184">
        <f>'[1]SCC x Ano'!C15</f>
        <v>13950.349805826019</v>
      </c>
      <c r="D271" s="184">
        <f>'[1]SCC x Ano'!D15</f>
        <v>648212.19145721791</v>
      </c>
      <c r="E271" s="184">
        <f>'[1]SCC x Ano'!E15</f>
        <v>6997.5744450900938</v>
      </c>
      <c r="F271" s="184">
        <f>'[1]SCC x Ano'!F15</f>
        <v>110193.57531033485</v>
      </c>
      <c r="G271" s="184">
        <f>'[1]SCC x Ano'!G15</f>
        <v>16180.311692260946</v>
      </c>
      <c r="H271" s="184">
        <f>'[1]SCC x Ano'!H15</f>
        <v>14907.570448376717</v>
      </c>
      <c r="I271" s="184">
        <f>'[1]SCC x Ano'!I15</f>
        <v>6001.5780408503506</v>
      </c>
      <c r="J271" s="184">
        <f>'[1]SCC x Ano'!J15</f>
        <v>6447.5628937202255</v>
      </c>
      <c r="K271" s="184">
        <f>'[1]SCC x Ano'!K15</f>
        <v>64147.392744522156</v>
      </c>
      <c r="L271" s="10">
        <f t="shared" si="9"/>
        <v>928088.86640840303</v>
      </c>
      <c r="M271" s="133"/>
      <c r="N271" s="123" t="s">
        <v>539</v>
      </c>
      <c r="O271" s="9">
        <f>B271/'Total x Ano'!$J$30</f>
        <v>3.4423591784871953E-4</v>
      </c>
      <c r="P271" s="9">
        <f>C271/'Total x Ano'!$J$30</f>
        <v>1.1698228047416874E-4</v>
      </c>
      <c r="Q271" s="9">
        <f>D271/'Total x Ano'!$J$30</f>
        <v>5.4356587070064416E-3</v>
      </c>
      <c r="R271" s="9">
        <f>E271/'Total x Ano'!$J$30</f>
        <v>5.8678974202678424E-5</v>
      </c>
      <c r="S271" s="9">
        <f>F271/'Total x Ano'!$J$30</f>
        <v>9.2404103931655859E-4</v>
      </c>
      <c r="T271" s="9">
        <f>G271/'Total x Ano'!$J$30</f>
        <v>1.3568188517775061E-4</v>
      </c>
      <c r="U271" s="9">
        <f>H271/'Total x Ano'!$J$30</f>
        <v>1.2500916548000314E-4</v>
      </c>
      <c r="V271" s="9">
        <f>I271/'Total x Ano'!$J$30</f>
        <v>5.0326930538269526E-5</v>
      </c>
      <c r="W271" s="9">
        <f>J271/'Total x Ano'!$J$30</f>
        <v>5.406678838211127E-5</v>
      </c>
      <c r="X271" s="9">
        <f>K271/'Total x Ano'!$J$30</f>
        <v>5.3791542105936601E-4</v>
      </c>
      <c r="Y271" s="9">
        <f>L271/'Total x Ano'!$J$30</f>
        <v>7.7825971094860691E-3</v>
      </c>
    </row>
    <row r="272" spans="1:25" x14ac:dyDescent="0.25">
      <c r="A272" s="123" t="s">
        <v>540</v>
      </c>
      <c r="B272" s="184">
        <f>'[1]SCC x Ano'!B16</f>
        <v>22017.587006987469</v>
      </c>
      <c r="C272" s="184">
        <f>'[1]SCC x Ano'!C16</f>
        <v>19937.246102319146</v>
      </c>
      <c r="D272" s="184">
        <f>'[1]SCC x Ano'!D16</f>
        <v>384181.47233758442</v>
      </c>
      <c r="E272" s="184">
        <f>'[1]SCC x Ano'!E16</f>
        <v>12916.872799311046</v>
      </c>
      <c r="F272" s="184">
        <f>'[1]SCC x Ano'!F16</f>
        <v>99649.875949157708</v>
      </c>
      <c r="G272" s="184">
        <f>'[1]SCC x Ano'!G16</f>
        <v>16971.067601925053</v>
      </c>
      <c r="H272" s="184">
        <f>'[1]SCC x Ano'!H16</f>
        <v>8685.0447634065931</v>
      </c>
      <c r="I272" s="184">
        <f>'[1]SCC x Ano'!I16</f>
        <v>7000.1557345570918</v>
      </c>
      <c r="J272" s="184">
        <f>'[1]SCC x Ano'!J16</f>
        <v>0</v>
      </c>
      <c r="K272" s="184">
        <f>'[1]SCC x Ano'!K16</f>
        <v>50251.91888981071</v>
      </c>
      <c r="L272" s="10">
        <f t="shared" si="9"/>
        <v>621611.24118505919</v>
      </c>
      <c r="M272" s="133"/>
      <c r="N272" s="123" t="s">
        <v>540</v>
      </c>
      <c r="O272" s="9">
        <f>B272/'Total x Ano'!$J$30</f>
        <v>1.8463103610062576E-4</v>
      </c>
      <c r="P272" s="9">
        <f>C272/'Total x Ano'!$J$30</f>
        <v>1.6718609553790516E-4</v>
      </c>
      <c r="Q272" s="9">
        <f>D272/'Total x Ano'!$J$30</f>
        <v>3.2215984097549513E-3</v>
      </c>
      <c r="R272" s="9">
        <f>E272/'Total x Ano'!$J$30</f>
        <v>1.0831593886105386E-4</v>
      </c>
      <c r="S272" s="9">
        <f>F272/'Total x Ano'!$J$30</f>
        <v>8.3562562227881322E-4</v>
      </c>
      <c r="T272" s="9">
        <f>G272/'Total x Ano'!$J$30</f>
        <v>1.4231286080907857E-4</v>
      </c>
      <c r="U272" s="9">
        <f>H272/'Total x Ano'!$J$30</f>
        <v>7.2829452779688339E-5</v>
      </c>
      <c r="V272" s="9">
        <f>I272/'Total x Ano'!$J$30</f>
        <v>5.8700619905661963E-5</v>
      </c>
      <c r="W272" s="9">
        <f>J272/'Total x Ano'!$J$30</f>
        <v>0</v>
      </c>
      <c r="X272" s="9">
        <f>K272/'Total x Ano'!$J$30</f>
        <v>4.21393309254365E-4</v>
      </c>
      <c r="Y272" s="9">
        <f>L272/'Total x Ano'!$J$30</f>
        <v>5.2125933452821429E-3</v>
      </c>
    </row>
    <row r="273" spans="1:25" x14ac:dyDescent="0.25">
      <c r="A273" s="123" t="s">
        <v>541</v>
      </c>
      <c r="B273" s="184">
        <f>'[1]SCC x Ano'!B17</f>
        <v>81441.06083997825</v>
      </c>
      <c r="C273" s="184">
        <f>'[1]SCC x Ano'!C17</f>
        <v>51730.439007878536</v>
      </c>
      <c r="D273" s="184">
        <f>'[1]SCC x Ano'!D17</f>
        <v>848647.02483830089</v>
      </c>
      <c r="E273" s="184">
        <f>'[1]SCC x Ano'!E17</f>
        <v>16471.883668074086</v>
      </c>
      <c r="F273" s="184">
        <f>'[1]SCC x Ano'!F17</f>
        <v>899235.43105841323</v>
      </c>
      <c r="G273" s="184">
        <f>'[1]SCC x Ano'!G17</f>
        <v>50667.377255279469</v>
      </c>
      <c r="H273" s="184">
        <f>'[1]SCC x Ano'!H17</f>
        <v>46502.153929651686</v>
      </c>
      <c r="I273" s="184">
        <f>'[1]SCC x Ano'!I17</f>
        <v>24748.528394620796</v>
      </c>
      <c r="J273" s="184">
        <f>'[1]SCC x Ano'!J17</f>
        <v>11034.882594258623</v>
      </c>
      <c r="K273" s="184">
        <f>'[1]SCC x Ano'!K17</f>
        <v>248227.10136640631</v>
      </c>
      <c r="L273" s="10">
        <f t="shared" si="9"/>
        <v>2278705.882952862</v>
      </c>
      <c r="M273" s="133"/>
      <c r="N273" s="123" t="s">
        <v>541</v>
      </c>
      <c r="O273" s="9">
        <f>B273/'Total x Ano'!$J$30</f>
        <v>6.829334858196453E-4</v>
      </c>
      <c r="P273" s="9">
        <f>C273/'Total x Ano'!$J$30</f>
        <v>4.3379161162999995E-4</v>
      </c>
      <c r="Q273" s="9">
        <f>D273/'Total x Ano'!$J$30</f>
        <v>7.1164283093275915E-3</v>
      </c>
      <c r="R273" s="9">
        <f>E273/'Total x Ano'!$J$30</f>
        <v>1.3812689588556354E-4</v>
      </c>
      <c r="S273" s="9">
        <f>F273/'Total x Ano'!$J$30</f>
        <v>7.540643272217689E-3</v>
      </c>
      <c r="T273" s="9">
        <f>G273/'Total x Ano'!$J$30</f>
        <v>4.2487718368841744E-4</v>
      </c>
      <c r="U273" s="9">
        <f>H273/'Total x Ano'!$J$30</f>
        <v>3.8994921915001942E-4</v>
      </c>
      <c r="V273" s="9">
        <f>I273/'Total x Ano'!$J$30</f>
        <v>2.0753166266650715E-4</v>
      </c>
      <c r="W273" s="9">
        <f>J273/'Total x Ano'!$J$30</f>
        <v>9.2534291154618812E-5</v>
      </c>
      <c r="X273" s="9">
        <f>K273/'Total x Ano'!$J$30</f>
        <v>2.0815372229023086E-3</v>
      </c>
      <c r="Y273" s="9">
        <f>L273/'Total x Ano'!$J$30</f>
        <v>1.9108353154442363E-2</v>
      </c>
    </row>
    <row r="274" spans="1:25" x14ac:dyDescent="0.25">
      <c r="A274" s="123" t="s">
        <v>542</v>
      </c>
      <c r="B274" s="184">
        <f>'[1]SCC x Ano'!B18</f>
        <v>14763.878790868421</v>
      </c>
      <c r="C274" s="184">
        <f>'[1]SCC x Ano'!C18</f>
        <v>6457.6441186011998</v>
      </c>
      <c r="D274" s="184">
        <f>'[1]SCC x Ano'!D18</f>
        <v>191422.18199954325</v>
      </c>
      <c r="E274" s="184">
        <f>'[1]SCC x Ano'!E18</f>
        <v>6395.0962900074701</v>
      </c>
      <c r="F274" s="184">
        <f>'[1]SCC x Ano'!F18</f>
        <v>80880.052689242249</v>
      </c>
      <c r="G274" s="184">
        <f>'[1]SCC x Ano'!G18</f>
        <v>14737.785206416718</v>
      </c>
      <c r="H274" s="184">
        <f>'[1]SCC x Ano'!H18</f>
        <v>12538.991898896911</v>
      </c>
      <c r="I274" s="184">
        <f>'[1]SCC x Ano'!I18</f>
        <v>4236.7055032599146</v>
      </c>
      <c r="J274" s="184">
        <f>'[1]SCC x Ano'!J18</f>
        <v>282.03685308132117</v>
      </c>
      <c r="K274" s="184">
        <f>'[1]SCC x Ano'!K18</f>
        <v>25084.908363548326</v>
      </c>
      <c r="L274" s="10">
        <f t="shared" si="9"/>
        <v>356799.28171346581</v>
      </c>
      <c r="M274" s="133"/>
      <c r="N274" s="123" t="s">
        <v>542</v>
      </c>
      <c r="O274" s="9">
        <f>B274/'Total x Ano'!$J$30</f>
        <v>1.2380422237718476E-4</v>
      </c>
      <c r="P274" s="9">
        <f>C274/'Total x Ano'!$J$30</f>
        <v>5.415132566561772E-5</v>
      </c>
      <c r="Q274" s="9">
        <f>D274/'Total x Ano'!$J$30</f>
        <v>1.6051929661502866E-3</v>
      </c>
      <c r="R274" s="9">
        <f>E274/'Total x Ano'!$J$30</f>
        <v>5.3626823575745664E-5</v>
      </c>
      <c r="S274" s="9">
        <f>F274/'Total x Ano'!$J$30</f>
        <v>6.782290867363846E-4</v>
      </c>
      <c r="T274" s="9">
        <f>G274/'Total x Ano'!$J$30</f>
        <v>1.235854115905455E-4</v>
      </c>
      <c r="U274" s="9">
        <f>H274/'Total x Ano'!$J$30</f>
        <v>1.0514717462980739E-4</v>
      </c>
      <c r="V274" s="9">
        <f>I274/'Total x Ano'!$J$30</f>
        <v>3.55273866510374E-5</v>
      </c>
      <c r="W274" s="9">
        <f>J274/'Total x Ano'!$J$30</f>
        <v>2.3650528273801557E-6</v>
      </c>
      <c r="X274" s="9">
        <f>K274/'Total x Ano'!$J$30</f>
        <v>2.1035241601095292E-4</v>
      </c>
      <c r="Y274" s="9">
        <f>L274/'Total x Ano'!$J$30</f>
        <v>2.991981866214943E-3</v>
      </c>
    </row>
    <row r="275" spans="1:25" x14ac:dyDescent="0.25">
      <c r="A275" s="123" t="s">
        <v>543</v>
      </c>
      <c r="B275" s="184">
        <f>'[1]SCC x Ano'!B19</f>
        <v>55285.350934179645</v>
      </c>
      <c r="C275" s="184">
        <f>'[1]SCC x Ano'!C19</f>
        <v>5504.6451887688891</v>
      </c>
      <c r="D275" s="184">
        <f>'[1]SCC x Ano'!D19</f>
        <v>219969.34269006396</v>
      </c>
      <c r="E275" s="184">
        <f>'[1]SCC x Ano'!E19</f>
        <v>13368.030716701689</v>
      </c>
      <c r="F275" s="184">
        <f>'[1]SCC x Ano'!F19</f>
        <v>101978.59669093507</v>
      </c>
      <c r="G275" s="184">
        <f>'[1]SCC x Ano'!G19</f>
        <v>13633.086339775189</v>
      </c>
      <c r="H275" s="184">
        <f>'[1]SCC x Ano'!H19</f>
        <v>20737.746660444529</v>
      </c>
      <c r="I275" s="184">
        <f>'[1]SCC x Ano'!I19</f>
        <v>1565.8321436937076</v>
      </c>
      <c r="J275" s="184">
        <f>'[1]SCC x Ano'!J19</f>
        <v>945.09496175462868</v>
      </c>
      <c r="K275" s="184">
        <f>'[1]SCC x Ano'!K19</f>
        <v>31679.760301519695</v>
      </c>
      <c r="L275" s="10">
        <f t="shared" si="9"/>
        <v>464667.486627837</v>
      </c>
      <c r="M275" s="133"/>
      <c r="N275" s="123" t="s">
        <v>543</v>
      </c>
      <c r="O275" s="9">
        <f>B275/'Total x Ano'!$J$30</f>
        <v>4.6360173896098985E-4</v>
      </c>
      <c r="P275" s="9">
        <f>C275/'Total x Ano'!$J$30</f>
        <v>4.615984232269341E-5</v>
      </c>
      <c r="Q275" s="9">
        <f>D275/'Total x Ano'!$J$30</f>
        <v>1.8445785016473959E-3</v>
      </c>
      <c r="R275" s="9">
        <f>E275/'Total x Ano'!$J$30</f>
        <v>1.1209917603896986E-4</v>
      </c>
      <c r="S275" s="9">
        <f>F275/'Total x Ano'!$J$30</f>
        <v>8.551533808477664E-4</v>
      </c>
      <c r="T275" s="9">
        <f>G275/'Total x Ano'!$J$30</f>
        <v>1.1432183078750458E-4</v>
      </c>
      <c r="U275" s="9">
        <f>H275/'Total x Ano'!$J$30</f>
        <v>1.7389878605203436E-4</v>
      </c>
      <c r="V275" s="9">
        <f>I275/'Total x Ano'!$J$30</f>
        <v>1.3130467519355523E-5</v>
      </c>
      <c r="W275" s="9">
        <f>J275/'Total x Ano'!$J$30</f>
        <v>7.9252036995180834E-6</v>
      </c>
      <c r="X275" s="9">
        <f>K275/'Total x Ano'!$J$30</f>
        <v>2.6565431380072676E-4</v>
      </c>
      <c r="Y275" s="9">
        <f>L275/'Total x Ano'!$J$30</f>
        <v>3.8965232416769548E-3</v>
      </c>
    </row>
    <row r="276" spans="1:25" x14ac:dyDescent="0.25">
      <c r="A276" s="123" t="s">
        <v>544</v>
      </c>
      <c r="B276" s="184">
        <f>'[1]SCC x Ano'!B20</f>
        <v>97313.076932317272</v>
      </c>
      <c r="C276" s="184">
        <f>'[1]SCC x Ano'!C20</f>
        <v>109170.32917273647</v>
      </c>
      <c r="D276" s="184">
        <f>'[1]SCC x Ano'!D20</f>
        <v>1147209.5565563317</v>
      </c>
      <c r="E276" s="184">
        <f>'[1]SCC x Ano'!E20</f>
        <v>26381.14670572535</v>
      </c>
      <c r="F276" s="184">
        <f>'[1]SCC x Ano'!F20</f>
        <v>529191.08869989472</v>
      </c>
      <c r="G276" s="184">
        <f>'[1]SCC x Ano'!G20</f>
        <v>72601.913301087101</v>
      </c>
      <c r="H276" s="184">
        <f>'[1]SCC x Ano'!H20</f>
        <v>39342.071916492823</v>
      </c>
      <c r="I276" s="184">
        <f>'[1]SCC x Ano'!I20</f>
        <v>41437.228360350811</v>
      </c>
      <c r="J276" s="184">
        <f>'[1]SCC x Ano'!J20</f>
        <v>22069.319328951075</v>
      </c>
      <c r="K276" s="184">
        <f>'[1]SCC x Ano'!K20</f>
        <v>262443.17214521737</v>
      </c>
      <c r="L276" s="10">
        <f t="shared" si="9"/>
        <v>2347158.9031191049</v>
      </c>
      <c r="M276" s="133"/>
      <c r="N276" s="123" t="s">
        <v>544</v>
      </c>
      <c r="O276" s="9">
        <f>B276/'Total x Ano'!$J$30</f>
        <v>8.16030122394959E-4</v>
      </c>
      <c r="P276" s="9">
        <f>C276/'Total x Ano'!$J$30</f>
        <v>9.1546048984441177E-4</v>
      </c>
      <c r="Q276" s="9">
        <f>D276/'Total x Ano'!$J$30</f>
        <v>9.6200591365582008E-3</v>
      </c>
      <c r="R276" s="9">
        <f>E276/'Total x Ano'!$J$30</f>
        <v>2.2122217335872901E-4</v>
      </c>
      <c r="S276" s="9">
        <f>F276/'Total x Ano'!$J$30</f>
        <v>4.43759340979882E-3</v>
      </c>
      <c r="T276" s="9">
        <f>G276/'Total x Ano'!$J$30</f>
        <v>6.0881178629672089E-4</v>
      </c>
      <c r="U276" s="9">
        <f>H276/'Total x Ano'!$J$30</f>
        <v>3.2990751883856223E-4</v>
      </c>
      <c r="V276" s="9">
        <f>I276/'Total x Ano'!$J$30</f>
        <v>3.4747669682794131E-4</v>
      </c>
      <c r="W276" s="9">
        <f>J276/'Total x Ano'!$J$30</f>
        <v>1.8506484350199997E-4</v>
      </c>
      <c r="X276" s="9">
        <f>K276/'Total x Ano'!$J$30</f>
        <v>2.2007477374940639E-3</v>
      </c>
      <c r="Y276" s="9">
        <f>L276/'Total x Ano'!$J$30</f>
        <v>1.9682373914914411E-2</v>
      </c>
    </row>
    <row r="277" spans="1:25" x14ac:dyDescent="0.25">
      <c r="A277" s="123" t="s">
        <v>545</v>
      </c>
      <c r="B277" s="184">
        <f>'[1]SCC x Ano'!B21</f>
        <v>385197.25573993113</v>
      </c>
      <c r="C277" s="184">
        <f>'[1]SCC x Ano'!C21</f>
        <v>254608.1027682893</v>
      </c>
      <c r="D277" s="184">
        <f>'[1]SCC x Ano'!D21</f>
        <v>2241767.1277659032</v>
      </c>
      <c r="E277" s="184">
        <f>'[1]SCC x Ano'!E21</f>
        <v>74669.020073078675</v>
      </c>
      <c r="F277" s="184">
        <f>'[1]SCC x Ano'!F21</f>
        <v>1726550.9946350106</v>
      </c>
      <c r="G277" s="184">
        <f>'[1]SCC x Ano'!G21</f>
        <v>214435.45357899839</v>
      </c>
      <c r="H277" s="184">
        <f>'[1]SCC x Ano'!H21</f>
        <v>204066.6685720731</v>
      </c>
      <c r="I277" s="184">
        <f>'[1]SCC x Ano'!I21</f>
        <v>99088.895834305935</v>
      </c>
      <c r="J277" s="184">
        <f>'[1]SCC x Ano'!J21</f>
        <v>110038.16613258093</v>
      </c>
      <c r="K277" s="184">
        <f>'[1]SCC x Ano'!K21</f>
        <v>518085.61103485757</v>
      </c>
      <c r="L277" s="10">
        <f t="shared" si="9"/>
        <v>5828507.2961350288</v>
      </c>
      <c r="M277" s="133"/>
      <c r="N277" s="123" t="s">
        <v>545</v>
      </c>
      <c r="O277" s="9">
        <f>B277/'Total x Ano'!$J$30</f>
        <v>3.2301163795928618E-3</v>
      </c>
      <c r="P277" s="9">
        <f>C277/'Total x Ano'!$J$30</f>
        <v>2.1350458521547022E-3</v>
      </c>
      <c r="Q277" s="9">
        <f>D277/'Total x Ano'!$J$30</f>
        <v>1.8798598927502273E-2</v>
      </c>
      <c r="R277" s="9">
        <f>E277/'Total x Ano'!$J$30</f>
        <v>6.2614575050098649E-4</v>
      </c>
      <c r="S277" s="9">
        <f>F277/'Total x Ano'!$J$30</f>
        <v>1.4478194132665947E-2</v>
      </c>
      <c r="T277" s="9">
        <f>G277/'Total x Ano'!$J$30</f>
        <v>1.7981734310137361E-3</v>
      </c>
      <c r="U277" s="9">
        <f>H277/'Total x Ano'!$J$30</f>
        <v>1.7112247786329961E-3</v>
      </c>
      <c r="V277" s="9">
        <f>I277/'Total x Ano'!$J$30</f>
        <v>8.309214582937198E-4</v>
      </c>
      <c r="W277" s="9">
        <f>J277/'Total x Ano'!$J$30</f>
        <v>9.2273783758518141E-4</v>
      </c>
      <c r="X277" s="9">
        <f>K277/'Total x Ano'!$J$30</f>
        <v>4.3444671354692368E-3</v>
      </c>
      <c r="Y277" s="9">
        <f>L277/'Total x Ano'!$J$30</f>
        <v>4.8875625683411639E-2</v>
      </c>
    </row>
    <row r="278" spans="1:25" x14ac:dyDescent="0.25">
      <c r="A278" s="123" t="s">
        <v>546</v>
      </c>
      <c r="B278" s="184">
        <f>'[1]SCC x Ano'!B22</f>
        <v>51473.529684155656</v>
      </c>
      <c r="C278" s="184">
        <f>'[1]SCC x Ano'!C22</f>
        <v>12729.913218609789</v>
      </c>
      <c r="D278" s="184">
        <f>'[1]SCC x Ano'!D22</f>
        <v>591322.06799317035</v>
      </c>
      <c r="E278" s="184">
        <f>'[1]SCC x Ano'!E22</f>
        <v>7087.3829843944904</v>
      </c>
      <c r="F278" s="184">
        <f>'[1]SCC x Ano'!F22</f>
        <v>482040.55023137847</v>
      </c>
      <c r="G278" s="184">
        <f>'[1]SCC x Ano'!G22</f>
        <v>42412.619518587075</v>
      </c>
      <c r="H278" s="184">
        <f>'[1]SCC x Ano'!H22</f>
        <v>35347.252552019825</v>
      </c>
      <c r="I278" s="184">
        <f>'[1]SCC x Ano'!I22</f>
        <v>31338.22930903787</v>
      </c>
      <c r="J278" s="184">
        <f>'[1]SCC x Ano'!J22</f>
        <v>1860.8485804812813</v>
      </c>
      <c r="K278" s="184">
        <f>'[1]SCC x Ano'!K22</f>
        <v>91824.668913276371</v>
      </c>
      <c r="L278" s="10">
        <f t="shared" si="9"/>
        <v>1347437.0629851113</v>
      </c>
      <c r="M278" s="133"/>
      <c r="N278" s="123" t="s">
        <v>546</v>
      </c>
      <c r="O278" s="9">
        <f>B278/'Total x Ano'!$J$30</f>
        <v>4.3163726862193949E-4</v>
      </c>
      <c r="P278" s="9">
        <f>C278/'Total x Ano'!$J$30</f>
        <v>1.0674816755701147E-4</v>
      </c>
      <c r="Q278" s="9">
        <f>D278/'Total x Ano'!$J$30</f>
        <v>4.9585999613897588E-3</v>
      </c>
      <c r="R278" s="9">
        <f>E278/'Total x Ano'!$J$30</f>
        <v>5.9432074152150284E-5</v>
      </c>
      <c r="S278" s="9">
        <f>F278/'Total x Ano'!$J$30</f>
        <v>4.0422070867025687E-3</v>
      </c>
      <c r="T278" s="9">
        <f>G278/'Total x Ano'!$J$30</f>
        <v>3.5565595280596463E-4</v>
      </c>
      <c r="U278" s="9">
        <f>H278/'Total x Ano'!$J$30</f>
        <v>2.9640849653137571E-4</v>
      </c>
      <c r="V278" s="9">
        <f>I278/'Total x Ano'!$J$30</f>
        <v>2.6279036594929408E-4</v>
      </c>
      <c r="W278" s="9">
        <f>J278/'Total x Ano'!$J$30</f>
        <v>1.5604362155199054E-5</v>
      </c>
      <c r="X278" s="9">
        <f>K278/'Total x Ano'!$J$30</f>
        <v>7.7000643874711346E-4</v>
      </c>
      <c r="Y278" s="9">
        <f>L278/'Total x Ano'!$J$30</f>
        <v>1.1299090174612376E-2</v>
      </c>
    </row>
    <row r="279" spans="1:25" x14ac:dyDescent="0.25">
      <c r="A279" s="123" t="s">
        <v>547</v>
      </c>
      <c r="B279" s="184">
        <f>'[1]SCC x Ano'!B23</f>
        <v>703447.80569764192</v>
      </c>
      <c r="C279" s="184">
        <f>'[1]SCC x Ano'!C23</f>
        <v>388441.64262856473</v>
      </c>
      <c r="D279" s="184">
        <f>'[1]SCC x Ano'!D23</f>
        <v>15122610.808421882</v>
      </c>
      <c r="E279" s="184">
        <f>'[1]SCC x Ano'!E23</f>
        <v>445012.75518781837</v>
      </c>
      <c r="F279" s="184">
        <f>'[1]SCC x Ano'!F23</f>
        <v>3346530.0225048466</v>
      </c>
      <c r="G279" s="184">
        <f>'[1]SCC x Ano'!G23</f>
        <v>377505.22097337223</v>
      </c>
      <c r="H279" s="184">
        <f>'[1]SCC x Ano'!H23</f>
        <v>200323.95477116393</v>
      </c>
      <c r="I279" s="184">
        <f>'[1]SCC x Ano'!I23</f>
        <v>324460.54713976069</v>
      </c>
      <c r="J279" s="184">
        <f>'[1]SCC x Ano'!J23</f>
        <v>378734.19799127692</v>
      </c>
      <c r="K279" s="184">
        <f>'[1]SCC x Ano'!K23</f>
        <v>925500.08649954875</v>
      </c>
      <c r="L279" s="10">
        <f t="shared" si="9"/>
        <v>22212567.041815877</v>
      </c>
      <c r="M279" s="133"/>
      <c r="N279" s="123" t="s">
        <v>547</v>
      </c>
      <c r="O279" s="9">
        <f>B279/'Total x Ano'!$J$30</f>
        <v>5.8988433731384515E-3</v>
      </c>
      <c r="P279" s="9">
        <f>C279/'Total x Ano'!$J$30</f>
        <v>3.2573225631119551E-3</v>
      </c>
      <c r="Q279" s="9">
        <f>D279/'Total x Ano'!$J$30</f>
        <v>0.12681241142452876</v>
      </c>
      <c r="R279" s="9">
        <f>E279/'Total x Ano'!$J$30</f>
        <v>3.731706205691198E-3</v>
      </c>
      <c r="S279" s="9">
        <f>F279/'Total x Ano'!$J$30</f>
        <v>2.8062716645599398E-2</v>
      </c>
      <c r="T279" s="9">
        <f>G279/'Total x Ano'!$J$30</f>
        <v>3.1656139276111301E-3</v>
      </c>
      <c r="U279" s="9">
        <f>H279/'Total x Ano'!$J$30</f>
        <v>1.6798398168444645E-3</v>
      </c>
      <c r="V279" s="9">
        <f>I279/'Total x Ano'!$J$30</f>
        <v>2.7208016470278247E-3</v>
      </c>
      <c r="W279" s="9">
        <f>J279/'Total x Ano'!$J$30</f>
        <v>3.1759196573029258E-3</v>
      </c>
      <c r="X279" s="9">
        <f>K279/'Total x Ano'!$J$30</f>
        <v>7.7608885945313387E-3</v>
      </c>
      <c r="Y279" s="9">
        <f>L279/'Total x Ano'!$J$30</f>
        <v>0.18626606385538746</v>
      </c>
    </row>
    <row r="280" spans="1:25" x14ac:dyDescent="0.25">
      <c r="A280" s="123" t="s">
        <v>548</v>
      </c>
      <c r="B280" s="184">
        <f>'[1]SCC x Ano'!B24</f>
        <v>2896693.3789139809</v>
      </c>
      <c r="C280" s="184">
        <f>'[1]SCC x Ano'!C24</f>
        <v>1352628.8350404676</v>
      </c>
      <c r="D280" s="184">
        <f>'[1]SCC x Ano'!D24</f>
        <v>18627574.877040822</v>
      </c>
      <c r="E280" s="184">
        <f>'[1]SCC x Ano'!E24</f>
        <v>3923462.6181962863</v>
      </c>
      <c r="F280" s="184">
        <f>'[1]SCC x Ano'!F24</f>
        <v>15363331.478153029</v>
      </c>
      <c r="G280" s="184">
        <f>'[1]SCC x Ano'!G24</f>
        <v>1179577.8457147595</v>
      </c>
      <c r="H280" s="184">
        <f>'[1]SCC x Ano'!H24</f>
        <v>2008132.9765484782</v>
      </c>
      <c r="I280" s="184">
        <f>'[1]SCC x Ano'!I24</f>
        <v>598183.20173484168</v>
      </c>
      <c r="J280" s="184">
        <f>'[1]SCC x Ano'!J24</f>
        <v>192637.47148873308</v>
      </c>
      <c r="K280" s="184">
        <f>'[1]SCC x Ano'!K24</f>
        <v>8265966.0890263487</v>
      </c>
      <c r="L280" s="10">
        <f t="shared" si="9"/>
        <v>54408188.771857753</v>
      </c>
      <c r="M280" s="133"/>
      <c r="N280" s="123" t="s">
        <v>548</v>
      </c>
      <c r="O280" s="9">
        <f>B280/'Total x Ano'!$J$30</f>
        <v>2.4290559162772073E-2</v>
      </c>
      <c r="P280" s="9">
        <f>C280/'Total x Ano'!$J$30</f>
        <v>1.134262638289326E-2</v>
      </c>
      <c r="Q280" s="9">
        <f>D280/'Total x Ano'!$J$30</f>
        <v>0.15620369518687788</v>
      </c>
      <c r="R280" s="9">
        <f>E280/'Total x Ano'!$J$30</f>
        <v>3.2900652013763451E-2</v>
      </c>
      <c r="S280" s="9">
        <f>F280/'Total x Ano'!$J$30</f>
        <v>0.12883100259208921</v>
      </c>
      <c r="T280" s="9">
        <f>G280/'Total x Ano'!$J$30</f>
        <v>9.8914871891521844E-3</v>
      </c>
      <c r="U280" s="9">
        <f>H280/'Total x Ano'!$J$30</f>
        <v>1.6839432584974647E-2</v>
      </c>
      <c r="V280" s="9">
        <f>I280/'Total x Ano'!$J$30</f>
        <v>5.0161347962082931E-3</v>
      </c>
      <c r="W280" s="9">
        <f>J280/'Total x Ano'!$J$30</f>
        <v>1.6153839174784274E-3</v>
      </c>
      <c r="X280" s="9">
        <f>K280/'Total x Ano'!$J$30</f>
        <v>6.9315219824281113E-2</v>
      </c>
      <c r="Y280" s="9">
        <f>L280/'Total x Ano'!$J$30</f>
        <v>0.45624619365049057</v>
      </c>
    </row>
    <row r="281" spans="1:25" x14ac:dyDescent="0.25">
      <c r="A281" s="123" t="s">
        <v>549</v>
      </c>
      <c r="B281" s="184">
        <f>'[1]SCC x Ano'!B25</f>
        <v>353498.73671342491</v>
      </c>
      <c r="C281" s="184">
        <f>'[1]SCC x Ano'!C25</f>
        <v>170868.28898989916</v>
      </c>
      <c r="D281" s="184">
        <f>'[1]SCC x Ano'!D25</f>
        <v>2010164.7493053437</v>
      </c>
      <c r="E281" s="184">
        <f>'[1]SCC x Ano'!E25</f>
        <v>106216.64752668144</v>
      </c>
      <c r="F281" s="184">
        <f>'[1]SCC x Ano'!F25</f>
        <v>2207452.103187684</v>
      </c>
      <c r="G281" s="184">
        <f>'[1]SCC x Ano'!G25</f>
        <v>160282.80571274756</v>
      </c>
      <c r="H281" s="184">
        <f>'[1]SCC x Ano'!H25</f>
        <v>241601.95513802045</v>
      </c>
      <c r="I281" s="184">
        <f>'[1]SCC x Ano'!I25</f>
        <v>91325.127215972956</v>
      </c>
      <c r="J281" s="184">
        <f>'[1]SCC x Ano'!J25</f>
        <v>105925.64442998185</v>
      </c>
      <c r="K281" s="184">
        <f>'[1]SCC x Ano'!K25</f>
        <v>460273.65450283</v>
      </c>
      <c r="L281" s="10">
        <f t="shared" si="9"/>
        <v>5907609.7127225846</v>
      </c>
      <c r="M281" s="133"/>
      <c r="N281" s="123" t="s">
        <v>549</v>
      </c>
      <c r="O281" s="9">
        <f>B281/'Total x Ano'!$J$30</f>
        <v>2.9643047623224548E-3</v>
      </c>
      <c r="P281" s="9">
        <f>C281/'Total x Ano'!$J$30</f>
        <v>1.4328359062659468E-3</v>
      </c>
      <c r="Q281" s="9">
        <f>D281/'Total x Ano'!$J$30</f>
        <v>1.6856470251686354E-2</v>
      </c>
      <c r="R281" s="9">
        <f>E281/'Total x Ano'!$J$30</f>
        <v>8.9069204894080714E-4</v>
      </c>
      <c r="S281" s="9">
        <f>F281/'Total x Ano'!$J$30</f>
        <v>1.8510846298674943E-2</v>
      </c>
      <c r="T281" s="9">
        <f>G281/'Total x Ano'!$J$30</f>
        <v>1.3440701053420718E-3</v>
      </c>
      <c r="U281" s="9">
        <f>H281/'Total x Ano'!$J$30</f>
        <v>2.0259812888175775E-3</v>
      </c>
      <c r="V281" s="9">
        <f>I281/'Total x Ano'!$J$30</f>
        <v>7.6581747375656644E-4</v>
      </c>
      <c r="W281" s="9">
        <f>J281/'Total x Ano'!$J$30</f>
        <v>8.8825180863495148E-4</v>
      </c>
      <c r="X281" s="9">
        <f>K281/'Total x Ano'!$J$30</f>
        <v>3.8596782514682274E-3</v>
      </c>
      <c r="Y281" s="9">
        <f>L281/'Total x Ano'!$J$30</f>
        <v>4.9538948195909892E-2</v>
      </c>
    </row>
    <row r="282" spans="1:25" x14ac:dyDescent="0.25">
      <c r="A282" s="123" t="s">
        <v>550</v>
      </c>
      <c r="B282" s="184">
        <f>'[1]SCC x Ano'!B26</f>
        <v>188200.09277774271</v>
      </c>
      <c r="C282" s="184">
        <f>'[1]SCC x Ano'!C26</f>
        <v>70619.574072401956</v>
      </c>
      <c r="D282" s="184">
        <f>'[1]SCC x Ano'!D26</f>
        <v>1215812.5059972149</v>
      </c>
      <c r="E282" s="184">
        <f>'[1]SCC x Ano'!E26</f>
        <v>140634.39474529814</v>
      </c>
      <c r="F282" s="184">
        <f>'[1]SCC x Ano'!F26</f>
        <v>655586.73619289557</v>
      </c>
      <c r="G282" s="184">
        <f>'[1]SCC x Ano'!G26</f>
        <v>141573.14985247538</v>
      </c>
      <c r="H282" s="184">
        <f>'[1]SCC x Ano'!H26</f>
        <v>227143.91788033681</v>
      </c>
      <c r="I282" s="184">
        <f>'[1]SCC x Ano'!I26</f>
        <v>35330.524465171846</v>
      </c>
      <c r="J282" s="184">
        <f>'[1]SCC x Ano'!J26</f>
        <v>3134.9229650139778</v>
      </c>
      <c r="K282" s="184">
        <f>'[1]SCC x Ano'!K26</f>
        <v>295300.02386043855</v>
      </c>
      <c r="L282" s="10">
        <f t="shared" si="9"/>
        <v>2973335.8428089893</v>
      </c>
      <c r="M282" s="133"/>
      <c r="N282" s="123" t="s">
        <v>550</v>
      </c>
      <c r="O282" s="9">
        <f>B282/'Total x Ano'!$J$30</f>
        <v>1.5781737623092437E-3</v>
      </c>
      <c r="P282" s="9">
        <f>C282/'Total x Ano'!$J$30</f>
        <v>5.9218865018380805E-4</v>
      </c>
      <c r="Q282" s="9">
        <f>D282/'Total x Ano'!$J$30</f>
        <v>1.0195337146396853E-2</v>
      </c>
      <c r="R282" s="9">
        <f>E282/'Total x Ano'!$J$30</f>
        <v>1.1793060704140027E-3</v>
      </c>
      <c r="S282" s="9">
        <f>F282/'Total x Ano'!$J$30</f>
        <v>5.4974988094157783E-3</v>
      </c>
      <c r="T282" s="9">
        <f>G282/'Total x Ano'!$J$30</f>
        <v>1.1871781105257499E-3</v>
      </c>
      <c r="U282" s="9">
        <f>H282/'Total x Ano'!$J$30</f>
        <v>1.9047417361808411E-3</v>
      </c>
      <c r="V282" s="9">
        <f>I282/'Total x Ano'!$J$30</f>
        <v>2.9626822121393322E-4</v>
      </c>
      <c r="W282" s="9">
        <f>J282/'Total x Ano'!$J$30</f>
        <v>2.6288261058874801E-5</v>
      </c>
      <c r="X282" s="9">
        <f>K282/'Total x Ano'!$J$30</f>
        <v>2.4762726882191677E-3</v>
      </c>
      <c r="Y282" s="9">
        <f>L282/'Total x Ano'!$J$30</f>
        <v>2.493325345591825E-2</v>
      </c>
    </row>
    <row r="283" spans="1:25" x14ac:dyDescent="0.25">
      <c r="A283" s="123" t="s">
        <v>551</v>
      </c>
      <c r="B283" s="184">
        <f>'[1]SCC x Ano'!B27</f>
        <v>674664.5529245222</v>
      </c>
      <c r="C283" s="184">
        <f>'[1]SCC x Ano'!C27</f>
        <v>90336.908146039932</v>
      </c>
      <c r="D283" s="184">
        <f>'[1]SCC x Ano'!D27</f>
        <v>1915369.7120638997</v>
      </c>
      <c r="E283" s="184">
        <f>'[1]SCC x Ano'!E27</f>
        <v>133124.96245805727</v>
      </c>
      <c r="F283" s="184">
        <f>'[1]SCC x Ano'!F27</f>
        <v>1635864.8478465818</v>
      </c>
      <c r="G283" s="184">
        <f>'[1]SCC x Ano'!G27</f>
        <v>174263.42416498775</v>
      </c>
      <c r="H283" s="184">
        <f>'[1]SCC x Ano'!H27</f>
        <v>143377.78109627866</v>
      </c>
      <c r="I283" s="184">
        <f>'[1]SCC x Ano'!I27</f>
        <v>78559.02745414614</v>
      </c>
      <c r="J283" s="184">
        <f>'[1]SCC x Ano'!J27</f>
        <v>68962.138869814982</v>
      </c>
      <c r="K283" s="184">
        <f>'[1]SCC x Ano'!K27</f>
        <v>432060.113363154</v>
      </c>
      <c r="L283" s="10">
        <f t="shared" si="9"/>
        <v>5346583.4683874827</v>
      </c>
      <c r="M283" s="133"/>
      <c r="N283" s="123" t="s">
        <v>551</v>
      </c>
      <c r="O283" s="9">
        <f>B283/'Total x Ano'!$J$30</f>
        <v>5.6574780600294004E-3</v>
      </c>
      <c r="P283" s="9">
        <f>C283/'Total x Ano'!$J$30</f>
        <v>7.5753064783335203E-4</v>
      </c>
      <c r="Q283" s="9">
        <f>D283/'Total x Ano'!$J$30</f>
        <v>1.6061555443922418E-2</v>
      </c>
      <c r="R283" s="9">
        <f>E283/'Total x Ano'!$J$30</f>
        <v>1.1163348527560113E-3</v>
      </c>
      <c r="S283" s="9">
        <f>F283/'Total x Ano'!$J$30</f>
        <v>1.3717734903586604E-2</v>
      </c>
      <c r="T283" s="9">
        <f>G283/'Total x Ano'!$J$30</f>
        <v>1.4613062070704516E-3</v>
      </c>
      <c r="U283" s="9">
        <f>H283/'Total x Ano'!$J$30</f>
        <v>1.2023110556671596E-3</v>
      </c>
      <c r="V283" s="9">
        <f>I283/'Total x Ano'!$J$30</f>
        <v>6.5876585973355752E-4</v>
      </c>
      <c r="W283" s="9">
        <f>J283/'Total x Ano'!$J$30</f>
        <v>5.7829003456229754E-4</v>
      </c>
      <c r="X283" s="9">
        <f>K283/'Total x Ano'!$J$30</f>
        <v>3.6230903215087426E-3</v>
      </c>
      <c r="Y283" s="9">
        <f>L283/'Total x Ano'!$J$30</f>
        <v>4.4834397386669993E-2</v>
      </c>
    </row>
    <row r="284" spans="1:25" x14ac:dyDescent="0.25">
      <c r="A284" s="123" t="s">
        <v>552</v>
      </c>
      <c r="B284" s="184">
        <f>'[1]SCC x Ano'!B28</f>
        <v>30969.005537195946</v>
      </c>
      <c r="C284" s="184">
        <f>'[1]SCC x Ano'!C28</f>
        <v>23517.630373936707</v>
      </c>
      <c r="D284" s="184">
        <f>'[1]SCC x Ano'!D28</f>
        <v>330898.34088066843</v>
      </c>
      <c r="E284" s="184">
        <f>'[1]SCC x Ano'!E28</f>
        <v>8095.5418081971075</v>
      </c>
      <c r="F284" s="184">
        <f>'[1]SCC x Ano'!F28</f>
        <v>133573.0973889126</v>
      </c>
      <c r="G284" s="184">
        <f>'[1]SCC x Ano'!G28</f>
        <v>19877.327578069926</v>
      </c>
      <c r="H284" s="184">
        <f>'[1]SCC x Ano'!H28</f>
        <v>74107.749770799433</v>
      </c>
      <c r="I284" s="184">
        <f>'[1]SCC x Ano'!I28</f>
        <v>10135.790017302676</v>
      </c>
      <c r="J284" s="184">
        <f>'[1]SCC x Ano'!J28</f>
        <v>8701.4755398022007</v>
      </c>
      <c r="K284" s="184">
        <f>'[1]SCC x Ano'!K28</f>
        <v>81311.346042143094</v>
      </c>
      <c r="L284" s="10">
        <f t="shared" si="9"/>
        <v>721187.30493702809</v>
      </c>
      <c r="M284" s="133"/>
      <c r="N284" s="123" t="s">
        <v>552</v>
      </c>
      <c r="O284" s="9">
        <f>B284/'Total x Ano'!$J$30</f>
        <v>2.5969419707635983E-4</v>
      </c>
      <c r="P284" s="9">
        <f>C284/'Total x Ano'!$J$30</f>
        <v>1.9720982418252662E-4</v>
      </c>
      <c r="Q284" s="9">
        <f>D284/'Total x Ano'!$J$30</f>
        <v>2.7747865150430486E-3</v>
      </c>
      <c r="R284" s="9">
        <f>E284/'Total x Ano'!$J$30</f>
        <v>6.7886107200076608E-5</v>
      </c>
      <c r="S284" s="9">
        <f>F284/'Total x Ano'!$J$30</f>
        <v>1.1200927403288159E-3</v>
      </c>
      <c r="T284" s="9">
        <f>G284/'Total x Ano'!$J$30</f>
        <v>1.6668364178535532E-4</v>
      </c>
      <c r="U284" s="9">
        <f>H284/'Total x Ano'!$J$30</f>
        <v>6.2143915311547646E-4</v>
      </c>
      <c r="V284" s="9">
        <f>I284/'Total x Ano'!$J$30</f>
        <v>8.4994845802088747E-5</v>
      </c>
      <c r="W284" s="9">
        <f>J284/'Total x Ano'!$J$30</f>
        <v>7.2967234965760588E-5</v>
      </c>
      <c r="X284" s="9">
        <f>K284/'Total x Ano'!$J$30</f>
        <v>6.8184574729887603E-4</v>
      </c>
      <c r="Y284" s="9">
        <f>L284/'Total x Ano'!$J$30</f>
        <v>6.0476000067983841E-3</v>
      </c>
    </row>
    <row r="285" spans="1:25" x14ac:dyDescent="0.25">
      <c r="A285" s="123" t="s">
        <v>553</v>
      </c>
      <c r="B285" s="184">
        <f>'[1]SCC x Ano'!B29</f>
        <v>26231.057947283694</v>
      </c>
      <c r="C285" s="184">
        <f>'[1]SCC x Ano'!C29</f>
        <v>12106.979956056126</v>
      </c>
      <c r="D285" s="184">
        <f>'[1]SCC x Ano'!D29</f>
        <v>439762.99692816596</v>
      </c>
      <c r="E285" s="184">
        <f>'[1]SCC x Ano'!E29</f>
        <v>11775.841101411843</v>
      </c>
      <c r="F285" s="184">
        <f>'[1]SCC x Ano'!F29</f>
        <v>120654.14792134962</v>
      </c>
      <c r="G285" s="184">
        <f>'[1]SCC x Ano'!G29</f>
        <v>24792.182521767121</v>
      </c>
      <c r="H285" s="184">
        <f>'[1]SCC x Ano'!H29</f>
        <v>14898.092035150949</v>
      </c>
      <c r="I285" s="184">
        <f>'[1]SCC x Ano'!I29</f>
        <v>27675.458886465072</v>
      </c>
      <c r="J285" s="184">
        <f>'[1]SCC x Ano'!J29</f>
        <v>176.43767397842015</v>
      </c>
      <c r="K285" s="184">
        <f>'[1]SCC x Ano'!K29</f>
        <v>67555.344047801773</v>
      </c>
      <c r="L285" s="10">
        <f t="shared" si="9"/>
        <v>745628.53901943064</v>
      </c>
      <c r="M285" s="133"/>
      <c r="N285" s="123" t="s">
        <v>553</v>
      </c>
      <c r="O285" s="9">
        <f>B285/'Total x Ano'!$J$30</f>
        <v>2.1996358662216498E-4</v>
      </c>
      <c r="P285" s="9">
        <f>C285/'Total x Ano'!$J$30</f>
        <v>1.0152448824781535E-4</v>
      </c>
      <c r="Q285" s="9">
        <f>D285/'Total x Ano'!$J$30</f>
        <v>3.6876837473514244E-3</v>
      </c>
      <c r="R285" s="9">
        <f>E285/'Total x Ano'!$J$30</f>
        <v>9.8747684876640028E-5</v>
      </c>
      <c r="S285" s="9">
        <f>F285/'Total x Ano'!$J$30</f>
        <v>1.0117593873246557E-3</v>
      </c>
      <c r="T285" s="9">
        <f>G285/'Total x Ano'!$J$30</f>
        <v>2.0789772942589075E-4</v>
      </c>
      <c r="U285" s="9">
        <f>H285/'Total x Ano'!$J$30</f>
        <v>1.2492968314372767E-4</v>
      </c>
      <c r="V285" s="9">
        <f>I285/'Total x Ano'!$J$30</f>
        <v>2.3207577865579432E-4</v>
      </c>
      <c r="W285" s="9">
        <f>J285/'Total x Ano'!$J$30</f>
        <v>1.479538631707548E-6</v>
      </c>
      <c r="X285" s="9">
        <f>K285/'Total x Ano'!$J$30</f>
        <v>5.6649319299710403E-4</v>
      </c>
      <c r="Y285" s="9">
        <f>L285/'Total x Ano'!$J$30</f>
        <v>6.2525548172769254E-3</v>
      </c>
    </row>
    <row r="286" spans="1:25" x14ac:dyDescent="0.25">
      <c r="A286" s="123" t="s">
        <v>554</v>
      </c>
      <c r="B286" s="184">
        <f>'[1]SCC x Ano'!B30</f>
        <v>161004.29174173818</v>
      </c>
      <c r="C286" s="184">
        <f>'[1]SCC x Ano'!C30</f>
        <v>53464.729351570735</v>
      </c>
      <c r="D286" s="184">
        <f>'[1]SCC x Ano'!D30</f>
        <v>857666.53332477214</v>
      </c>
      <c r="E286" s="184">
        <f>'[1]SCC x Ano'!E30</f>
        <v>35243.462480719441</v>
      </c>
      <c r="F286" s="184">
        <f>'[1]SCC x Ano'!F30</f>
        <v>395765.2579760722</v>
      </c>
      <c r="G286" s="184">
        <f>'[1]SCC x Ano'!G30</f>
        <v>46732.070946691412</v>
      </c>
      <c r="H286" s="184">
        <f>'[1]SCC x Ano'!H30</f>
        <v>60664.896611925229</v>
      </c>
      <c r="I286" s="184">
        <f>'[1]SCC x Ano'!I30</f>
        <v>36783.076120617901</v>
      </c>
      <c r="J286" s="184">
        <f>'[1]SCC x Ano'!J30</f>
        <v>19470.589530715482</v>
      </c>
      <c r="K286" s="184">
        <f>'[1]SCC x Ano'!K30</f>
        <v>139341.69417896663</v>
      </c>
      <c r="L286" s="10">
        <f t="shared" si="9"/>
        <v>1806136.6022637889</v>
      </c>
      <c r="M286" s="133"/>
      <c r="N286" s="123" t="s">
        <v>554</v>
      </c>
      <c r="O286" s="9">
        <f>B286/'Total x Ano'!$J$30</f>
        <v>1.3501202103341579E-3</v>
      </c>
      <c r="P286" s="9">
        <f>C286/'Total x Ano'!$J$30</f>
        <v>4.4833470497413353E-4</v>
      </c>
      <c r="Q286" s="9">
        <f>D286/'Total x Ano'!$J$30</f>
        <v>7.1920624465492177E-3</v>
      </c>
      <c r="R286" s="9">
        <f>E286/'Total x Ano'!$J$30</f>
        <v>2.9553815281954817E-4</v>
      </c>
      <c r="S286" s="9">
        <f>F286/'Total x Ano'!$J$30</f>
        <v>3.3187355912146091E-3</v>
      </c>
      <c r="T286" s="9">
        <f>G286/'Total x Ano'!$J$30</f>
        <v>3.9187721503166338E-4</v>
      </c>
      <c r="U286" s="9">
        <f>H286/'Total x Ano'!$J$30</f>
        <v>5.0871254478715054E-4</v>
      </c>
      <c r="V286" s="9">
        <f>I286/'Total x Ano'!$J$30</f>
        <v>3.0844876202658323E-4</v>
      </c>
      <c r="W286" s="9">
        <f>J286/'Total x Ano'!$J$30</f>
        <v>1.6327289259286825E-4</v>
      </c>
      <c r="X286" s="9">
        <f>K286/'Total x Ano'!$J$30</f>
        <v>1.1684659794969595E-3</v>
      </c>
      <c r="Y286" s="9">
        <f>L286/'Total x Ano'!$J$30</f>
        <v>1.5145568499826888E-2</v>
      </c>
    </row>
    <row r="287" spans="1:25" x14ac:dyDescent="0.25">
      <c r="A287" s="123" t="s">
        <v>555</v>
      </c>
      <c r="B287" s="184">
        <f>'[1]SCC x Ano'!B31</f>
        <v>79184.049720025563</v>
      </c>
      <c r="C287" s="184">
        <f>'[1]SCC x Ano'!C31</f>
        <v>59743.32231761227</v>
      </c>
      <c r="D287" s="184">
        <f>'[1]SCC x Ano'!D31</f>
        <v>3150033.3639732734</v>
      </c>
      <c r="E287" s="184">
        <f>'[1]SCC x Ano'!E31</f>
        <v>29002.531477297707</v>
      </c>
      <c r="F287" s="184">
        <f>'[1]SCC x Ano'!F31</f>
        <v>891573.42223713093</v>
      </c>
      <c r="G287" s="184">
        <f>'[1]SCC x Ano'!G31</f>
        <v>95366.486832381954</v>
      </c>
      <c r="H287" s="184">
        <f>'[1]SCC x Ano'!H31</f>
        <v>36473.050840836251</v>
      </c>
      <c r="I287" s="184">
        <f>'[1]SCC x Ano'!I31</f>
        <v>20073.347447832275</v>
      </c>
      <c r="J287" s="184">
        <f>'[1]SCC x Ano'!J31</f>
        <v>40408.981472053114</v>
      </c>
      <c r="K287" s="184">
        <f>'[1]SCC x Ano'!K31</f>
        <v>346210.21117125725</v>
      </c>
      <c r="L287" s="10">
        <f t="shared" si="9"/>
        <v>4748068.7674897015</v>
      </c>
      <c r="M287" s="133"/>
      <c r="N287" s="123" t="s">
        <v>555</v>
      </c>
      <c r="O287" s="9">
        <f>B287/'Total x Ano'!$J$30</f>
        <v>6.6400705662305573E-4</v>
      </c>
      <c r="P287" s="9">
        <f>C287/'Total x Ano'!$J$30</f>
        <v>5.0098457637949958E-4</v>
      </c>
      <c r="Q287" s="9">
        <f>D287/'Total x Ano'!$J$30</f>
        <v>2.6414971066418463E-2</v>
      </c>
      <c r="R287" s="9">
        <f>E287/'Total x Ano'!$J$30</f>
        <v>2.432041001811464E-4</v>
      </c>
      <c r="S287" s="9">
        <f>F287/'Total x Ano'!$J$30</f>
        <v>7.4763926062915579E-3</v>
      </c>
      <c r="T287" s="9">
        <f>G287/'Total x Ano'!$J$30</f>
        <v>7.9970676475816529E-4</v>
      </c>
      <c r="U287" s="9">
        <f>H287/'Total x Ano'!$J$30</f>
        <v>3.0584900899255157E-4</v>
      </c>
      <c r="V287" s="9">
        <f>I287/'Total x Ano'!$J$30</f>
        <v>1.6832738919686987E-4</v>
      </c>
      <c r="W287" s="9">
        <f>J287/'Total x Ano'!$J$30</f>
        <v>3.3885421297930707E-4</v>
      </c>
      <c r="X287" s="9">
        <f>K287/'Total x Ano'!$J$30</f>
        <v>2.9031859838627976E-3</v>
      </c>
      <c r="Y287" s="9">
        <f>L287/'Total x Ano'!$J$30</f>
        <v>3.9815482765683419E-2</v>
      </c>
    </row>
    <row r="288" spans="1:25" x14ac:dyDescent="0.25">
      <c r="A288" s="123" t="s">
        <v>95</v>
      </c>
      <c r="B288" s="184">
        <f>'[1]SCC x Ano'!B32</f>
        <v>6216006.098956761</v>
      </c>
      <c r="C288" s="184">
        <f>'[1]SCC x Ano'!C32</f>
        <v>3034881.4600838535</v>
      </c>
      <c r="D288" s="184">
        <f>'[1]SCC x Ano'!D32</f>
        <v>52938523.743006773</v>
      </c>
      <c r="E288" s="184">
        <f>'[1]SCC x Ano'!E32</f>
        <v>5048884.4559934773</v>
      </c>
      <c r="F288" s="184">
        <f>'[1]SCC x Ano'!F32</f>
        <v>30185151.762685884</v>
      </c>
      <c r="G288" s="184">
        <f>'[1]SCC x Ano'!G32</f>
        <v>2797857.5481118923</v>
      </c>
      <c r="H288" s="184">
        <f>'[1]SCC x Ano'!H32</f>
        <v>3641034.992579028</v>
      </c>
      <c r="I288" s="184">
        <f>'[1]SCC x Ano'!I32</f>
        <v>1535388.2009679633</v>
      </c>
      <c r="J288" s="184">
        <f>'[1]SCC x Ano'!J32</f>
        <v>1165829.159807499</v>
      </c>
      <c r="K288" s="184">
        <f>'[1]SCC x Ano'!K32</f>
        <v>12688262.163478617</v>
      </c>
      <c r="L288" s="10">
        <f t="shared" si="9"/>
        <v>119251819.58567174</v>
      </c>
      <c r="M288" s="133"/>
      <c r="N288" s="123" t="s">
        <v>95</v>
      </c>
      <c r="O288" s="9">
        <f>B288/'Total x Ano'!$J$30</f>
        <v>5.212504195368791E-2</v>
      </c>
      <c r="P288" s="9">
        <f>C288/'Total x Ano'!$J$30</f>
        <v>2.5449351386236614E-2</v>
      </c>
      <c r="Q288" s="9">
        <f>D288/'Total x Ano'!$J$30</f>
        <v>0.44392214665517277</v>
      </c>
      <c r="R288" s="9">
        <f>E288/'Total x Ano'!$J$30</f>
        <v>4.2338007701142932E-2</v>
      </c>
      <c r="S288" s="9">
        <f>F288/'Total x Ano'!$J$30</f>
        <v>0.25312110010196165</v>
      </c>
      <c r="T288" s="9">
        <f>G288/'Total x Ano'!$J$30</f>
        <v>2.3461759810732973E-2</v>
      </c>
      <c r="U288" s="9">
        <f>H288/'Total x Ano'!$J$30</f>
        <v>3.0532322317843301E-2</v>
      </c>
      <c r="V288" s="9">
        <f>I288/'Total x Ano'!$J$30</f>
        <v>1.2875176297540052E-2</v>
      </c>
      <c r="W288" s="9">
        <f>J288/'Total x Ano'!$J$30</f>
        <v>9.7761959847493599E-3</v>
      </c>
      <c r="X288" s="9">
        <f>K288/'Total x Ano'!$J$30</f>
        <v>0.10639889779093256</v>
      </c>
      <c r="Y288" s="9">
        <f>L288/'Total x Ano'!$J$30</f>
        <v>1</v>
      </c>
    </row>
    <row r="291" spans="1:25" x14ac:dyDescent="0.25">
      <c r="A291" s="123"/>
      <c r="B291" s="123">
        <f>B259+1</f>
        <v>2016</v>
      </c>
      <c r="C291" s="123">
        <f t="shared" ref="C291:L291" si="10">C259+1</f>
        <v>2016</v>
      </c>
      <c r="D291" s="123">
        <f t="shared" si="10"/>
        <v>2016</v>
      </c>
      <c r="E291" s="123">
        <f t="shared" si="10"/>
        <v>2016</v>
      </c>
      <c r="F291" s="123">
        <f t="shared" si="10"/>
        <v>2016</v>
      </c>
      <c r="G291" s="123">
        <f t="shared" si="10"/>
        <v>2016</v>
      </c>
      <c r="H291" s="123">
        <f t="shared" si="10"/>
        <v>2016</v>
      </c>
      <c r="I291" s="123">
        <f t="shared" si="10"/>
        <v>2016</v>
      </c>
      <c r="J291" s="123">
        <f t="shared" si="10"/>
        <v>2016</v>
      </c>
      <c r="K291" s="123">
        <f t="shared" si="10"/>
        <v>2016</v>
      </c>
      <c r="L291" s="123">
        <f t="shared" si="10"/>
        <v>2016</v>
      </c>
      <c r="N291" s="133"/>
      <c r="O291" s="123">
        <f>O259+1</f>
        <v>2016</v>
      </c>
      <c r="P291" s="123">
        <f t="shared" ref="P291:Y291" si="11">P259+1</f>
        <v>2016</v>
      </c>
      <c r="Q291" s="123">
        <f t="shared" si="11"/>
        <v>2016</v>
      </c>
      <c r="R291" s="123">
        <f t="shared" si="11"/>
        <v>2016</v>
      </c>
      <c r="S291" s="123">
        <f t="shared" si="11"/>
        <v>2016</v>
      </c>
      <c r="T291" s="123">
        <f t="shared" si="11"/>
        <v>2016</v>
      </c>
      <c r="U291" s="123">
        <f t="shared" si="11"/>
        <v>2016</v>
      </c>
      <c r="V291" s="123">
        <f t="shared" si="11"/>
        <v>2016</v>
      </c>
      <c r="W291" s="123">
        <f t="shared" si="11"/>
        <v>2016</v>
      </c>
      <c r="X291" s="123">
        <f t="shared" si="11"/>
        <v>2016</v>
      </c>
      <c r="Y291" s="123">
        <f t="shared" si="11"/>
        <v>2016</v>
      </c>
    </row>
    <row r="292" spans="1:25" x14ac:dyDescent="0.25">
      <c r="A292" s="123"/>
      <c r="B292" s="123" t="s">
        <v>780</v>
      </c>
      <c r="C292" s="123" t="s">
        <v>782</v>
      </c>
      <c r="D292" s="123" t="s">
        <v>23</v>
      </c>
      <c r="E292" s="123" t="s">
        <v>787</v>
      </c>
      <c r="F292" s="123" t="s">
        <v>788</v>
      </c>
      <c r="G292" s="123" t="s">
        <v>791</v>
      </c>
      <c r="H292" s="123" t="s">
        <v>25</v>
      </c>
      <c r="I292" s="123" t="s">
        <v>24</v>
      </c>
      <c r="J292" s="123" t="s">
        <v>35</v>
      </c>
      <c r="K292" s="123" t="s">
        <v>795</v>
      </c>
      <c r="L292" s="123" t="s">
        <v>935</v>
      </c>
      <c r="N292" s="123"/>
      <c r="O292" s="123" t="s">
        <v>780</v>
      </c>
      <c r="P292" s="123" t="s">
        <v>782</v>
      </c>
      <c r="Q292" s="123" t="s">
        <v>23</v>
      </c>
      <c r="R292" s="123" t="s">
        <v>787</v>
      </c>
      <c r="S292" s="123" t="s">
        <v>788</v>
      </c>
      <c r="T292" s="123" t="s">
        <v>791</v>
      </c>
      <c r="U292" s="123" t="s">
        <v>25</v>
      </c>
      <c r="V292" s="123" t="s">
        <v>24</v>
      </c>
      <c r="W292" s="123" t="s">
        <v>35</v>
      </c>
      <c r="X292" s="123" t="s">
        <v>795</v>
      </c>
      <c r="Y292" s="123" t="s">
        <v>935</v>
      </c>
    </row>
    <row r="293" spans="1:25" x14ac:dyDescent="0.25">
      <c r="A293" s="123" t="s">
        <v>529</v>
      </c>
      <c r="B293" s="184">
        <f>'[1]SCC x Ano'!B37</f>
        <v>21195.58499762481</v>
      </c>
      <c r="C293" s="184">
        <f>'[1]SCC x Ano'!C37</f>
        <v>2741.6254988880855</v>
      </c>
      <c r="D293" s="184">
        <f>'[1]SCC x Ano'!D37</f>
        <v>239023.24502775664</v>
      </c>
      <c r="E293" s="184">
        <f>'[1]SCC x Ano'!E37</f>
        <v>791.53571315711815</v>
      </c>
      <c r="F293" s="184">
        <f>'[1]SCC x Ano'!F37</f>
        <v>60567.742090332438</v>
      </c>
      <c r="G293" s="184">
        <f>'[1]SCC x Ano'!G37</f>
        <v>10480.692728661357</v>
      </c>
      <c r="H293" s="184">
        <f>'[1]SCC x Ano'!H37</f>
        <v>4927.1905288525923</v>
      </c>
      <c r="I293" s="184">
        <f>'[1]SCC x Ano'!I37</f>
        <v>5526.4387265217792</v>
      </c>
      <c r="J293" s="184">
        <f>'[1]SCC x Ano'!J37</f>
        <v>986.29750355802662</v>
      </c>
      <c r="K293" s="184">
        <f>'[1]SCC x Ano'!K37</f>
        <v>12471.149681659093</v>
      </c>
      <c r="L293" s="10">
        <f>SUM(B293:K293)</f>
        <v>358711.50249701191</v>
      </c>
      <c r="N293" s="123" t="s">
        <v>529</v>
      </c>
      <c r="O293" s="9">
        <f>B293/'Total x Ano'!$K$30</f>
        <v>1.8641561731141848E-4</v>
      </c>
      <c r="P293" s="9">
        <f>C293/'Total x Ano'!$K$30</f>
        <v>2.411265411495933E-5</v>
      </c>
      <c r="Q293" s="9">
        <f>D293/'Total x Ano'!$K$30</f>
        <v>2.1022144837531424E-3</v>
      </c>
      <c r="R293" s="9">
        <f>E293/'Total x Ano'!$K$30</f>
        <v>6.9615732997580913E-6</v>
      </c>
      <c r="S293" s="9">
        <f>F293/'Total x Ano'!$K$30</f>
        <v>5.326945697508871E-4</v>
      </c>
      <c r="T293" s="9">
        <f>G293/'Total x Ano'!$K$30</f>
        <v>9.2177913706257311E-5</v>
      </c>
      <c r="U293" s="9">
        <f>H293/'Total x Ano'!$K$30</f>
        <v>4.3334744672060657E-5</v>
      </c>
      <c r="V293" s="9">
        <f>I293/'Total x Ano'!$K$30</f>
        <v>4.8605145215559439E-5</v>
      </c>
      <c r="W293" s="9">
        <f>J293/'Total x Ano'!$K$30</f>
        <v>8.674507356087793E-6</v>
      </c>
      <c r="X293" s="9">
        <f>K293/'Total x Ano'!$K$30</f>
        <v>1.0968402460937503E-4</v>
      </c>
      <c r="Y293" s="9">
        <f>L293/'Total x Ano'!$K$30</f>
        <v>3.1548752337895057E-3</v>
      </c>
    </row>
    <row r="294" spans="1:25" x14ac:dyDescent="0.25">
      <c r="A294" s="123" t="s">
        <v>530</v>
      </c>
      <c r="B294" s="184">
        <f>'[1]SCC x Ano'!B38</f>
        <v>4011.8715936609665</v>
      </c>
      <c r="C294" s="184">
        <f>'[1]SCC x Ano'!C38</f>
        <v>2012.0256650358353</v>
      </c>
      <c r="D294" s="184">
        <f>'[1]SCC x Ano'!D38</f>
        <v>73388.491278381174</v>
      </c>
      <c r="E294" s="184">
        <f>'[1]SCC x Ano'!E38</f>
        <v>131.62623949358104</v>
      </c>
      <c r="F294" s="184">
        <f>'[1]SCC x Ano'!F38</f>
        <v>24073.498303271539</v>
      </c>
      <c r="G294" s="184">
        <f>'[1]SCC x Ano'!G38</f>
        <v>1904.6644199039658</v>
      </c>
      <c r="H294" s="184">
        <f>'[1]SCC x Ano'!H38</f>
        <v>909.55712848674932</v>
      </c>
      <c r="I294" s="184">
        <f>'[1]SCC x Ano'!I38</f>
        <v>1305.2698018755668</v>
      </c>
      <c r="J294" s="184">
        <f>'[1]SCC x Ano'!J38</f>
        <v>50826.071144689944</v>
      </c>
      <c r="K294" s="184">
        <f>'[1]SCC x Ano'!K38</f>
        <v>6502.0474983455788</v>
      </c>
      <c r="L294" s="10">
        <f t="shared" ref="L294:L320" si="12">SUM(B294:K294)</f>
        <v>165065.1230731449</v>
      </c>
      <c r="N294" s="123" t="s">
        <v>530</v>
      </c>
      <c r="O294" s="9">
        <f>B294/'Total x Ano'!$K$30</f>
        <v>3.5284495322505169E-5</v>
      </c>
      <c r="P294" s="9">
        <f>C294/'Total x Ano'!$K$30</f>
        <v>1.7695808180623629E-5</v>
      </c>
      <c r="Q294" s="9">
        <f>D294/'Total x Ano'!$K$30</f>
        <v>6.4545332939601116E-4</v>
      </c>
      <c r="R294" s="9">
        <f>E294/'Total x Ano'!$K$30</f>
        <v>1.1576555538488875E-6</v>
      </c>
      <c r="S294" s="9">
        <f>F294/'Total x Ano'!$K$30</f>
        <v>2.1172692556268869E-4</v>
      </c>
      <c r="T294" s="9">
        <f>G294/'Total x Ano'!$K$30</f>
        <v>1.675156376421225E-5</v>
      </c>
      <c r="U294" s="9">
        <f>H294/'Total x Ano'!$K$30</f>
        <v>7.9995741380036961E-6</v>
      </c>
      <c r="V294" s="9">
        <f>I294/'Total x Ano'!$K$30</f>
        <v>1.1479875450564519E-5</v>
      </c>
      <c r="W294" s="9">
        <f>J294/'Total x Ano'!$K$30</f>
        <v>4.4701636822070252E-4</v>
      </c>
      <c r="X294" s="9">
        <f>K294/'Total x Ano'!$K$30</f>
        <v>5.7185644950497097E-5</v>
      </c>
      <c r="Y294" s="9">
        <f>L294/'Total x Ano'!$K$30</f>
        <v>1.4517512405396577E-3</v>
      </c>
    </row>
    <row r="295" spans="1:25" x14ac:dyDescent="0.25">
      <c r="A295" s="123" t="s">
        <v>531</v>
      </c>
      <c r="B295" s="184">
        <f>'[1]SCC x Ano'!B39</f>
        <v>146351.80462261551</v>
      </c>
      <c r="C295" s="184">
        <f>'[1]SCC x Ano'!C39</f>
        <v>56627.479166721547</v>
      </c>
      <c r="D295" s="184">
        <f>'[1]SCC x Ano'!D39</f>
        <v>420565.21195767517</v>
      </c>
      <c r="E295" s="184">
        <f>'[1]SCC x Ano'!E39</f>
        <v>7347.2282505906214</v>
      </c>
      <c r="F295" s="184">
        <f>'[1]SCC x Ano'!F39</f>
        <v>203269.71763247767</v>
      </c>
      <c r="G295" s="184">
        <f>'[1]SCC x Ano'!G39</f>
        <v>15996.722283253121</v>
      </c>
      <c r="H295" s="184">
        <f>'[1]SCC x Ano'!H39</f>
        <v>26522.250949938356</v>
      </c>
      <c r="I295" s="184">
        <f>'[1]SCC x Ano'!I39</f>
        <v>10024.501023129253</v>
      </c>
      <c r="J295" s="184">
        <f>'[1]SCC x Ano'!J39</f>
        <v>0</v>
      </c>
      <c r="K295" s="184">
        <f>'[1]SCC x Ano'!K39</f>
        <v>51048.153693335757</v>
      </c>
      <c r="L295" s="10">
        <f t="shared" si="12"/>
        <v>937753.0695797368</v>
      </c>
      <c r="N295" s="123" t="s">
        <v>531</v>
      </c>
      <c r="O295" s="9">
        <f>B295/'Total x Ano'!$K$30</f>
        <v>1.2871672098893352E-3</v>
      </c>
      <c r="P295" s="9">
        <f>C295/'Total x Ano'!$K$30</f>
        <v>4.9803987419251821E-4</v>
      </c>
      <c r="Q295" s="9">
        <f>D295/'Total x Ano'!$K$30</f>
        <v>3.6988799136982121E-3</v>
      </c>
      <c r="R295" s="9">
        <f>E295/'Total x Ano'!$K$30</f>
        <v>6.4619027501020923E-5</v>
      </c>
      <c r="S295" s="9">
        <f>F295/'Total x Ano'!$K$30</f>
        <v>1.7877614558608466E-3</v>
      </c>
      <c r="T295" s="9">
        <f>G295/'Total x Ano'!$K$30</f>
        <v>1.4069151003504377E-4</v>
      </c>
      <c r="U295" s="9">
        <f>H295/'Total x Ano'!$K$30</f>
        <v>2.3326375676232383E-4</v>
      </c>
      <c r="V295" s="9">
        <f>I295/'Total x Ano'!$K$30</f>
        <v>8.8165698029801773E-5</v>
      </c>
      <c r="W295" s="9">
        <f>J295/'Total x Ano'!$K$30</f>
        <v>0</v>
      </c>
      <c r="X295" s="9">
        <f>K295/'Total x Ano'!$K$30</f>
        <v>4.4896958892230341E-4</v>
      </c>
      <c r="Y295" s="9">
        <f>L295/'Total x Ano'!$K$30</f>
        <v>8.2475580348914043E-3</v>
      </c>
    </row>
    <row r="296" spans="1:25" x14ac:dyDescent="0.25">
      <c r="A296" s="123" t="s">
        <v>532</v>
      </c>
      <c r="B296" s="184">
        <f>'[1]SCC x Ano'!B40</f>
        <v>2078.6925541447458</v>
      </c>
      <c r="C296" s="184">
        <f>'[1]SCC x Ano'!C40</f>
        <v>8967.5215150097938</v>
      </c>
      <c r="D296" s="184">
        <f>'[1]SCC x Ano'!D40</f>
        <v>91843.955071819539</v>
      </c>
      <c r="E296" s="184">
        <f>'[1]SCC x Ano'!E40</f>
        <v>50.415046790848294</v>
      </c>
      <c r="F296" s="184">
        <f>'[1]SCC x Ano'!F40</f>
        <v>17602.613434320938</v>
      </c>
      <c r="G296" s="184">
        <f>'[1]SCC x Ano'!G40</f>
        <v>3765.1537517419474</v>
      </c>
      <c r="H296" s="184">
        <f>'[1]SCC x Ano'!H40</f>
        <v>4801.7130577845555</v>
      </c>
      <c r="I296" s="184">
        <f>'[1]SCC x Ano'!I40</f>
        <v>3251.2503868723625</v>
      </c>
      <c r="J296" s="184">
        <f>'[1]SCC x Ano'!J40</f>
        <v>871.64284222790013</v>
      </c>
      <c r="K296" s="184">
        <f>'[1]SCC x Ano'!K40</f>
        <v>2284.5884832659226</v>
      </c>
      <c r="L296" s="10">
        <f t="shared" si="12"/>
        <v>135517.54614397857</v>
      </c>
      <c r="N296" s="123" t="s">
        <v>532</v>
      </c>
      <c r="O296" s="9">
        <f>B296/'Total x Ano'!$K$30</f>
        <v>1.8282144877103677E-5</v>
      </c>
      <c r="P296" s="9">
        <f>C296/'Total x Ano'!$K$30</f>
        <v>7.8869540952104298E-5</v>
      </c>
      <c r="Q296" s="9">
        <f>D296/'Total x Ano'!$K$30</f>
        <v>8.0776952289611395E-4</v>
      </c>
      <c r="R296" s="9">
        <f>E296/'Total x Ano'!$K$30</f>
        <v>4.4340140035546056E-7</v>
      </c>
      <c r="S296" s="9">
        <f>F296/'Total x Ano'!$K$30</f>
        <v>1.5481535659529668E-4</v>
      </c>
      <c r="T296" s="9">
        <f>G296/'Total x Ano'!$K$30</f>
        <v>3.311460669672632E-5</v>
      </c>
      <c r="U296" s="9">
        <f>H296/'Total x Ano'!$K$30</f>
        <v>4.2231167666262279E-5</v>
      </c>
      <c r="V296" s="9">
        <f>I296/'Total x Ano'!$K$30</f>
        <v>2.8594815758598676E-5</v>
      </c>
      <c r="W296" s="9">
        <f>J296/'Total x Ano'!$K$30</f>
        <v>7.6661171903111822E-6</v>
      </c>
      <c r="X296" s="9">
        <f>K296/'Total x Ano'!$K$30</f>
        <v>2.0093003918424469E-5</v>
      </c>
      <c r="Y296" s="9">
        <f>L296/'Total x Ano'!$K$30</f>
        <v>1.1918796779512972E-3</v>
      </c>
    </row>
    <row r="297" spans="1:25" x14ac:dyDescent="0.25">
      <c r="A297" s="123" t="s">
        <v>533</v>
      </c>
      <c r="B297" s="184">
        <f>'[1]SCC x Ano'!B41</f>
        <v>47583.107473054515</v>
      </c>
      <c r="C297" s="184">
        <f>'[1]SCC x Ano'!C41</f>
        <v>26358.075433506994</v>
      </c>
      <c r="D297" s="184">
        <f>'[1]SCC x Ano'!D41</f>
        <v>471526.52305027167</v>
      </c>
      <c r="E297" s="184">
        <f>'[1]SCC x Ano'!E41</f>
        <v>9318.9779175281237</v>
      </c>
      <c r="F297" s="184">
        <f>'[1]SCC x Ano'!F41</f>
        <v>231380.35820171545</v>
      </c>
      <c r="G297" s="184">
        <f>'[1]SCC x Ano'!G41</f>
        <v>42894.008945958383</v>
      </c>
      <c r="H297" s="184">
        <f>'[1]SCC x Ano'!H41</f>
        <v>61269.726434478747</v>
      </c>
      <c r="I297" s="184">
        <f>'[1]SCC x Ano'!I41</f>
        <v>19285.454779275526</v>
      </c>
      <c r="J297" s="184">
        <f>'[1]SCC x Ano'!J41</f>
        <v>148083.47998013991</v>
      </c>
      <c r="K297" s="184">
        <f>'[1]SCC x Ano'!K41</f>
        <v>68576.780637759046</v>
      </c>
      <c r="L297" s="10">
        <f t="shared" si="12"/>
        <v>1126276.4928536885</v>
      </c>
      <c r="N297" s="123" t="s">
        <v>533</v>
      </c>
      <c r="O297" s="9">
        <f>B297/'Total x Ano'!$K$30</f>
        <v>4.1849443429747428E-4</v>
      </c>
      <c r="P297" s="9">
        <f>C297/'Total x Ano'!$K$30</f>
        <v>2.3181982963097064E-4</v>
      </c>
      <c r="Q297" s="9">
        <f>D297/'Total x Ano'!$K$30</f>
        <v>4.1470857201145097E-3</v>
      </c>
      <c r="R297" s="9">
        <f>E297/'Total x Ano'!$K$30</f>
        <v>8.1960607428488254E-5</v>
      </c>
      <c r="S297" s="9">
        <f>F297/'Total x Ano'!$K$30</f>
        <v>2.0349951328422129E-3</v>
      </c>
      <c r="T297" s="9">
        <f>G297/'Total x Ano'!$K$30</f>
        <v>3.7725371380494514E-4</v>
      </c>
      <c r="U297" s="9">
        <f>H297/'Total x Ano'!$K$30</f>
        <v>5.3886853687053248E-4</v>
      </c>
      <c r="V297" s="9">
        <f>I297/'Total x Ano'!$K$30</f>
        <v>1.6961598173454345E-4</v>
      </c>
      <c r="W297" s="9">
        <f>J297/'Total x Ano'!$K$30</f>
        <v>1.3023973311996012E-3</v>
      </c>
      <c r="X297" s="9">
        <f>K297/'Total x Ano'!$K$30</f>
        <v>6.0313423277772902E-4</v>
      </c>
      <c r="Y297" s="9">
        <f>L297/'Total x Ano'!$K$30</f>
        <v>9.9056255207010096E-3</v>
      </c>
    </row>
    <row r="298" spans="1:25" x14ac:dyDescent="0.25">
      <c r="A298" s="123" t="s">
        <v>534</v>
      </c>
      <c r="B298" s="184">
        <f>'[1]SCC x Ano'!B42</f>
        <v>2477.1629317861002</v>
      </c>
      <c r="C298" s="184">
        <f>'[1]SCC x Ano'!C42</f>
        <v>83.169055171775597</v>
      </c>
      <c r="D298" s="184">
        <f>'[1]SCC x Ano'!D42</f>
        <v>72130.613160908106</v>
      </c>
      <c r="E298" s="184">
        <f>'[1]SCC x Ano'!E42</f>
        <v>194.32708944836071</v>
      </c>
      <c r="F298" s="184">
        <f>'[1]SCC x Ano'!F42</f>
        <v>14172.934744207492</v>
      </c>
      <c r="G298" s="184">
        <f>'[1]SCC x Ano'!G42</f>
        <v>2862.2329766449225</v>
      </c>
      <c r="H298" s="184">
        <f>'[1]SCC x Ano'!H42</f>
        <v>1651.1557115544756</v>
      </c>
      <c r="I298" s="184">
        <f>'[1]SCC x Ano'!I42</f>
        <v>113.96503905524324</v>
      </c>
      <c r="J298" s="184">
        <f>'[1]SCC x Ano'!J42</f>
        <v>354.58278504524515</v>
      </c>
      <c r="K298" s="184">
        <f>'[1]SCC x Ano'!K42</f>
        <v>1576.5528189964584</v>
      </c>
      <c r="L298" s="10">
        <f t="shared" si="12"/>
        <v>95616.696312818167</v>
      </c>
      <c r="N298" s="123" t="s">
        <v>534</v>
      </c>
      <c r="O298" s="9">
        <f>B298/'Total x Ano'!$K$30</f>
        <v>2.1786700256757085E-5</v>
      </c>
      <c r="P298" s="9">
        <f>C298/'Total x Ano'!$K$30</f>
        <v>7.3147359522237097E-7</v>
      </c>
      <c r="Q298" s="9">
        <f>D298/'Total x Ano'!$K$30</f>
        <v>6.3439026480979917E-4</v>
      </c>
      <c r="R298" s="9">
        <f>E298/'Total x Ano'!$K$30</f>
        <v>1.70911085227923E-6</v>
      </c>
      <c r="S298" s="9">
        <f>F298/'Total x Ano'!$K$30</f>
        <v>1.2465126014459904E-4</v>
      </c>
      <c r="T298" s="9">
        <f>G298/'Total x Ano'!$K$30</f>
        <v>2.5173399426821843E-5</v>
      </c>
      <c r="U298" s="9">
        <f>H298/'Total x Ano'!$K$30</f>
        <v>1.4521949324880364E-5</v>
      </c>
      <c r="V298" s="9">
        <f>I298/'Total x Ano'!$K$30</f>
        <v>1.0023249233169926E-6</v>
      </c>
      <c r="W298" s="9">
        <f>J298/'Total x Ano'!$K$30</f>
        <v>3.1185630766793441E-6</v>
      </c>
      <c r="X298" s="9">
        <f>K298/'Total x Ano'!$K$30</f>
        <v>1.3865815310604342E-5</v>
      </c>
      <c r="Y298" s="9">
        <f>L298/'Total x Ano'!$K$30</f>
        <v>8.409508617209597E-4</v>
      </c>
    </row>
    <row r="299" spans="1:25" x14ac:dyDescent="0.25">
      <c r="A299" s="123" t="s">
        <v>535</v>
      </c>
      <c r="B299" s="184">
        <f>'[1]SCC x Ano'!B43</f>
        <v>5666.3913705064615</v>
      </c>
      <c r="C299" s="184">
        <f>'[1]SCC x Ano'!C43</f>
        <v>6693.3251145033191</v>
      </c>
      <c r="D299" s="184">
        <f>'[1]SCC x Ano'!D43</f>
        <v>132238.79445108975</v>
      </c>
      <c r="E299" s="184">
        <f>'[1]SCC x Ano'!E43</f>
        <v>1979.8063351540027</v>
      </c>
      <c r="F299" s="184">
        <f>'[1]SCC x Ano'!F43</f>
        <v>39581.210411940381</v>
      </c>
      <c r="G299" s="184">
        <f>'[1]SCC x Ano'!G43</f>
        <v>7708.3278664908248</v>
      </c>
      <c r="H299" s="184">
        <f>'[1]SCC x Ano'!H43</f>
        <v>2288.8562731603688</v>
      </c>
      <c r="I299" s="184">
        <f>'[1]SCC x Ano'!I43</f>
        <v>3402.2795493708722</v>
      </c>
      <c r="J299" s="184">
        <f>'[1]SCC x Ano'!J43</f>
        <v>348.00727908788753</v>
      </c>
      <c r="K299" s="184">
        <f>'[1]SCC x Ano'!K43</f>
        <v>11978.594945229126</v>
      </c>
      <c r="L299" s="10">
        <f t="shared" si="12"/>
        <v>211885.59359653297</v>
      </c>
      <c r="N299" s="123" t="s">
        <v>535</v>
      </c>
      <c r="O299" s="9">
        <f>B299/'Total x Ano'!$K$30</f>
        <v>4.9836031672606664E-5</v>
      </c>
      <c r="P299" s="9">
        <f>C299/'Total x Ano'!$K$30</f>
        <v>5.8867935620837056E-5</v>
      </c>
      <c r="Q299" s="9">
        <f>D299/'Total x Ano'!$K$30</f>
        <v>1.1630429876259667E-3</v>
      </c>
      <c r="R299" s="9">
        <f>E299/'Total x Ano'!$K$30</f>
        <v>1.7412438494438739E-5</v>
      </c>
      <c r="S299" s="9">
        <f>F299/'Total x Ano'!$K$30</f>
        <v>3.4811758079344622E-4</v>
      </c>
      <c r="T299" s="9">
        <f>G299/'Total x Ano'!$K$30</f>
        <v>6.7794906242584117E-5</v>
      </c>
      <c r="U299" s="9">
        <f>H299/'Total x Ano'!$K$30</f>
        <v>2.0130539220602626E-5</v>
      </c>
      <c r="V299" s="9">
        <f>I299/'Total x Ano'!$K$30</f>
        <v>2.9923120429705475E-5</v>
      </c>
      <c r="W299" s="9">
        <f>J299/'Total x Ano'!$K$30</f>
        <v>3.0607313630317571E-6</v>
      </c>
      <c r="X299" s="9">
        <f>K299/'Total x Ano'!$K$30</f>
        <v>1.0535199530886057E-4</v>
      </c>
      <c r="Y299" s="9">
        <f>L299/'Total x Ano'!$K$30</f>
        <v>1.8635382667720796E-3</v>
      </c>
    </row>
    <row r="300" spans="1:25" x14ac:dyDescent="0.25">
      <c r="A300" s="123" t="s">
        <v>536</v>
      </c>
      <c r="B300" s="184">
        <f>'[1]SCC x Ano'!B44</f>
        <v>28547.023270578371</v>
      </c>
      <c r="C300" s="184">
        <f>'[1]SCC x Ano'!C44</f>
        <v>6856.8876001690751</v>
      </c>
      <c r="D300" s="184">
        <f>'[1]SCC x Ano'!D44</f>
        <v>318882.1969087465</v>
      </c>
      <c r="E300" s="184">
        <f>'[1]SCC x Ano'!E44</f>
        <v>5840.3580217038216</v>
      </c>
      <c r="F300" s="184">
        <f>'[1]SCC x Ano'!F44</f>
        <v>98072.56460443871</v>
      </c>
      <c r="G300" s="184">
        <f>'[1]SCC x Ano'!G44</f>
        <v>15439.359655655135</v>
      </c>
      <c r="H300" s="184">
        <f>'[1]SCC x Ano'!H44</f>
        <v>11393.969460346681</v>
      </c>
      <c r="I300" s="184">
        <f>'[1]SCC x Ano'!I44</f>
        <v>5618.2681626131834</v>
      </c>
      <c r="J300" s="184">
        <f>'[1]SCC x Ano'!J44</f>
        <v>4256.6372970340408</v>
      </c>
      <c r="K300" s="184">
        <f>'[1]SCC x Ano'!K44</f>
        <v>32524.800446785666</v>
      </c>
      <c r="L300" s="10">
        <f t="shared" si="12"/>
        <v>527432.06542807119</v>
      </c>
      <c r="N300" s="123" t="s">
        <v>536</v>
      </c>
      <c r="O300" s="9">
        <f>B300/'Total x Ano'!$K$30</f>
        <v>2.5107167204795896E-4</v>
      </c>
      <c r="P300" s="9">
        <f>C300/'Total x Ano'!$K$30</f>
        <v>6.0306471133670917E-5</v>
      </c>
      <c r="Q300" s="9">
        <f>D300/'Total x Ano'!$K$30</f>
        <v>2.8045756506851157E-3</v>
      </c>
      <c r="R300" s="9">
        <f>E300/'Total x Ano'!$K$30</f>
        <v>5.1366072040833832E-5</v>
      </c>
      <c r="S300" s="9">
        <f>F300/'Total x Ano'!$K$30</f>
        <v>8.6255027516811324E-4</v>
      </c>
      <c r="T300" s="9">
        <f>G300/'Total x Ano'!$K$30</f>
        <v>1.3578949396416694E-4</v>
      </c>
      <c r="U300" s="9">
        <f>H300/'Total x Ano'!$K$30</f>
        <v>1.0021020183288145E-4</v>
      </c>
      <c r="V300" s="9">
        <f>I300/'Total x Ano'!$K$30</f>
        <v>4.9412787043716428E-5</v>
      </c>
      <c r="W300" s="9">
        <f>J300/'Total x Ano'!$K$30</f>
        <v>3.7437214848579507E-5</v>
      </c>
      <c r="X300" s="9">
        <f>K300/'Total x Ano'!$K$30</f>
        <v>2.8605630624951791E-4</v>
      </c>
      <c r="Y300" s="9">
        <f>L300/'Total x Ano'!$K$30</f>
        <v>4.6387761450145549E-3</v>
      </c>
    </row>
    <row r="301" spans="1:25" x14ac:dyDescent="0.25">
      <c r="A301" s="123" t="s">
        <v>537</v>
      </c>
      <c r="B301" s="184">
        <f>'[1]SCC x Ano'!B45</f>
        <v>22433.280877342877</v>
      </c>
      <c r="C301" s="184">
        <f>'[1]SCC x Ano'!C45</f>
        <v>36222.752682161692</v>
      </c>
      <c r="D301" s="184">
        <f>'[1]SCC x Ano'!D45</f>
        <v>193839.74671774663</v>
      </c>
      <c r="E301" s="184">
        <f>'[1]SCC x Ano'!E45</f>
        <v>13865.067681357847</v>
      </c>
      <c r="F301" s="184">
        <f>'[1]SCC x Ano'!F45</f>
        <v>94848.094315366267</v>
      </c>
      <c r="G301" s="184">
        <f>'[1]SCC x Ano'!G45</f>
        <v>8584.1714431486926</v>
      </c>
      <c r="H301" s="184">
        <f>'[1]SCC x Ano'!H45</f>
        <v>8283.3091020675274</v>
      </c>
      <c r="I301" s="184">
        <f>'[1]SCC x Ano'!I45</f>
        <v>7583.2724865903183</v>
      </c>
      <c r="J301" s="184">
        <f>'[1]SCC x Ano'!J45</f>
        <v>7938.6046792584921</v>
      </c>
      <c r="K301" s="184">
        <f>'[1]SCC x Ano'!K45</f>
        <v>27404.410571330867</v>
      </c>
      <c r="L301" s="10">
        <f t="shared" si="12"/>
        <v>421002.71055637125</v>
      </c>
      <c r="N301" s="123" t="s">
        <v>537</v>
      </c>
      <c r="O301" s="9">
        <f>B301/'Total x Ano'!$K$30</f>
        <v>1.9730117869070089E-4</v>
      </c>
      <c r="P301" s="9">
        <f>C301/'Total x Ano'!$K$30</f>
        <v>3.1857987419175733E-4</v>
      </c>
      <c r="Q301" s="9">
        <f>D301/'Total x Ano'!$K$30</f>
        <v>1.7048246626798469E-3</v>
      </c>
      <c r="R301" s="9">
        <f>E301/'Total x Ano'!$K$30</f>
        <v>1.2194356283039887E-4</v>
      </c>
      <c r="S301" s="9">
        <f>F301/'Total x Ano'!$K$30</f>
        <v>8.3419099093476334E-4</v>
      </c>
      <c r="T301" s="9">
        <f>G301/'Total x Ano'!$K$30</f>
        <v>7.5497968980848398E-5</v>
      </c>
      <c r="U301" s="9">
        <f>H301/'Total x Ano'!$K$30</f>
        <v>7.2851878342411713E-5</v>
      </c>
      <c r="V301" s="9">
        <f>I301/'Total x Ano'!$K$30</f>
        <v>6.6695041537510896E-5</v>
      </c>
      <c r="W301" s="9">
        <f>J301/'Total x Ano'!$K$30</f>
        <v>6.9820195670047486E-5</v>
      </c>
      <c r="X301" s="9">
        <f>K301/'Total x Ano'!$K$30</f>
        <v>2.4102236924730694E-4</v>
      </c>
      <c r="Y301" s="9">
        <f>L301/'Total x Ano'!$K$30</f>
        <v>3.7027277231055935E-3</v>
      </c>
    </row>
    <row r="302" spans="1:25" x14ac:dyDescent="0.25">
      <c r="A302" s="123" t="s">
        <v>538</v>
      </c>
      <c r="B302" s="184">
        <f>'[1]SCC x Ano'!B46</f>
        <v>122277.98385317619</v>
      </c>
      <c r="C302" s="184">
        <f>'[1]SCC x Ano'!C46</f>
        <v>175211.0221766562</v>
      </c>
      <c r="D302" s="184">
        <f>'[1]SCC x Ano'!D46</f>
        <v>852655.38869332266</v>
      </c>
      <c r="E302" s="184">
        <f>'[1]SCC x Ano'!E46</f>
        <v>23755.106573155565</v>
      </c>
      <c r="F302" s="184">
        <f>'[1]SCC x Ano'!F46</f>
        <v>526107.4976537975</v>
      </c>
      <c r="G302" s="184">
        <f>'[1]SCC x Ano'!G46</f>
        <v>34787.97310456643</v>
      </c>
      <c r="H302" s="184">
        <f>'[1]SCC x Ano'!H46</f>
        <v>110756.59161477187</v>
      </c>
      <c r="I302" s="184">
        <f>'[1]SCC x Ano'!I46</f>
        <v>33862.090920041162</v>
      </c>
      <c r="J302" s="184">
        <f>'[1]SCC x Ano'!J46</f>
        <v>1807.5713290852368</v>
      </c>
      <c r="K302" s="184">
        <f>'[1]SCC x Ano'!K46</f>
        <v>168415.71366568713</v>
      </c>
      <c r="L302" s="10">
        <f t="shared" si="12"/>
        <v>2049636.9395842599</v>
      </c>
      <c r="N302" s="123" t="s">
        <v>538</v>
      </c>
      <c r="O302" s="9">
        <f>B302/'Total x Ano'!$K$30</f>
        <v>1.0754374482298964E-3</v>
      </c>
      <c r="P302" s="9">
        <f>C302/'Total x Ano'!$K$30</f>
        <v>1.5409846372480935E-3</v>
      </c>
      <c r="Q302" s="9">
        <f>D302/'Total x Ano'!$K$30</f>
        <v>7.4991221358120122E-3</v>
      </c>
      <c r="R302" s="9">
        <f>E302/'Total x Ano'!$K$30</f>
        <v>2.0892666357779556E-4</v>
      </c>
      <c r="S302" s="9">
        <f>F302/'Total x Ano'!$K$30</f>
        <v>4.6271265434895343E-3</v>
      </c>
      <c r="T302" s="9">
        <f>G302/'Total x Ano'!$K$30</f>
        <v>3.059609575308957E-4</v>
      </c>
      <c r="U302" s="9">
        <f>H302/'Total x Ano'!$K$30</f>
        <v>9.7410656037519425E-4</v>
      </c>
      <c r="V302" s="9">
        <f>I302/'Total x Ano'!$K$30</f>
        <v>2.9781780418055106E-4</v>
      </c>
      <c r="W302" s="9">
        <f>J302/'Total x Ano'!$K$30</f>
        <v>1.5897627981657757E-5</v>
      </c>
      <c r="X302" s="9">
        <f>K302/'Total x Ano'!$K$30</f>
        <v>1.4812197555033439E-3</v>
      </c>
      <c r="Y302" s="9">
        <f>L302/'Total x Ano'!$K$30</f>
        <v>1.8026600133928972E-2</v>
      </c>
    </row>
    <row r="303" spans="1:25" x14ac:dyDescent="0.25">
      <c r="A303" s="123" t="s">
        <v>539</v>
      </c>
      <c r="B303" s="184">
        <f>'[1]SCC x Ano'!B47</f>
        <v>35160.497290291416</v>
      </c>
      <c r="C303" s="184">
        <f>'[1]SCC x Ano'!C47</f>
        <v>14237.802735258745</v>
      </c>
      <c r="D303" s="184">
        <f>'[1]SCC x Ano'!D47</f>
        <v>704634.8589410492</v>
      </c>
      <c r="E303" s="184">
        <f>'[1]SCC x Ano'!E47</f>
        <v>5553.5674448478258</v>
      </c>
      <c r="F303" s="184">
        <f>'[1]SCC x Ano'!F47</f>
        <v>104647.99174728975</v>
      </c>
      <c r="G303" s="184">
        <f>'[1]SCC x Ano'!G47</f>
        <v>17305.322486085912</v>
      </c>
      <c r="H303" s="184">
        <f>'[1]SCC x Ano'!H47</f>
        <v>14808.200106511524</v>
      </c>
      <c r="I303" s="184">
        <f>'[1]SCC x Ano'!I47</f>
        <v>5014.7698850392408</v>
      </c>
      <c r="J303" s="184">
        <f>'[1]SCC x Ano'!J47</f>
        <v>6368.533207307647</v>
      </c>
      <c r="K303" s="184">
        <f>'[1]SCC x Ano'!K47</f>
        <v>65954.046055061204</v>
      </c>
      <c r="L303" s="10">
        <f t="shared" si="12"/>
        <v>973685.58989874239</v>
      </c>
      <c r="N303" s="123" t="s">
        <v>539</v>
      </c>
      <c r="O303" s="9">
        <f>B303/'Total x Ano'!$K$30</f>
        <v>3.0923731560514268E-4</v>
      </c>
      <c r="P303" s="9">
        <f>C303/'Total x Ano'!$K$30</f>
        <v>1.2522177549470265E-4</v>
      </c>
      <c r="Q303" s="9">
        <f>D303/'Total x Ano'!$K$30</f>
        <v>6.1972784531948363E-3</v>
      </c>
      <c r="R303" s="9">
        <f>E303/'Total x Ano'!$K$30</f>
        <v>4.8843742865691961E-5</v>
      </c>
      <c r="S303" s="9">
        <f>F303/'Total x Ano'!$K$30</f>
        <v>9.2038129564045185E-4</v>
      </c>
      <c r="T303" s="9">
        <f>G303/'Total x Ano'!$K$30</f>
        <v>1.5220067643230333E-4</v>
      </c>
      <c r="U303" s="9">
        <f>H303/'Total x Ano'!$K$30</f>
        <v>1.302384324110752E-4</v>
      </c>
      <c r="V303" s="9">
        <f>I303/'Total x Ano'!$K$30</f>
        <v>4.4105006957772525E-5</v>
      </c>
      <c r="W303" s="9">
        <f>J303/'Total x Ano'!$K$30</f>
        <v>5.6011383943475045E-5</v>
      </c>
      <c r="X303" s="9">
        <f>K303/'Total x Ano'!$K$30</f>
        <v>5.8006722677943212E-4</v>
      </c>
      <c r="Y303" s="9">
        <f>L303/'Total x Ano'!$K$30</f>
        <v>8.5635853093248837E-3</v>
      </c>
    </row>
    <row r="304" spans="1:25" x14ac:dyDescent="0.25">
      <c r="A304" s="123" t="s">
        <v>540</v>
      </c>
      <c r="B304" s="184">
        <f>'[1]SCC x Ano'!B48</f>
        <v>19461.185089256345</v>
      </c>
      <c r="C304" s="184">
        <f>'[1]SCC x Ano'!C48</f>
        <v>19497.87071550321</v>
      </c>
      <c r="D304" s="184">
        <f>'[1]SCC x Ano'!D48</f>
        <v>359667.60182482487</v>
      </c>
      <c r="E304" s="184">
        <f>'[1]SCC x Ano'!E48</f>
        <v>10363.954081191172</v>
      </c>
      <c r="F304" s="184">
        <f>'[1]SCC x Ano'!F48</f>
        <v>113026.02145826376</v>
      </c>
      <c r="G304" s="184">
        <f>'[1]SCC x Ano'!G48</f>
        <v>19717.741911712899</v>
      </c>
      <c r="H304" s="184">
        <f>'[1]SCC x Ano'!H48</f>
        <v>9318.846964464763</v>
      </c>
      <c r="I304" s="184">
        <f>'[1]SCC x Ano'!I48</f>
        <v>5138.3626086928325</v>
      </c>
      <c r="J304" s="184">
        <f>'[1]SCC x Ano'!J48</f>
        <v>0</v>
      </c>
      <c r="K304" s="184">
        <f>'[1]SCC x Ano'!K48</f>
        <v>75078.886037386401</v>
      </c>
      <c r="L304" s="10">
        <f t="shared" si="12"/>
        <v>631270.47069129616</v>
      </c>
      <c r="N304" s="123" t="s">
        <v>540</v>
      </c>
      <c r="O304" s="9">
        <f>B304/'Total x Ano'!$K$30</f>
        <v>1.7116153351898688E-4</v>
      </c>
      <c r="P304" s="9">
        <f>C304/'Total x Ano'!$K$30</f>
        <v>1.7148418437594749E-4</v>
      </c>
      <c r="Q304" s="9">
        <f>D304/'Total x Ano'!$K$30</f>
        <v>3.1632841475526907E-3</v>
      </c>
      <c r="R304" s="9">
        <f>E304/'Total x Ano'!$K$30</f>
        <v>9.1151194838403788E-5</v>
      </c>
      <c r="S304" s="9">
        <f>F304/'Total x Ano'!$K$30</f>
        <v>9.9406624373693693E-4</v>
      </c>
      <c r="T304" s="9">
        <f>G304/'Total x Ano'!$K$30</f>
        <v>1.7341795618620997E-4</v>
      </c>
      <c r="U304" s="9">
        <f>H304/'Total x Ano'!$K$30</f>
        <v>8.1959455693532705E-5</v>
      </c>
      <c r="V304" s="9">
        <f>I304/'Total x Ano'!$K$30</f>
        <v>4.5192007570289973E-5</v>
      </c>
      <c r="W304" s="9">
        <f>J304/'Total x Ano'!$K$30</f>
        <v>0</v>
      </c>
      <c r="X304" s="9">
        <f>K304/'Total x Ano'!$K$30</f>
        <v>6.6032038697122117E-4</v>
      </c>
      <c r="Y304" s="9">
        <f>L304/'Total x Ano'!$K$30</f>
        <v>5.552037110444219E-3</v>
      </c>
    </row>
    <row r="305" spans="1:25" x14ac:dyDescent="0.25">
      <c r="A305" s="123" t="s">
        <v>541</v>
      </c>
      <c r="B305" s="184">
        <f>'[1]SCC x Ano'!B49</f>
        <v>91876.192701162407</v>
      </c>
      <c r="C305" s="184">
        <f>'[1]SCC x Ano'!C49</f>
        <v>54545.671016265202</v>
      </c>
      <c r="D305" s="184">
        <f>'[1]SCC x Ano'!D49</f>
        <v>858607.81851396977</v>
      </c>
      <c r="E305" s="184">
        <f>'[1]SCC x Ano'!E49</f>
        <v>15160.042322785392</v>
      </c>
      <c r="F305" s="184">
        <f>'[1]SCC x Ano'!F49</f>
        <v>838989.55902062263</v>
      </c>
      <c r="G305" s="184">
        <f>'[1]SCC x Ano'!G49</f>
        <v>50026.860135137351</v>
      </c>
      <c r="H305" s="184">
        <f>'[1]SCC x Ano'!H49</f>
        <v>50161.519860100205</v>
      </c>
      <c r="I305" s="184">
        <f>'[1]SCC x Ano'!I49</f>
        <v>18122.118960748703</v>
      </c>
      <c r="J305" s="184">
        <f>'[1]SCC x Ano'!J49</f>
        <v>13331.447278552267</v>
      </c>
      <c r="K305" s="184">
        <f>'[1]SCC x Ano'!K49</f>
        <v>237599.63150537427</v>
      </c>
      <c r="L305" s="10">
        <f t="shared" si="12"/>
        <v>2228420.8613147181</v>
      </c>
      <c r="N305" s="123" t="s">
        <v>541</v>
      </c>
      <c r="O305" s="9">
        <f>B305/'Total x Ano'!$K$30</f>
        <v>8.0805305352644476E-4</v>
      </c>
      <c r="P305" s="9">
        <f>C305/'Total x Ano'!$K$30</f>
        <v>4.7973032758011043E-4</v>
      </c>
      <c r="Q305" s="9">
        <f>D305/'Total x Ano'!$K$30</f>
        <v>7.5514738816894285E-3</v>
      </c>
      <c r="R305" s="9">
        <f>E305/'Total x Ano'!$K$30</f>
        <v>1.3333289212758036E-4</v>
      </c>
      <c r="S305" s="9">
        <f>F305/'Total x Ano'!$K$30</f>
        <v>7.3789308754719672E-3</v>
      </c>
      <c r="T305" s="9">
        <f>G305/'Total x Ano'!$K$30</f>
        <v>4.3998729052718643E-4</v>
      </c>
      <c r="U305" s="9">
        <f>H305/'Total x Ano'!$K$30</f>
        <v>4.411716256497485E-4</v>
      </c>
      <c r="V305" s="9">
        <f>I305/'Total x Ano'!$K$30</f>
        <v>1.5938441866254218E-4</v>
      </c>
      <c r="W305" s="9">
        <f>J305/'Total x Ano'!$K$30</f>
        <v>1.1725036012756631E-4</v>
      </c>
      <c r="X305" s="9">
        <f>K305/'Total x Ano'!$K$30</f>
        <v>2.0896937727834979E-3</v>
      </c>
      <c r="Y305" s="9">
        <f>L305/'Total x Ano'!$K$30</f>
        <v>1.9599008498146074E-2</v>
      </c>
    </row>
    <row r="306" spans="1:25" x14ac:dyDescent="0.25">
      <c r="A306" s="123" t="s">
        <v>542</v>
      </c>
      <c r="B306" s="184">
        <f>'[1]SCC x Ano'!B50</f>
        <v>18157.101322632632</v>
      </c>
      <c r="C306" s="184">
        <f>'[1]SCC x Ano'!C50</f>
        <v>4082.3268299838446</v>
      </c>
      <c r="D306" s="184">
        <f>'[1]SCC x Ano'!D50</f>
        <v>179351.25795185668</v>
      </c>
      <c r="E306" s="184">
        <f>'[1]SCC x Ano'!E50</f>
        <v>4742.7995371365632</v>
      </c>
      <c r="F306" s="184">
        <f>'[1]SCC x Ano'!F50</f>
        <v>77366.770376098328</v>
      </c>
      <c r="G306" s="184">
        <f>'[1]SCC x Ano'!G50</f>
        <v>14840.863667873276</v>
      </c>
      <c r="H306" s="184">
        <f>'[1]SCC x Ano'!H50</f>
        <v>15011.12310706756</v>
      </c>
      <c r="I306" s="184">
        <f>'[1]SCC x Ano'!I50</f>
        <v>3499.1514680435798</v>
      </c>
      <c r="J306" s="184">
        <f>'[1]SCC x Ano'!J50</f>
        <v>398.47886635488743</v>
      </c>
      <c r="K306" s="184">
        <f>'[1]SCC x Ano'!K50</f>
        <v>27976.217036485537</v>
      </c>
      <c r="L306" s="10">
        <f t="shared" si="12"/>
        <v>345426.09016353288</v>
      </c>
      <c r="N306" s="123" t="s">
        <v>542</v>
      </c>
      <c r="O306" s="9">
        <f>B306/'Total x Ano'!$K$30</f>
        <v>1.5969208927348947E-4</v>
      </c>
      <c r="P306" s="9">
        <f>C306/'Total x Ano'!$K$30</f>
        <v>3.5904150612671634E-5</v>
      </c>
      <c r="Q306" s="9">
        <f>D306/'Total x Ano'!$K$30</f>
        <v>1.5773980982559074E-3</v>
      </c>
      <c r="R306" s="9">
        <f>E306/'Total x Ano'!$K$30</f>
        <v>4.1713022009003227E-5</v>
      </c>
      <c r="S306" s="9">
        <f>F306/'Total x Ano'!$K$30</f>
        <v>6.8044237800784048E-4</v>
      </c>
      <c r="T306" s="9">
        <f>G306/'Total x Ano'!$K$30</f>
        <v>1.3052570912249991E-4</v>
      </c>
      <c r="U306" s="9">
        <f>H306/'Total x Ano'!$K$30</f>
        <v>1.3202314448293253E-4</v>
      </c>
      <c r="V306" s="9">
        <f>I306/'Total x Ano'!$K$30</f>
        <v>3.0775110998568656E-5</v>
      </c>
      <c r="W306" s="9">
        <f>J306/'Total x Ano'!$K$30</f>
        <v>3.5046300380680563E-6</v>
      </c>
      <c r="X306" s="9">
        <f>K306/'Total x Ano'!$K$30</f>
        <v>2.4605141917428052E-4</v>
      </c>
      <c r="Y306" s="9">
        <f>L306/'Total x Ano'!$K$30</f>
        <v>3.0380297519752618E-3</v>
      </c>
    </row>
    <row r="307" spans="1:25" x14ac:dyDescent="0.25">
      <c r="A307" s="123" t="s">
        <v>543</v>
      </c>
      <c r="B307" s="184">
        <f>'[1]SCC x Ano'!B51</f>
        <v>63789.819606322606</v>
      </c>
      <c r="C307" s="184">
        <f>'[1]SCC x Ano'!C51</f>
        <v>8430.9063518238872</v>
      </c>
      <c r="D307" s="184">
        <f>'[1]SCC x Ano'!D51</f>
        <v>202557.97579052942</v>
      </c>
      <c r="E307" s="184">
        <f>'[1]SCC x Ano'!E51</f>
        <v>11058.187035346264</v>
      </c>
      <c r="F307" s="184">
        <f>'[1]SCC x Ano'!F51</f>
        <v>93764.490048296298</v>
      </c>
      <c r="G307" s="184">
        <f>'[1]SCC x Ano'!G51</f>
        <v>14118.518968146069</v>
      </c>
      <c r="H307" s="184">
        <f>'[1]SCC x Ano'!H51</f>
        <v>21092.060442498514</v>
      </c>
      <c r="I307" s="184">
        <f>'[1]SCC x Ano'!I51</f>
        <v>1472.9579147114243</v>
      </c>
      <c r="J307" s="184">
        <f>'[1]SCC x Ano'!J51</f>
        <v>274.55942702775974</v>
      </c>
      <c r="K307" s="184">
        <f>'[1]SCC x Ano'!K51</f>
        <v>39675.989137077646</v>
      </c>
      <c r="L307" s="10">
        <f t="shared" si="12"/>
        <v>456235.46472177992</v>
      </c>
      <c r="N307" s="123" t="s">
        <v>543</v>
      </c>
      <c r="O307" s="9">
        <f>B307/'Total x Ano'!$K$30</f>
        <v>5.6103280949448733E-4</v>
      </c>
      <c r="P307" s="9">
        <f>C307/'Total x Ano'!$K$30</f>
        <v>7.4149999268533016E-5</v>
      </c>
      <c r="Q307" s="9">
        <f>D307/'Total x Ano'!$K$30</f>
        <v>1.781501671342136E-3</v>
      </c>
      <c r="R307" s="9">
        <f>E307/'Total x Ano'!$K$30</f>
        <v>9.725698831951098E-5</v>
      </c>
      <c r="S307" s="9">
        <f>F307/'Total x Ano'!$K$30</f>
        <v>8.246606685402755E-4</v>
      </c>
      <c r="T307" s="9">
        <f>G307/'Total x Ano'!$K$30</f>
        <v>1.2417267224588773E-4</v>
      </c>
      <c r="U307" s="9">
        <f>H307/'Total x Ano'!$K$30</f>
        <v>1.8550511666456579E-4</v>
      </c>
      <c r="V307" s="9">
        <f>I307/'Total x Ano'!$K$30</f>
        <v>1.2954695941416088E-5</v>
      </c>
      <c r="W307" s="9">
        <f>J307/'Total x Ano'!$K$30</f>
        <v>2.4147559543076867E-6</v>
      </c>
      <c r="X307" s="9">
        <f>K307/'Total x Ano'!$K$30</f>
        <v>3.4895116168099575E-4</v>
      </c>
      <c r="Y307" s="9">
        <f>L307/'Total x Ano'!$K$30</f>
        <v>4.0126005394521165E-3</v>
      </c>
    </row>
    <row r="308" spans="1:25" x14ac:dyDescent="0.25">
      <c r="A308" s="123" t="s">
        <v>544</v>
      </c>
      <c r="B308" s="184">
        <f>'[1]SCC x Ano'!B52</f>
        <v>111116.95718922447</v>
      </c>
      <c r="C308" s="184">
        <f>'[1]SCC x Ano'!C52</f>
        <v>90743.54258302378</v>
      </c>
      <c r="D308" s="184">
        <f>'[1]SCC x Ano'!D52</f>
        <v>1080618.4446636336</v>
      </c>
      <c r="E308" s="184">
        <f>'[1]SCC x Ano'!E52</f>
        <v>25155.301427524115</v>
      </c>
      <c r="F308" s="184">
        <f>'[1]SCC x Ano'!F52</f>
        <v>422925.11116863845</v>
      </c>
      <c r="G308" s="184">
        <f>'[1]SCC x Ano'!G52</f>
        <v>84309.192246628343</v>
      </c>
      <c r="H308" s="184">
        <f>'[1]SCC x Ano'!H52</f>
        <v>34019.739377822749</v>
      </c>
      <c r="I308" s="184">
        <f>'[1]SCC x Ano'!I52</f>
        <v>30119.236001560217</v>
      </c>
      <c r="J308" s="184">
        <f>'[1]SCC x Ano'!J52</f>
        <v>19741.587961405927</v>
      </c>
      <c r="K308" s="184">
        <f>'[1]SCC x Ano'!K52</f>
        <v>286207.9279053373</v>
      </c>
      <c r="L308" s="10">
        <f t="shared" si="12"/>
        <v>2184957.0405247989</v>
      </c>
      <c r="N308" s="123" t="s">
        <v>544</v>
      </c>
      <c r="O308" s="9">
        <f>B308/'Total x Ano'!$K$30</f>
        <v>9.772759832067364E-4</v>
      </c>
      <c r="P308" s="9">
        <f>C308/'Total x Ano'!$K$30</f>
        <v>7.9809137183687012E-4</v>
      </c>
      <c r="Q308" s="9">
        <f>D308/'Total x Ano'!$K$30</f>
        <v>9.504062023419033E-3</v>
      </c>
      <c r="R308" s="9">
        <f>E308/'Total x Ano'!$K$30</f>
        <v>2.2124140686809093E-4</v>
      </c>
      <c r="S308" s="9">
        <f>F308/'Total x Ano'!$K$30</f>
        <v>3.7196352770558993E-3</v>
      </c>
      <c r="T308" s="9">
        <f>G308/'Total x Ano'!$K$30</f>
        <v>7.4150112485423198E-4</v>
      </c>
      <c r="U308" s="9">
        <f>H308/'Total x Ano'!$K$30</f>
        <v>2.9920432569334921E-4</v>
      </c>
      <c r="V308" s="9">
        <f>I308/'Total x Ano'!$K$30</f>
        <v>2.648993161928927E-4</v>
      </c>
      <c r="W308" s="9">
        <f>J308/'Total x Ano'!$K$30</f>
        <v>1.7362768269644607E-4</v>
      </c>
      <c r="X308" s="9">
        <f>K308/'Total x Ano'!$K$30</f>
        <v>2.5172047653260927E-3</v>
      </c>
      <c r="Y308" s="9">
        <f>L308/'Total x Ano'!$K$30</f>
        <v>1.9216743277149641E-2</v>
      </c>
    </row>
    <row r="309" spans="1:25" x14ac:dyDescent="0.25">
      <c r="A309" s="123" t="s">
        <v>545</v>
      </c>
      <c r="B309" s="184">
        <f>'[1]SCC x Ano'!B53</f>
        <v>373463.30258189357</v>
      </c>
      <c r="C309" s="184">
        <f>'[1]SCC x Ano'!C53</f>
        <v>238503.33396692644</v>
      </c>
      <c r="D309" s="184">
        <f>'[1]SCC x Ano'!D53</f>
        <v>2071321.5334036411</v>
      </c>
      <c r="E309" s="184">
        <f>'[1]SCC x Ano'!E53</f>
        <v>92695.323291711335</v>
      </c>
      <c r="F309" s="184">
        <f>'[1]SCC x Ano'!F53</f>
        <v>1569364.0553332381</v>
      </c>
      <c r="G309" s="184">
        <f>'[1]SCC x Ano'!G53</f>
        <v>216749.82497989706</v>
      </c>
      <c r="H309" s="184">
        <f>'[1]SCC x Ano'!H53</f>
        <v>204055.77457637893</v>
      </c>
      <c r="I309" s="184">
        <f>'[1]SCC x Ano'!I53</f>
        <v>94161.56246908271</v>
      </c>
      <c r="J309" s="184">
        <f>'[1]SCC x Ano'!J53</f>
        <v>94399.745231600391</v>
      </c>
      <c r="K309" s="184">
        <f>'[1]SCC x Ano'!K53</f>
        <v>591220.2274559082</v>
      </c>
      <c r="L309" s="10">
        <f t="shared" si="12"/>
        <v>5545934.6832902785</v>
      </c>
      <c r="N309" s="123" t="s">
        <v>545</v>
      </c>
      <c r="O309" s="9">
        <f>B309/'Total x Ano'!$K$30</f>
        <v>3.2846176268202247E-3</v>
      </c>
      <c r="P309" s="9">
        <f>C309/'Total x Ano'!$K$30</f>
        <v>2.0976418550022703E-3</v>
      </c>
      <c r="Q309" s="9">
        <f>D309/'Total x Ano'!$K$30</f>
        <v>1.8217316594146528E-2</v>
      </c>
      <c r="R309" s="9">
        <f>E309/'Total x Ano'!$K$30</f>
        <v>8.1525732435515548E-4</v>
      </c>
      <c r="S309" s="9">
        <f>F309/'Total x Ano'!$K$30</f>
        <v>1.3802589982493074E-2</v>
      </c>
      <c r="T309" s="9">
        <f>G309/'Total x Ano'!$K$30</f>
        <v>1.9063192844310404E-3</v>
      </c>
      <c r="U309" s="9">
        <f>H309/'Total x Ano'!$K$30</f>
        <v>1.7946748432693897E-3</v>
      </c>
      <c r="V309" s="9">
        <f>I309/'Total x Ano'!$K$30</f>
        <v>8.2815292885989077E-4</v>
      </c>
      <c r="W309" s="9">
        <f>J309/'Total x Ano'!$K$30</f>
        <v>8.3024775128223238E-4</v>
      </c>
      <c r="X309" s="9">
        <f>K309/'Total x Ano'!$K$30</f>
        <v>5.1997943760712841E-3</v>
      </c>
      <c r="Y309" s="9">
        <f>L309/'Total x Ano'!$K$30</f>
        <v>4.8776612566731097E-2</v>
      </c>
    </row>
    <row r="310" spans="1:25" x14ac:dyDescent="0.25">
      <c r="A310" s="123" t="s">
        <v>546</v>
      </c>
      <c r="B310" s="184">
        <f>'[1]SCC x Ano'!B54</f>
        <v>46909.190226927349</v>
      </c>
      <c r="C310" s="184">
        <f>'[1]SCC x Ano'!C54</f>
        <v>15292.72623879158</v>
      </c>
      <c r="D310" s="184">
        <f>'[1]SCC x Ano'!D54</f>
        <v>519704.42769277311</v>
      </c>
      <c r="E310" s="184">
        <f>'[1]SCC x Ano'!E54</f>
        <v>10531.906080591491</v>
      </c>
      <c r="F310" s="184">
        <f>'[1]SCC x Ano'!F54</f>
        <v>431184.30956806394</v>
      </c>
      <c r="G310" s="184">
        <f>'[1]SCC x Ano'!G54</f>
        <v>39728.241698844686</v>
      </c>
      <c r="H310" s="184">
        <f>'[1]SCC x Ano'!H54</f>
        <v>23256.664594374452</v>
      </c>
      <c r="I310" s="184">
        <f>'[1]SCC x Ano'!I54</f>
        <v>26510.162473214114</v>
      </c>
      <c r="J310" s="184">
        <f>'[1]SCC x Ano'!J54</f>
        <v>1990.5874413489846</v>
      </c>
      <c r="K310" s="184">
        <f>'[1]SCC x Ano'!K54</f>
        <v>98140.253362787102</v>
      </c>
      <c r="L310" s="10">
        <f t="shared" si="12"/>
        <v>1213248.4693777168</v>
      </c>
      <c r="N310" s="123" t="s">
        <v>546</v>
      </c>
      <c r="O310" s="9">
        <f>B310/'Total x Ano'!$K$30</f>
        <v>4.1256731789716331E-4</v>
      </c>
      <c r="P310" s="9">
        <f>C310/'Total x Ano'!$K$30</f>
        <v>1.3449984996867612E-4</v>
      </c>
      <c r="Q310" s="9">
        <f>D310/'Total x Ano'!$K$30</f>
        <v>4.5708114080683449E-3</v>
      </c>
      <c r="R310" s="9">
        <f>E310/'Total x Ano'!$K$30</f>
        <v>9.2628336217158167E-5</v>
      </c>
      <c r="S310" s="9">
        <f>F310/'Total x Ano'!$K$30</f>
        <v>3.7922751012598038E-3</v>
      </c>
      <c r="T310" s="9">
        <f>G310/'Total x Ano'!$K$30</f>
        <v>3.4941072406434101E-4</v>
      </c>
      <c r="U310" s="9">
        <f>H310/'Total x Ano'!$K$30</f>
        <v>2.0454285585657351E-4</v>
      </c>
      <c r="V310" s="9">
        <f>I310/'Total x Ano'!$K$30</f>
        <v>2.3315743835444988E-4</v>
      </c>
      <c r="W310" s="9">
        <f>J310/'Total x Ano'!$K$30</f>
        <v>1.7507258550920443E-5</v>
      </c>
      <c r="X310" s="9">
        <f>K310/'Total x Ano'!$K$30</f>
        <v>8.6314559922611746E-4</v>
      </c>
      <c r="Y310" s="9">
        <f>L310/'Total x Ano'!$K$30</f>
        <v>1.0670545889463548E-2</v>
      </c>
    </row>
    <row r="311" spans="1:25" x14ac:dyDescent="0.25">
      <c r="A311" s="123" t="s">
        <v>547</v>
      </c>
      <c r="B311" s="184">
        <f>'[1]SCC x Ano'!B55</f>
        <v>531932.07161612273</v>
      </c>
      <c r="C311" s="184">
        <f>'[1]SCC x Ano'!C55</f>
        <v>355906.15366631874</v>
      </c>
      <c r="D311" s="184">
        <f>'[1]SCC x Ano'!D55</f>
        <v>14101993.859692659</v>
      </c>
      <c r="E311" s="184">
        <f>'[1]SCC x Ano'!E55</f>
        <v>480752.89510790276</v>
      </c>
      <c r="F311" s="184">
        <f>'[1]SCC x Ano'!F55</f>
        <v>3217949.7508713463</v>
      </c>
      <c r="G311" s="184">
        <f>'[1]SCC x Ano'!G55</f>
        <v>372056.33815452241</v>
      </c>
      <c r="H311" s="184">
        <f>'[1]SCC x Ano'!H55</f>
        <v>237086.83142631527</v>
      </c>
      <c r="I311" s="184">
        <f>'[1]SCC x Ano'!I55</f>
        <v>309216.35746078228</v>
      </c>
      <c r="J311" s="184">
        <f>'[1]SCC x Ano'!J55</f>
        <v>349505.09234319057</v>
      </c>
      <c r="K311" s="184">
        <f>'[1]SCC x Ano'!K55</f>
        <v>731688.06493729714</v>
      </c>
      <c r="L311" s="10">
        <f t="shared" si="12"/>
        <v>20688087.415276453</v>
      </c>
      <c r="N311" s="123" t="s">
        <v>547</v>
      </c>
      <c r="O311" s="9">
        <f>B311/'Total x Ano'!$K$30</f>
        <v>4.6783537943950668E-3</v>
      </c>
      <c r="P311" s="9">
        <f>C311/'Total x Ano'!$K$30</f>
        <v>3.1302021316266665E-3</v>
      </c>
      <c r="Q311" s="9">
        <f>D311/'Total x Ano'!$K$30</f>
        <v>0.12402733356833645</v>
      </c>
      <c r="R311" s="9">
        <f>E311/'Total x Ano'!$K$30</f>
        <v>4.228231857051087E-3</v>
      </c>
      <c r="S311" s="9">
        <f>F311/'Total x Ano'!$K$30</f>
        <v>2.8301935962278455E-2</v>
      </c>
      <c r="T311" s="9">
        <f>G311/'Total x Ano'!$K$30</f>
        <v>3.2722433449925235E-3</v>
      </c>
      <c r="U311" s="9">
        <f>H311/'Total x Ano'!$K$30</f>
        <v>2.0851836852673554E-3</v>
      </c>
      <c r="V311" s="9">
        <f>I311/'Total x Ano'!$K$30</f>
        <v>2.7195643887771652E-3</v>
      </c>
      <c r="W311" s="9">
        <f>J311/'Total x Ano'!$K$30</f>
        <v>3.0739046622181598E-3</v>
      </c>
      <c r="X311" s="9">
        <f>K311/'Total x Ano'!$K$30</f>
        <v>6.4352119707933681E-3</v>
      </c>
      <c r="Y311" s="9">
        <f>L311/'Total x Ano'!$K$30</f>
        <v>0.18195216536573625</v>
      </c>
    </row>
    <row r="312" spans="1:25" x14ac:dyDescent="0.25">
      <c r="A312" s="123" t="s">
        <v>548</v>
      </c>
      <c r="B312" s="184">
        <f>'[1]SCC x Ano'!B56</f>
        <v>3038862.2801105091</v>
      </c>
      <c r="C312" s="184">
        <f>'[1]SCC x Ano'!C56</f>
        <v>1050703.7376214829</v>
      </c>
      <c r="D312" s="184">
        <f>'[1]SCC x Ano'!D56</f>
        <v>18825777.068918664</v>
      </c>
      <c r="E312" s="184">
        <f>'[1]SCC x Ano'!E56</f>
        <v>3726176.1518518594</v>
      </c>
      <c r="F312" s="184">
        <f>'[1]SCC x Ano'!F56</f>
        <v>13260539.870667759</v>
      </c>
      <c r="G312" s="184">
        <f>'[1]SCC x Ano'!G56</f>
        <v>1193004.794265639</v>
      </c>
      <c r="H312" s="184">
        <f>'[1]SCC x Ano'!H56</f>
        <v>2002127.7714013492</v>
      </c>
      <c r="I312" s="184">
        <f>'[1]SCC x Ano'!I56</f>
        <v>523086.32341171621</v>
      </c>
      <c r="J312" s="184">
        <f>'[1]SCC x Ano'!J56</f>
        <v>344618.9368946334</v>
      </c>
      <c r="K312" s="184">
        <f>'[1]SCC x Ano'!K56</f>
        <v>8452750.6372716241</v>
      </c>
      <c r="L312" s="10">
        <f t="shared" si="12"/>
        <v>52417647.572415233</v>
      </c>
      <c r="N312" s="123" t="s">
        <v>548</v>
      </c>
      <c r="O312" s="9">
        <f>B312/'Total x Ano'!$K$30</f>
        <v>2.6726857877933854E-2</v>
      </c>
      <c r="P312" s="9">
        <f>C312/'Total x Ano'!$K$30</f>
        <v>9.2409615437400033E-3</v>
      </c>
      <c r="Q312" s="9">
        <f>D312/'Total x Ano'!$K$30</f>
        <v>0.16557310657209445</v>
      </c>
      <c r="R312" s="9">
        <f>E312/'Total x Ano'!$K$30</f>
        <v>3.2771797883209615E-2</v>
      </c>
      <c r="S312" s="9">
        <f>F312/'Total x Ano'!$K$30</f>
        <v>0.11662672797897385</v>
      </c>
      <c r="T312" s="9">
        <f>G312/'Total x Ano'!$K$30</f>
        <v>1.0492502339682184E-2</v>
      </c>
      <c r="U312" s="9">
        <f>H312/'Total x Ano'!$K$30</f>
        <v>1.7608755997248541E-2</v>
      </c>
      <c r="V312" s="9">
        <f>I312/'Total x Ano'!$K$30</f>
        <v>4.6005552522793104E-3</v>
      </c>
      <c r="W312" s="9">
        <f>J312/'Total x Ano'!$K$30</f>
        <v>3.0309308219431969E-3</v>
      </c>
      <c r="X312" s="9">
        <f>K312/'Total x Ano'!$K$30</f>
        <v>7.4342120219991689E-2</v>
      </c>
      <c r="Y312" s="9">
        <f>L312/'Total x Ano'!$K$30</f>
        <v>0.46101431648709668</v>
      </c>
    </row>
    <row r="313" spans="1:25" x14ac:dyDescent="0.25">
      <c r="A313" s="123" t="s">
        <v>549</v>
      </c>
      <c r="B313" s="184">
        <f>'[1]SCC x Ano'!B57</f>
        <v>360713.29122132529</v>
      </c>
      <c r="C313" s="184">
        <f>'[1]SCC x Ano'!C57</f>
        <v>179455.94751037535</v>
      </c>
      <c r="D313" s="184">
        <f>'[1]SCC x Ano'!D57</f>
        <v>1841591.1181870289</v>
      </c>
      <c r="E313" s="184">
        <f>'[1]SCC x Ano'!E57</f>
        <v>107983.06291773374</v>
      </c>
      <c r="F313" s="184">
        <f>'[1]SCC x Ano'!F57</f>
        <v>2088346.6439437503</v>
      </c>
      <c r="G313" s="184">
        <f>'[1]SCC x Ano'!G57</f>
        <v>158721.25830246351</v>
      </c>
      <c r="H313" s="184">
        <f>'[1]SCC x Ano'!H57</f>
        <v>255816.27489028775</v>
      </c>
      <c r="I313" s="184">
        <f>'[1]SCC x Ano'!I57</f>
        <v>89359.518582507953</v>
      </c>
      <c r="J313" s="184">
        <f>'[1]SCC x Ano'!J57</f>
        <v>94668.100055161776</v>
      </c>
      <c r="K313" s="184">
        <f>'[1]SCC x Ano'!K57</f>
        <v>530301.29885743116</v>
      </c>
      <c r="L313" s="10">
        <f t="shared" si="12"/>
        <v>5706956.5144680655</v>
      </c>
      <c r="N313" s="123" t="s">
        <v>549</v>
      </c>
      <c r="O313" s="9">
        <f>B313/'Total x Ano'!$K$30</f>
        <v>3.172481007860461E-3</v>
      </c>
      <c r="P313" s="9">
        <f>C313/'Total x Ano'!$K$30</f>
        <v>1.5783188451321793E-3</v>
      </c>
      <c r="Q313" s="9">
        <f>D313/'Total x Ano'!$K$30</f>
        <v>1.6196832744674469E-2</v>
      </c>
      <c r="R313" s="9">
        <f>E313/'Total x Ano'!$K$30</f>
        <v>9.4971331695930194E-4</v>
      </c>
      <c r="S313" s="9">
        <f>F313/'Total x Ano'!$K$30</f>
        <v>1.8367052800601091E-2</v>
      </c>
      <c r="T313" s="9">
        <f>G313/'Total x Ano'!$K$30</f>
        <v>1.3959568160168499E-3</v>
      </c>
      <c r="U313" s="9">
        <f>H313/'Total x Ano'!$K$30</f>
        <v>2.2499095357511704E-3</v>
      </c>
      <c r="V313" s="9">
        <f>I313/'Total x Ano'!$K$30</f>
        <v>7.8591885154743774E-4</v>
      </c>
      <c r="W313" s="9">
        <f>J313/'Total x Ano'!$K$30</f>
        <v>8.3260793761812731E-4</v>
      </c>
      <c r="X313" s="9">
        <f>K313/'Total x Ano'!$K$30</f>
        <v>4.6640111135707249E-3</v>
      </c>
      <c r="Y313" s="9">
        <f>L313/'Total x Ano'!$K$30</f>
        <v>5.019280296973181E-2</v>
      </c>
    </row>
    <row r="314" spans="1:25" x14ac:dyDescent="0.25">
      <c r="A314" s="123" t="s">
        <v>550</v>
      </c>
      <c r="B314" s="184">
        <f>'[1]SCC x Ano'!B58</f>
        <v>209518.87414870248</v>
      </c>
      <c r="C314" s="184">
        <f>'[1]SCC x Ano'!C58</f>
        <v>62683.929480550229</v>
      </c>
      <c r="D314" s="184">
        <f>'[1]SCC x Ano'!D58</f>
        <v>1097712.5163539071</v>
      </c>
      <c r="E314" s="184">
        <f>'[1]SCC x Ano'!E58</f>
        <v>124143.23951164927</v>
      </c>
      <c r="F314" s="184">
        <f>'[1]SCC x Ano'!F58</f>
        <v>609667.96235559369</v>
      </c>
      <c r="G314" s="184">
        <f>'[1]SCC x Ano'!G58</f>
        <v>147322.05346111249</v>
      </c>
      <c r="H314" s="184">
        <f>'[1]SCC x Ano'!H58</f>
        <v>236111.26398128388</v>
      </c>
      <c r="I314" s="184">
        <f>'[1]SCC x Ano'!I58</f>
        <v>29941.133199493248</v>
      </c>
      <c r="J314" s="184">
        <f>'[1]SCC x Ano'!J58</f>
        <v>3651.0295351135192</v>
      </c>
      <c r="K314" s="184">
        <f>'[1]SCC x Ano'!K58</f>
        <v>283599.74897482945</v>
      </c>
      <c r="L314" s="10">
        <f t="shared" si="12"/>
        <v>2804351.7510022353</v>
      </c>
      <c r="N314" s="123" t="s">
        <v>550</v>
      </c>
      <c r="O314" s="9">
        <f>B314/'Total x Ano'!$K$30</f>
        <v>1.8427229192872284E-3</v>
      </c>
      <c r="P314" s="9">
        <f>C314/'Total x Ano'!$K$30</f>
        <v>5.5130648250244815E-4</v>
      </c>
      <c r="Q314" s="9">
        <f>D314/'Total x Ano'!$K$30</f>
        <v>9.6544047446444712E-3</v>
      </c>
      <c r="R314" s="9">
        <f>E314/'Total x Ano'!$K$30</f>
        <v>1.0918424111057425E-3</v>
      </c>
      <c r="S314" s="9">
        <f>F314/'Total x Ano'!$K$30</f>
        <v>5.3620425937877395E-3</v>
      </c>
      <c r="T314" s="9">
        <f>G314/'Total x Ano'!$K$30</f>
        <v>1.2957005688975613E-3</v>
      </c>
      <c r="U314" s="9">
        <f>H314/'Total x Ano'!$K$30</f>
        <v>2.0766035490024288E-3</v>
      </c>
      <c r="V314" s="9">
        <f>I314/'Total x Ano'!$K$30</f>
        <v>2.6333289829048862E-4</v>
      </c>
      <c r="W314" s="9">
        <f>J314/'Total x Ano'!$K$30</f>
        <v>3.2110881803294286E-5</v>
      </c>
      <c r="X314" s="9">
        <f>K314/'Total x Ano'!$K$30</f>
        <v>2.4942657765959519E-3</v>
      </c>
      <c r="Y314" s="9">
        <f>L314/'Total x Ano'!$K$30</f>
        <v>2.4664332825917356E-2</v>
      </c>
    </row>
    <row r="315" spans="1:25" x14ac:dyDescent="0.25">
      <c r="A315" s="123" t="s">
        <v>551</v>
      </c>
      <c r="B315" s="184">
        <f>'[1]SCC x Ano'!B59</f>
        <v>768675.10786689224</v>
      </c>
      <c r="C315" s="184">
        <f>'[1]SCC x Ano'!C59</f>
        <v>86269.902161927486</v>
      </c>
      <c r="D315" s="184">
        <f>'[1]SCC x Ano'!D59</f>
        <v>1693141.5397309894</v>
      </c>
      <c r="E315" s="184">
        <f>'[1]SCC x Ano'!E59</f>
        <v>155153.78915952245</v>
      </c>
      <c r="F315" s="184">
        <f>'[1]SCC x Ano'!F59</f>
        <v>1538583.5322144295</v>
      </c>
      <c r="G315" s="184">
        <f>'[1]SCC x Ano'!G59</f>
        <v>172973.40024179814</v>
      </c>
      <c r="H315" s="184">
        <f>'[1]SCC x Ano'!H59</f>
        <v>177741.38494281223</v>
      </c>
      <c r="I315" s="184">
        <f>'[1]SCC x Ano'!I59</f>
        <v>70656.61658592298</v>
      </c>
      <c r="J315" s="184">
        <f>'[1]SCC x Ano'!J59</f>
        <v>69345.131971970972</v>
      </c>
      <c r="K315" s="184">
        <f>'[1]SCC x Ano'!K59</f>
        <v>497214.75894418871</v>
      </c>
      <c r="L315" s="10">
        <f t="shared" si="12"/>
        <v>5229755.163820453</v>
      </c>
      <c r="N315" s="123" t="s">
        <v>551</v>
      </c>
      <c r="O315" s="9">
        <f>B315/'Total x Ano'!$K$30</f>
        <v>6.7605137938389253E-3</v>
      </c>
      <c r="P315" s="9">
        <f>C315/'Total x Ano'!$K$30</f>
        <v>7.5874560993308528E-4</v>
      </c>
      <c r="Q315" s="9">
        <f>D315/'Total x Ano'!$K$30</f>
        <v>1.4891215569654125E-2</v>
      </c>
      <c r="R315" s="9">
        <f>E315/'Total x Ano'!$K$30</f>
        <v>1.3645808496259568E-3</v>
      </c>
      <c r="S315" s="9">
        <f>F315/'Total x Ano'!$K$30</f>
        <v>1.3531874632149873E-2</v>
      </c>
      <c r="T315" s="9">
        <f>G315/'Total x Ano'!$K$30</f>
        <v>1.5213047051139779E-3</v>
      </c>
      <c r="U315" s="9">
        <f>H315/'Total x Ano'!$K$30</f>
        <v>1.563239231170727E-3</v>
      </c>
      <c r="V315" s="9">
        <f>I315/'Total x Ano'!$K$30</f>
        <v>6.2142643382935873E-4</v>
      </c>
      <c r="W315" s="9">
        <f>J315/'Total x Ano'!$K$30</f>
        <v>6.0989189897544041E-4</v>
      </c>
      <c r="X315" s="9">
        <f>K315/'Total x Ano'!$K$30</f>
        <v>4.3730142968602097E-3</v>
      </c>
      <c r="Y315" s="9">
        <f>L315/'Total x Ano'!$K$30</f>
        <v>4.599580702115167E-2</v>
      </c>
    </row>
    <row r="316" spans="1:25" x14ac:dyDescent="0.25">
      <c r="A316" s="123" t="s">
        <v>552</v>
      </c>
      <c r="B316" s="184">
        <f>'[1]SCC x Ano'!B60</f>
        <v>31856.861055663383</v>
      </c>
      <c r="C316" s="184">
        <f>'[1]SCC x Ano'!C60</f>
        <v>29397.196624769425</v>
      </c>
      <c r="D316" s="184">
        <f>'[1]SCC x Ano'!D60</f>
        <v>380622.17547925835</v>
      </c>
      <c r="E316" s="184">
        <f>'[1]SCC x Ano'!E60</f>
        <v>4658.916919852395</v>
      </c>
      <c r="F316" s="184">
        <f>'[1]SCC x Ano'!F60</f>
        <v>123099.96692790593</v>
      </c>
      <c r="G316" s="184">
        <f>'[1]SCC x Ano'!G60</f>
        <v>19995.492876605058</v>
      </c>
      <c r="H316" s="184">
        <f>'[1]SCC x Ano'!H60</f>
        <v>97791.367174222687</v>
      </c>
      <c r="I316" s="184">
        <f>'[1]SCC x Ano'!I60</f>
        <v>10172.713016462301</v>
      </c>
      <c r="J316" s="184">
        <f>'[1]SCC x Ano'!J60</f>
        <v>7383.7725530694324</v>
      </c>
      <c r="K316" s="184">
        <f>'[1]SCC x Ano'!K60</f>
        <v>87275.443841115703</v>
      </c>
      <c r="L316" s="10">
        <f t="shared" si="12"/>
        <v>792253.9064689246</v>
      </c>
      <c r="N316" s="123" t="s">
        <v>552</v>
      </c>
      <c r="O316" s="9">
        <f>B316/'Total x Ano'!$K$30</f>
        <v>2.801817652101162E-4</v>
      </c>
      <c r="P316" s="9">
        <f>C316/'Total x Ano'!$K$30</f>
        <v>2.5854896463794905E-4</v>
      </c>
      <c r="Q316" s="9">
        <f>D316/'Total x Ano'!$K$30</f>
        <v>3.3475800650150556E-3</v>
      </c>
      <c r="R316" s="9">
        <f>E316/'Total x Ano'!$K$30</f>
        <v>4.0975272619945173E-5</v>
      </c>
      <c r="S316" s="9">
        <f>F316/'Total x Ano'!$K$30</f>
        <v>1.0826668067171689E-3</v>
      </c>
      <c r="T316" s="9">
        <f>G316/'Total x Ano'!$K$30</f>
        <v>1.758607817833811E-4</v>
      </c>
      <c r="U316" s="9">
        <f>H316/'Total x Ano'!$K$30</f>
        <v>8.6007713783569338E-4</v>
      </c>
      <c r="V316" s="9">
        <f>I316/'Total x Ano'!$K$30</f>
        <v>8.946922563865203E-5</v>
      </c>
      <c r="W316" s="9">
        <f>J316/'Total x Ano'!$K$30</f>
        <v>6.4940435412459368E-5</v>
      </c>
      <c r="X316" s="9">
        <f>K316/'Total x Ano'!$K$30</f>
        <v>7.6758937021992031E-4</v>
      </c>
      <c r="Y316" s="9">
        <f>L316/'Total x Ano'!$K$30</f>
        <v>6.9678898250903403E-3</v>
      </c>
    </row>
    <row r="317" spans="1:25" x14ac:dyDescent="0.25">
      <c r="A317" s="123" t="s">
        <v>553</v>
      </c>
      <c r="B317" s="184">
        <f>'[1]SCC x Ano'!B61</f>
        <v>32067.496138773302</v>
      </c>
      <c r="C317" s="184">
        <f>'[1]SCC x Ano'!C61</f>
        <v>15314.596775374703</v>
      </c>
      <c r="D317" s="184">
        <f>'[1]SCC x Ano'!D61</f>
        <v>384860.12249980168</v>
      </c>
      <c r="E317" s="184">
        <f>'[1]SCC x Ano'!E61</f>
        <v>19086.147319721094</v>
      </c>
      <c r="F317" s="184">
        <f>'[1]SCC x Ano'!F61</f>
        <v>98563.697682192287</v>
      </c>
      <c r="G317" s="184">
        <f>'[1]SCC x Ano'!G61</f>
        <v>24467.514741081905</v>
      </c>
      <c r="H317" s="184">
        <f>'[1]SCC x Ano'!H61</f>
        <v>18271.270301751803</v>
      </c>
      <c r="I317" s="184">
        <f>'[1]SCC x Ano'!I61</f>
        <v>24485.332992100582</v>
      </c>
      <c r="J317" s="184">
        <f>'[1]SCC x Ano'!J61</f>
        <v>700.56292173259544</v>
      </c>
      <c r="K317" s="184">
        <f>'[1]SCC x Ano'!K61</f>
        <v>80264.392425705955</v>
      </c>
      <c r="L317" s="10">
        <f t="shared" si="12"/>
        <v>698081.13379823579</v>
      </c>
      <c r="N317" s="123" t="s">
        <v>553</v>
      </c>
      <c r="O317" s="9">
        <f>B317/'Total x Ano'!$K$30</f>
        <v>2.8203430521077095E-4</v>
      </c>
      <c r="P317" s="9">
        <f>C317/'Total x Ano'!$K$30</f>
        <v>1.3469220179942445E-4</v>
      </c>
      <c r="Q317" s="9">
        <f>D317/'Total x Ano'!$K$30</f>
        <v>3.3848528984875073E-3</v>
      </c>
      <c r="R317" s="9">
        <f>E317/'Total x Ano'!$K$30</f>
        <v>1.6786306842208836E-4</v>
      </c>
      <c r="S317" s="9">
        <f>F317/'Total x Ano'!$K$30</f>
        <v>8.6686980095056979E-4</v>
      </c>
      <c r="T317" s="9">
        <f>G317/'Total x Ano'!$K$30</f>
        <v>2.1519230844754402E-4</v>
      </c>
      <c r="U317" s="9">
        <f>H317/'Total x Ano'!$K$30</f>
        <v>1.6069620785397212E-4</v>
      </c>
      <c r="V317" s="9">
        <f>I317/'Total x Ano'!$K$30</f>
        <v>2.15349020341244E-4</v>
      </c>
      <c r="W317" s="9">
        <f>J317/'Total x Ano'!$K$30</f>
        <v>6.1614656795227582E-6</v>
      </c>
      <c r="X317" s="9">
        <f>K317/'Total x Ano'!$K$30</f>
        <v>7.0592702507812964E-4</v>
      </c>
      <c r="Y317" s="9">
        <f>L317/'Total x Ano'!$K$30</f>
        <v>6.1396383022707729E-3</v>
      </c>
    </row>
    <row r="318" spans="1:25" x14ac:dyDescent="0.25">
      <c r="A318" s="123" t="s">
        <v>554</v>
      </c>
      <c r="B318" s="184">
        <f>'[1]SCC x Ano'!B62</f>
        <v>180551.37745893712</v>
      </c>
      <c r="C318" s="184">
        <f>'[1]SCC x Ano'!C62</f>
        <v>51862.609303022582</v>
      </c>
      <c r="D318" s="184">
        <f>'[1]SCC x Ano'!D62</f>
        <v>733093.05540776299</v>
      </c>
      <c r="E318" s="184">
        <f>'[1]SCC x Ano'!E62</f>
        <v>34261.466547480748</v>
      </c>
      <c r="F318" s="184">
        <f>'[1]SCC x Ano'!F62</f>
        <v>389616.57338193711</v>
      </c>
      <c r="G318" s="184">
        <f>'[1]SCC x Ano'!G62</f>
        <v>49417.056802480831</v>
      </c>
      <c r="H318" s="184">
        <f>'[1]SCC x Ano'!H62</f>
        <v>66372.195887529611</v>
      </c>
      <c r="I318" s="184">
        <f>'[1]SCC x Ano'!I62</f>
        <v>33280.414906405575</v>
      </c>
      <c r="J318" s="184">
        <f>'[1]SCC x Ano'!J62</f>
        <v>6203.3886425386627</v>
      </c>
      <c r="K318" s="184">
        <f>'[1]SCC x Ano'!K62</f>
        <v>167269.34912037558</v>
      </c>
      <c r="L318" s="10">
        <f t="shared" si="12"/>
        <v>1711927.4874584707</v>
      </c>
      <c r="N318" s="123" t="s">
        <v>554</v>
      </c>
      <c r="O318" s="9">
        <f>B318/'Total x Ano'!$K$30</f>
        <v>1.5879531746449264E-3</v>
      </c>
      <c r="P318" s="9">
        <f>C318/'Total x Ano'!$K$30</f>
        <v>4.5613274319568304E-4</v>
      </c>
      <c r="Q318" s="9">
        <f>D318/'Total x Ano'!$K$30</f>
        <v>6.4475688916284333E-3</v>
      </c>
      <c r="R318" s="9">
        <f>E318/'Total x Ano'!$K$30</f>
        <v>3.0133032125128202E-4</v>
      </c>
      <c r="S318" s="9">
        <f>F318/'Total x Ano'!$K$30</f>
        <v>3.4266859843638388E-3</v>
      </c>
      <c r="T318" s="9">
        <f>G318/'Total x Ano'!$K$30</f>
        <v>4.3462405734874554E-4</v>
      </c>
      <c r="U318" s="9">
        <f>H318/'Total x Ano'!$K$30</f>
        <v>5.8374486337955424E-4</v>
      </c>
      <c r="V318" s="9">
        <f>I318/'Total x Ano'!$K$30</f>
        <v>2.9270195136642615E-4</v>
      </c>
      <c r="W318" s="9">
        <f>J318/'Total x Ano'!$K$30</f>
        <v>5.4558934011544148E-5</v>
      </c>
      <c r="X318" s="9">
        <f>K318/'Total x Ano'!$K$30</f>
        <v>1.4711374551373891E-3</v>
      </c>
      <c r="Y318" s="9">
        <f>L318/'Total x Ano'!$K$30</f>
        <v>1.5056438376327821E-2</v>
      </c>
    </row>
    <row r="319" spans="1:25" x14ac:dyDescent="0.25">
      <c r="A319" s="123" t="s">
        <v>555</v>
      </c>
      <c r="B319" s="184">
        <f>'[1]SCC x Ano'!B63</f>
        <v>76172.108761784853</v>
      </c>
      <c r="C319" s="184">
        <f>'[1]SCC x Ano'!C63</f>
        <v>37800.080054377868</v>
      </c>
      <c r="D319" s="184">
        <f>'[1]SCC x Ano'!D63</f>
        <v>2622529.3697516597</v>
      </c>
      <c r="E319" s="184">
        <f>'[1]SCC x Ano'!E63</f>
        <v>30133.231013911536</v>
      </c>
      <c r="F319" s="184">
        <f>'[1]SCC x Ano'!F63</f>
        <v>759204.05412776582</v>
      </c>
      <c r="G319" s="184">
        <f>'[1]SCC x Ano'!G63</f>
        <v>110277.3669893882</v>
      </c>
      <c r="H319" s="184">
        <f>'[1]SCC x Ano'!H63</f>
        <v>34422.267535954328</v>
      </c>
      <c r="I319" s="184">
        <f>'[1]SCC x Ano'!I63</f>
        <v>19108.254093882002</v>
      </c>
      <c r="J319" s="184">
        <f>'[1]SCC x Ano'!J63</f>
        <v>25036.763233633119</v>
      </c>
      <c r="K319" s="184">
        <f>'[1]SCC x Ano'!K63</f>
        <v>328872.81151272915</v>
      </c>
      <c r="L319" s="10">
        <f t="shared" si="12"/>
        <v>4043556.3070750865</v>
      </c>
      <c r="N319" s="123" t="s">
        <v>555</v>
      </c>
      <c r="O319" s="9">
        <f>B319/'Total x Ano'!$K$30</f>
        <v>6.6993530390087634E-4</v>
      </c>
      <c r="P319" s="9">
        <f>C319/'Total x Ano'!$K$30</f>
        <v>3.3245250171427327E-4</v>
      </c>
      <c r="Q319" s="9">
        <f>D319/'Total x Ano'!$K$30</f>
        <v>2.3065201146104962E-2</v>
      </c>
      <c r="R319" s="9">
        <f>E319/'Total x Ano'!$K$30</f>
        <v>2.6502240262183741E-4</v>
      </c>
      <c r="S319" s="9">
        <f>F319/'Total x Ano'!$K$30</f>
        <v>6.6772156763504611E-3</v>
      </c>
      <c r="T319" s="9">
        <f>G319/'Total x Ano'!$K$30</f>
        <v>9.6989176968261654E-4</v>
      </c>
      <c r="U319" s="9">
        <f>H319/'Total x Ano'!$K$30</f>
        <v>3.0274456933803914E-4</v>
      </c>
      <c r="V319" s="9">
        <f>I319/'Total x Ano'!$K$30</f>
        <v>1.6805749796731825E-4</v>
      </c>
      <c r="W319" s="9">
        <f>J319/'Total x Ano'!$K$30</f>
        <v>2.2019886095149335E-4</v>
      </c>
      <c r="X319" s="9">
        <f>K319/'Total x Ano'!$K$30</f>
        <v>2.8924433169434712E-3</v>
      </c>
      <c r="Y319" s="9">
        <f>L319/'Total x Ano'!$K$30</f>
        <v>3.5563163045575351E-2</v>
      </c>
    </row>
    <row r="320" spans="1:25" x14ac:dyDescent="0.25">
      <c r="A320" s="123" t="s">
        <v>95</v>
      </c>
      <c r="B320" s="184">
        <f>'[1]SCC x Ano'!B64</f>
        <v>6392906.6179309124</v>
      </c>
      <c r="C320" s="184">
        <f>'[1]SCC x Ano'!C64</f>
        <v>2636502.2175436001</v>
      </c>
      <c r="D320" s="184">
        <f>'[1]SCC x Ano'!D64</f>
        <v>50523878.911121726</v>
      </c>
      <c r="E320" s="184">
        <f>'[1]SCC x Ano'!E64</f>
        <v>4920884.4304391472</v>
      </c>
      <c r="F320" s="184">
        <f>'[1]SCC x Ano'!F64</f>
        <v>27046516.592285059</v>
      </c>
      <c r="G320" s="184">
        <f>'[1]SCC x Ano'!G64</f>
        <v>2849455.1491054418</v>
      </c>
      <c r="H320" s="184">
        <f>'[1]SCC x Ano'!H64</f>
        <v>3730268.8768321676</v>
      </c>
      <c r="I320" s="184">
        <f>'[1]SCC x Ano'!I64</f>
        <v>1383317.7769057113</v>
      </c>
      <c r="J320" s="184">
        <f>'[1]SCC x Ano'!J64</f>
        <v>1253090.6124047684</v>
      </c>
      <c r="K320" s="184">
        <f>'[1]SCC x Ano'!K64</f>
        <v>12963872.47682311</v>
      </c>
      <c r="L320" s="10">
        <f t="shared" si="12"/>
        <v>113700693.66139165</v>
      </c>
      <c r="N320" s="123" t="s">
        <v>95</v>
      </c>
      <c r="O320" s="9">
        <f>B320/'Total x Ano'!$K$30</f>
        <v>5.6225748604220666E-2</v>
      </c>
      <c r="P320" s="9">
        <f>C320/'Total x Ano'!$K$30</f>
        <v>2.3188092637282248E-2</v>
      </c>
      <c r="Q320" s="9">
        <f>D320/'Total x Ano'!$K$30</f>
        <v>0.44435858114977955</v>
      </c>
      <c r="R320" s="9">
        <f>E320/'Total x Ano'!$K$30</f>
        <v>4.3279282403446667E-2</v>
      </c>
      <c r="S320" s="9">
        <f>F320/'Total x Ano'!$K$30</f>
        <v>0.23787468414952168</v>
      </c>
      <c r="T320" s="9">
        <f>G320/'Total x Ano'!$K$30</f>
        <v>2.5061018163981583E-2</v>
      </c>
      <c r="U320" s="9">
        <f>H320/'Total x Ano'!$K$30</f>
        <v>3.2807793485773805E-2</v>
      </c>
      <c r="V320" s="9">
        <f>I320/'Total x Ano'!$K$30</f>
        <v>1.2166309037879092E-2</v>
      </c>
      <c r="W320" s="9">
        <f>J320/'Total x Ano'!$K$30</f>
        <v>1.1020958378112952E-2</v>
      </c>
      <c r="X320" s="9">
        <f>K320/'Total x Ano'!$K$30</f>
        <v>0.11401753199000174</v>
      </c>
      <c r="Y320" s="9">
        <f>L320/'Total x Ano'!$K$30</f>
        <v>1</v>
      </c>
    </row>
    <row r="323" spans="1:25" x14ac:dyDescent="0.25">
      <c r="A323" s="123"/>
      <c r="B323" s="123">
        <f>B291+1</f>
        <v>2017</v>
      </c>
      <c r="C323" s="123">
        <f t="shared" ref="C323:L323" si="13">C291+1</f>
        <v>2017</v>
      </c>
      <c r="D323" s="123">
        <f t="shared" si="13"/>
        <v>2017</v>
      </c>
      <c r="E323" s="123">
        <f t="shared" si="13"/>
        <v>2017</v>
      </c>
      <c r="F323" s="123">
        <f t="shared" si="13"/>
        <v>2017</v>
      </c>
      <c r="G323" s="123">
        <f t="shared" si="13"/>
        <v>2017</v>
      </c>
      <c r="H323" s="123">
        <f t="shared" si="13"/>
        <v>2017</v>
      </c>
      <c r="I323" s="123">
        <f t="shared" si="13"/>
        <v>2017</v>
      </c>
      <c r="J323" s="123">
        <f t="shared" si="13"/>
        <v>2017</v>
      </c>
      <c r="K323" s="123">
        <f t="shared" si="13"/>
        <v>2017</v>
      </c>
      <c r="L323" s="123">
        <f t="shared" si="13"/>
        <v>2017</v>
      </c>
      <c r="N323" s="133"/>
      <c r="O323" s="123">
        <f>O291+1</f>
        <v>2017</v>
      </c>
      <c r="P323" s="123">
        <f t="shared" ref="P323:Y323" si="14">P291+1</f>
        <v>2017</v>
      </c>
      <c r="Q323" s="123">
        <f t="shared" si="14"/>
        <v>2017</v>
      </c>
      <c r="R323" s="123">
        <f t="shared" si="14"/>
        <v>2017</v>
      </c>
      <c r="S323" s="123">
        <f t="shared" si="14"/>
        <v>2017</v>
      </c>
      <c r="T323" s="123">
        <f t="shared" si="14"/>
        <v>2017</v>
      </c>
      <c r="U323" s="123">
        <f t="shared" si="14"/>
        <v>2017</v>
      </c>
      <c r="V323" s="123">
        <f t="shared" si="14"/>
        <v>2017</v>
      </c>
      <c r="W323" s="123">
        <f t="shared" si="14"/>
        <v>2017</v>
      </c>
      <c r="X323" s="123">
        <f t="shared" si="14"/>
        <v>2017</v>
      </c>
      <c r="Y323" s="123">
        <f t="shared" si="14"/>
        <v>2017</v>
      </c>
    </row>
    <row r="324" spans="1:25" x14ac:dyDescent="0.25">
      <c r="A324" s="123"/>
      <c r="B324" s="123" t="s">
        <v>780</v>
      </c>
      <c r="C324" s="123" t="s">
        <v>782</v>
      </c>
      <c r="D324" s="123" t="s">
        <v>23</v>
      </c>
      <c r="E324" s="123" t="s">
        <v>787</v>
      </c>
      <c r="F324" s="123" t="s">
        <v>788</v>
      </c>
      <c r="G324" s="123" t="s">
        <v>791</v>
      </c>
      <c r="H324" s="123" t="s">
        <v>25</v>
      </c>
      <c r="I324" s="123" t="s">
        <v>24</v>
      </c>
      <c r="J324" s="123" t="s">
        <v>35</v>
      </c>
      <c r="K324" s="123" t="s">
        <v>795</v>
      </c>
      <c r="L324" s="123" t="s">
        <v>935</v>
      </c>
      <c r="N324" s="123"/>
      <c r="O324" s="123" t="s">
        <v>780</v>
      </c>
      <c r="P324" s="123" t="s">
        <v>782</v>
      </c>
      <c r="Q324" s="123" t="s">
        <v>23</v>
      </c>
      <c r="R324" s="123" t="s">
        <v>787</v>
      </c>
      <c r="S324" s="123" t="s">
        <v>788</v>
      </c>
      <c r="T324" s="123" t="s">
        <v>791</v>
      </c>
      <c r="U324" s="123" t="s">
        <v>25</v>
      </c>
      <c r="V324" s="123" t="s">
        <v>24</v>
      </c>
      <c r="W324" s="123" t="s">
        <v>35</v>
      </c>
      <c r="X324" s="123" t="s">
        <v>795</v>
      </c>
      <c r="Y324" s="123" t="s">
        <v>935</v>
      </c>
    </row>
    <row r="325" spans="1:25" x14ac:dyDescent="0.25">
      <c r="A325" s="123" t="s">
        <v>529</v>
      </c>
      <c r="B325" s="184">
        <f>'[1]SCC x Ano'!B69</f>
        <v>22120.872052191135</v>
      </c>
      <c r="C325" s="184">
        <f>'[1]SCC x Ano'!C69</f>
        <v>2760.1257545119724</v>
      </c>
      <c r="D325" s="184">
        <f>'[1]SCC x Ano'!D69</f>
        <v>237441.68972894218</v>
      </c>
      <c r="E325" s="184">
        <f>'[1]SCC x Ano'!E69</f>
        <v>1027.7015340891037</v>
      </c>
      <c r="F325" s="184">
        <f>'[1]SCC x Ano'!F69</f>
        <v>56598.64821411782</v>
      </c>
      <c r="G325" s="184">
        <f>'[1]SCC x Ano'!G69</f>
        <v>10106.241334751408</v>
      </c>
      <c r="H325" s="184">
        <f>'[1]SCC x Ano'!H69</f>
        <v>4857.8534290501257</v>
      </c>
      <c r="I325" s="184">
        <f>'[1]SCC x Ano'!I69</f>
        <v>4703.2784527174808</v>
      </c>
      <c r="J325" s="184">
        <f>'[1]SCC x Ano'!J69</f>
        <v>2593.6736174233592</v>
      </c>
      <c r="K325" s="184">
        <f>'[1]SCC x Ano'!K69</f>
        <v>14294.141403739632</v>
      </c>
      <c r="L325" s="10">
        <f>SUM(B325:K325)</f>
        <v>356504.22552153416</v>
      </c>
      <c r="N325" s="123" t="s">
        <v>529</v>
      </c>
      <c r="O325" s="9">
        <f>B325/'Total x Ano'!$L$30</f>
        <v>2.0527390103715088E-4</v>
      </c>
      <c r="P325" s="9">
        <f>C325/'Total x Ano'!$L$30</f>
        <v>2.5612994806217889E-5</v>
      </c>
      <c r="Q325" s="9">
        <f>D325/'Total x Ano'!$L$30</f>
        <v>2.2033752468942503E-3</v>
      </c>
      <c r="R325" s="9">
        <f>E325/'Total x Ano'!$L$30</f>
        <v>9.5367082503168587E-6</v>
      </c>
      <c r="S325" s="9">
        <f>F325/'Total x Ano'!$L$30</f>
        <v>5.2521551975571958E-4</v>
      </c>
      <c r="T325" s="9">
        <f>G325/'Total x Ano'!$L$30</f>
        <v>9.3782359877708096E-5</v>
      </c>
      <c r="U325" s="9">
        <f>H325/'Total x Ano'!$L$30</f>
        <v>4.5079168745928573E-5</v>
      </c>
      <c r="V325" s="9">
        <f>I325/'Total x Ano'!$L$30</f>
        <v>4.3644767411312825E-5</v>
      </c>
      <c r="W325" s="9">
        <f>J325/'Total x Ano'!$L$30</f>
        <v>2.4068377603264277E-5</v>
      </c>
      <c r="X325" s="9">
        <f>K325/'Total x Ano'!$L$30</f>
        <v>1.3264459741909893E-4</v>
      </c>
      <c r="Y325" s="9">
        <f>L325/'Total x Ano'!$L$30</f>
        <v>3.3082336418009677E-3</v>
      </c>
    </row>
    <row r="326" spans="1:25" x14ac:dyDescent="0.25">
      <c r="A326" s="123" t="s">
        <v>530</v>
      </c>
      <c r="B326" s="184">
        <f>'[1]SCC x Ano'!B70</f>
        <v>7260.9475626044186</v>
      </c>
      <c r="C326" s="184">
        <f>'[1]SCC x Ano'!C70</f>
        <v>7164.2169580532473</v>
      </c>
      <c r="D326" s="184">
        <f>'[1]SCC x Ano'!D70</f>
        <v>69565.174619815312</v>
      </c>
      <c r="E326" s="184">
        <f>'[1]SCC x Ano'!E70</f>
        <v>0</v>
      </c>
      <c r="F326" s="184">
        <f>'[1]SCC x Ano'!F70</f>
        <v>20960.203125952634</v>
      </c>
      <c r="G326" s="184">
        <f>'[1]SCC x Ano'!G70</f>
        <v>1772.8746727983432</v>
      </c>
      <c r="H326" s="184">
        <f>'[1]SCC x Ano'!H70</f>
        <v>901.80781408603093</v>
      </c>
      <c r="I326" s="184">
        <f>'[1]SCC x Ano'!I70</f>
        <v>1494.1159915679823</v>
      </c>
      <c r="J326" s="184">
        <f>'[1]SCC x Ano'!J70</f>
        <v>48030.748072527633</v>
      </c>
      <c r="K326" s="184">
        <f>'[1]SCC x Ano'!K70</f>
        <v>16583.023971498398</v>
      </c>
      <c r="L326" s="10">
        <f t="shared" ref="L326:L352" si="15">SUM(B326:K326)</f>
        <v>173733.11278890399</v>
      </c>
      <c r="N326" s="123" t="s">
        <v>530</v>
      </c>
      <c r="O326" s="9">
        <f>B326/'Total x Ano'!$L$30</f>
        <v>6.7379035866461907E-5</v>
      </c>
      <c r="P326" s="9">
        <f>C326/'Total x Ano'!$L$30</f>
        <v>6.6481409927527269E-5</v>
      </c>
      <c r="Q326" s="9">
        <f>D326/'Total x Ano'!$L$30</f>
        <v>6.4554031761716293E-4</v>
      </c>
      <c r="R326" s="9">
        <f>E326/'Total x Ano'!$L$30</f>
        <v>0</v>
      </c>
      <c r="S326" s="9">
        <f>F326/'Total x Ano'!$L$30</f>
        <v>1.9450330222262635E-4</v>
      </c>
      <c r="T326" s="9">
        <f>G326/'Total x Ano'!$L$30</f>
        <v>1.6451652506133027E-5</v>
      </c>
      <c r="U326" s="9">
        <f>H326/'Total x Ano'!$L$30</f>
        <v>8.3684588720763773E-6</v>
      </c>
      <c r="V326" s="9">
        <f>I326/'Total x Ano'!$L$30</f>
        <v>1.3864870131138015E-5</v>
      </c>
      <c r="W326" s="9">
        <f>J326/'Total x Ano'!$L$30</f>
        <v>4.457084243025471E-4</v>
      </c>
      <c r="X326" s="9">
        <f>K326/'Total x Ano'!$L$30</f>
        <v>1.5388462143764721E-4</v>
      </c>
      <c r="Y326" s="9">
        <f>L326/'Total x Ano'!$L$30</f>
        <v>1.6121820928833202E-3</v>
      </c>
    </row>
    <row r="327" spans="1:25" x14ac:dyDescent="0.25">
      <c r="A327" s="123" t="s">
        <v>531</v>
      </c>
      <c r="B327" s="184">
        <f>'[1]SCC x Ano'!B71</f>
        <v>113431.60626569446</v>
      </c>
      <c r="C327" s="184">
        <f>'[1]SCC x Ano'!C71</f>
        <v>64679.51261647608</v>
      </c>
      <c r="D327" s="184">
        <f>'[1]SCC x Ano'!D71</f>
        <v>396459.24482694233</v>
      </c>
      <c r="E327" s="184">
        <f>'[1]SCC x Ano'!E71</f>
        <v>15453.068511349227</v>
      </c>
      <c r="F327" s="184">
        <f>'[1]SCC x Ano'!F71</f>
        <v>180154.03671511146</v>
      </c>
      <c r="G327" s="184">
        <f>'[1]SCC x Ano'!G71</f>
        <v>17025.484083267984</v>
      </c>
      <c r="H327" s="184">
        <f>'[1]SCC x Ano'!H71</f>
        <v>24525.855540422079</v>
      </c>
      <c r="I327" s="184">
        <f>'[1]SCC x Ano'!I71</f>
        <v>11236.07362842194</v>
      </c>
      <c r="J327" s="184">
        <f>'[1]SCC x Ano'!J71</f>
        <v>0</v>
      </c>
      <c r="K327" s="184">
        <f>'[1]SCC x Ano'!K71</f>
        <v>47750.685809882416</v>
      </c>
      <c r="L327" s="10">
        <f t="shared" si="15"/>
        <v>870715.56799756805</v>
      </c>
      <c r="N327" s="123" t="s">
        <v>531</v>
      </c>
      <c r="O327" s="9">
        <f>B327/'Total x Ano'!$L$30</f>
        <v>1.0526053522723949E-3</v>
      </c>
      <c r="P327" s="9">
        <f>C327/'Total x Ano'!$L$30</f>
        <v>6.0020309509681096E-4</v>
      </c>
      <c r="Q327" s="9">
        <f>D327/'Total x Ano'!$L$30</f>
        <v>3.6790021476485208E-3</v>
      </c>
      <c r="R327" s="9">
        <f>E327/'Total x Ano'!$L$30</f>
        <v>1.433990327702658E-4</v>
      </c>
      <c r="S327" s="9">
        <f>F327/'Total x Ano'!$L$30</f>
        <v>1.6717660052844965E-3</v>
      </c>
      <c r="T327" s="9">
        <f>G327/'Total x Ano'!$L$30</f>
        <v>1.5799049542769545E-4</v>
      </c>
      <c r="U327" s="9">
        <f>H327/'Total x Ano'!$L$30</f>
        <v>2.2759130070359849E-4</v>
      </c>
      <c r="V327" s="9">
        <f>I327/'Total x Ano'!$L$30</f>
        <v>1.042668056035505E-4</v>
      </c>
      <c r="W327" s="9">
        <f>J327/'Total x Ano'!$L$30</f>
        <v>0</v>
      </c>
      <c r="X327" s="9">
        <f>K327/'Total x Ano'!$L$30</f>
        <v>4.431095451511811E-4</v>
      </c>
      <c r="Y327" s="9">
        <f>L327/'Total x Ano'!$L$30</f>
        <v>8.0799337799585154E-3</v>
      </c>
    </row>
    <row r="328" spans="1:25" x14ac:dyDescent="0.25">
      <c r="A328" s="123" t="s">
        <v>532</v>
      </c>
      <c r="B328" s="184">
        <f>'[1]SCC x Ano'!B72</f>
        <v>2257.794901063156</v>
      </c>
      <c r="C328" s="184">
        <f>'[1]SCC x Ano'!C72</f>
        <v>9462.4674401197753</v>
      </c>
      <c r="D328" s="184">
        <f>'[1]SCC x Ano'!D72</f>
        <v>97985.073384030591</v>
      </c>
      <c r="E328" s="184">
        <f>'[1]SCC x Ano'!E72</f>
        <v>0</v>
      </c>
      <c r="F328" s="184">
        <f>'[1]SCC x Ano'!F72</f>
        <v>16094.019635332676</v>
      </c>
      <c r="G328" s="184">
        <f>'[1]SCC x Ano'!G72</f>
        <v>3437.1676092219204</v>
      </c>
      <c r="H328" s="184">
        <f>'[1]SCC x Ano'!H72</f>
        <v>3003.0007134854804</v>
      </c>
      <c r="I328" s="184">
        <f>'[1]SCC x Ano'!I72</f>
        <v>1243.2138710583474</v>
      </c>
      <c r="J328" s="184">
        <f>'[1]SCC x Ano'!J72</f>
        <v>632.09563191354744</v>
      </c>
      <c r="K328" s="184">
        <f>'[1]SCC x Ano'!K72</f>
        <v>1827.6085645854655</v>
      </c>
      <c r="L328" s="10">
        <f t="shared" si="15"/>
        <v>135942.44175081095</v>
      </c>
      <c r="N328" s="123" t="s">
        <v>532</v>
      </c>
      <c r="O328" s="9">
        <f>B328/'Total x Ano'!$L$30</f>
        <v>2.0951541421583083E-5</v>
      </c>
      <c r="P328" s="9">
        <f>C328/'Total x Ano'!$L$30</f>
        <v>8.7808364891202794E-5</v>
      </c>
      <c r="Q328" s="9">
        <f>D328/'Total x Ano'!$L$30</f>
        <v>9.0926696784357269E-4</v>
      </c>
      <c r="R328" s="9">
        <f>E328/'Total x Ano'!$L$30</f>
        <v>0</v>
      </c>
      <c r="S328" s="9">
        <f>F328/'Total x Ano'!$L$30</f>
        <v>1.4934683343941694E-4</v>
      </c>
      <c r="T328" s="9">
        <f>G328/'Total x Ano'!$L$30</f>
        <v>3.1895704744317854E-5</v>
      </c>
      <c r="U328" s="9">
        <f>H328/'Total x Ano'!$L$30</f>
        <v>2.786678887794806E-5</v>
      </c>
      <c r="V328" s="9">
        <f>I328/'Total x Ano'!$L$30</f>
        <v>1.1536586827749689E-5</v>
      </c>
      <c r="W328" s="9">
        <f>J328/'Total x Ano'!$L$30</f>
        <v>5.8656248219013823E-6</v>
      </c>
      <c r="X328" s="9">
        <f>K328/'Total x Ano'!$L$30</f>
        <v>1.6959563743067061E-5</v>
      </c>
      <c r="Y328" s="9">
        <f>L328/'Total x Ano'!$L$30</f>
        <v>1.2614979766107594E-3</v>
      </c>
    </row>
    <row r="329" spans="1:25" x14ac:dyDescent="0.25">
      <c r="A329" s="123" t="s">
        <v>533</v>
      </c>
      <c r="B329" s="184">
        <f>'[1]SCC x Ano'!B73</f>
        <v>49540.247844747581</v>
      </c>
      <c r="C329" s="184">
        <f>'[1]SCC x Ano'!C73</f>
        <v>22463.029045015937</v>
      </c>
      <c r="D329" s="184">
        <f>'[1]SCC x Ano'!D73</f>
        <v>496341.96569987421</v>
      </c>
      <c r="E329" s="184">
        <f>'[1]SCC x Ano'!E73</f>
        <v>9219.3898577761247</v>
      </c>
      <c r="F329" s="184">
        <f>'[1]SCC x Ano'!F73</f>
        <v>216429.03942888195</v>
      </c>
      <c r="G329" s="184">
        <f>'[1]SCC x Ano'!G73</f>
        <v>45233.915720999532</v>
      </c>
      <c r="H329" s="184">
        <f>'[1]SCC x Ano'!H73</f>
        <v>58929.170241808984</v>
      </c>
      <c r="I329" s="184">
        <f>'[1]SCC x Ano'!I73</f>
        <v>12587.692594261336</v>
      </c>
      <c r="J329" s="184">
        <f>'[1]SCC x Ano'!J73</f>
        <v>135134.77952495622</v>
      </c>
      <c r="K329" s="184">
        <f>'[1]SCC x Ano'!K73</f>
        <v>73975.925074933693</v>
      </c>
      <c r="L329" s="10">
        <f t="shared" si="15"/>
        <v>1119855.1550332557</v>
      </c>
      <c r="N329" s="123" t="s">
        <v>533</v>
      </c>
      <c r="O329" s="9">
        <f>B329/'Total x Ano'!$L$30</f>
        <v>4.597160504995255E-4</v>
      </c>
      <c r="P329" s="9">
        <f>C329/'Total x Ano'!$L$30</f>
        <v>2.0844899741303405E-4</v>
      </c>
      <c r="Q329" s="9">
        <f>D329/'Total x Ano'!$L$30</f>
        <v>4.6058786157830885E-3</v>
      </c>
      <c r="R329" s="9">
        <f>E329/'Total x Ano'!$L$30</f>
        <v>8.5552690545967478E-5</v>
      </c>
      <c r="S329" s="9">
        <f>F329/'Total x Ano'!$L$30</f>
        <v>2.0083852533693083E-3</v>
      </c>
      <c r="T329" s="9">
        <f>G329/'Total x Ano'!$L$30</f>
        <v>4.1975480520513845E-4</v>
      </c>
      <c r="U329" s="9">
        <f>H329/'Total x Ano'!$L$30</f>
        <v>5.4684194329582541E-4</v>
      </c>
      <c r="V329" s="9">
        <f>I329/'Total x Ano'!$L$30</f>
        <v>1.1680935352747693E-4</v>
      </c>
      <c r="W329" s="9">
        <f>J329/'Total x Ano'!$L$30</f>
        <v>1.2540031556366863E-3</v>
      </c>
      <c r="X329" s="9">
        <f>K329/'Total x Ano'!$L$30</f>
        <v>6.8647052824752797E-4</v>
      </c>
      <c r="Y329" s="9">
        <f>L329/'Total x Ano'!$L$30</f>
        <v>1.0391861393523581E-2</v>
      </c>
    </row>
    <row r="330" spans="1:25" x14ac:dyDescent="0.25">
      <c r="A330" s="123" t="s">
        <v>534</v>
      </c>
      <c r="B330" s="184">
        <f>'[1]SCC x Ano'!B74</f>
        <v>2084.6073501203614</v>
      </c>
      <c r="C330" s="184">
        <f>'[1]SCC x Ano'!C74</f>
        <v>47.670837020845731</v>
      </c>
      <c r="D330" s="184">
        <f>'[1]SCC x Ano'!D74</f>
        <v>72740.973849645408</v>
      </c>
      <c r="E330" s="184">
        <f>'[1]SCC x Ano'!E74</f>
        <v>53.485569763313684</v>
      </c>
      <c r="F330" s="184">
        <f>'[1]SCC x Ano'!F74</f>
        <v>12950.447181785357</v>
      </c>
      <c r="G330" s="184">
        <f>'[1]SCC x Ano'!G74</f>
        <v>3116.9243443063328</v>
      </c>
      <c r="H330" s="184">
        <f>'[1]SCC x Ano'!H74</f>
        <v>1370.3162636029492</v>
      </c>
      <c r="I330" s="184">
        <f>'[1]SCC x Ano'!I74</f>
        <v>219.28928926129598</v>
      </c>
      <c r="J330" s="184">
        <f>'[1]SCC x Ano'!J74</f>
        <v>354.82014349210846</v>
      </c>
      <c r="K330" s="184">
        <f>'[1]SCC x Ano'!K74</f>
        <v>2495.1014139103236</v>
      </c>
      <c r="L330" s="10">
        <f t="shared" si="15"/>
        <v>95433.636242908295</v>
      </c>
      <c r="N330" s="123" t="s">
        <v>534</v>
      </c>
      <c r="O330" s="9">
        <f>B330/'Total x Ano'!$L$30</f>
        <v>1.9344421950469089E-5</v>
      </c>
      <c r="P330" s="9">
        <f>C330/'Total x Ano'!$L$30</f>
        <v>4.4236857651396009E-7</v>
      </c>
      <c r="Q330" s="9">
        <f>D330/'Total x Ano'!$L$30</f>
        <v>6.7501061586218306E-4</v>
      </c>
      <c r="R330" s="9">
        <f>E330/'Total x Ano'!$L$30</f>
        <v>4.9632724824799851E-7</v>
      </c>
      <c r="S330" s="9">
        <f>F330/'Total x Ano'!$L$30</f>
        <v>1.2017558832710377E-4</v>
      </c>
      <c r="T330" s="9">
        <f>G330/'Total x Ano'!$L$30</f>
        <v>2.8923960044787125E-5</v>
      </c>
      <c r="U330" s="9">
        <f>H330/'Total x Ano'!$L$30</f>
        <v>1.2716052261446337E-5</v>
      </c>
      <c r="V330" s="9">
        <f>I330/'Total x Ano'!$L$30</f>
        <v>2.0349273643518778E-6</v>
      </c>
      <c r="W330" s="9">
        <f>J330/'Total x Ano'!$L$30</f>
        <v>3.2926059537500103E-6</v>
      </c>
      <c r="X330" s="9">
        <f>K330/'Total x Ano'!$L$30</f>
        <v>2.3153662274627649E-5</v>
      </c>
      <c r="Y330" s="9">
        <f>L330/'Total x Ano'!$L$30</f>
        <v>8.855905298634809E-4</v>
      </c>
    </row>
    <row r="331" spans="1:25" x14ac:dyDescent="0.25">
      <c r="A331" s="123" t="s">
        <v>535</v>
      </c>
      <c r="B331" s="184">
        <f>'[1]SCC x Ano'!B75</f>
        <v>4518.9590506198374</v>
      </c>
      <c r="C331" s="184">
        <f>'[1]SCC x Ano'!C75</f>
        <v>4425.4664502035266</v>
      </c>
      <c r="D331" s="184">
        <f>'[1]SCC x Ano'!D75</f>
        <v>126283.75986091106</v>
      </c>
      <c r="E331" s="184">
        <f>'[1]SCC x Ano'!E75</f>
        <v>2533.6959206308566</v>
      </c>
      <c r="F331" s="184">
        <f>'[1]SCC x Ano'!F75</f>
        <v>39769.231993683657</v>
      </c>
      <c r="G331" s="184">
        <f>'[1]SCC x Ano'!G75</f>
        <v>7310.076513800218</v>
      </c>
      <c r="H331" s="184">
        <f>'[1]SCC x Ano'!H75</f>
        <v>2268.1775184666244</v>
      </c>
      <c r="I331" s="184">
        <f>'[1]SCC x Ano'!I75</f>
        <v>2341.753151504061</v>
      </c>
      <c r="J331" s="184">
        <f>'[1]SCC x Ano'!J75</f>
        <v>286.46598518760936</v>
      </c>
      <c r="K331" s="184">
        <f>'[1]SCC x Ano'!K75</f>
        <v>12630.382145580303</v>
      </c>
      <c r="L331" s="10">
        <f t="shared" si="15"/>
        <v>202367.96859058776</v>
      </c>
      <c r="N331" s="123" t="s">
        <v>535</v>
      </c>
      <c r="O331" s="9">
        <f>B331/'Total x Ano'!$L$30</f>
        <v>4.1934348282439884E-5</v>
      </c>
      <c r="P331" s="9">
        <f>C331/'Total x Ano'!$L$30</f>
        <v>4.1066769881358598E-5</v>
      </c>
      <c r="Q331" s="9">
        <f>D331/'Total x Ano'!$L$30</f>
        <v>1.1718688107379683E-3</v>
      </c>
      <c r="R331" s="9">
        <f>E331/'Total x Ano'!$L$30</f>
        <v>2.3511805702899213E-5</v>
      </c>
      <c r="S331" s="9">
        <f>F331/'Total x Ano'!$L$30</f>
        <v>3.6904446503438308E-4</v>
      </c>
      <c r="T331" s="9">
        <f>G331/'Total x Ano'!$L$30</f>
        <v>6.7834935228929701E-5</v>
      </c>
      <c r="U331" s="9">
        <f>H331/'Total x Ano'!$L$30</f>
        <v>2.1047888454030886E-5</v>
      </c>
      <c r="V331" s="9">
        <f>I331/'Total x Ano'!$L$30</f>
        <v>2.1730644413164805E-5</v>
      </c>
      <c r="W331" s="9">
        <f>J331/'Total x Ano'!$L$30</f>
        <v>2.6583034409842152E-6</v>
      </c>
      <c r="X331" s="9">
        <f>K331/'Total x Ano'!$L$30</f>
        <v>1.1720549752722951E-4</v>
      </c>
      <c r="Y331" s="9">
        <f>L331/'Total x Ano'!$L$30</f>
        <v>1.8779034687033882E-3</v>
      </c>
    </row>
    <row r="332" spans="1:25" x14ac:dyDescent="0.25">
      <c r="A332" s="123" t="s">
        <v>536</v>
      </c>
      <c r="B332" s="184">
        <f>'[1]SCC x Ano'!B76</f>
        <v>28534.676111205205</v>
      </c>
      <c r="C332" s="184">
        <f>'[1]SCC x Ano'!C76</f>
        <v>9949.9148072081043</v>
      </c>
      <c r="D332" s="184">
        <f>'[1]SCC x Ano'!D76</f>
        <v>309164.50512885279</v>
      </c>
      <c r="E332" s="184">
        <f>'[1]SCC x Ano'!E76</f>
        <v>6900.7042151423002</v>
      </c>
      <c r="F332" s="184">
        <f>'[1]SCC x Ano'!F76</f>
        <v>102950.63221319921</v>
      </c>
      <c r="G332" s="184">
        <f>'[1]SCC x Ano'!G76</f>
        <v>13860.885283651432</v>
      </c>
      <c r="H332" s="184">
        <f>'[1]SCC x Ano'!H76</f>
        <v>11502.606909632294</v>
      </c>
      <c r="I332" s="184">
        <f>'[1]SCC x Ano'!I76</f>
        <v>5719.7439403545486</v>
      </c>
      <c r="J332" s="184">
        <f>'[1]SCC x Ano'!J76</f>
        <v>7133.4945338081752</v>
      </c>
      <c r="K332" s="184">
        <f>'[1]SCC x Ano'!K76</f>
        <v>29535.859080197264</v>
      </c>
      <c r="L332" s="10">
        <f t="shared" si="15"/>
        <v>525253.02222325129</v>
      </c>
      <c r="N332" s="123" t="s">
        <v>536</v>
      </c>
      <c r="O332" s="9">
        <f>B332/'Total x Ano'!$L$30</f>
        <v>2.6479174357859443E-4</v>
      </c>
      <c r="P332" s="9">
        <f>C332/'Total x Ano'!$L$30</f>
        <v>9.2331704764804127E-5</v>
      </c>
      <c r="Q332" s="9">
        <f>D332/'Total x Ano'!$L$30</f>
        <v>2.8689377109675758E-3</v>
      </c>
      <c r="R332" s="9">
        <f>E332/'Total x Ano'!$L$30</f>
        <v>6.4036104490078572E-5</v>
      </c>
      <c r="S332" s="9">
        <f>F332/'Total x Ano'!$L$30</f>
        <v>9.5534560476566205E-4</v>
      </c>
      <c r="T332" s="9">
        <f>G332/'Total x Ano'!$L$30</f>
        <v>1.2862413322994344E-4</v>
      </c>
      <c r="U332" s="9">
        <f>H332/'Total x Ano'!$L$30</f>
        <v>1.0674014057249724E-4</v>
      </c>
      <c r="V332" s="9">
        <f>I332/'Total x Ano'!$L$30</f>
        <v>5.3077209108213418E-5</v>
      </c>
      <c r="W332" s="9">
        <f>J332/'Total x Ano'!$L$30</f>
        <v>6.6196316651854193E-5</v>
      </c>
      <c r="X332" s="9">
        <f>K332/'Total x Ano'!$L$30</f>
        <v>2.7408236888541184E-4</v>
      </c>
      <c r="Y332" s="9">
        <f>L332/'Total x Ano'!$L$30</f>
        <v>4.8741630370146343E-3</v>
      </c>
    </row>
    <row r="333" spans="1:25" x14ac:dyDescent="0.25">
      <c r="A333" s="123" t="s">
        <v>537</v>
      </c>
      <c r="B333" s="184">
        <f>'[1]SCC x Ano'!B77</f>
        <v>22366.541004895698</v>
      </c>
      <c r="C333" s="184">
        <f>'[1]SCC x Ano'!C77</f>
        <v>40740.974847768914</v>
      </c>
      <c r="D333" s="184">
        <f>'[1]SCC x Ano'!D77</f>
        <v>185831.11287837158</v>
      </c>
      <c r="E333" s="184">
        <f>'[1]SCC x Ano'!E77</f>
        <v>13821.691277140237</v>
      </c>
      <c r="F333" s="184">
        <f>'[1]SCC x Ano'!F77</f>
        <v>90266.363053008245</v>
      </c>
      <c r="G333" s="184">
        <f>'[1]SCC x Ano'!G77</f>
        <v>8615.1842905463</v>
      </c>
      <c r="H333" s="184">
        <f>'[1]SCC x Ano'!H77</f>
        <v>8801.9100988509508</v>
      </c>
      <c r="I333" s="184">
        <f>'[1]SCC x Ano'!I77</f>
        <v>6894.8209357949127</v>
      </c>
      <c r="J333" s="184">
        <f>'[1]SCC x Ano'!J77</f>
        <v>8910.1379811977968</v>
      </c>
      <c r="K333" s="184">
        <f>'[1]SCC x Ano'!K77</f>
        <v>29756.725536302445</v>
      </c>
      <c r="L333" s="10">
        <f t="shared" si="15"/>
        <v>416005.46190387709</v>
      </c>
      <c r="N333" s="123" t="s">
        <v>537</v>
      </c>
      <c r="O333" s="9">
        <f>B333/'Total x Ano'!$L$30</f>
        <v>2.0755362238658031E-4</v>
      </c>
      <c r="P333" s="9">
        <f>C333/'Total x Ano'!$L$30</f>
        <v>3.7806189644452035E-4</v>
      </c>
      <c r="Q333" s="9">
        <f>D333/'Total x Ano'!$L$30</f>
        <v>1.7244472724500916E-3</v>
      </c>
      <c r="R333" s="9">
        <f>E333/'Total x Ano'!$L$30</f>
        <v>1.282604266547756E-4</v>
      </c>
      <c r="S333" s="9">
        <f>F333/'Total x Ano'!$L$30</f>
        <v>8.3764005472340155E-4</v>
      </c>
      <c r="T333" s="9">
        <f>G333/'Total x Ano'!$L$30</f>
        <v>7.9945875700648328E-5</v>
      </c>
      <c r="U333" s="9">
        <f>H333/'Total x Ano'!$L$30</f>
        <v>8.1678625431516838E-5</v>
      </c>
      <c r="V333" s="9">
        <f>I333/'Total x Ano'!$L$30</f>
        <v>6.3981509729994971E-5</v>
      </c>
      <c r="W333" s="9">
        <f>J333/'Total x Ano'!$L$30</f>
        <v>8.2682942058723516E-5</v>
      </c>
      <c r="X333" s="9">
        <f>K333/'Total x Ano'!$L$30</f>
        <v>2.7613193180255145E-4</v>
      </c>
      <c r="Y333" s="9">
        <f>L333/'Total x Ano'!$L$30</f>
        <v>3.8603841573828044E-3</v>
      </c>
    </row>
    <row r="334" spans="1:25" x14ac:dyDescent="0.25">
      <c r="A334" s="123" t="s">
        <v>538</v>
      </c>
      <c r="B334" s="184">
        <f>'[1]SCC x Ano'!B78</f>
        <v>111769.32834377114</v>
      </c>
      <c r="C334" s="184">
        <f>'[1]SCC x Ano'!C78</f>
        <v>157396.83314233524</v>
      </c>
      <c r="D334" s="184">
        <f>'[1]SCC x Ano'!D78</f>
        <v>835789.51986419049</v>
      </c>
      <c r="E334" s="184">
        <f>'[1]SCC x Ano'!E78</f>
        <v>50018.88686163177</v>
      </c>
      <c r="F334" s="184">
        <f>'[1]SCC x Ano'!F78</f>
        <v>541286.02940960671</v>
      </c>
      <c r="G334" s="184">
        <f>'[1]SCC x Ano'!G78</f>
        <v>32104.161730762189</v>
      </c>
      <c r="H334" s="184">
        <f>'[1]SCC x Ano'!H78</f>
        <v>123752.14694108849</v>
      </c>
      <c r="I334" s="184">
        <f>'[1]SCC x Ano'!I78</f>
        <v>33254.471227090587</v>
      </c>
      <c r="J334" s="184">
        <f>'[1]SCC x Ano'!J78</f>
        <v>2343.6524236416735</v>
      </c>
      <c r="K334" s="184">
        <f>'[1]SCC x Ano'!K78</f>
        <v>162801.63327975894</v>
      </c>
      <c r="L334" s="10">
        <f t="shared" si="15"/>
        <v>2050516.6632238773</v>
      </c>
      <c r="N334" s="123" t="s">
        <v>538</v>
      </c>
      <c r="O334" s="9">
        <f>B334/'Total x Ano'!$L$30</f>
        <v>1.0371799986590266E-3</v>
      </c>
      <c r="P334" s="9">
        <f>C334/'Total x Ano'!$L$30</f>
        <v>1.4605871718705741E-3</v>
      </c>
      <c r="Q334" s="9">
        <f>D334/'Total x Ano'!$L$30</f>
        <v>7.75583235523916E-3</v>
      </c>
      <c r="R334" s="9">
        <f>E334/'Total x Ano'!$L$30</f>
        <v>4.6415765198578663E-4</v>
      </c>
      <c r="S334" s="9">
        <f>F334/'Total x Ano'!$L$30</f>
        <v>5.022943696417881E-3</v>
      </c>
      <c r="T334" s="9">
        <f>G334/'Total x Ano'!$L$30</f>
        <v>2.9791531285261382E-4</v>
      </c>
      <c r="U334" s="9">
        <f>H334/'Total x Ano'!$L$30</f>
        <v>1.1483763345488771E-3</v>
      </c>
      <c r="V334" s="9">
        <f>I334/'Total x Ano'!$L$30</f>
        <v>3.0858977980646171E-4</v>
      </c>
      <c r="W334" s="9">
        <f>J334/'Total x Ano'!$L$30</f>
        <v>2.1748268989623594E-5</v>
      </c>
      <c r="X334" s="9">
        <f>K334/'Total x Ano'!$L$30</f>
        <v>1.5107418134198524E-3</v>
      </c>
      <c r="Y334" s="9">
        <f>L334/'Total x Ano'!$L$30</f>
        <v>1.9028072383789858E-2</v>
      </c>
    </row>
    <row r="335" spans="1:25" x14ac:dyDescent="0.25">
      <c r="A335" s="123" t="s">
        <v>539</v>
      </c>
      <c r="B335" s="184">
        <f>'[1]SCC x Ano'!B79</f>
        <v>26588.996725809917</v>
      </c>
      <c r="C335" s="184">
        <f>'[1]SCC x Ano'!C79</f>
        <v>14752.700741381481</v>
      </c>
      <c r="D335" s="184">
        <f>'[1]SCC x Ano'!D79</f>
        <v>674060.83842548169</v>
      </c>
      <c r="E335" s="184">
        <f>'[1]SCC x Ano'!E79</f>
        <v>4449.1974061699757</v>
      </c>
      <c r="F335" s="184">
        <f>'[1]SCC x Ano'!F79</f>
        <v>91246.09822973836</v>
      </c>
      <c r="G335" s="184">
        <f>'[1]SCC x Ano'!G79</f>
        <v>28085.205115310189</v>
      </c>
      <c r="H335" s="184">
        <f>'[1]SCC x Ano'!H79</f>
        <v>17042.819622357223</v>
      </c>
      <c r="I335" s="184">
        <f>'[1]SCC x Ano'!I79</f>
        <v>4245.760920986786</v>
      </c>
      <c r="J335" s="184">
        <f>'[1]SCC x Ano'!J79</f>
        <v>6803.8843438648582</v>
      </c>
      <c r="K335" s="184">
        <f>'[1]SCC x Ano'!K79</f>
        <v>65955.595594443788</v>
      </c>
      <c r="L335" s="10">
        <f t="shared" si="15"/>
        <v>933231.09712554421</v>
      </c>
      <c r="N335" s="123" t="s">
        <v>539</v>
      </c>
      <c r="O335" s="9">
        <f>B335/'Total x Ano'!$L$30</f>
        <v>2.4673652420635021E-4</v>
      </c>
      <c r="P335" s="9">
        <f>C335/'Total x Ano'!$L$30</f>
        <v>1.3689986655463152E-4</v>
      </c>
      <c r="Q335" s="9">
        <f>D335/'Total x Ano'!$L$30</f>
        <v>6.2550471569797639E-3</v>
      </c>
      <c r="R335" s="9">
        <f>E335/'Total x Ano'!$L$30</f>
        <v>4.1286984794002216E-5</v>
      </c>
      <c r="S335" s="9">
        <f>F335/'Total x Ano'!$L$30</f>
        <v>8.4673165207255728E-4</v>
      </c>
      <c r="T335" s="9">
        <f>G335/'Total x Ano'!$L$30</f>
        <v>2.6062081105329715E-4</v>
      </c>
      <c r="U335" s="9">
        <f>H335/'Total x Ano'!$L$30</f>
        <v>1.5815136312436826E-4</v>
      </c>
      <c r="V335" s="9">
        <f>I335/'Total x Ano'!$L$30</f>
        <v>3.9399165867681745E-5</v>
      </c>
      <c r="W335" s="9">
        <f>J335/'Total x Ano'!$L$30</f>
        <v>6.313765018736646E-5</v>
      </c>
      <c r="X335" s="9">
        <f>K335/'Total x Ano'!$L$30</f>
        <v>6.1204469565923493E-4</v>
      </c>
      <c r="Y335" s="9">
        <f>L335/'Total x Ano'!$L$30</f>
        <v>8.6600558704992524E-3</v>
      </c>
    </row>
    <row r="336" spans="1:25" x14ac:dyDescent="0.25">
      <c r="A336" s="123" t="s">
        <v>540</v>
      </c>
      <c r="B336" s="184">
        <f>'[1]SCC x Ano'!B80</f>
        <v>23256.865307065007</v>
      </c>
      <c r="C336" s="184">
        <f>'[1]SCC x Ano'!C80</f>
        <v>18756.297678461284</v>
      </c>
      <c r="D336" s="184">
        <f>'[1]SCC x Ano'!D80</f>
        <v>331735.18389688706</v>
      </c>
      <c r="E336" s="184">
        <f>'[1]SCC x Ano'!E80</f>
        <v>12289.038586659857</v>
      </c>
      <c r="F336" s="184">
        <f>'[1]SCC x Ano'!F80</f>
        <v>75866.178201834817</v>
      </c>
      <c r="G336" s="184">
        <f>'[1]SCC x Ano'!G80</f>
        <v>21050.984021769887</v>
      </c>
      <c r="H336" s="184">
        <f>'[1]SCC x Ano'!H80</f>
        <v>11120.309368052438</v>
      </c>
      <c r="I336" s="184">
        <f>'[1]SCC x Ano'!I80</f>
        <v>6164.9799526013921</v>
      </c>
      <c r="J336" s="184">
        <f>'[1]SCC x Ano'!J80</f>
        <v>0</v>
      </c>
      <c r="K336" s="184">
        <f>'[1]SCC x Ano'!K80</f>
        <v>53342.314096080336</v>
      </c>
      <c r="L336" s="10">
        <f t="shared" si="15"/>
        <v>553582.1511094122</v>
      </c>
      <c r="N336" s="123" t="s">
        <v>540</v>
      </c>
      <c r="O336" s="9">
        <f>B336/'Total x Ano'!$L$30</f>
        <v>2.1581551831289258E-4</v>
      </c>
      <c r="P336" s="9">
        <f>C336/'Total x Ano'!$L$30</f>
        <v>1.740518359487746E-4</v>
      </c>
      <c r="Q336" s="9">
        <f>D336/'Total x Ano'!$L$30</f>
        <v>3.078385659892892E-3</v>
      </c>
      <c r="R336" s="9">
        <f>E336/'Total x Ano'!$L$30</f>
        <v>1.1403794953146395E-4</v>
      </c>
      <c r="S336" s="9">
        <f>F336/'Total x Ano'!$L$30</f>
        <v>7.0401141146366831E-4</v>
      </c>
      <c r="T336" s="9">
        <f>G336/'Total x Ano'!$L$30</f>
        <v>1.9534571696016873E-4</v>
      </c>
      <c r="U336" s="9">
        <f>H336/'Total x Ano'!$L$30</f>
        <v>1.031925540428226E-4</v>
      </c>
      <c r="V336" s="9">
        <f>I336/'Total x Ano'!$L$30</f>
        <v>5.7208842476938654E-5</v>
      </c>
      <c r="W336" s="9">
        <f>J336/'Total x Ano'!$L$30</f>
        <v>0</v>
      </c>
      <c r="X336" s="9">
        <f>K336/'Total x Ano'!$L$30</f>
        <v>4.9499788611483814E-4</v>
      </c>
      <c r="Y336" s="9">
        <f>L336/'Total x Ano'!$L$30</f>
        <v>5.1370473747444608E-3</v>
      </c>
    </row>
    <row r="337" spans="1:25" x14ac:dyDescent="0.25">
      <c r="A337" s="123" t="s">
        <v>541</v>
      </c>
      <c r="B337" s="184">
        <f>'[1]SCC x Ano'!B81</f>
        <v>99344.401810386044</v>
      </c>
      <c r="C337" s="184">
        <f>'[1]SCC x Ano'!C81</f>
        <v>57313.307998908116</v>
      </c>
      <c r="D337" s="184">
        <f>'[1]SCC x Ano'!D81</f>
        <v>786390.51623833226</v>
      </c>
      <c r="E337" s="184">
        <f>'[1]SCC x Ano'!E81</f>
        <v>20507.126063287389</v>
      </c>
      <c r="F337" s="184">
        <f>'[1]SCC x Ano'!F81</f>
        <v>650388.96479195624</v>
      </c>
      <c r="G337" s="184">
        <f>'[1]SCC x Ano'!G81</f>
        <v>45499.609930303472</v>
      </c>
      <c r="H337" s="184">
        <f>'[1]SCC x Ano'!H81</f>
        <v>62652.042494773959</v>
      </c>
      <c r="I337" s="184">
        <f>'[1]SCC x Ano'!I81</f>
        <v>17307.799483096878</v>
      </c>
      <c r="J337" s="184">
        <f>'[1]SCC x Ano'!J81</f>
        <v>5276.7598279311369</v>
      </c>
      <c r="K337" s="184">
        <f>'[1]SCC x Ano'!K81</f>
        <v>224813.0750789601</v>
      </c>
      <c r="L337" s="10">
        <f t="shared" si="15"/>
        <v>1969493.6037179355</v>
      </c>
      <c r="N337" s="123" t="s">
        <v>541</v>
      </c>
      <c r="O337" s="9">
        <f>B337/'Total x Ano'!$L$30</f>
        <v>9.2188105684559447E-4</v>
      </c>
      <c r="P337" s="9">
        <f>C337/'Total x Ano'!$L$30</f>
        <v>5.3184731083484853E-4</v>
      </c>
      <c r="Q337" s="9">
        <f>D337/'Total x Ano'!$L$30</f>
        <v>7.2974270013406528E-3</v>
      </c>
      <c r="R337" s="9">
        <f>E337/'Total x Ano'!$L$30</f>
        <v>1.9029890666786179E-4</v>
      </c>
      <c r="S337" s="9">
        <f>F337/'Total x Ano'!$L$30</f>
        <v>6.0353805075751841E-3</v>
      </c>
      <c r="T337" s="9">
        <f>G337/'Total x Ano'!$L$30</f>
        <v>4.2222035388233891E-4</v>
      </c>
      <c r="U337" s="9">
        <f>H337/'Total x Ano'!$L$30</f>
        <v>5.8138888650068835E-4</v>
      </c>
      <c r="V337" s="9">
        <f>I337/'Total x Ano'!$L$30</f>
        <v>1.6061028289850629E-4</v>
      </c>
      <c r="W337" s="9">
        <f>J337/'Total x Ano'!$L$30</f>
        <v>4.8966472576665773E-5</v>
      </c>
      <c r="X337" s="9">
        <f>K337/'Total x Ano'!$L$30</f>
        <v>2.0861861511036095E-3</v>
      </c>
      <c r="Y337" s="9">
        <f>L337/'Total x Ano'!$L$30</f>
        <v>1.8276206930225948E-2</v>
      </c>
    </row>
    <row r="338" spans="1:25" x14ac:dyDescent="0.25">
      <c r="A338" s="123" t="s">
        <v>542</v>
      </c>
      <c r="B338" s="184">
        <f>'[1]SCC x Ano'!B82</f>
        <v>19363.689161851067</v>
      </c>
      <c r="C338" s="184">
        <f>'[1]SCC x Ano'!C82</f>
        <v>4284.8721920079079</v>
      </c>
      <c r="D338" s="184">
        <f>'[1]SCC x Ano'!D82</f>
        <v>188658.24474768457</v>
      </c>
      <c r="E338" s="184">
        <f>'[1]SCC x Ano'!E82</f>
        <v>8930.77498769056</v>
      </c>
      <c r="F338" s="184">
        <f>'[1]SCC x Ano'!F82</f>
        <v>83158.303330315932</v>
      </c>
      <c r="G338" s="184">
        <f>'[1]SCC x Ano'!G82</f>
        <v>14120.683227508649</v>
      </c>
      <c r="H338" s="184">
        <f>'[1]SCC x Ano'!H82</f>
        <v>17496.03862327752</v>
      </c>
      <c r="I338" s="184">
        <f>'[1]SCC x Ano'!I82</f>
        <v>2530.780829219932</v>
      </c>
      <c r="J338" s="184">
        <f>'[1]SCC x Ano'!J82</f>
        <v>222.51038813400547</v>
      </c>
      <c r="K338" s="184">
        <f>'[1]SCC x Ano'!K82</f>
        <v>24402.928973110756</v>
      </c>
      <c r="L338" s="10">
        <f t="shared" si="15"/>
        <v>363168.82646080077</v>
      </c>
      <c r="N338" s="123" t="s">
        <v>542</v>
      </c>
      <c r="O338" s="9">
        <f>B338/'Total x Ano'!$L$30</f>
        <v>1.796882149738869E-4</v>
      </c>
      <c r="P338" s="9">
        <f>C338/'Total x Ano'!$L$30</f>
        <v>3.9762104686643533E-5</v>
      </c>
      <c r="Q338" s="9">
        <f>D338/'Total x Ano'!$L$30</f>
        <v>1.7506820604001826E-3</v>
      </c>
      <c r="R338" s="9">
        <f>E338/'Total x Ano'!$L$30</f>
        <v>8.2874446210029286E-5</v>
      </c>
      <c r="S338" s="9">
        <f>F338/'Total x Ano'!$L$30</f>
        <v>7.7167976415983073E-4</v>
      </c>
      <c r="T338" s="9">
        <f>G338/'Total x Ano'!$L$30</f>
        <v>1.3103496664063256E-4</v>
      </c>
      <c r="U338" s="9">
        <f>H338/'Total x Ano'!$L$30</f>
        <v>1.6235707581614499E-4</v>
      </c>
      <c r="V338" s="9">
        <f>I338/'Total x Ano'!$L$30</f>
        <v>2.3484754681384846E-5</v>
      </c>
      <c r="W338" s="9">
        <f>J338/'Total x Ano'!$L$30</f>
        <v>2.0648180273269822E-6</v>
      </c>
      <c r="X338" s="9">
        <f>K338/'Total x Ano'!$L$30</f>
        <v>2.2645058545722095E-4</v>
      </c>
      <c r="Y338" s="9">
        <f>L338/'Total x Ano'!$L$30</f>
        <v>3.3700787910532822E-3</v>
      </c>
    </row>
    <row r="339" spans="1:25" x14ac:dyDescent="0.25">
      <c r="A339" s="123" t="s">
        <v>543</v>
      </c>
      <c r="B339" s="184">
        <f>'[1]SCC x Ano'!B83</f>
        <v>52133.125809684047</v>
      </c>
      <c r="C339" s="184">
        <f>'[1]SCC x Ano'!C83</f>
        <v>4340.4525818098082</v>
      </c>
      <c r="D339" s="184">
        <f>'[1]SCC x Ano'!D83</f>
        <v>188305.63454605229</v>
      </c>
      <c r="E339" s="184">
        <f>'[1]SCC x Ano'!E83</f>
        <v>10713.976462975985</v>
      </c>
      <c r="F339" s="184">
        <f>'[1]SCC x Ano'!F83</f>
        <v>76322.523954331351</v>
      </c>
      <c r="G339" s="184">
        <f>'[1]SCC x Ano'!G83</f>
        <v>12111.910596877817</v>
      </c>
      <c r="H339" s="184">
        <f>'[1]SCC x Ano'!H83</f>
        <v>18130.16393119832</v>
      </c>
      <c r="I339" s="184">
        <f>'[1]SCC x Ano'!I83</f>
        <v>1536.2901793870681</v>
      </c>
      <c r="J339" s="184">
        <f>'[1]SCC x Ano'!J83</f>
        <v>145.72106329742724</v>
      </c>
      <c r="K339" s="184">
        <f>'[1]SCC x Ano'!K83</f>
        <v>34427.650316673215</v>
      </c>
      <c r="L339" s="10">
        <f t="shared" si="15"/>
        <v>398167.44944228727</v>
      </c>
      <c r="N339" s="123" t="s">
        <v>543</v>
      </c>
      <c r="O339" s="9">
        <f>B339/'Total x Ano'!$L$30</f>
        <v>4.837770447279631E-4</v>
      </c>
      <c r="P339" s="9">
        <f>C339/'Total x Ano'!$L$30</f>
        <v>4.0277871126993763E-5</v>
      </c>
      <c r="Q339" s="9">
        <f>D339/'Total x Ano'!$L$30</f>
        <v>1.7474099619284866E-3</v>
      </c>
      <c r="R339" s="9">
        <f>E339/'Total x Ano'!$L$30</f>
        <v>9.942192780584567E-5</v>
      </c>
      <c r="S339" s="9">
        <f>F339/'Total x Ano'!$L$30</f>
        <v>7.082461393087407E-4</v>
      </c>
      <c r="T339" s="9">
        <f>G339/'Total x Ano'!$L$30</f>
        <v>1.1239426417585762E-4</v>
      </c>
      <c r="U339" s="9">
        <f>H339/'Total x Ano'!$L$30</f>
        <v>1.6824153531648343E-4</v>
      </c>
      <c r="V339" s="9">
        <f>I339/'Total x Ano'!$L$30</f>
        <v>1.4256231739137537E-5</v>
      </c>
      <c r="W339" s="9">
        <f>J339/'Total x Ano'!$L$30</f>
        <v>1.352240140251683E-6</v>
      </c>
      <c r="X339" s="9">
        <f>K339/'Total x Ano'!$L$30</f>
        <v>3.1947646853038047E-4</v>
      </c>
      <c r="Y339" s="9">
        <f>L339/'Total x Ano'!$L$30</f>
        <v>3.6948536848001399E-3</v>
      </c>
    </row>
    <row r="340" spans="1:25" x14ac:dyDescent="0.25">
      <c r="A340" s="123" t="s">
        <v>544</v>
      </c>
      <c r="B340" s="184">
        <f>'[1]SCC x Ano'!B84</f>
        <v>99909.181653519932</v>
      </c>
      <c r="C340" s="184">
        <f>'[1]SCC x Ano'!C84</f>
        <v>108450.6272582151</v>
      </c>
      <c r="D340" s="184">
        <f>'[1]SCC x Ano'!D84</f>
        <v>781076.22044663015</v>
      </c>
      <c r="E340" s="184">
        <f>'[1]SCC x Ano'!E84</f>
        <v>52586.75418192667</v>
      </c>
      <c r="F340" s="184">
        <f>'[1]SCC x Ano'!F84</f>
        <v>449826.06931473955</v>
      </c>
      <c r="G340" s="184">
        <f>'[1]SCC x Ano'!G84</f>
        <v>88598.489024468669</v>
      </c>
      <c r="H340" s="184">
        <f>'[1]SCC x Ano'!H84</f>
        <v>29201.557757028248</v>
      </c>
      <c r="I340" s="184">
        <f>'[1]SCC x Ano'!I84</f>
        <v>26953.633256625017</v>
      </c>
      <c r="J340" s="184">
        <f>'[1]SCC x Ano'!J84</f>
        <v>18265.290282848957</v>
      </c>
      <c r="K340" s="184">
        <f>'[1]SCC x Ano'!K84</f>
        <v>275671.01518905151</v>
      </c>
      <c r="L340" s="10">
        <f t="shared" si="15"/>
        <v>1930538.8383650538</v>
      </c>
      <c r="N340" s="123" t="s">
        <v>544</v>
      </c>
      <c r="O340" s="9">
        <f>B340/'Total x Ano'!$L$30</f>
        <v>9.2712201485817692E-4</v>
      </c>
      <c r="P340" s="9">
        <f>C340/'Total x Ano'!$L$30</f>
        <v>1.0063836215270122E-3</v>
      </c>
      <c r="Q340" s="9">
        <f>D340/'Total x Ano'!$L$30</f>
        <v>7.2481122082414381E-3</v>
      </c>
      <c r="R340" s="9">
        <f>E340/'Total x Ano'!$L$30</f>
        <v>4.8798655624141863E-4</v>
      </c>
      <c r="S340" s="9">
        <f>F340/'Total x Ano'!$L$30</f>
        <v>4.1742274815652269E-3</v>
      </c>
      <c r="T340" s="9">
        <f>G340/'Total x Ano'!$L$30</f>
        <v>8.2216277121174386E-4</v>
      </c>
      <c r="U340" s="9">
        <f>H340/'Total x Ano'!$L$30</f>
        <v>2.7098017035694159E-4</v>
      </c>
      <c r="V340" s="9">
        <f>I340/'Total x Ano'!$L$30</f>
        <v>2.5012022277684368E-4</v>
      </c>
      <c r="W340" s="9">
        <f>J340/'Total x Ano'!$L$30</f>
        <v>1.6949546026441499E-4</v>
      </c>
      <c r="X340" s="9">
        <f>K340/'Total x Ano'!$L$30</f>
        <v>2.558129921696422E-3</v>
      </c>
      <c r="Y340" s="9">
        <f>L340/'Total x Ano'!$L$30</f>
        <v>1.791472042873964E-2</v>
      </c>
    </row>
    <row r="341" spans="1:25" x14ac:dyDescent="0.25">
      <c r="A341" s="123" t="s">
        <v>545</v>
      </c>
      <c r="B341" s="184">
        <f>'[1]SCC x Ano'!B85</f>
        <v>335297.66239498393</v>
      </c>
      <c r="C341" s="184">
        <f>'[1]SCC x Ano'!C85</f>
        <v>196073.51828327411</v>
      </c>
      <c r="D341" s="184">
        <f>'[1]SCC x Ano'!D85</f>
        <v>1976938.8629434328</v>
      </c>
      <c r="E341" s="184">
        <f>'[1]SCC x Ano'!E85</f>
        <v>159348.09670385972</v>
      </c>
      <c r="F341" s="184">
        <f>'[1]SCC x Ano'!F85</f>
        <v>1409633.3488326489</v>
      </c>
      <c r="G341" s="184">
        <f>'[1]SCC x Ano'!G85</f>
        <v>208482.7073714619</v>
      </c>
      <c r="H341" s="184">
        <f>'[1]SCC x Ano'!H85</f>
        <v>206051.96711179643</v>
      </c>
      <c r="I341" s="184">
        <f>'[1]SCC x Ano'!I85</f>
        <v>99715.444809219291</v>
      </c>
      <c r="J341" s="184">
        <f>'[1]SCC x Ano'!J85</f>
        <v>112944.65088595959</v>
      </c>
      <c r="K341" s="184">
        <f>'[1]SCC x Ano'!K85</f>
        <v>581401.46808935795</v>
      </c>
      <c r="L341" s="10">
        <f t="shared" si="15"/>
        <v>5285887.7274259934</v>
      </c>
      <c r="N341" s="123" t="s">
        <v>545</v>
      </c>
      <c r="O341" s="9">
        <f>B341/'Total x Ano'!$L$30</f>
        <v>3.1114442055478714E-3</v>
      </c>
      <c r="P341" s="9">
        <f>C341/'Total x Ano'!$L$30</f>
        <v>1.8194931869379013E-3</v>
      </c>
      <c r="Q341" s="9">
        <f>D341/'Total x Ano'!$L$30</f>
        <v>1.8345296313404189E-2</v>
      </c>
      <c r="R341" s="9">
        <f>E341/'Total x Ano'!$L$30</f>
        <v>1.4786942104303897E-3</v>
      </c>
      <c r="S341" s="9">
        <f>F341/'Total x Ano'!$L$30</f>
        <v>1.3080900963770041E-2</v>
      </c>
      <c r="T341" s="9">
        <f>G341/'Total x Ano'!$L$30</f>
        <v>1.9346460908030833E-3</v>
      </c>
      <c r="U341" s="9">
        <f>H341/'Total x Ano'!$L$30</f>
        <v>1.9120896773699987E-3</v>
      </c>
      <c r="V341" s="9">
        <f>I341/'Total x Ano'!$L$30</f>
        <v>9.2532420518275408E-4</v>
      </c>
      <c r="W341" s="9">
        <f>J341/'Total x Ano'!$L$30</f>
        <v>1.0480865778681417E-3</v>
      </c>
      <c r="X341" s="9">
        <f>K341/'Total x Ano'!$L$30</f>
        <v>5.395200837555022E-3</v>
      </c>
      <c r="Y341" s="9">
        <f>L341/'Total x Ano'!$L$30</f>
        <v>4.905117626886938E-2</v>
      </c>
    </row>
    <row r="342" spans="1:25" x14ac:dyDescent="0.25">
      <c r="A342" s="123" t="s">
        <v>546</v>
      </c>
      <c r="B342" s="184">
        <f>'[1]SCC x Ano'!B86</f>
        <v>49554.246827503957</v>
      </c>
      <c r="C342" s="184">
        <f>'[1]SCC x Ano'!C86</f>
        <v>12902.641734977085</v>
      </c>
      <c r="D342" s="184">
        <f>'[1]SCC x Ano'!D86</f>
        <v>498655.53096356895</v>
      </c>
      <c r="E342" s="184">
        <f>'[1]SCC x Ano'!E86</f>
        <v>14243.777474332997</v>
      </c>
      <c r="F342" s="184">
        <f>'[1]SCC x Ano'!F86</f>
        <v>398246.49082262139</v>
      </c>
      <c r="G342" s="184">
        <f>'[1]SCC x Ano'!G86</f>
        <v>35921.899148909317</v>
      </c>
      <c r="H342" s="184">
        <f>'[1]SCC x Ano'!H86</f>
        <v>20613.702603597678</v>
      </c>
      <c r="I342" s="184">
        <f>'[1]SCC x Ano'!I86</f>
        <v>29652.898494183828</v>
      </c>
      <c r="J342" s="184">
        <f>'[1]SCC x Ano'!J86</f>
        <v>7712.4545128805157</v>
      </c>
      <c r="K342" s="184">
        <f>'[1]SCC x Ano'!K86</f>
        <v>94850.127556164865</v>
      </c>
      <c r="L342" s="10">
        <f t="shared" si="15"/>
        <v>1162353.7701387405</v>
      </c>
      <c r="N342" s="123" t="s">
        <v>546</v>
      </c>
      <c r="O342" s="9">
        <f>B342/'Total x Ano'!$L$30</f>
        <v>4.5984595612866042E-4</v>
      </c>
      <c r="P342" s="9">
        <f>C342/'Total x Ano'!$L$30</f>
        <v>1.1973197061917593E-4</v>
      </c>
      <c r="Q342" s="9">
        <f>D342/'Total x Ano'!$L$30</f>
        <v>4.6273476865259676E-3</v>
      </c>
      <c r="R342" s="9">
        <f>E342/'Total x Ano'!$L$30</f>
        <v>1.3217723789382942E-4</v>
      </c>
      <c r="S342" s="9">
        <f>F342/'Total x Ano'!$L$30</f>
        <v>3.695587160968994E-3</v>
      </c>
      <c r="T342" s="9">
        <f>G342/'Total x Ano'!$L$30</f>
        <v>3.333425713761283E-4</v>
      </c>
      <c r="U342" s="9">
        <f>H342/'Total x Ano'!$L$30</f>
        <v>1.9128789942261934E-4</v>
      </c>
      <c r="V342" s="9">
        <f>I342/'Total x Ano'!$L$30</f>
        <v>2.7516845342256025E-4</v>
      </c>
      <c r="W342" s="9">
        <f>J342/'Total x Ano'!$L$30</f>
        <v>7.156886133129393E-5</v>
      </c>
      <c r="X342" s="9">
        <f>K342/'Total x Ano'!$L$30</f>
        <v>8.8017577477903907E-4</v>
      </c>
      <c r="Y342" s="9">
        <f>L342/'Total x Ano'!$L$30</f>
        <v>1.0786233572468268E-2</v>
      </c>
    </row>
    <row r="343" spans="1:25" x14ac:dyDescent="0.25">
      <c r="A343" s="123" t="s">
        <v>547</v>
      </c>
      <c r="B343" s="184">
        <f>'[1]SCC x Ano'!B87</f>
        <v>488369.00210938265</v>
      </c>
      <c r="C343" s="184">
        <f>'[1]SCC x Ano'!C87</f>
        <v>342748.87919483916</v>
      </c>
      <c r="D343" s="184">
        <f>'[1]SCC x Ano'!D87</f>
        <v>14351684.45484061</v>
      </c>
      <c r="E343" s="184">
        <f>'[1]SCC x Ano'!E87</f>
        <v>458245.14060517674</v>
      </c>
      <c r="F343" s="184">
        <f>'[1]SCC x Ano'!F87</f>
        <v>2991891.0346969203</v>
      </c>
      <c r="G343" s="184">
        <f>'[1]SCC x Ano'!G87</f>
        <v>359310.7578262717</v>
      </c>
      <c r="H343" s="184">
        <f>'[1]SCC x Ano'!H87</f>
        <v>233471.88761236667</v>
      </c>
      <c r="I343" s="184">
        <f>'[1]SCC x Ano'!I87</f>
        <v>221563.12433381134</v>
      </c>
      <c r="J343" s="184">
        <f>'[1]SCC x Ano'!J87</f>
        <v>337316.4912043048</v>
      </c>
      <c r="K343" s="184">
        <f>'[1]SCC x Ano'!K87</f>
        <v>688926.00517741195</v>
      </c>
      <c r="L343" s="10">
        <f t="shared" si="15"/>
        <v>20473526.777601093</v>
      </c>
      <c r="N343" s="123" t="s">
        <v>547</v>
      </c>
      <c r="O343" s="9">
        <f>B343/'Total x Ano'!$L$30</f>
        <v>4.5318923219703515E-3</v>
      </c>
      <c r="P343" s="9">
        <f>C343/'Total x Ano'!$L$30</f>
        <v>3.1805888729177245E-3</v>
      </c>
      <c r="Q343" s="9">
        <f>D343/'Total x Ano'!$L$30</f>
        <v>0.13317857666499888</v>
      </c>
      <c r="R343" s="9">
        <f>E343/'Total x Ano'!$L$30</f>
        <v>4.2523534977015002E-3</v>
      </c>
      <c r="S343" s="9">
        <f>F343/'Total x Ano'!$L$30</f>
        <v>2.7763694971938528E-2</v>
      </c>
      <c r="T343" s="9">
        <f>G343/'Total x Ano'!$L$30</f>
        <v>3.3342772730475573E-3</v>
      </c>
      <c r="U343" s="9">
        <f>H343/'Total x Ano'!$L$30</f>
        <v>2.1665368815308793E-3</v>
      </c>
      <c r="V343" s="9">
        <f>I343/'Total x Ano'!$L$30</f>
        <v>2.0560277529147277E-3</v>
      </c>
      <c r="W343" s="9">
        <f>J343/'Total x Ano'!$L$30</f>
        <v>3.1301782258088143E-3</v>
      </c>
      <c r="X343" s="9">
        <f>K343/'Total x Ano'!$L$30</f>
        <v>6.3929906684985251E-3</v>
      </c>
      <c r="Y343" s="9">
        <f>L343/'Total x Ano'!$L$30</f>
        <v>0.18998711713132746</v>
      </c>
    </row>
    <row r="344" spans="1:25" x14ac:dyDescent="0.25">
      <c r="A344" s="123" t="s">
        <v>548</v>
      </c>
      <c r="B344" s="184">
        <f>'[1]SCC x Ano'!B88</f>
        <v>2738844.9665524731</v>
      </c>
      <c r="C344" s="184">
        <f>'[1]SCC x Ano'!C88</f>
        <v>1206941.1613026152</v>
      </c>
      <c r="D344" s="184">
        <f>'[1]SCC x Ano'!D88</f>
        <v>15388070.165558601</v>
      </c>
      <c r="E344" s="184">
        <f>'[1]SCC x Ano'!E88</f>
        <v>4183593.8519573533</v>
      </c>
      <c r="F344" s="184">
        <f>'[1]SCC x Ano'!F88</f>
        <v>12830208.679583425</v>
      </c>
      <c r="G344" s="184">
        <f>'[1]SCC x Ano'!G88</f>
        <v>1156293.6244428519</v>
      </c>
      <c r="H344" s="184">
        <f>'[1]SCC x Ano'!H88</f>
        <v>1975493.6587598345</v>
      </c>
      <c r="I344" s="184">
        <f>'[1]SCC x Ano'!I88</f>
        <v>509624.48382509005</v>
      </c>
      <c r="J344" s="184">
        <f>'[1]SCC x Ano'!J88</f>
        <v>181583.81573133825</v>
      </c>
      <c r="K344" s="184">
        <f>'[1]SCC x Ano'!K88</f>
        <v>7812219.5881801844</v>
      </c>
      <c r="L344" s="10">
        <f t="shared" si="15"/>
        <v>47982873.995893769</v>
      </c>
      <c r="N344" s="123" t="s">
        <v>548</v>
      </c>
      <c r="O344" s="9">
        <f>B344/'Total x Ano'!$L$30</f>
        <v>2.5415516589659147E-2</v>
      </c>
      <c r="P344" s="9">
        <f>C344/'Total x Ano'!$L$30</f>
        <v>1.1199988857507826E-2</v>
      </c>
      <c r="Q344" s="9">
        <f>D344/'Total x Ano'!$L$30</f>
        <v>0.14279587101561508</v>
      </c>
      <c r="R344" s="9">
        <f>E344/'Total x Ano'!$L$30</f>
        <v>3.8822277364117828E-2</v>
      </c>
      <c r="S344" s="9">
        <f>F344/'Total x Ano'!$L$30</f>
        <v>0.11905981737812756</v>
      </c>
      <c r="T344" s="9">
        <f>G344/'Total x Ano'!$L$30</f>
        <v>1.0729997554967983E-2</v>
      </c>
      <c r="U344" s="9">
        <f>H344/'Total x Ano'!$L$30</f>
        <v>1.8331885327622865E-2</v>
      </c>
      <c r="V344" s="9">
        <f>I344/'Total x Ano'!$L$30</f>
        <v>4.7291357055002925E-3</v>
      </c>
      <c r="W344" s="9">
        <f>J344/'Total x Ano'!$L$30</f>
        <v>1.6850338509458009E-3</v>
      </c>
      <c r="X344" s="9">
        <f>K344/'Total x Ano'!$L$30</f>
        <v>7.2494646089946768E-2</v>
      </c>
      <c r="Y344" s="9">
        <f>L344/'Total x Ano'!$L$30</f>
        <v>0.44526416973401117</v>
      </c>
    </row>
    <row r="345" spans="1:25" x14ac:dyDescent="0.25">
      <c r="A345" s="123" t="s">
        <v>549</v>
      </c>
      <c r="B345" s="184">
        <f>'[1]SCC x Ano'!B89</f>
        <v>346143.69783204666</v>
      </c>
      <c r="C345" s="184">
        <f>'[1]SCC x Ano'!C89</f>
        <v>173935.86965826151</v>
      </c>
      <c r="D345" s="184">
        <f>'[1]SCC x Ano'!D89</f>
        <v>1714558.2584276474</v>
      </c>
      <c r="E345" s="184">
        <f>'[1]SCC x Ano'!E89</f>
        <v>156880.43348542519</v>
      </c>
      <c r="F345" s="184">
        <f>'[1]SCC x Ano'!F89</f>
        <v>1941319.3769722672</v>
      </c>
      <c r="G345" s="184">
        <f>'[1]SCC x Ano'!G89</f>
        <v>157190.53442946292</v>
      </c>
      <c r="H345" s="184">
        <f>'[1]SCC x Ano'!H89</f>
        <v>248835.36923101393</v>
      </c>
      <c r="I345" s="184">
        <f>'[1]SCC x Ano'!I89</f>
        <v>80560.539387602083</v>
      </c>
      <c r="J345" s="184">
        <f>'[1]SCC x Ano'!J89</f>
        <v>83981.596113416337</v>
      </c>
      <c r="K345" s="184">
        <f>'[1]SCC x Ano'!K89</f>
        <v>473219.01777072239</v>
      </c>
      <c r="L345" s="10">
        <f t="shared" si="15"/>
        <v>5376624.6933078654</v>
      </c>
      <c r="N345" s="123" t="s">
        <v>549</v>
      </c>
      <c r="O345" s="9">
        <f>B345/'Total x Ano'!$L$30</f>
        <v>3.2120915941182744E-3</v>
      </c>
      <c r="P345" s="9">
        <f>C345/'Total x Ano'!$L$30</f>
        <v>1.6140636052141585E-3</v>
      </c>
      <c r="Q345" s="9">
        <f>D345/'Total x Ano'!$L$30</f>
        <v>1.5910496721490898E-2</v>
      </c>
      <c r="R345" s="9">
        <f>E345/'Total x Ano'!$L$30</f>
        <v>1.4557951649452562E-3</v>
      </c>
      <c r="S345" s="9">
        <f>F345/'Total x Ano'!$L$30</f>
        <v>1.8014760029798908E-2</v>
      </c>
      <c r="T345" s="9">
        <f>G345/'Total x Ano'!$L$30</f>
        <v>1.4586727924794573E-3</v>
      </c>
      <c r="U345" s="9">
        <f>H345/'Total x Ano'!$L$30</f>
        <v>2.3091045794919507E-3</v>
      </c>
      <c r="V345" s="9">
        <f>I345/'Total x Ano'!$L$30</f>
        <v>7.4757342977860091E-4</v>
      </c>
      <c r="W345" s="9">
        <f>J345/'Total x Ano'!$L$30</f>
        <v>7.79319631199612E-4</v>
      </c>
      <c r="X345" s="9">
        <f>K345/'Total x Ano'!$L$30</f>
        <v>4.3913058035676793E-3</v>
      </c>
      <c r="Y345" s="9">
        <f>L345/'Total x Ano'!$L$30</f>
        <v>4.9893183352084793E-2</v>
      </c>
    </row>
    <row r="346" spans="1:25" x14ac:dyDescent="0.25">
      <c r="A346" s="123" t="s">
        <v>550</v>
      </c>
      <c r="B346" s="184">
        <f>'[1]SCC x Ano'!B90</f>
        <v>225162.96369499891</v>
      </c>
      <c r="C346" s="184">
        <f>'[1]SCC x Ano'!C90</f>
        <v>56404.032286386282</v>
      </c>
      <c r="D346" s="184">
        <f>'[1]SCC x Ano'!D90</f>
        <v>942490.75107132294</v>
      </c>
      <c r="E346" s="184">
        <f>'[1]SCC x Ano'!E90</f>
        <v>188083.34749306549</v>
      </c>
      <c r="F346" s="184">
        <f>'[1]SCC x Ano'!F90</f>
        <v>657163.93186150072</v>
      </c>
      <c r="G346" s="184">
        <f>'[1]SCC x Ano'!G90</f>
        <v>149654.97677821643</v>
      </c>
      <c r="H346" s="184">
        <f>'[1]SCC x Ano'!H90</f>
        <v>236997.91141869433</v>
      </c>
      <c r="I346" s="184">
        <f>'[1]SCC x Ano'!I90</f>
        <v>31847.078535666718</v>
      </c>
      <c r="J346" s="184">
        <f>'[1]SCC x Ano'!J90</f>
        <v>3436.3243307752164</v>
      </c>
      <c r="K346" s="184">
        <f>'[1]SCC x Ano'!K90</f>
        <v>258496.86320842721</v>
      </c>
      <c r="L346" s="10">
        <f t="shared" si="15"/>
        <v>2749738.1806790545</v>
      </c>
      <c r="N346" s="123" t="s">
        <v>550</v>
      </c>
      <c r="O346" s="9">
        <f>B346/'Total x Ano'!$L$30</f>
        <v>2.0894329942196185E-3</v>
      </c>
      <c r="P346" s="9">
        <f>C346/'Total x Ano'!$L$30</f>
        <v>5.2340955249569651E-4</v>
      </c>
      <c r="Q346" s="9">
        <f>D346/'Total x Ano'!$L$30</f>
        <v>8.7459821975997155E-3</v>
      </c>
      <c r="R346" s="9">
        <f>E346/'Total x Ano'!$L$30</f>
        <v>1.7453472163726608E-3</v>
      </c>
      <c r="S346" s="9">
        <f>F346/'Total x Ano'!$L$30</f>
        <v>6.0982498156423523E-3</v>
      </c>
      <c r="T346" s="9">
        <f>G346/'Total x Ano'!$L$30</f>
        <v>1.3887454717159662E-3</v>
      </c>
      <c r="U346" s="9">
        <f>H346/'Total x Ano'!$L$30</f>
        <v>2.199257140486631E-3</v>
      </c>
      <c r="V346" s="9">
        <f>I346/'Total x Ano'!$L$30</f>
        <v>2.9552967135422118E-4</v>
      </c>
      <c r="W346" s="9">
        <f>J346/'Total x Ano'!$L$30</f>
        <v>3.1887879417359357E-5</v>
      </c>
      <c r="X346" s="9">
        <f>K346/'Total x Ano'!$L$30</f>
        <v>2.3987598405463681E-3</v>
      </c>
      <c r="Y346" s="9">
        <f>L346/'Total x Ano'!$L$30</f>
        <v>2.551660177985059E-2</v>
      </c>
    </row>
    <row r="347" spans="1:25" x14ac:dyDescent="0.25">
      <c r="A347" s="123" t="s">
        <v>551</v>
      </c>
      <c r="B347" s="184">
        <f>'[1]SCC x Ano'!B91</f>
        <v>652210.80973489862</v>
      </c>
      <c r="C347" s="184">
        <f>'[1]SCC x Ano'!C91</f>
        <v>83004.402519645198</v>
      </c>
      <c r="D347" s="184">
        <f>'[1]SCC x Ano'!D91</f>
        <v>1613929.6669416055</v>
      </c>
      <c r="E347" s="184">
        <f>'[1]SCC x Ano'!E91</f>
        <v>166009.22324039359</v>
      </c>
      <c r="F347" s="184">
        <f>'[1]SCC x Ano'!F91</f>
        <v>1522731.0461695509</v>
      </c>
      <c r="G347" s="184">
        <f>'[1]SCC x Ano'!G91</f>
        <v>169468.20504347247</v>
      </c>
      <c r="H347" s="184">
        <f>'[1]SCC x Ano'!H91</f>
        <v>182044.23811007041</v>
      </c>
      <c r="I347" s="184">
        <f>'[1]SCC x Ano'!I91</f>
        <v>60485.481100484154</v>
      </c>
      <c r="J347" s="184">
        <f>'[1]SCC x Ano'!J91</f>
        <v>70892.916616396862</v>
      </c>
      <c r="K347" s="184">
        <f>'[1]SCC x Ano'!K91</f>
        <v>463380.23746157822</v>
      </c>
      <c r="L347" s="10">
        <f t="shared" si="15"/>
        <v>4984156.2269380949</v>
      </c>
      <c r="N347" s="123" t="s">
        <v>551</v>
      </c>
      <c r="O347" s="9">
        <f>B347/'Total x Ano'!$L$30</f>
        <v>6.0522865869395166E-3</v>
      </c>
      <c r="P347" s="9">
        <f>C347/'Total x Ano'!$L$30</f>
        <v>7.7025161884509703E-4</v>
      </c>
      <c r="Q347" s="9">
        <f>D347/'Total x Ano'!$L$30</f>
        <v>1.4976698836783745E-2</v>
      </c>
      <c r="R347" s="9">
        <f>E347/'Total x Ano'!$L$30</f>
        <v>1.5405071184491292E-3</v>
      </c>
      <c r="S347" s="9">
        <f>F347/'Total x Ano'!$L$30</f>
        <v>1.4130407758795566E-2</v>
      </c>
      <c r="T347" s="9">
        <f>G347/'Total x Ano'!$L$30</f>
        <v>1.5726052512288534E-3</v>
      </c>
      <c r="U347" s="9">
        <f>H347/'Total x Ano'!$L$30</f>
        <v>1.6893064084464349E-3</v>
      </c>
      <c r="V347" s="9">
        <f>I347/'Total x Ano'!$L$30</f>
        <v>5.612839598868976E-4</v>
      </c>
      <c r="W347" s="9">
        <f>J347/'Total x Ano'!$L$30</f>
        <v>6.5786129567653169E-4</v>
      </c>
      <c r="X347" s="9">
        <f>K347/'Total x Ano'!$L$30</f>
        <v>4.3000053878001427E-3</v>
      </c>
      <c r="Y347" s="9">
        <f>L347/'Total x Ano'!$L$30</f>
        <v>4.6251214222851902E-2</v>
      </c>
    </row>
    <row r="348" spans="1:25" x14ac:dyDescent="0.25">
      <c r="A348" s="123" t="s">
        <v>552</v>
      </c>
      <c r="B348" s="184">
        <f>'[1]SCC x Ano'!B92</f>
        <v>33332.017815720916</v>
      </c>
      <c r="C348" s="184">
        <f>'[1]SCC x Ano'!C92</f>
        <v>31944.18251947403</v>
      </c>
      <c r="D348" s="184">
        <f>'[1]SCC x Ano'!D92</f>
        <v>367416.50181222172</v>
      </c>
      <c r="E348" s="184">
        <f>'[1]SCC x Ano'!E92</f>
        <v>9276.7529886428692</v>
      </c>
      <c r="F348" s="184">
        <f>'[1]SCC x Ano'!F92</f>
        <v>104106.84066829852</v>
      </c>
      <c r="G348" s="184">
        <f>'[1]SCC x Ano'!G92</f>
        <v>17241.433700299291</v>
      </c>
      <c r="H348" s="184">
        <f>'[1]SCC x Ano'!H92</f>
        <v>118627.30739578907</v>
      </c>
      <c r="I348" s="184">
        <f>'[1]SCC x Ano'!I92</f>
        <v>11690.727528712117</v>
      </c>
      <c r="J348" s="184">
        <f>'[1]SCC x Ano'!J92</f>
        <v>1537.4512359590913</v>
      </c>
      <c r="K348" s="184">
        <f>'[1]SCC x Ano'!K92</f>
        <v>83786.986602681136</v>
      </c>
      <c r="L348" s="10">
        <f t="shared" si="15"/>
        <v>778960.20226779871</v>
      </c>
      <c r="N348" s="123" t="s">
        <v>552</v>
      </c>
      <c r="O348" s="9">
        <f>B348/'Total x Ano'!$L$30</f>
        <v>3.093093848348129E-4</v>
      </c>
      <c r="P348" s="9">
        <f>C348/'Total x Ano'!$L$30</f>
        <v>2.9643076212113788E-4</v>
      </c>
      <c r="Q348" s="9">
        <f>D348/'Total x Ano'!$L$30</f>
        <v>3.4094957221610755E-3</v>
      </c>
      <c r="R348" s="9">
        <f>E348/'Total x Ano'!$L$30</f>
        <v>8.6085000195466798E-5</v>
      </c>
      <c r="S348" s="9">
        <f>F348/'Total x Ano'!$L$30</f>
        <v>9.6607481197912113E-4</v>
      </c>
      <c r="T348" s="9">
        <f>G348/'Total x Ano'!$L$30</f>
        <v>1.5999443181008161E-4</v>
      </c>
      <c r="U348" s="9">
        <f>H348/'Total x Ano'!$L$30</f>
        <v>1.1008196286843421E-3</v>
      </c>
      <c r="V348" s="9">
        <f>I348/'Total x Ano'!$L$30</f>
        <v>1.084858336560669E-4</v>
      </c>
      <c r="W348" s="9">
        <f>J348/'Total x Ano'!$L$30</f>
        <v>1.4267005935168404E-5</v>
      </c>
      <c r="X348" s="9">
        <f>K348/'Total x Ano'!$L$30</f>
        <v>7.7751372348705463E-4</v>
      </c>
      <c r="Y348" s="9">
        <f>L348/'Total x Ano'!$L$30</f>
        <v>7.2284763048643275E-3</v>
      </c>
    </row>
    <row r="349" spans="1:25" x14ac:dyDescent="0.25">
      <c r="A349" s="123" t="s">
        <v>553</v>
      </c>
      <c r="B349" s="184">
        <f>'[1]SCC x Ano'!B93</f>
        <v>30659.429460332951</v>
      </c>
      <c r="C349" s="184">
        <f>'[1]SCC x Ano'!C93</f>
        <v>12486.656313117221</v>
      </c>
      <c r="D349" s="184">
        <f>'[1]SCC x Ano'!D93</f>
        <v>392310.57947521016</v>
      </c>
      <c r="E349" s="184">
        <f>'[1]SCC x Ano'!E93</f>
        <v>18812.809385179891</v>
      </c>
      <c r="F349" s="184">
        <f>'[1]SCC x Ano'!F93</f>
        <v>94334.16631552836</v>
      </c>
      <c r="G349" s="184">
        <f>'[1]SCC x Ano'!G93</f>
        <v>26899.734840091725</v>
      </c>
      <c r="H349" s="184">
        <f>'[1]SCC x Ano'!H93</f>
        <v>19506.856640848448</v>
      </c>
      <c r="I349" s="184">
        <f>'[1]SCC x Ano'!I93</f>
        <v>33082.191681700817</v>
      </c>
      <c r="J349" s="184">
        <f>'[1]SCC x Ano'!J93</f>
        <v>778.69339474786</v>
      </c>
      <c r="K349" s="184">
        <f>'[1]SCC x Ano'!K93</f>
        <v>94965.650139405683</v>
      </c>
      <c r="L349" s="10">
        <f t="shared" si="15"/>
        <v>723836.76764616324</v>
      </c>
      <c r="N349" s="123" t="s">
        <v>553</v>
      </c>
      <c r="O349" s="9">
        <f>B349/'Total x Ano'!$L$30</f>
        <v>2.8450870625927686E-4</v>
      </c>
      <c r="P349" s="9">
        <f>C349/'Total x Ano'!$L$30</f>
        <v>1.1587177242634287E-4</v>
      </c>
      <c r="Q349" s="9">
        <f>D349/'Total x Ano'!$L$30</f>
        <v>3.6405039944636709E-3</v>
      </c>
      <c r="R349" s="9">
        <f>E349/'Total x Ano'!$L$30</f>
        <v>1.7457624468207526E-4</v>
      </c>
      <c r="S349" s="9">
        <f>F349/'Total x Ano'!$L$30</f>
        <v>8.7538783620231674E-4</v>
      </c>
      <c r="T349" s="9">
        <f>G349/'Total x Ano'!$L$30</f>
        <v>2.4962006445598681E-4</v>
      </c>
      <c r="U349" s="9">
        <f>H349/'Total x Ano'!$L$30</f>
        <v>1.8101675875127995E-4</v>
      </c>
      <c r="V349" s="9">
        <f>I349/'Total x Ano'!$L$30</f>
        <v>3.0699108630705406E-4</v>
      </c>
      <c r="W349" s="9">
        <f>J349/'Total x Ano'!$L$30</f>
        <v>7.226000425056576E-6</v>
      </c>
      <c r="X349" s="9">
        <f>K349/'Total x Ano'!$L$30</f>
        <v>8.8124778366113841E-4</v>
      </c>
      <c r="Y349" s="9">
        <f>L349/'Total x Ano'!$L$30</f>
        <v>6.7169502476341998E-3</v>
      </c>
    </row>
    <row r="350" spans="1:25" x14ac:dyDescent="0.25">
      <c r="A350" s="123" t="s">
        <v>554</v>
      </c>
      <c r="B350" s="184">
        <f>'[1]SCC x Ano'!B94</f>
        <v>156970.54282615473</v>
      </c>
      <c r="C350" s="184">
        <f>'[1]SCC x Ano'!C94</f>
        <v>57354.940167890345</v>
      </c>
      <c r="D350" s="184">
        <f>'[1]SCC x Ano'!D94</f>
        <v>738676.51407303428</v>
      </c>
      <c r="E350" s="184">
        <f>'[1]SCC x Ano'!E94</f>
        <v>42293.674333138952</v>
      </c>
      <c r="F350" s="184">
        <f>'[1]SCC x Ano'!F94</f>
        <v>370973.30879651901</v>
      </c>
      <c r="G350" s="184">
        <f>'[1]SCC x Ano'!G94</f>
        <v>48999.779013354208</v>
      </c>
      <c r="H350" s="184">
        <f>'[1]SCC x Ano'!H94</f>
        <v>74379.561969998977</v>
      </c>
      <c r="I350" s="184">
        <f>'[1]SCC x Ano'!I94</f>
        <v>31838.6654350793</v>
      </c>
      <c r="J350" s="184">
        <f>'[1]SCC x Ano'!J94</f>
        <v>5647.5736049502166</v>
      </c>
      <c r="K350" s="184">
        <f>'[1]SCC x Ano'!K94</f>
        <v>193779.59446903216</v>
      </c>
      <c r="L350" s="10">
        <f t="shared" si="15"/>
        <v>1720914.1546891523</v>
      </c>
      <c r="N350" s="123" t="s">
        <v>554</v>
      </c>
      <c r="O350" s="9">
        <f>B350/'Total x Ano'!$L$30</f>
        <v>1.4566313478881255E-3</v>
      </c>
      <c r="P350" s="9">
        <f>C350/'Total x Ano'!$L$30</f>
        <v>5.3223364269895667E-4</v>
      </c>
      <c r="Q350" s="9">
        <f>D350/'Total x Ano'!$L$30</f>
        <v>6.8546578674901805E-3</v>
      </c>
      <c r="R350" s="9">
        <f>E350/'Total x Ano'!$L$30</f>
        <v>3.9247040076335047E-4</v>
      </c>
      <c r="S350" s="9">
        <f>F350/'Total x Ano'!$L$30</f>
        <v>3.442501638165665E-3</v>
      </c>
      <c r="T350" s="9">
        <f>G350/'Total x Ano'!$L$30</f>
        <v>4.5470069011285764E-4</v>
      </c>
      <c r="U350" s="9">
        <f>H350/'Total x Ano'!$L$30</f>
        <v>6.9021613646121354E-4</v>
      </c>
      <c r="V350" s="9">
        <f>I350/'Total x Ano'!$L$30</f>
        <v>2.9545160074410584E-4</v>
      </c>
      <c r="W350" s="9">
        <f>J350/'Total x Ano'!$L$30</f>
        <v>5.2407493816128479E-5</v>
      </c>
      <c r="X350" s="9">
        <f>K350/'Total x Ano'!$L$30</f>
        <v>1.798206381927661E-3</v>
      </c>
      <c r="Y350" s="9">
        <f>L350/'Total x Ano'!$L$30</f>
        <v>1.5969477200068246E-2</v>
      </c>
    </row>
    <row r="351" spans="1:25" x14ac:dyDescent="0.25">
      <c r="A351" s="123" t="s">
        <v>555</v>
      </c>
      <c r="B351" s="184">
        <f>'[1]SCC x Ano'!B95</f>
        <v>77857.244889996728</v>
      </c>
      <c r="C351" s="184">
        <f>'[1]SCC x Ano'!C95</f>
        <v>44352.500345886445</v>
      </c>
      <c r="D351" s="184">
        <f>'[1]SCC x Ano'!D95</f>
        <v>3102366.1396175697</v>
      </c>
      <c r="E351" s="184">
        <f>'[1]SCC x Ano'!E95</f>
        <v>61865.123154000321</v>
      </c>
      <c r="F351" s="184">
        <f>'[1]SCC x Ano'!F95</f>
        <v>695303.79886414274</v>
      </c>
      <c r="G351" s="184">
        <f>'[1]SCC x Ano'!G95</f>
        <v>108975.48968094192</v>
      </c>
      <c r="H351" s="184">
        <f>'[1]SCC x Ano'!H95</f>
        <v>37425.635041250622</v>
      </c>
      <c r="I351" s="184">
        <f>'[1]SCC x Ano'!I95</f>
        <v>18715.676491422339</v>
      </c>
      <c r="J351" s="184">
        <f>'[1]SCC x Ano'!J95</f>
        <v>23546.925541489694</v>
      </c>
      <c r="K351" s="184">
        <f>'[1]SCC x Ano'!K95</f>
        <v>258920.64541099849</v>
      </c>
      <c r="L351" s="10">
        <f t="shared" si="15"/>
        <v>4429329.1790376995</v>
      </c>
      <c r="N351" s="123" t="s">
        <v>555</v>
      </c>
      <c r="O351" s="9">
        <f>B351/'Total x Ano'!$L$30</f>
        <v>7.2248780901887366E-4</v>
      </c>
      <c r="P351" s="9">
        <f>C351/'Total x Ano'!$L$30</f>
        <v>4.1157558098392765E-4</v>
      </c>
      <c r="Q351" s="9">
        <f>D351/'Total x Ano'!$L$30</f>
        <v>2.8788865033093688E-2</v>
      </c>
      <c r="R351" s="9">
        <f>E351/'Total x Ano'!$L$30</f>
        <v>5.7408655219392732E-4</v>
      </c>
      <c r="S351" s="9">
        <f>F351/'Total x Ano'!$L$30</f>
        <v>6.4521743474690689E-3</v>
      </c>
      <c r="T351" s="9">
        <f>G351/'Total x Ano'!$L$30</f>
        <v>1.0112541599382801E-3</v>
      </c>
      <c r="U351" s="9">
        <f>H351/'Total x Ano'!$L$30</f>
        <v>3.472967107980371E-4</v>
      </c>
      <c r="V351" s="9">
        <f>I351/'Total x Ano'!$L$30</f>
        <v>1.7367488564100326E-4</v>
      </c>
      <c r="W351" s="9">
        <f>J351/'Total x Ano'!$L$30</f>
        <v>2.1850717512079897E-4</v>
      </c>
      <c r="X351" s="9">
        <f>K351/'Total x Ano'!$L$30</f>
        <v>2.4026923901179528E-3</v>
      </c>
      <c r="Y351" s="9">
        <f>L351/'Total x Ano'!$L$30</f>
        <v>4.1102614644375562E-2</v>
      </c>
    </row>
    <row r="352" spans="1:25" x14ac:dyDescent="0.25">
      <c r="A352" s="123" t="s">
        <v>95</v>
      </c>
      <c r="B352" s="184">
        <f>'[1]SCC x Ano'!B96</f>
        <v>5818884.4250937235</v>
      </c>
      <c r="C352" s="184">
        <f>'[1]SCC x Ano'!C96</f>
        <v>2745137.2546758642</v>
      </c>
      <c r="D352" s="184">
        <f>'[1]SCC x Ano'!D96</f>
        <v>46864927.083867483</v>
      </c>
      <c r="E352" s="184">
        <f>'[1]SCC x Ano'!E96</f>
        <v>5667157.722256802</v>
      </c>
      <c r="F352" s="184">
        <f>'[1]SCC x Ano'!F96</f>
        <v>25720178.812377017</v>
      </c>
      <c r="G352" s="184">
        <f>'[1]SCC x Ano'!G96</f>
        <v>2790488.9397756783</v>
      </c>
      <c r="H352" s="184">
        <f>'[1]SCC x Ano'!H96</f>
        <v>3749003.8731624428</v>
      </c>
      <c r="I352" s="184">
        <f>'[1]SCC x Ano'!I96</f>
        <v>1267210.0093269215</v>
      </c>
      <c r="J352" s="184">
        <f>'[1]SCC x Ano'!J96</f>
        <v>1065512.9269924429</v>
      </c>
      <c r="K352" s="184">
        <f>'[1]SCC x Ano'!K96</f>
        <v>12074209.849594673</v>
      </c>
      <c r="L352" s="10">
        <f t="shared" si="15"/>
        <v>107762710.89712304</v>
      </c>
      <c r="N352" s="123" t="s">
        <v>95</v>
      </c>
      <c r="O352" s="9">
        <f>B352/'Total x Ano'!$L$30</f>
        <v>5.3997197886463628E-2</v>
      </c>
      <c r="P352" s="9">
        <f>C352/'Total x Ano'!$L$30</f>
        <v>2.5473906807119417E-2</v>
      </c>
      <c r="Q352" s="9">
        <f>D352/'Total x Ano'!$L$30</f>
        <v>0.43489001616345424</v>
      </c>
      <c r="R352" s="9">
        <f>E352/'Total x Ano'!$L$30</f>
        <v>5.2589227526644369E-2</v>
      </c>
      <c r="S352" s="9">
        <f>F352/'Total x Ano'!$L$30</f>
        <v>0.23867419999234329</v>
      </c>
      <c r="T352" s="9">
        <f>G352/'Total x Ano'!$L$30</f>
        <v>2.5894754470678193E-2</v>
      </c>
      <c r="U352" s="9">
        <f>H352/'Total x Ano'!$L$30</f>
        <v>3.4789435435987448E-2</v>
      </c>
      <c r="V352" s="9">
        <f>I352/'Total x Ano'!$L$30</f>
        <v>1.1759262538752192E-2</v>
      </c>
      <c r="W352" s="9">
        <f>J352/'Total x Ano'!$L$30</f>
        <v>9.887584658200067E-3</v>
      </c>
      <c r="X352" s="9">
        <f>K352/'Total x Ano'!$L$30</f>
        <v>0.11204441452035725</v>
      </c>
      <c r="Y352" s="9">
        <f>L352/'Total x Ano'!$L$30</f>
        <v>1</v>
      </c>
    </row>
    <row r="355" spans="1:25" x14ac:dyDescent="0.25">
      <c r="A355" s="123"/>
      <c r="B355" s="123">
        <f>B323+1</f>
        <v>2018</v>
      </c>
      <c r="C355" s="123">
        <f t="shared" ref="C355:L355" si="16">C323+1</f>
        <v>2018</v>
      </c>
      <c r="D355" s="123">
        <f t="shared" si="16"/>
        <v>2018</v>
      </c>
      <c r="E355" s="123">
        <f t="shared" si="16"/>
        <v>2018</v>
      </c>
      <c r="F355" s="123">
        <f t="shared" si="16"/>
        <v>2018</v>
      </c>
      <c r="G355" s="123">
        <f t="shared" si="16"/>
        <v>2018</v>
      </c>
      <c r="H355" s="123">
        <f t="shared" si="16"/>
        <v>2018</v>
      </c>
      <c r="I355" s="123">
        <f t="shared" si="16"/>
        <v>2018</v>
      </c>
      <c r="J355" s="123">
        <f t="shared" si="16"/>
        <v>2018</v>
      </c>
      <c r="K355" s="123">
        <f t="shared" si="16"/>
        <v>2018</v>
      </c>
      <c r="L355" s="123">
        <f t="shared" si="16"/>
        <v>2018</v>
      </c>
      <c r="N355" s="133"/>
      <c r="O355" s="123">
        <f>O323+1</f>
        <v>2018</v>
      </c>
      <c r="P355" s="123">
        <f t="shared" ref="P355:Y355" si="17">P323+1</f>
        <v>2018</v>
      </c>
      <c r="Q355" s="123">
        <f t="shared" si="17"/>
        <v>2018</v>
      </c>
      <c r="R355" s="123">
        <f t="shared" si="17"/>
        <v>2018</v>
      </c>
      <c r="S355" s="123">
        <f t="shared" si="17"/>
        <v>2018</v>
      </c>
      <c r="T355" s="123">
        <f t="shared" si="17"/>
        <v>2018</v>
      </c>
      <c r="U355" s="123">
        <f t="shared" si="17"/>
        <v>2018</v>
      </c>
      <c r="V355" s="123">
        <f t="shared" si="17"/>
        <v>2018</v>
      </c>
      <c r="W355" s="123">
        <f t="shared" si="17"/>
        <v>2018</v>
      </c>
      <c r="X355" s="123">
        <f t="shared" si="17"/>
        <v>2018</v>
      </c>
      <c r="Y355" s="123">
        <f t="shared" si="17"/>
        <v>2018</v>
      </c>
    </row>
    <row r="356" spans="1:25" x14ac:dyDescent="0.25">
      <c r="A356" s="123"/>
      <c r="B356" s="123" t="s">
        <v>780</v>
      </c>
      <c r="C356" s="123" t="s">
        <v>782</v>
      </c>
      <c r="D356" s="123" t="s">
        <v>23</v>
      </c>
      <c r="E356" s="123" t="s">
        <v>787</v>
      </c>
      <c r="F356" s="123" t="s">
        <v>788</v>
      </c>
      <c r="G356" s="123" t="s">
        <v>791</v>
      </c>
      <c r="H356" s="123" t="s">
        <v>25</v>
      </c>
      <c r="I356" s="123" t="s">
        <v>24</v>
      </c>
      <c r="J356" s="123" t="s">
        <v>35</v>
      </c>
      <c r="K356" s="123" t="s">
        <v>795</v>
      </c>
      <c r="L356" s="123" t="s">
        <v>935</v>
      </c>
      <c r="N356" s="123"/>
      <c r="O356" s="123" t="s">
        <v>780</v>
      </c>
      <c r="P356" s="123" t="s">
        <v>782</v>
      </c>
      <c r="Q356" s="123" t="s">
        <v>23</v>
      </c>
      <c r="R356" s="123" t="s">
        <v>787</v>
      </c>
      <c r="S356" s="123" t="s">
        <v>788</v>
      </c>
      <c r="T356" s="123" t="s">
        <v>791</v>
      </c>
      <c r="U356" s="123" t="s">
        <v>25</v>
      </c>
      <c r="V356" s="123" t="s">
        <v>24</v>
      </c>
      <c r="W356" s="123" t="s">
        <v>35</v>
      </c>
      <c r="X356" s="123" t="s">
        <v>795</v>
      </c>
      <c r="Y356" s="123" t="s">
        <v>935</v>
      </c>
    </row>
    <row r="357" spans="1:25" x14ac:dyDescent="0.25">
      <c r="A357" s="123" t="s">
        <v>529</v>
      </c>
      <c r="B357" s="184">
        <f>'[1]SCC x Ano'!B101</f>
        <v>23027.905666822622</v>
      </c>
      <c r="C357" s="184">
        <f>'[1]SCC x Ano'!C101</f>
        <v>2809.6981912058113</v>
      </c>
      <c r="D357" s="184">
        <f>'[1]SCC x Ano'!D101</f>
        <v>213141.91188341769</v>
      </c>
      <c r="E357" s="184">
        <f>'[1]SCC x Ano'!E101</f>
        <v>2252.724077632402</v>
      </c>
      <c r="F357" s="184">
        <f>'[1]SCC x Ano'!F101</f>
        <v>64844.087162030599</v>
      </c>
      <c r="G357" s="184">
        <f>'[1]SCC x Ano'!G101</f>
        <v>10030.322578397894</v>
      </c>
      <c r="H357" s="184">
        <f>'[1]SCC x Ano'!H101</f>
        <v>6385.2908492456518</v>
      </c>
      <c r="I357" s="184">
        <f>'[1]SCC x Ano'!I101</f>
        <v>5339.1642260797762</v>
      </c>
      <c r="J357" s="184">
        <f>'[1]SCC x Ano'!J101</f>
        <v>2744.9043730130688</v>
      </c>
      <c r="K357" s="184">
        <f>'[1]SCC x Ano'!K101</f>
        <v>15420.504515670989</v>
      </c>
      <c r="L357" s="10">
        <f>SUM(B357:K357)</f>
        <v>345996.51352351648</v>
      </c>
      <c r="N357" s="123" t="s">
        <v>529</v>
      </c>
      <c r="O357" s="9">
        <f>B357/'Total x Ano'!$M$30</f>
        <v>2.0855333237612233E-4</v>
      </c>
      <c r="P357" s="9">
        <f>C357/'Total x Ano'!$M$30</f>
        <v>2.5446166456699204E-5</v>
      </c>
      <c r="Q357" s="9">
        <f>D357/'Total x Ano'!$M$30</f>
        <v>1.9303299499071631E-3</v>
      </c>
      <c r="R357" s="9">
        <f>E357/'Total x Ano'!$M$30</f>
        <v>2.0401903677721141E-5</v>
      </c>
      <c r="S357" s="9">
        <f>F357/'Total x Ano'!$M$30</f>
        <v>5.8726358611122333E-4</v>
      </c>
      <c r="T357" s="9">
        <f>G357/'Total x Ano'!$M$30</f>
        <v>9.0840097610186783E-5</v>
      </c>
      <c r="U357" s="9">
        <f>H357/'Total x Ano'!$M$30</f>
        <v>5.7828692894097847E-5</v>
      </c>
      <c r="V357" s="9">
        <f>I357/'Total x Ano'!$M$30</f>
        <v>4.8354396946162136E-5</v>
      </c>
      <c r="W357" s="9">
        <f>J357/'Total x Ano'!$M$30</f>
        <v>2.4859358133919863E-5</v>
      </c>
      <c r="X357" s="9">
        <f>K357/'Total x Ano'!$M$30</f>
        <v>1.3965653890521469E-4</v>
      </c>
      <c r="Y357" s="9">
        <f>L357/'Total x Ano'!$M$30</f>
        <v>3.1335340230185102E-3</v>
      </c>
    </row>
    <row r="358" spans="1:25" x14ac:dyDescent="0.25">
      <c r="A358" s="123" t="s">
        <v>530</v>
      </c>
      <c r="B358" s="184">
        <f>'[1]SCC x Ano'!B102</f>
        <v>6893.5909107252737</v>
      </c>
      <c r="C358" s="184">
        <f>'[1]SCC x Ano'!C102</f>
        <v>587.38326537003059</v>
      </c>
      <c r="D358" s="184">
        <f>'[1]SCC x Ano'!D102</f>
        <v>67002.653046525898</v>
      </c>
      <c r="E358" s="184">
        <f>'[1]SCC x Ano'!E102</f>
        <v>0</v>
      </c>
      <c r="F358" s="184">
        <f>'[1]SCC x Ano'!F102</f>
        <v>21680.648131344431</v>
      </c>
      <c r="G358" s="184">
        <f>'[1]SCC x Ano'!G102</f>
        <v>1887.3754570938502</v>
      </c>
      <c r="H358" s="184">
        <f>'[1]SCC x Ano'!H102</f>
        <v>821.76305892502808</v>
      </c>
      <c r="I358" s="184">
        <f>'[1]SCC x Ano'!I102</f>
        <v>2177.7193109302548</v>
      </c>
      <c r="J358" s="184">
        <f>'[1]SCC x Ano'!J102</f>
        <v>35551.906862128541</v>
      </c>
      <c r="K358" s="184">
        <f>'[1]SCC x Ano'!K102</f>
        <v>11635.485603588217</v>
      </c>
      <c r="L358" s="10">
        <f t="shared" ref="L358:L384" si="18">SUM(B358:K358)</f>
        <v>148238.52564663155</v>
      </c>
      <c r="N358" s="123" t="s">
        <v>530</v>
      </c>
      <c r="O358" s="9">
        <f>B358/'Total x Ano'!$M$30</f>
        <v>6.2432136785276073E-5</v>
      </c>
      <c r="P358" s="9">
        <f>C358/'Total x Ano'!$M$30</f>
        <v>5.319664721025003E-6</v>
      </c>
      <c r="Q358" s="9">
        <f>D358/'Total x Ano'!$M$30</f>
        <v>6.0681274159580113E-4</v>
      </c>
      <c r="R358" s="9">
        <f>E358/'Total x Ano'!$M$30</f>
        <v>0</v>
      </c>
      <c r="S358" s="9">
        <f>F358/'Total x Ano'!$M$30</f>
        <v>1.9635182987484917E-4</v>
      </c>
      <c r="T358" s="9">
        <f>G358/'Total x Ano'!$M$30</f>
        <v>1.7093106369153405E-5</v>
      </c>
      <c r="U358" s="9">
        <f>H358/'Total x Ano'!$M$30</f>
        <v>7.4423365651235748E-6</v>
      </c>
      <c r="V358" s="9">
        <f>I358/'Total x Ano'!$M$30</f>
        <v>1.9722619409922386E-5</v>
      </c>
      <c r="W358" s="9">
        <f>J358/'Total x Ano'!$M$30</f>
        <v>3.2197755000815418E-4</v>
      </c>
      <c r="X358" s="9">
        <f>K358/'Total x Ano'!$M$30</f>
        <v>1.0537733355139036E-4</v>
      </c>
      <c r="Y358" s="9">
        <f>L358/'Total x Ano'!$M$30</f>
        <v>1.3425293188806956E-3</v>
      </c>
    </row>
    <row r="359" spans="1:25" x14ac:dyDescent="0.25">
      <c r="A359" s="123" t="s">
        <v>531</v>
      </c>
      <c r="B359" s="184">
        <f>'[1]SCC x Ano'!B103</f>
        <v>131185.82832792099</v>
      </c>
      <c r="C359" s="184">
        <f>'[1]SCC x Ano'!C103</f>
        <v>58261.190846106649</v>
      </c>
      <c r="D359" s="184">
        <f>'[1]SCC x Ano'!D103</f>
        <v>364539.02868904977</v>
      </c>
      <c r="E359" s="184">
        <f>'[1]SCC x Ano'!E103</f>
        <v>17414.376729261476</v>
      </c>
      <c r="F359" s="184">
        <f>'[1]SCC x Ano'!F103</f>
        <v>169032.81359456899</v>
      </c>
      <c r="G359" s="184">
        <f>'[1]SCC x Ano'!G103</f>
        <v>17538.957691586173</v>
      </c>
      <c r="H359" s="184">
        <f>'[1]SCC x Ano'!H103</f>
        <v>19064.419367275645</v>
      </c>
      <c r="I359" s="184">
        <f>'[1]SCC x Ano'!I103</f>
        <v>13080.339923851343</v>
      </c>
      <c r="J359" s="184">
        <f>'[1]SCC x Ano'!J103</f>
        <v>1205.4207238056456</v>
      </c>
      <c r="K359" s="184">
        <f>'[1]SCC x Ano'!K103</f>
        <v>34535.323125619412</v>
      </c>
      <c r="L359" s="10">
        <f t="shared" si="18"/>
        <v>825857.69901904615</v>
      </c>
      <c r="N359" s="123" t="s">
        <v>531</v>
      </c>
      <c r="O359" s="9">
        <f>B359/'Total x Ano'!$M$30</f>
        <v>1.1880907475545015E-3</v>
      </c>
      <c r="P359" s="9">
        <f>C359/'Total x Ano'!$M$30</f>
        <v>5.2764526982853948E-4</v>
      </c>
      <c r="Q359" s="9">
        <f>D359/'Total x Ano'!$M$30</f>
        <v>3.3014652011446335E-3</v>
      </c>
      <c r="R359" s="9">
        <f>E359/'Total x Ano'!$M$30</f>
        <v>1.5771413825848784E-4</v>
      </c>
      <c r="S359" s="9">
        <f>F359/'Total x Ano'!$M$30</f>
        <v>1.5308537852336693E-3</v>
      </c>
      <c r="T359" s="9">
        <f>G359/'Total x Ano'!$M$30</f>
        <v>1.5884241172023269E-4</v>
      </c>
      <c r="U359" s="9">
        <f>H359/'Total x Ano'!$M$30</f>
        <v>1.7265782856621458E-4</v>
      </c>
      <c r="V359" s="9">
        <f>I359/'Total x Ano'!$M$30</f>
        <v>1.1846272601602301E-4</v>
      </c>
      <c r="W359" s="9">
        <f>J359/'Total x Ano'!$M$30</f>
        <v>1.0916950612104536E-5</v>
      </c>
      <c r="X359" s="9">
        <f>K359/'Total x Ano'!$M$30</f>
        <v>3.127708106304693E-4</v>
      </c>
      <c r="Y359" s="9">
        <f>L359/'Total x Ano'!$M$30</f>
        <v>7.479419869564876E-3</v>
      </c>
    </row>
    <row r="360" spans="1:25" x14ac:dyDescent="0.25">
      <c r="A360" s="123" t="s">
        <v>532</v>
      </c>
      <c r="B360" s="184">
        <f>'[1]SCC x Ano'!B104</f>
        <v>1945.2757892018972</v>
      </c>
      <c r="C360" s="184">
        <f>'[1]SCC x Ano'!C104</f>
        <v>9175.7402936703074</v>
      </c>
      <c r="D360" s="184">
        <f>'[1]SCC x Ano'!D104</f>
        <v>96686.33379270033</v>
      </c>
      <c r="E360" s="184">
        <f>'[1]SCC x Ano'!E104</f>
        <v>290.15348431267381</v>
      </c>
      <c r="F360" s="184">
        <f>'[1]SCC x Ano'!F104</f>
        <v>16620.638917226381</v>
      </c>
      <c r="G360" s="184">
        <f>'[1]SCC x Ano'!G104</f>
        <v>3919.8853476793524</v>
      </c>
      <c r="H360" s="184">
        <f>'[1]SCC x Ano'!H104</f>
        <v>3363.8082213067396</v>
      </c>
      <c r="I360" s="184">
        <f>'[1]SCC x Ano'!I104</f>
        <v>1245.5141454052748</v>
      </c>
      <c r="J360" s="184">
        <f>'[1]SCC x Ano'!J104</f>
        <v>811.51779767338883</v>
      </c>
      <c r="K360" s="184">
        <f>'[1]SCC x Ano'!K104</f>
        <v>2526.745597502535</v>
      </c>
      <c r="L360" s="10">
        <f t="shared" si="18"/>
        <v>136585.61338667889</v>
      </c>
      <c r="N360" s="123" t="s">
        <v>532</v>
      </c>
      <c r="O360" s="9">
        <f>B360/'Total x Ano'!$M$30</f>
        <v>1.7617483504509438E-5</v>
      </c>
      <c r="P360" s="9">
        <f>C360/'Total x Ano'!$M$30</f>
        <v>8.3100532152164389E-5</v>
      </c>
      <c r="Q360" s="9">
        <f>D360/'Total x Ano'!$M$30</f>
        <v>8.75644420271763E-4</v>
      </c>
      <c r="R360" s="9">
        <f>E360/'Total x Ano'!$M$30</f>
        <v>2.6277889500448233E-6</v>
      </c>
      <c r="S360" s="9">
        <f>F360/'Total x Ano'!$M$30</f>
        <v>1.5052561368626209E-4</v>
      </c>
      <c r="T360" s="9">
        <f>G360/'Total x Ano'!$M$30</f>
        <v>3.5500629697675095E-5</v>
      </c>
      <c r="U360" s="9">
        <f>H360/'Total x Ano'!$M$30</f>
        <v>3.0464490526311703E-5</v>
      </c>
      <c r="V360" s="9">
        <f>I360/'Total x Ano'!$M$30</f>
        <v>1.1280058608200353E-5</v>
      </c>
      <c r="W360" s="9">
        <f>J360/'Total x Ano'!$M$30</f>
        <v>7.349549865108048E-6</v>
      </c>
      <c r="X360" s="9">
        <f>K360/'Total x Ano'!$M$30</f>
        <v>2.2883592717902592E-5</v>
      </c>
      <c r="Y360" s="9">
        <f>L360/'Total x Ano'!$M$30</f>
        <v>1.2369941599799416E-3</v>
      </c>
    </row>
    <row r="361" spans="1:25" x14ac:dyDescent="0.25">
      <c r="A361" s="123" t="s">
        <v>533</v>
      </c>
      <c r="B361" s="184">
        <f>'[1]SCC x Ano'!B105</f>
        <v>46688.350230028729</v>
      </c>
      <c r="C361" s="184">
        <f>'[1]SCC x Ano'!C105</f>
        <v>47133.503195411264</v>
      </c>
      <c r="D361" s="184">
        <f>'[1]SCC x Ano'!D105</f>
        <v>505596.06252994336</v>
      </c>
      <c r="E361" s="184">
        <f>'[1]SCC x Ano'!E105</f>
        <v>11919.722703715612</v>
      </c>
      <c r="F361" s="184">
        <f>'[1]SCC x Ano'!F105</f>
        <v>216559.14955624528</v>
      </c>
      <c r="G361" s="184">
        <f>'[1]SCC x Ano'!G105</f>
        <v>42020.679150023265</v>
      </c>
      <c r="H361" s="184">
        <f>'[1]SCC x Ano'!H105</f>
        <v>18007.282630903625</v>
      </c>
      <c r="I361" s="184">
        <f>'[1]SCC x Ano'!I105</f>
        <v>15018.516494487405</v>
      </c>
      <c r="J361" s="184">
        <f>'[1]SCC x Ano'!J105</f>
        <v>139368.64727056952</v>
      </c>
      <c r="K361" s="184">
        <f>'[1]SCC x Ano'!K105</f>
        <v>62147.280986311365</v>
      </c>
      <c r="L361" s="10">
        <f t="shared" si="18"/>
        <v>1104459.1947476394</v>
      </c>
      <c r="N361" s="123" t="s">
        <v>533</v>
      </c>
      <c r="O361" s="9">
        <f>B361/'Total x Ano'!$M$30</f>
        <v>4.2283528361176828E-4</v>
      </c>
      <c r="P361" s="9">
        <f>C361/'Total x Ano'!$M$30</f>
        <v>4.2686683279782373E-4</v>
      </c>
      <c r="Q361" s="9">
        <f>D361/'Total x Ano'!$M$30</f>
        <v>4.5789549949730654E-3</v>
      </c>
      <c r="R361" s="9">
        <f>E361/'Total x Ano'!$M$30</f>
        <v>1.0795154048423789E-4</v>
      </c>
      <c r="S361" s="9">
        <f>F361/'Total x Ano'!$M$30</f>
        <v>1.9612783268243136E-3</v>
      </c>
      <c r="T361" s="9">
        <f>G361/'Total x Ano'!$M$30</f>
        <v>3.8056229655618464E-4</v>
      </c>
      <c r="U361" s="9">
        <f>H361/'Total x Ano'!$M$30</f>
        <v>1.6308381899984555E-4</v>
      </c>
      <c r="V361" s="9">
        <f>I361/'Total x Ano'!$M$30</f>
        <v>1.3601591510702419E-4</v>
      </c>
      <c r="W361" s="9">
        <f>J361/'Total x Ano'!$M$30</f>
        <v>1.2621988398582892E-3</v>
      </c>
      <c r="X361" s="9">
        <f>K361/'Total x Ano'!$M$30</f>
        <v>5.6283983160848236E-4</v>
      </c>
      <c r="Y361" s="9">
        <f>L361/'Total x Ano'!$M$30</f>
        <v>1.0002587680821035E-2</v>
      </c>
    </row>
    <row r="362" spans="1:25" x14ac:dyDescent="0.25">
      <c r="A362" s="123" t="s">
        <v>534</v>
      </c>
      <c r="B362" s="184">
        <f>'[1]SCC x Ano'!B106</f>
        <v>1513.2290813858606</v>
      </c>
      <c r="C362" s="184">
        <f>'[1]SCC x Ano'!C106</f>
        <v>56.554543238983484</v>
      </c>
      <c r="D362" s="184">
        <f>'[1]SCC x Ano'!D106</f>
        <v>67566.062178084743</v>
      </c>
      <c r="E362" s="184">
        <f>'[1]SCC x Ano'!E106</f>
        <v>593.07358531468572</v>
      </c>
      <c r="F362" s="184">
        <f>'[1]SCC x Ano'!F106</f>
        <v>15517.298867361911</v>
      </c>
      <c r="G362" s="184">
        <f>'[1]SCC x Ano'!G106</f>
        <v>3076.7779910336853</v>
      </c>
      <c r="H362" s="184">
        <f>'[1]SCC x Ano'!H106</f>
        <v>1757.9605138322813</v>
      </c>
      <c r="I362" s="184">
        <f>'[1]SCC x Ano'!I106</f>
        <v>387.12487030432021</v>
      </c>
      <c r="J362" s="184">
        <f>'[1]SCC x Ano'!J106</f>
        <v>363.97793062370812</v>
      </c>
      <c r="K362" s="184">
        <f>'[1]SCC x Ano'!K106</f>
        <v>23947.218269351528</v>
      </c>
      <c r="L362" s="10">
        <f t="shared" si="18"/>
        <v>114779.2778305317</v>
      </c>
      <c r="N362" s="123" t="s">
        <v>534</v>
      </c>
      <c r="O362" s="9">
        <f>B362/'Total x Ano'!$M$30</f>
        <v>1.3704631768843982E-5</v>
      </c>
      <c r="P362" s="9">
        <f>C362/'Total x Ano'!$M$30</f>
        <v>5.1218893390259929E-7</v>
      </c>
      <c r="Q362" s="9">
        <f>D362/'Total x Ano'!$M$30</f>
        <v>6.119152834238678E-4</v>
      </c>
      <c r="R362" s="9">
        <f>E362/'Total x Ano'!$M$30</f>
        <v>5.3711993765822358E-6</v>
      </c>
      <c r="S362" s="9">
        <f>F362/'Total x Ano'!$M$30</f>
        <v>1.4053316159476356E-4</v>
      </c>
      <c r="T362" s="9">
        <f>G362/'Total x Ano'!$M$30</f>
        <v>2.7864987476306772E-5</v>
      </c>
      <c r="U362" s="9">
        <f>H362/'Total x Ano'!$M$30</f>
        <v>1.5921053727155976E-5</v>
      </c>
      <c r="V362" s="9">
        <f>I362/'Total x Ano'!$M$30</f>
        <v>3.5060149592309877E-6</v>
      </c>
      <c r="W362" s="9">
        <f>J362/'Total x Ano'!$M$30</f>
        <v>3.2963835895986303E-6</v>
      </c>
      <c r="X362" s="9">
        <f>K362/'Total x Ano'!$M$30</f>
        <v>2.1687913106258286E-4</v>
      </c>
      <c r="Y362" s="9">
        <f>L362/'Total x Ano'!$M$30</f>
        <v>1.0395040359128353E-3</v>
      </c>
    </row>
    <row r="363" spans="1:25" x14ac:dyDescent="0.25">
      <c r="A363" s="123" t="s">
        <v>535</v>
      </c>
      <c r="B363" s="184">
        <f>'[1]SCC x Ano'!B107</f>
        <v>4829.8657848898656</v>
      </c>
      <c r="C363" s="184">
        <f>'[1]SCC x Ano'!C107</f>
        <v>6615.6497242312207</v>
      </c>
      <c r="D363" s="184">
        <f>'[1]SCC x Ano'!D107</f>
        <v>134085.42608153788</v>
      </c>
      <c r="E363" s="184">
        <f>'[1]SCC x Ano'!E107</f>
        <v>1824.927714245815</v>
      </c>
      <c r="F363" s="184">
        <f>'[1]SCC x Ano'!F107</f>
        <v>46307.462357771634</v>
      </c>
      <c r="G363" s="184">
        <f>'[1]SCC x Ano'!G107</f>
        <v>8556.1067035853503</v>
      </c>
      <c r="H363" s="184">
        <f>'[1]SCC x Ano'!H107</f>
        <v>2198.7202345712712</v>
      </c>
      <c r="I363" s="184">
        <f>'[1]SCC x Ano'!I107</f>
        <v>1754.5801441262388</v>
      </c>
      <c r="J363" s="184">
        <f>'[1]SCC x Ano'!J107</f>
        <v>317.0689936736843</v>
      </c>
      <c r="K363" s="184">
        <f>'[1]SCC x Ano'!K107</f>
        <v>11468.473825497746</v>
      </c>
      <c r="L363" s="10">
        <f t="shared" si="18"/>
        <v>217958.28156413071</v>
      </c>
      <c r="N363" s="123" t="s">
        <v>535</v>
      </c>
      <c r="O363" s="9">
        <f>B363/'Total x Ano'!$M$30</f>
        <v>4.3741911181242986E-5</v>
      </c>
      <c r="P363" s="9">
        <f>C363/'Total x Ano'!$M$30</f>
        <v>5.9914949096279157E-5</v>
      </c>
      <c r="Q363" s="9">
        <f>D363/'Total x Ano'!$M$30</f>
        <v>1.214351093710877E-3</v>
      </c>
      <c r="R363" s="9">
        <f>E363/'Total x Ano'!$M$30</f>
        <v>1.6527545390280334E-5</v>
      </c>
      <c r="S363" s="9">
        <f>F363/'Total x Ano'!$M$30</f>
        <v>4.1938575432455593E-4</v>
      </c>
      <c r="T363" s="9">
        <f>G363/'Total x Ano'!$M$30</f>
        <v>7.7488790818232284E-5</v>
      </c>
      <c r="U363" s="9">
        <f>H363/'Total x Ano'!$M$30</f>
        <v>1.9912815282342544E-5</v>
      </c>
      <c r="V363" s="9">
        <f>I363/'Total x Ano'!$M$30</f>
        <v>1.5890439246748663E-5</v>
      </c>
      <c r="W363" s="9">
        <f>J363/'Total x Ano'!$M$30</f>
        <v>2.8715505517751462E-6</v>
      </c>
      <c r="X363" s="9">
        <f>K363/'Total x Ano'!$M$30</f>
        <v>1.0386478337115353E-4</v>
      </c>
      <c r="Y363" s="9">
        <f>L363/'Total x Ano'!$M$30</f>
        <v>1.9739496329734874E-3</v>
      </c>
    </row>
    <row r="364" spans="1:25" x14ac:dyDescent="0.25">
      <c r="A364" s="123" t="s">
        <v>536</v>
      </c>
      <c r="B364" s="184">
        <f>'[1]SCC x Ano'!B108</f>
        <v>35507.353913019506</v>
      </c>
      <c r="C364" s="184">
        <f>'[1]SCC x Ano'!C108</f>
        <v>10626.878172744287</v>
      </c>
      <c r="D364" s="184">
        <f>'[1]SCC x Ano'!D108</f>
        <v>312706.8040106275</v>
      </c>
      <c r="E364" s="184">
        <f>'[1]SCC x Ano'!E108</f>
        <v>8027.9049653467855</v>
      </c>
      <c r="F364" s="184">
        <f>'[1]SCC x Ano'!F108</f>
        <v>105457.86560151499</v>
      </c>
      <c r="G364" s="184">
        <f>'[1]SCC x Ano'!G108</f>
        <v>14827.98650018475</v>
      </c>
      <c r="H364" s="184">
        <f>'[1]SCC x Ano'!H108</f>
        <v>10308.815582709143</v>
      </c>
      <c r="I364" s="184">
        <f>'[1]SCC x Ano'!I108</f>
        <v>4011.7116188412365</v>
      </c>
      <c r="J364" s="184">
        <f>'[1]SCC x Ano'!J108</f>
        <v>8573.8274966632416</v>
      </c>
      <c r="K364" s="184">
        <f>'[1]SCC x Ano'!K108</f>
        <v>27921.084824618672</v>
      </c>
      <c r="L364" s="10">
        <f t="shared" si="18"/>
        <v>537970.23268627014</v>
      </c>
      <c r="N364" s="123" t="s">
        <v>536</v>
      </c>
      <c r="O364" s="9">
        <f>B364/'Total x Ano'!$M$30</f>
        <v>3.2157405408723505E-4</v>
      </c>
      <c r="P364" s="9">
        <f>C364/'Total x Ano'!$M$30</f>
        <v>9.624283196860511E-5</v>
      </c>
      <c r="Q364" s="9">
        <f>D364/'Total x Ano'!$M$30</f>
        <v>2.8320441718268433E-3</v>
      </c>
      <c r="R364" s="9">
        <f>E364/'Total x Ano'!$M$30</f>
        <v>7.2705106436754934E-5</v>
      </c>
      <c r="S364" s="9">
        <f>F364/'Total x Ano'!$M$30</f>
        <v>9.5508421888996988E-4</v>
      </c>
      <c r="T364" s="9">
        <f>G364/'Total x Ano'!$M$30</f>
        <v>1.342903710734358E-4</v>
      </c>
      <c r="U364" s="9">
        <f>H364/'Total x Ano'!$M$30</f>
        <v>9.3362282863717168E-5</v>
      </c>
      <c r="V364" s="9">
        <f>I364/'Total x Ano'!$M$30</f>
        <v>3.633225872758187E-5</v>
      </c>
      <c r="W364" s="9">
        <f>J364/'Total x Ano'!$M$30</f>
        <v>7.7649280030851671E-5</v>
      </c>
      <c r="X364" s="9">
        <f>K364/'Total x Ano'!$M$30</f>
        <v>2.5286864415638639E-4</v>
      </c>
      <c r="Y364" s="9">
        <f>L364/'Total x Ano'!$M$30</f>
        <v>4.8721532200613812E-3</v>
      </c>
    </row>
    <row r="365" spans="1:25" x14ac:dyDescent="0.25">
      <c r="A365" s="123" t="s">
        <v>537</v>
      </c>
      <c r="B365" s="184">
        <f>'[1]SCC x Ano'!B109</f>
        <v>27850.259442248273</v>
      </c>
      <c r="C365" s="184">
        <f>'[1]SCC x Ano'!C109</f>
        <v>43426.189333656737</v>
      </c>
      <c r="D365" s="184">
        <f>'[1]SCC x Ano'!D109</f>
        <v>191485.01350269417</v>
      </c>
      <c r="E365" s="184">
        <f>'[1]SCC x Ano'!E109</f>
        <v>12612.926593681035</v>
      </c>
      <c r="F365" s="184">
        <f>'[1]SCC x Ano'!F109</f>
        <v>94889.117591901333</v>
      </c>
      <c r="G365" s="184">
        <f>'[1]SCC x Ano'!G109</f>
        <v>10056.069050393078</v>
      </c>
      <c r="H365" s="184">
        <f>'[1]SCC x Ano'!H109</f>
        <v>14884.47407500507</v>
      </c>
      <c r="I365" s="184">
        <f>'[1]SCC x Ano'!I109</f>
        <v>6057.1012491128695</v>
      </c>
      <c r="J365" s="184">
        <f>'[1]SCC x Ano'!J109</f>
        <v>6403.866391964646</v>
      </c>
      <c r="K365" s="184">
        <f>'[1]SCC x Ano'!K109</f>
        <v>28165.647118381974</v>
      </c>
      <c r="L365" s="10">
        <f t="shared" si="18"/>
        <v>435830.6643490392</v>
      </c>
      <c r="N365" s="123" t="s">
        <v>537</v>
      </c>
      <c r="O365" s="9">
        <f>B365/'Total x Ano'!$M$30</f>
        <v>2.5222721068328332E-4</v>
      </c>
      <c r="P365" s="9">
        <f>C365/'Total x Ano'!$M$30</f>
        <v>3.932913669599971E-4</v>
      </c>
      <c r="Q365" s="9">
        <f>D365/'Total x Ano'!$M$30</f>
        <v>1.7341932107881454E-3</v>
      </c>
      <c r="R365" s="9">
        <f>E365/'Total x Ano'!$M$30</f>
        <v>1.1422957476838335E-4</v>
      </c>
      <c r="S365" s="9">
        <f>F365/'Total x Ano'!$M$30</f>
        <v>8.5936784553240233E-4</v>
      </c>
      <c r="T365" s="9">
        <f>G365/'Total x Ano'!$M$30</f>
        <v>9.1073271768931944E-5</v>
      </c>
      <c r="U365" s="9">
        <f>H365/'Total x Ano'!$M$30</f>
        <v>1.3480195350464214E-4</v>
      </c>
      <c r="V365" s="9">
        <f>I365/'Total x Ano'!$M$30</f>
        <v>5.4856428036443385E-5</v>
      </c>
      <c r="W365" s="9">
        <f>J365/'Total x Ano'!$M$30</f>
        <v>5.7996923187846297E-5</v>
      </c>
      <c r="X365" s="9">
        <f>K365/'Total x Ano'!$M$30</f>
        <v>2.5508353430210074E-4</v>
      </c>
      <c r="Y365" s="9">
        <f>L365/'Total x Ano'!$M$30</f>
        <v>3.9471213195321764E-3</v>
      </c>
    </row>
    <row r="366" spans="1:25" x14ac:dyDescent="0.25">
      <c r="A366" s="123" t="s">
        <v>538</v>
      </c>
      <c r="B366" s="184">
        <f>'[1]SCC x Ano'!B110</f>
        <v>100114.67704683176</v>
      </c>
      <c r="C366" s="184">
        <f>'[1]SCC x Ano'!C110</f>
        <v>140675.52087957363</v>
      </c>
      <c r="D366" s="184">
        <f>'[1]SCC x Ano'!D110</f>
        <v>883202.9763206098</v>
      </c>
      <c r="E366" s="184">
        <f>'[1]SCC x Ano'!E110</f>
        <v>41377.764256392198</v>
      </c>
      <c r="F366" s="184">
        <f>'[1]SCC x Ano'!F110</f>
        <v>673282.34292010637</v>
      </c>
      <c r="G366" s="184">
        <f>'[1]SCC x Ano'!G110</f>
        <v>29880.737201758231</v>
      </c>
      <c r="H366" s="184">
        <f>'[1]SCC x Ano'!H110</f>
        <v>108963.33452944235</v>
      </c>
      <c r="I366" s="184">
        <f>'[1]SCC x Ano'!I110</f>
        <v>34905.436466603293</v>
      </c>
      <c r="J366" s="184">
        <f>'[1]SCC x Ano'!J110</f>
        <v>4139.6024303598024</v>
      </c>
      <c r="K366" s="184">
        <f>'[1]SCC x Ano'!K110</f>
        <v>171781.87687744963</v>
      </c>
      <c r="L366" s="10">
        <f t="shared" si="18"/>
        <v>2188324.2689291267</v>
      </c>
      <c r="N366" s="123" t="s">
        <v>538</v>
      </c>
      <c r="O366" s="9">
        <f>B366/'Total x Ano'!$M$30</f>
        <v>9.0669337541875368E-4</v>
      </c>
      <c r="P366" s="9">
        <f>C366/'Total x Ano'!$M$30</f>
        <v>1.2740346033921349E-3</v>
      </c>
      <c r="Q366" s="9">
        <f>D366/'Total x Ano'!$M$30</f>
        <v>7.9987701244386648E-3</v>
      </c>
      <c r="R366" s="9">
        <f>E366/'Total x Ano'!$M$30</f>
        <v>3.7473970697982653E-4</v>
      </c>
      <c r="S366" s="9">
        <f>F366/'Total x Ano'!$M$30</f>
        <v>6.0976138376445648E-3</v>
      </c>
      <c r="T366" s="9">
        <f>G366/'Total x Ano'!$M$30</f>
        <v>2.706163299192331E-4</v>
      </c>
      <c r="U366" s="9">
        <f>H366/'Total x Ano'!$M$30</f>
        <v>9.8683166640159913E-4</v>
      </c>
      <c r="V366" s="9">
        <f>I366/'Total x Ano'!$M$30</f>
        <v>3.1612275985832536E-4</v>
      </c>
      <c r="W366" s="9">
        <f>J366/'Total x Ano'!$M$30</f>
        <v>3.7490507997332488E-5</v>
      </c>
      <c r="X366" s="9">
        <f>K366/'Total x Ano'!$M$30</f>
        <v>1.5557508087343179E-3</v>
      </c>
      <c r="Y366" s="9">
        <f>L366/'Total x Ano'!$M$30</f>
        <v>1.9818663720784752E-2</v>
      </c>
    </row>
    <row r="367" spans="1:25" x14ac:dyDescent="0.25">
      <c r="A367" s="123" t="s">
        <v>539</v>
      </c>
      <c r="B367" s="184">
        <f>'[1]SCC x Ano'!B111</f>
        <v>27104.008613950857</v>
      </c>
      <c r="C367" s="184">
        <f>'[1]SCC x Ano'!C111</f>
        <v>14391.854344330619</v>
      </c>
      <c r="D367" s="184">
        <f>'[1]SCC x Ano'!D111</f>
        <v>867815.35514167172</v>
      </c>
      <c r="E367" s="184">
        <f>'[1]SCC x Ano'!E111</f>
        <v>4635.4846878729204</v>
      </c>
      <c r="F367" s="184">
        <f>'[1]SCC x Ano'!F111</f>
        <v>101056.84603333354</v>
      </c>
      <c r="G367" s="184">
        <f>'[1]SCC x Ano'!G111</f>
        <v>27286.319194437754</v>
      </c>
      <c r="H367" s="184">
        <f>'[1]SCC x Ano'!H111</f>
        <v>13822.451274484885</v>
      </c>
      <c r="I367" s="184">
        <f>'[1]SCC x Ano'!I111</f>
        <v>3884.4939092870277</v>
      </c>
      <c r="J367" s="184">
        <f>'[1]SCC x Ano'!J111</f>
        <v>7125.6073866964098</v>
      </c>
      <c r="K367" s="184">
        <f>'[1]SCC x Ano'!K111</f>
        <v>89663.76325140112</v>
      </c>
      <c r="L367" s="10">
        <f t="shared" si="18"/>
        <v>1156786.1838374666</v>
      </c>
      <c r="N367" s="123" t="s">
        <v>539</v>
      </c>
      <c r="O367" s="9">
        <f>B367/'Total x Ano'!$M$30</f>
        <v>2.4546875425734375E-4</v>
      </c>
      <c r="P367" s="9">
        <f>C367/'Total x Ano'!$M$30</f>
        <v>1.3034051928162448E-4</v>
      </c>
      <c r="Q367" s="9">
        <f>D367/'Total x Ano'!$M$30</f>
        <v>7.8594113950500658E-3</v>
      </c>
      <c r="R367" s="9">
        <f>E367/'Total x Ano'!$M$30</f>
        <v>4.1981489451175868E-5</v>
      </c>
      <c r="S367" s="9">
        <f>F367/'Total x Ano'!$M$30</f>
        <v>9.1522617404314079E-4</v>
      </c>
      <c r="T367" s="9">
        <f>G367/'Total x Ano'!$M$30</f>
        <v>2.4711985877540448E-4</v>
      </c>
      <c r="U367" s="9">
        <f>H367/'Total x Ano'!$M$30</f>
        <v>1.251836930639189E-4</v>
      </c>
      <c r="V367" s="9">
        <f>I367/'Total x Ano'!$M$30</f>
        <v>3.5180105438061784E-5</v>
      </c>
      <c r="W367" s="9">
        <f>J367/'Total x Ano'!$M$30</f>
        <v>6.4533405130302312E-5</v>
      </c>
      <c r="X367" s="9">
        <f>K367/'Total x Ano'!$M$30</f>
        <v>8.1204417327472805E-4</v>
      </c>
      <c r="Y367" s="9">
        <f>L367/'Total x Ano'!$M$30</f>
        <v>1.0476489567765765E-2</v>
      </c>
    </row>
    <row r="368" spans="1:25" x14ac:dyDescent="0.25">
      <c r="A368" s="123" t="s">
        <v>540</v>
      </c>
      <c r="B368" s="184">
        <f>'[1]SCC x Ano'!B112</f>
        <v>26335.42232675858</v>
      </c>
      <c r="C368" s="184">
        <f>'[1]SCC x Ano'!C112</f>
        <v>22559.414967035998</v>
      </c>
      <c r="D368" s="184">
        <f>'[1]SCC x Ano'!D112</f>
        <v>310274.82267949311</v>
      </c>
      <c r="E368" s="184">
        <f>'[1]SCC x Ano'!E112</f>
        <v>14593.936970048839</v>
      </c>
      <c r="F368" s="184">
        <f>'[1]SCC x Ano'!F112</f>
        <v>87171.944103384245</v>
      </c>
      <c r="G368" s="184">
        <f>'[1]SCC x Ano'!G112</f>
        <v>18429.521525110998</v>
      </c>
      <c r="H368" s="184">
        <f>'[1]SCC x Ano'!H112</f>
        <v>8247.0024620386976</v>
      </c>
      <c r="I368" s="184">
        <f>'[1]SCC x Ano'!I112</f>
        <v>5766.6352109065165</v>
      </c>
      <c r="J368" s="184">
        <f>'[1]SCC x Ano'!J112</f>
        <v>273.70887901104442</v>
      </c>
      <c r="K368" s="184">
        <f>'[1]SCC x Ano'!K112</f>
        <v>41795.427985734168</v>
      </c>
      <c r="L368" s="10">
        <f t="shared" si="18"/>
        <v>535447.8371095222</v>
      </c>
      <c r="N368" s="123" t="s">
        <v>540</v>
      </c>
      <c r="O368" s="9">
        <f>B368/'Total x Ano'!$M$30</f>
        <v>2.385080156764367E-4</v>
      </c>
      <c r="P368" s="9">
        <f>C368/'Total x Ano'!$M$30</f>
        <v>2.0431042387886847E-4</v>
      </c>
      <c r="Q368" s="9">
        <f>D368/'Total x Ano'!$M$30</f>
        <v>2.8100188162333757E-3</v>
      </c>
      <c r="R368" s="9">
        <f>E368/'Total x Ano'!$M$30</f>
        <v>1.3217069027583573E-4</v>
      </c>
      <c r="S368" s="9">
        <f>F368/'Total x Ano'!$M$30</f>
        <v>7.8947689362209885E-4</v>
      </c>
      <c r="T368" s="9">
        <f>G368/'Total x Ano'!$M$30</f>
        <v>1.6690784580105953E-4</v>
      </c>
      <c r="U368" s="9">
        <f>H368/'Total x Ano'!$M$30</f>
        <v>7.4689373426184088E-5</v>
      </c>
      <c r="V368" s="9">
        <f>I368/'Total x Ano'!$M$30</f>
        <v>5.222580842706649E-5</v>
      </c>
      <c r="W368" s="9">
        <f>J368/'Total x Ano'!$M$30</f>
        <v>2.4788575932429755E-6</v>
      </c>
      <c r="X368" s="9">
        <f>K368/'Total x Ano'!$M$30</f>
        <v>3.7852229858095521E-4</v>
      </c>
      <c r="Y368" s="9">
        <f>L368/'Total x Ano'!$M$30</f>
        <v>4.8493090235151234E-3</v>
      </c>
    </row>
    <row r="369" spans="1:25" x14ac:dyDescent="0.25">
      <c r="A369" s="123" t="s">
        <v>541</v>
      </c>
      <c r="B369" s="184">
        <f>'[1]SCC x Ano'!B113</f>
        <v>91690.385938164822</v>
      </c>
      <c r="C369" s="184">
        <f>'[1]SCC x Ano'!C113</f>
        <v>55497.005900047894</v>
      </c>
      <c r="D369" s="184">
        <f>'[1]SCC x Ano'!D113</f>
        <v>788364.32264737331</v>
      </c>
      <c r="E369" s="184">
        <f>'[1]SCC x Ano'!E113</f>
        <v>20625.483953348423</v>
      </c>
      <c r="F369" s="184">
        <f>'[1]SCC x Ano'!F113</f>
        <v>687705.60679662589</v>
      </c>
      <c r="G369" s="184">
        <f>'[1]SCC x Ano'!G113</f>
        <v>47381.819901597933</v>
      </c>
      <c r="H369" s="184">
        <f>'[1]SCC x Ano'!H113</f>
        <v>52264.876153429417</v>
      </c>
      <c r="I369" s="184">
        <f>'[1]SCC x Ano'!I113</f>
        <v>18113.211754335585</v>
      </c>
      <c r="J369" s="184">
        <f>'[1]SCC x Ano'!J113</f>
        <v>5391.8903135521969</v>
      </c>
      <c r="K369" s="184">
        <f>'[1]SCC x Ano'!K113</f>
        <v>257936.48534171682</v>
      </c>
      <c r="L369" s="10">
        <f t="shared" si="18"/>
        <v>2024971.0887001925</v>
      </c>
      <c r="N369" s="123" t="s">
        <v>541</v>
      </c>
      <c r="O369" s="9">
        <f>B369/'Total x Ano'!$M$30</f>
        <v>8.303983788594141E-4</v>
      </c>
      <c r="P369" s="9">
        <f>C369/'Total x Ano'!$M$30</f>
        <v>5.0261129625989544E-4</v>
      </c>
      <c r="Q369" s="9">
        <f>D369/'Total x Ano'!$M$30</f>
        <v>7.1398593078065278E-3</v>
      </c>
      <c r="R369" s="9">
        <f>E369/'Total x Ano'!$M$30</f>
        <v>1.8679568487804091E-4</v>
      </c>
      <c r="S369" s="9">
        <f>F369/'Total x Ano'!$M$30</f>
        <v>6.2282388188612502E-3</v>
      </c>
      <c r="T369" s="9">
        <f>G369/'Total x Ano'!$M$30</f>
        <v>4.2911572495975855E-4</v>
      </c>
      <c r="U369" s="9">
        <f>H369/'Total x Ano'!$M$30</f>
        <v>4.7333935815653414E-4</v>
      </c>
      <c r="V369" s="9">
        <f>I369/'Total x Ano'!$M$30</f>
        <v>1.6404317118788434E-4</v>
      </c>
      <c r="W369" s="9">
        <f>J369/'Total x Ano'!$M$30</f>
        <v>4.8831913286754539E-5</v>
      </c>
      <c r="X369" s="9">
        <f>K369/'Total x Ano'!$M$30</f>
        <v>2.3360141533366927E-3</v>
      </c>
      <c r="Y369" s="9">
        <f>L369/'Total x Ano'!$M$30</f>
        <v>1.8339247807592756E-2</v>
      </c>
    </row>
    <row r="370" spans="1:25" x14ac:dyDescent="0.25">
      <c r="A370" s="123" t="s">
        <v>542</v>
      </c>
      <c r="B370" s="184">
        <f>'[1]SCC x Ano'!B114</f>
        <v>16488.815911348051</v>
      </c>
      <c r="C370" s="184">
        <f>'[1]SCC x Ano'!C114</f>
        <v>3976.4852596281589</v>
      </c>
      <c r="D370" s="184">
        <f>'[1]SCC x Ano'!D114</f>
        <v>205855.2587722207</v>
      </c>
      <c r="E370" s="184">
        <f>'[1]SCC x Ano'!E114</f>
        <v>14870.83428087072</v>
      </c>
      <c r="F370" s="184">
        <f>'[1]SCC x Ano'!F114</f>
        <v>82730.79850539437</v>
      </c>
      <c r="G370" s="184">
        <f>'[1]SCC x Ano'!G114</f>
        <v>17237.19391027882</v>
      </c>
      <c r="H370" s="184">
        <f>'[1]SCC x Ano'!H114</f>
        <v>14821.065419578532</v>
      </c>
      <c r="I370" s="184">
        <f>'[1]SCC x Ano'!I114</f>
        <v>2844.2307851159817</v>
      </c>
      <c r="J370" s="184">
        <f>'[1]SCC x Ano'!J114</f>
        <v>198.08013840780728</v>
      </c>
      <c r="K370" s="184">
        <f>'[1]SCC x Ano'!K114</f>
        <v>24978.517456858775</v>
      </c>
      <c r="L370" s="10">
        <f t="shared" si="18"/>
        <v>384001.28043970192</v>
      </c>
      <c r="N370" s="123" t="s">
        <v>542</v>
      </c>
      <c r="O370" s="9">
        <f>B370/'Total x Ano'!$M$30</f>
        <v>1.4933175230965535E-4</v>
      </c>
      <c r="P370" s="9">
        <f>C370/'Total x Ano'!$M$30</f>
        <v>3.6013229515474655E-5</v>
      </c>
      <c r="Q370" s="9">
        <f>D370/'Total x Ano'!$M$30</f>
        <v>1.8643380264471668E-3</v>
      </c>
      <c r="R370" s="9">
        <f>E370/'Total x Ano'!$M$30</f>
        <v>1.3467842405473035E-4</v>
      </c>
      <c r="S370" s="9">
        <f>F370/'Total x Ano'!$M$30</f>
        <v>7.4925544546136679E-4</v>
      </c>
      <c r="T370" s="9">
        <f>G370/'Total x Ano'!$M$30</f>
        <v>1.5610947355848142E-4</v>
      </c>
      <c r="U370" s="9">
        <f>H370/'Total x Ano'!$M$30</f>
        <v>1.3422768997490455E-4</v>
      </c>
      <c r="V370" s="9">
        <f>I370/'Total x Ano'!$M$30</f>
        <v>2.575891255005903E-5</v>
      </c>
      <c r="W370" s="9">
        <f>J370/'Total x Ano'!$M$30</f>
        <v>1.7939222758754559E-6</v>
      </c>
      <c r="X370" s="9">
        <f>K370/'Total x Ano'!$M$30</f>
        <v>2.2621914162816812E-4</v>
      </c>
      <c r="Y370" s="9">
        <f>L370/'Total x Ano'!$M$30</f>
        <v>3.4777260177758828E-3</v>
      </c>
    </row>
    <row r="371" spans="1:25" x14ac:dyDescent="0.25">
      <c r="A371" s="123" t="s">
        <v>543</v>
      </c>
      <c r="B371" s="184">
        <f>'[1]SCC x Ano'!B115</f>
        <v>52629.85205564541</v>
      </c>
      <c r="C371" s="184">
        <f>'[1]SCC x Ano'!C115</f>
        <v>4018.0769439194028</v>
      </c>
      <c r="D371" s="184">
        <f>'[1]SCC x Ano'!D115</f>
        <v>183290.71891201206</v>
      </c>
      <c r="E371" s="184">
        <f>'[1]SCC x Ano'!E115</f>
        <v>9739.2486709760269</v>
      </c>
      <c r="F371" s="184">
        <f>'[1]SCC x Ano'!F115</f>
        <v>78417.128976047941</v>
      </c>
      <c r="G371" s="184">
        <f>'[1]SCC x Ano'!G115</f>
        <v>11190.461001644042</v>
      </c>
      <c r="H371" s="184">
        <f>'[1]SCC x Ano'!H115</f>
        <v>15879.438770988681</v>
      </c>
      <c r="I371" s="184">
        <f>'[1]SCC x Ano'!I115</f>
        <v>1691.1789386165703</v>
      </c>
      <c r="J371" s="184">
        <f>'[1]SCC x Ano'!J115</f>
        <v>156.52417869667511</v>
      </c>
      <c r="K371" s="184">
        <f>'[1]SCC x Ano'!K115</f>
        <v>42466.978563798657</v>
      </c>
      <c r="L371" s="10">
        <f t="shared" si="18"/>
        <v>399479.60701234546</v>
      </c>
      <c r="N371" s="123" t="s">
        <v>543</v>
      </c>
      <c r="O371" s="9">
        <f>B371/'Total x Ano'!$M$30</f>
        <v>4.7664477992373342E-4</v>
      </c>
      <c r="P371" s="9">
        <f>C371/'Total x Ano'!$M$30</f>
        <v>3.6389906599512381E-5</v>
      </c>
      <c r="Q371" s="9">
        <f>D371/'Total x Ano'!$M$30</f>
        <v>1.6599811887274267E-3</v>
      </c>
      <c r="R371" s="9">
        <f>E371/'Total x Ano'!$M$30</f>
        <v>8.8203972804098624E-5</v>
      </c>
      <c r="S371" s="9">
        <f>F371/'Total x Ano'!$M$30</f>
        <v>7.1018849043164055E-4</v>
      </c>
      <c r="T371" s="9">
        <f>G371/'Total x Ano'!$M$30</f>
        <v>1.0134694689497233E-4</v>
      </c>
      <c r="U371" s="9">
        <f>H371/'Total x Ano'!$M$30</f>
        <v>1.4381289900468981E-4</v>
      </c>
      <c r="V371" s="9">
        <f>I371/'Total x Ano'!$M$30</f>
        <v>1.5316243187540591E-5</v>
      </c>
      <c r="W371" s="9">
        <f>J371/'Total x Ano'!$M$30</f>
        <v>1.4175687332113082E-6</v>
      </c>
      <c r="X371" s="9">
        <f>K371/'Total x Ano'!$M$30</f>
        <v>3.8460422860710789E-4</v>
      </c>
      <c r="Y371" s="9">
        <f>L371/'Total x Ano'!$M$30</f>
        <v>3.6179062249139336E-3</v>
      </c>
    </row>
    <row r="372" spans="1:25" x14ac:dyDescent="0.25">
      <c r="A372" s="123" t="s">
        <v>544</v>
      </c>
      <c r="B372" s="184">
        <f>'[1]SCC x Ano'!B116</f>
        <v>91169.286735477624</v>
      </c>
      <c r="C372" s="184">
        <f>'[1]SCC x Ano'!C116</f>
        <v>97981.113589567452</v>
      </c>
      <c r="D372" s="184">
        <f>'[1]SCC x Ano'!D116</f>
        <v>1006634.8039915846</v>
      </c>
      <c r="E372" s="184">
        <f>'[1]SCC x Ano'!E116</f>
        <v>59759.151147579454</v>
      </c>
      <c r="F372" s="184">
        <f>'[1]SCC x Ano'!F116</f>
        <v>503590.8851604138</v>
      </c>
      <c r="G372" s="184">
        <f>'[1]SCC x Ano'!G116</f>
        <v>65778.59894826253</v>
      </c>
      <c r="H372" s="184">
        <f>'[1]SCC x Ano'!H116</f>
        <v>28263.966413572653</v>
      </c>
      <c r="I372" s="184">
        <f>'[1]SCC x Ano'!I116</f>
        <v>31540.858330929492</v>
      </c>
      <c r="J372" s="184">
        <f>'[1]SCC x Ano'!J116</f>
        <v>25319.131414166903</v>
      </c>
      <c r="K372" s="184">
        <f>'[1]SCC x Ano'!K116</f>
        <v>305115.00112510135</v>
      </c>
      <c r="L372" s="10">
        <f t="shared" si="18"/>
        <v>2215152.7968566557</v>
      </c>
      <c r="N372" s="123" t="s">
        <v>544</v>
      </c>
      <c r="O372" s="9">
        <f>B372/'Total x Ano'!$M$30</f>
        <v>8.2567901893188357E-4</v>
      </c>
      <c r="P372" s="9">
        <f>C372/'Total x Ano'!$M$30</f>
        <v>8.8737065561582049E-4</v>
      </c>
      <c r="Q372" s="9">
        <f>D372/'Total x Ano'!$M$30</f>
        <v>9.1166363930652965E-3</v>
      </c>
      <c r="R372" s="9">
        <f>E372/'Total x Ano'!$M$30</f>
        <v>5.4121161915962048E-4</v>
      </c>
      <c r="S372" s="9">
        <f>F372/'Total x Ano'!$M$30</f>
        <v>4.5607950099326947E-3</v>
      </c>
      <c r="T372" s="9">
        <f>G372/'Total x Ano'!$M$30</f>
        <v>5.95727036934032E-4</v>
      </c>
      <c r="U372" s="9">
        <f>H372/'Total x Ano'!$M$30</f>
        <v>2.5597396771561039E-4</v>
      </c>
      <c r="V372" s="9">
        <f>I372/'Total x Ano'!$M$30</f>
        <v>2.8565129656561369E-4</v>
      </c>
      <c r="W372" s="9">
        <f>J372/'Total x Ano'!$M$30</f>
        <v>2.2930392827260766E-4</v>
      </c>
      <c r="X372" s="9">
        <f>K372/'Total x Ano'!$M$30</f>
        <v>2.7632886447968592E-3</v>
      </c>
      <c r="Y372" s="9">
        <f>L372/'Total x Ano'!$M$30</f>
        <v>2.0061637570990037E-2</v>
      </c>
    </row>
    <row r="373" spans="1:25" x14ac:dyDescent="0.25">
      <c r="A373" s="123" t="s">
        <v>545</v>
      </c>
      <c r="B373" s="184">
        <f>'[1]SCC x Ano'!B117</f>
        <v>352396.98022532021</v>
      </c>
      <c r="C373" s="184">
        <f>'[1]SCC x Ano'!C117</f>
        <v>188061.17153930018</v>
      </c>
      <c r="D373" s="184">
        <f>'[1]SCC x Ano'!D117</f>
        <v>1960902.8691163808</v>
      </c>
      <c r="E373" s="184">
        <f>'[1]SCC x Ano'!E117</f>
        <v>186423.43378724277</v>
      </c>
      <c r="F373" s="184">
        <f>'[1]SCC x Ano'!F117</f>
        <v>1553134.4839657741</v>
      </c>
      <c r="G373" s="184">
        <f>'[1]SCC x Ano'!G117</f>
        <v>204934.59781920596</v>
      </c>
      <c r="H373" s="184">
        <f>'[1]SCC x Ano'!H117</f>
        <v>193203.46806593132</v>
      </c>
      <c r="I373" s="184">
        <f>'[1]SCC x Ano'!I117</f>
        <v>102652.66492802108</v>
      </c>
      <c r="J373" s="184">
        <f>'[1]SCC x Ano'!J117</f>
        <v>108324.03261501898</v>
      </c>
      <c r="K373" s="184">
        <f>'[1]SCC x Ano'!K117</f>
        <v>652114.41377268499</v>
      </c>
      <c r="L373" s="10">
        <f t="shared" si="18"/>
        <v>5502148.1158348806</v>
      </c>
      <c r="N373" s="123" t="s">
        <v>545</v>
      </c>
      <c r="O373" s="9">
        <f>B373/'Total x Ano'!$M$30</f>
        <v>3.1915001567493226E-3</v>
      </c>
      <c r="P373" s="9">
        <f>C373/'Total x Ano'!$M$30</f>
        <v>1.7031850217966561E-3</v>
      </c>
      <c r="Q373" s="9">
        <f>D373/'Total x Ano'!$M$30</f>
        <v>1.7759010903423921E-2</v>
      </c>
      <c r="R373" s="9">
        <f>E373/'Total x Ano'!$M$30</f>
        <v>1.6883527712788921E-3</v>
      </c>
      <c r="S373" s="9">
        <f>F373/'Total x Ano'!$M$30</f>
        <v>1.4066036961668015E-2</v>
      </c>
      <c r="T373" s="9">
        <f>G373/'Total x Ano'!$M$30</f>
        <v>1.8560000163598475E-3</v>
      </c>
      <c r="U373" s="9">
        <f>H373/'Total x Ano'!$M$30</f>
        <v>1.7497564769785401E-3</v>
      </c>
      <c r="V373" s="9">
        <f>I373/'Total x Ano'!$M$30</f>
        <v>9.2967878441818533E-4</v>
      </c>
      <c r="W373" s="9">
        <f>J373/'Total x Ano'!$M$30</f>
        <v>9.8104179794475908E-4</v>
      </c>
      <c r="X373" s="9">
        <f>K373/'Total x Ano'!$M$30</f>
        <v>5.9059054718439896E-3</v>
      </c>
      <c r="Y373" s="9">
        <f>L373/'Total x Ano'!$M$30</f>
        <v>4.9830468362462133E-2</v>
      </c>
    </row>
    <row r="374" spans="1:25" x14ac:dyDescent="0.25">
      <c r="A374" s="123" t="s">
        <v>546</v>
      </c>
      <c r="B374" s="184">
        <f>'[1]SCC x Ano'!B118</f>
        <v>58886.312951529144</v>
      </c>
      <c r="C374" s="184">
        <f>'[1]SCC x Ano'!C118</f>
        <v>13851.916211471902</v>
      </c>
      <c r="D374" s="184">
        <f>'[1]SCC x Ano'!D118</f>
        <v>503108.22518086166</v>
      </c>
      <c r="E374" s="184">
        <f>'[1]SCC x Ano'!E118</f>
        <v>16073.648583532986</v>
      </c>
      <c r="F374" s="184">
        <f>'[1]SCC x Ano'!F118</f>
        <v>427217.91665462346</v>
      </c>
      <c r="G374" s="184">
        <f>'[1]SCC x Ano'!G118</f>
        <v>35404.577719778208</v>
      </c>
      <c r="H374" s="184">
        <f>'[1]SCC x Ano'!H118</f>
        <v>19317.645965984422</v>
      </c>
      <c r="I374" s="184">
        <f>'[1]SCC x Ano'!I118</f>
        <v>31514.941467540055</v>
      </c>
      <c r="J374" s="184">
        <f>'[1]SCC x Ano'!J118</f>
        <v>13927.720663079301</v>
      </c>
      <c r="K374" s="184">
        <f>'[1]SCC x Ano'!K118</f>
        <v>94806.054840548793</v>
      </c>
      <c r="L374" s="10">
        <f t="shared" si="18"/>
        <v>1214108.9602389501</v>
      </c>
      <c r="N374" s="123" t="s">
        <v>546</v>
      </c>
      <c r="O374" s="9">
        <f>B374/'Total x Ano'!$M$30</f>
        <v>5.3330671816492336E-4</v>
      </c>
      <c r="P374" s="9">
        <f>C374/'Total x Ano'!$M$30</f>
        <v>1.2545054367924638E-4</v>
      </c>
      <c r="Q374" s="9">
        <f>D374/'Total x Ano'!$M$30</f>
        <v>4.5564237766735098E-3</v>
      </c>
      <c r="R374" s="9">
        <f>E374/'Total x Ano'!$M$30</f>
        <v>1.4557176948871352E-4</v>
      </c>
      <c r="S374" s="9">
        <f>F374/'Total x Ano'!$M$30</f>
        <v>3.8691195568632823E-3</v>
      </c>
      <c r="T374" s="9">
        <f>G374/'Total x Ano'!$M$30</f>
        <v>3.2064325656272176E-4</v>
      </c>
      <c r="U374" s="9">
        <f>H374/'Total x Ano'!$M$30</f>
        <v>1.7495118740531535E-4</v>
      </c>
      <c r="V374" s="9">
        <f>I374/'Total x Ano'!$M$30</f>
        <v>2.854165792490324E-4</v>
      </c>
      <c r="W374" s="9">
        <f>J374/'Total x Ano'!$M$30</f>
        <v>1.2613707033175237E-4</v>
      </c>
      <c r="X374" s="9">
        <f>K374/'Total x Ano'!$M$30</f>
        <v>8.5861558374005626E-4</v>
      </c>
      <c r="Y374" s="9">
        <f>L374/'Total x Ano'!$M$30</f>
        <v>1.0995636042158554E-2</v>
      </c>
    </row>
    <row r="375" spans="1:25" x14ac:dyDescent="0.25">
      <c r="A375" s="123" t="s">
        <v>547</v>
      </c>
      <c r="B375" s="184">
        <f>'[1]SCC x Ano'!B119</f>
        <v>508269.28303787898</v>
      </c>
      <c r="C375" s="184">
        <f>'[1]SCC x Ano'!C119</f>
        <v>304501.08735912287</v>
      </c>
      <c r="D375" s="184">
        <f>'[1]SCC x Ano'!D119</f>
        <v>14772519.514814217</v>
      </c>
      <c r="E375" s="184">
        <f>'[1]SCC x Ano'!E119</f>
        <v>734191.44215878635</v>
      </c>
      <c r="F375" s="184">
        <f>'[1]SCC x Ano'!F119</f>
        <v>3108015.8800059785</v>
      </c>
      <c r="G375" s="184">
        <f>'[1]SCC x Ano'!G119</f>
        <v>360962.15821825532</v>
      </c>
      <c r="H375" s="184">
        <f>'[1]SCC x Ano'!H119</f>
        <v>189757.18410905832</v>
      </c>
      <c r="I375" s="184">
        <f>'[1]SCC x Ano'!I119</f>
        <v>254482.92922882811</v>
      </c>
      <c r="J375" s="184">
        <f>'[1]SCC x Ano'!J119</f>
        <v>337766.53537384403</v>
      </c>
      <c r="K375" s="184">
        <f>'[1]SCC x Ano'!K119</f>
        <v>705928.79293542798</v>
      </c>
      <c r="L375" s="10">
        <f t="shared" si="18"/>
        <v>21276394.807241399</v>
      </c>
      <c r="N375" s="123" t="s">
        <v>547</v>
      </c>
      <c r="O375" s="9">
        <f>B375/'Total x Ano'!$M$30</f>
        <v>4.6031651447440624E-3</v>
      </c>
      <c r="P375" s="9">
        <f>C375/'Total x Ano'!$M$30</f>
        <v>2.7577287053243416E-3</v>
      </c>
      <c r="Q375" s="9">
        <f>D375/'Total x Ano'!$M$30</f>
        <v>0.13378803165954162</v>
      </c>
      <c r="R375" s="9">
        <f>E375/'Total x Ano'!$M$30</f>
        <v>6.649240016857039E-3</v>
      </c>
      <c r="S375" s="9">
        <f>F375/'Total x Ano'!$M$30</f>
        <v>2.8147894916341721E-2</v>
      </c>
      <c r="T375" s="9">
        <f>G375/'Total x Ano'!$M$30</f>
        <v>3.2690711021347227E-3</v>
      </c>
      <c r="U375" s="9">
        <f>H375/'Total x Ano'!$M$30</f>
        <v>1.7185450409965112E-3</v>
      </c>
      <c r="V375" s="9">
        <f>I375/'Total x Ano'!$M$30</f>
        <v>2.3047368567248446E-3</v>
      </c>
      <c r="W375" s="9">
        <f>J375/'Total x Ano'!$M$30</f>
        <v>3.0589988310939687E-3</v>
      </c>
      <c r="X375" s="9">
        <f>K375/'Total x Ano'!$M$30</f>
        <v>6.3932779783377938E-3</v>
      </c>
      <c r="Y375" s="9">
        <f>L375/'Total x Ano'!$M$30</f>
        <v>0.19269069025209665</v>
      </c>
    </row>
    <row r="376" spans="1:25" x14ac:dyDescent="0.25">
      <c r="A376" s="123" t="s">
        <v>548</v>
      </c>
      <c r="B376" s="184">
        <f>'[1]SCC x Ano'!B120</f>
        <v>2708564.407832237</v>
      </c>
      <c r="C376" s="184">
        <f>'[1]SCC x Ano'!C120</f>
        <v>1277260.1937849401</v>
      </c>
      <c r="D376" s="184">
        <f>'[1]SCC x Ano'!D120</f>
        <v>14207163.385494368</v>
      </c>
      <c r="E376" s="184">
        <f>'[1]SCC x Ano'!E120</f>
        <v>4277428.9274077462</v>
      </c>
      <c r="F376" s="184">
        <f>'[1]SCC x Ano'!F120</f>
        <v>12417147.592652809</v>
      </c>
      <c r="G376" s="184">
        <f>'[1]SCC x Ano'!G120</f>
        <v>1340192.5419144239</v>
      </c>
      <c r="H376" s="184">
        <f>'[1]SCC x Ano'!H120</f>
        <v>1814558.7004876777</v>
      </c>
      <c r="I376" s="184">
        <f>'[1]SCC x Ano'!I120</f>
        <v>464242.62774442189</v>
      </c>
      <c r="J376" s="184">
        <f>'[1]SCC x Ano'!J120</f>
        <v>214998.36737598828</v>
      </c>
      <c r="K376" s="184">
        <f>'[1]SCC x Ano'!K120</f>
        <v>8077963.7286537122</v>
      </c>
      <c r="L376" s="10">
        <f t="shared" si="18"/>
        <v>46799520.473348327</v>
      </c>
      <c r="N376" s="123" t="s">
        <v>548</v>
      </c>
      <c r="O376" s="9">
        <f>B376/'Total x Ano'!$M$30</f>
        <v>2.4530243495943301E-2</v>
      </c>
      <c r="P376" s="9">
        <f>C376/'Total x Ano'!$M$30</f>
        <v>1.1567568218285808E-2</v>
      </c>
      <c r="Q376" s="9">
        <f>D376/'Total x Ano'!$M$30</f>
        <v>0.12866785675285028</v>
      </c>
      <c r="R376" s="9">
        <f>E376/'Total x Ano'!$M$30</f>
        <v>3.8738740279718881E-2</v>
      </c>
      <c r="S376" s="9">
        <f>F376/'Total x Ano'!$M$30</f>
        <v>0.11245649285357721</v>
      </c>
      <c r="T376" s="9">
        <f>G376/'Total x Ano'!$M$30</f>
        <v>1.2137518048138009E-2</v>
      </c>
      <c r="U376" s="9">
        <f>H376/'Total x Ano'!$M$30</f>
        <v>1.6433637919753E-2</v>
      </c>
      <c r="V376" s="9">
        <f>I376/'Total x Ano'!$M$30</f>
        <v>4.2044356290133235E-3</v>
      </c>
      <c r="W376" s="9">
        <f>J376/'Total x Ano'!$M$30</f>
        <v>1.9471430281343058E-3</v>
      </c>
      <c r="X376" s="9">
        <f>K376/'Total x Ano'!$M$30</f>
        <v>7.315846602808454E-2</v>
      </c>
      <c r="Y376" s="9">
        <f>L376/'Total x Ano'!$M$30</f>
        <v>0.42384210225349866</v>
      </c>
    </row>
    <row r="377" spans="1:25" x14ac:dyDescent="0.25">
      <c r="A377" s="123" t="s">
        <v>549</v>
      </c>
      <c r="B377" s="184">
        <f>'[1]SCC x Ano'!B121</f>
        <v>352259.32372935099</v>
      </c>
      <c r="C377" s="184">
        <f>'[1]SCC x Ano'!C121</f>
        <v>178571.98762213081</v>
      </c>
      <c r="D377" s="184">
        <f>'[1]SCC x Ano'!D121</f>
        <v>1880633.2448513091</v>
      </c>
      <c r="E377" s="184">
        <f>'[1]SCC x Ano'!E121</f>
        <v>273099.84320400422</v>
      </c>
      <c r="F377" s="184">
        <f>'[1]SCC x Ano'!F121</f>
        <v>2093205.7356572403</v>
      </c>
      <c r="G377" s="184">
        <f>'[1]SCC x Ano'!G121</f>
        <v>172565.19670770387</v>
      </c>
      <c r="H377" s="184">
        <f>'[1]SCC x Ano'!H121</f>
        <v>219877.00665493892</v>
      </c>
      <c r="I377" s="184">
        <f>'[1]SCC x Ano'!I121</f>
        <v>81242.857335597524</v>
      </c>
      <c r="J377" s="184">
        <f>'[1]SCC x Ano'!J121</f>
        <v>88027.080067441595</v>
      </c>
      <c r="K377" s="184">
        <f>'[1]SCC x Ano'!K121</f>
        <v>533679.09129794419</v>
      </c>
      <c r="L377" s="10">
        <f t="shared" si="18"/>
        <v>5873161.3671276616</v>
      </c>
      <c r="N377" s="123" t="s">
        <v>549</v>
      </c>
      <c r="O377" s="9">
        <f>B377/'Total x Ano'!$M$30</f>
        <v>3.1902534640898613E-3</v>
      </c>
      <c r="P377" s="9">
        <f>C377/'Total x Ano'!$M$30</f>
        <v>1.6172457724316208E-3</v>
      </c>
      <c r="Q377" s="9">
        <f>D377/'Total x Ano'!$M$30</f>
        <v>1.703204520053854E-2</v>
      </c>
      <c r="R377" s="9">
        <f>E377/'Total x Ano'!$M$30</f>
        <v>2.4733418312395897E-3</v>
      </c>
      <c r="S377" s="9">
        <f>F377/'Total x Ano'!$M$30</f>
        <v>1.8957218161140935E-2</v>
      </c>
      <c r="T377" s="9">
        <f>G377/'Total x Ano'!$M$30</f>
        <v>1.5628449823547694E-3</v>
      </c>
      <c r="U377" s="9">
        <f>H377/'Total x Ano'!$M$30</f>
        <v>1.9913266588042931E-3</v>
      </c>
      <c r="V377" s="9">
        <f>I377/'Total x Ano'!$M$30</f>
        <v>7.357798348769512E-4</v>
      </c>
      <c r="W377" s="9">
        <f>J377/'Total x Ano'!$M$30</f>
        <v>7.9722147350353258E-4</v>
      </c>
      <c r="X377" s="9">
        <f>K377/'Total x Ano'!$M$30</f>
        <v>4.8332902922215365E-3</v>
      </c>
      <c r="Y377" s="9">
        <f>L377/'Total x Ano'!$M$30</f>
        <v>5.319056767120163E-2</v>
      </c>
    </row>
    <row r="378" spans="1:25" x14ac:dyDescent="0.25">
      <c r="A378" s="123" t="s">
        <v>550</v>
      </c>
      <c r="B378" s="184">
        <f>'[1]SCC x Ano'!B122</f>
        <v>239283.57644768042</v>
      </c>
      <c r="C378" s="184">
        <f>'[1]SCC x Ano'!C122</f>
        <v>52734.729631041882</v>
      </c>
      <c r="D378" s="184">
        <f>'[1]SCC x Ano'!D122</f>
        <v>962289.33537965955</v>
      </c>
      <c r="E378" s="184">
        <f>'[1]SCC x Ano'!E122</f>
        <v>179814.66575091568</v>
      </c>
      <c r="F378" s="184">
        <f>'[1]SCC x Ano'!F122</f>
        <v>717916.27784561983</v>
      </c>
      <c r="G378" s="184">
        <f>'[1]SCC x Ano'!G122</f>
        <v>143869.40013727226</v>
      </c>
      <c r="H378" s="184">
        <f>'[1]SCC x Ano'!H122</f>
        <v>234029.68601729776</v>
      </c>
      <c r="I378" s="184">
        <f>'[1]SCC x Ano'!I122</f>
        <v>44476.595369560659</v>
      </c>
      <c r="J378" s="184">
        <f>'[1]SCC x Ano'!J122</f>
        <v>4123.0544286998902</v>
      </c>
      <c r="K378" s="184">
        <f>'[1]SCC x Ano'!K122</f>
        <v>291960.94088181853</v>
      </c>
      <c r="L378" s="10">
        <f t="shared" si="18"/>
        <v>2870498.2618895662</v>
      </c>
      <c r="N378" s="123" t="s">
        <v>550</v>
      </c>
      <c r="O378" s="9">
        <f>B378/'Total x Ano'!$M$30</f>
        <v>2.1670831891125258E-3</v>
      </c>
      <c r="P378" s="9">
        <f>C378/'Total x Ano'!$M$30</f>
        <v>4.775946087165435E-4</v>
      </c>
      <c r="Q378" s="9">
        <f>D378/'Total x Ano'!$M$30</f>
        <v>8.7150195292216032E-3</v>
      </c>
      <c r="R378" s="9">
        <f>E378/'Total x Ano'!$M$30</f>
        <v>1.6285001465192479E-3</v>
      </c>
      <c r="S378" s="9">
        <f>F378/'Total x Ano'!$M$30</f>
        <v>6.5018432104957009E-3</v>
      </c>
      <c r="T378" s="9">
        <f>G378/'Total x Ano'!$M$30</f>
        <v>1.3029601241076249E-3</v>
      </c>
      <c r="U378" s="9">
        <f>H378/'Total x Ano'!$M$30</f>
        <v>2.1195010783878858E-3</v>
      </c>
      <c r="V378" s="9">
        <f>I378/'Total x Ano'!$M$30</f>
        <v>4.0280441961468869E-4</v>
      </c>
      <c r="W378" s="9">
        <f>J378/'Total x Ano'!$M$30</f>
        <v>3.7340640226451679E-5</v>
      </c>
      <c r="X378" s="9">
        <f>K378/'Total x Ano'!$M$30</f>
        <v>2.6441582671713625E-3</v>
      </c>
      <c r="Y378" s="9">
        <f>L378/'Total x Ano'!$M$30</f>
        <v>2.5996805213573632E-2</v>
      </c>
    </row>
    <row r="379" spans="1:25" x14ac:dyDescent="0.25">
      <c r="A379" s="123" t="s">
        <v>551</v>
      </c>
      <c r="B379" s="184">
        <f>'[1]SCC x Ano'!B123</f>
        <v>701488.16762588266</v>
      </c>
      <c r="C379" s="184">
        <f>'[1]SCC x Ano'!C123</f>
        <v>67699.36158927223</v>
      </c>
      <c r="D379" s="184">
        <f>'[1]SCC x Ano'!D123</f>
        <v>1494435.6725399855</v>
      </c>
      <c r="E379" s="184">
        <f>'[1]SCC x Ano'!E123</f>
        <v>175158.17110679718</v>
      </c>
      <c r="F379" s="184">
        <f>'[1]SCC x Ano'!F123</f>
        <v>1569625.4199541206</v>
      </c>
      <c r="G379" s="184">
        <f>'[1]SCC x Ano'!G123</f>
        <v>163657.46879337076</v>
      </c>
      <c r="H379" s="184">
        <f>'[1]SCC x Ano'!H123</f>
        <v>161035.7772926584</v>
      </c>
      <c r="I379" s="184">
        <f>'[1]SCC x Ano'!I123</f>
        <v>58320.248377040632</v>
      </c>
      <c r="J379" s="184">
        <f>'[1]SCC x Ano'!J123</f>
        <v>19431.35641996119</v>
      </c>
      <c r="K379" s="184">
        <f>'[1]SCC x Ano'!K123</f>
        <v>455530.555062523</v>
      </c>
      <c r="L379" s="10">
        <f t="shared" si="18"/>
        <v>4866382.1987616122</v>
      </c>
      <c r="N379" s="123" t="s">
        <v>551</v>
      </c>
      <c r="O379" s="9">
        <f>B379/'Total x Ano'!$M$30</f>
        <v>6.3530612421943185E-3</v>
      </c>
      <c r="P379" s="9">
        <f>C379/'Total x Ano'!$M$30</f>
        <v>6.1312251593598362E-4</v>
      </c>
      <c r="Q379" s="9">
        <f>D379/'Total x Ano'!$M$30</f>
        <v>1.3534428360065864E-2</v>
      </c>
      <c r="R379" s="9">
        <f>E379/'Total x Ano'!$M$30</f>
        <v>1.5863283793914353E-3</v>
      </c>
      <c r="S379" s="9">
        <f>F379/'Total x Ano'!$M$30</f>
        <v>1.4215387914556711E-2</v>
      </c>
      <c r="T379" s="9">
        <f>G379/'Total x Ano'!$M$30</f>
        <v>1.4821717171732769E-3</v>
      </c>
      <c r="U379" s="9">
        <f>H379/'Total x Ano'!$M$30</f>
        <v>1.4584282423281691E-3</v>
      </c>
      <c r="V379" s="9">
        <f>I379/'Total x Ano'!$M$30</f>
        <v>5.2818012719057627E-4</v>
      </c>
      <c r="W379" s="9">
        <f>J379/'Total x Ano'!$M$30</f>
        <v>1.7598101158672249E-4</v>
      </c>
      <c r="X379" s="9">
        <f>K379/'Total x Ano'!$M$30</f>
        <v>4.1255343248304283E-3</v>
      </c>
      <c r="Y379" s="9">
        <f>L379/'Total x Ano'!$M$30</f>
        <v>4.4072623835253483E-2</v>
      </c>
    </row>
    <row r="380" spans="1:25" x14ac:dyDescent="0.25">
      <c r="A380" s="123" t="s">
        <v>552</v>
      </c>
      <c r="B380" s="184">
        <f>'[1]SCC x Ano'!B124</f>
        <v>36246.798464321284</v>
      </c>
      <c r="C380" s="184">
        <f>'[1]SCC x Ano'!C124</f>
        <v>26272.013151733998</v>
      </c>
      <c r="D380" s="184">
        <f>'[1]SCC x Ano'!D124</f>
        <v>363311.75582152692</v>
      </c>
      <c r="E380" s="184">
        <f>'[1]SCC x Ano'!E124</f>
        <v>6471.9659425971058</v>
      </c>
      <c r="F380" s="184">
        <f>'[1]SCC x Ano'!F124</f>
        <v>134779.98309108024</v>
      </c>
      <c r="G380" s="184">
        <f>'[1]SCC x Ano'!G124</f>
        <v>20340.556287461699</v>
      </c>
      <c r="H380" s="184">
        <f>'[1]SCC x Ano'!H124</f>
        <v>100848.04899043823</v>
      </c>
      <c r="I380" s="184">
        <f>'[1]SCC x Ano'!I124</f>
        <v>10579.998369739133</v>
      </c>
      <c r="J380" s="184">
        <f>'[1]SCC x Ano'!J124</f>
        <v>771.60660243113875</v>
      </c>
      <c r="K380" s="184">
        <f>'[1]SCC x Ano'!K124</f>
        <v>105336.40715310487</v>
      </c>
      <c r="L380" s="10">
        <f t="shared" si="18"/>
        <v>804959.13387443463</v>
      </c>
      <c r="N380" s="123" t="s">
        <v>552</v>
      </c>
      <c r="O380" s="9">
        <f>B380/'Total x Ano'!$M$30</f>
        <v>3.2827086913905004E-4</v>
      </c>
      <c r="P380" s="9">
        <f>C380/'Total x Ano'!$M$30</f>
        <v>2.3793374744093449E-4</v>
      </c>
      <c r="Q380" s="9">
        <f>D380/'Total x Ano'!$M$30</f>
        <v>3.2903503455446537E-3</v>
      </c>
      <c r="R380" s="9">
        <f>E380/'Total x Ano'!$M$30</f>
        <v>5.8613670035049948E-5</v>
      </c>
      <c r="S380" s="9">
        <f>F380/'Total x Ano'!$M$30</f>
        <v>1.2206413825873834E-3</v>
      </c>
      <c r="T380" s="9">
        <f>G380/'Total x Ano'!$M$30</f>
        <v>1.842152238032659E-4</v>
      </c>
      <c r="U380" s="9">
        <f>H380/'Total x Ano'!$M$30</f>
        <v>9.1333519360765826E-4</v>
      </c>
      <c r="V380" s="9">
        <f>I380/'Total x Ano'!$M$30</f>
        <v>9.581826278375096E-5</v>
      </c>
      <c r="W380" s="9">
        <f>J380/'Total x Ano'!$M$30</f>
        <v>6.9880922107596754E-6</v>
      </c>
      <c r="X380" s="9">
        <f>K380/'Total x Ano'!$M$30</f>
        <v>9.5398422462528686E-4</v>
      </c>
      <c r="Y380" s="9">
        <f>L380/'Total x Ano'!$M$30</f>
        <v>7.2901510117777931E-3</v>
      </c>
    </row>
    <row r="381" spans="1:25" x14ac:dyDescent="0.25">
      <c r="A381" s="123" t="s">
        <v>553</v>
      </c>
      <c r="B381" s="184">
        <f>'[1]SCC x Ano'!B125</f>
        <v>37699.119538079809</v>
      </c>
      <c r="C381" s="184">
        <f>'[1]SCC x Ano'!C125</f>
        <v>11477.681670365382</v>
      </c>
      <c r="D381" s="184">
        <f>'[1]SCC x Ano'!D125</f>
        <v>405915.43564434955</v>
      </c>
      <c r="E381" s="184">
        <f>'[1]SCC x Ano'!E125</f>
        <v>21345.607205539451</v>
      </c>
      <c r="F381" s="184">
        <f>'[1]SCC x Ano'!F125</f>
        <v>103304.90371679602</v>
      </c>
      <c r="G381" s="184">
        <f>'[1]SCC x Ano'!G125</f>
        <v>28624.117819529576</v>
      </c>
      <c r="H381" s="184">
        <f>'[1]SCC x Ano'!H125</f>
        <v>18102.447381434416</v>
      </c>
      <c r="I381" s="184">
        <f>'[1]SCC x Ano'!I125</f>
        <v>23234.739612601399</v>
      </c>
      <c r="J381" s="184">
        <f>'[1]SCC x Ano'!J125</f>
        <v>1704.7125463199566</v>
      </c>
      <c r="K381" s="184">
        <f>'[1]SCC x Ano'!K125</f>
        <v>126208.86971497477</v>
      </c>
      <c r="L381" s="10">
        <f t="shared" si="18"/>
        <v>777617.63484999025</v>
      </c>
      <c r="N381" s="123" t="s">
        <v>553</v>
      </c>
      <c r="O381" s="9">
        <f>B381/'Total x Ano'!$M$30</f>
        <v>3.4142388461491202E-4</v>
      </c>
      <c r="P381" s="9">
        <f>C381/'Total x Ano'!$M$30</f>
        <v>1.0394817465991996E-4</v>
      </c>
      <c r="Q381" s="9">
        <f>D381/'Total x Ano'!$M$30</f>
        <v>3.6761926156620036E-3</v>
      </c>
      <c r="R381" s="9">
        <f>E381/'Total x Ano'!$M$30</f>
        <v>1.9331751565756974E-4</v>
      </c>
      <c r="S381" s="9">
        <f>F381/'Total x Ano'!$M$30</f>
        <v>9.3558581629820379E-4</v>
      </c>
      <c r="T381" s="9">
        <f>G381/'Total x Ano'!$M$30</f>
        <v>2.5923569620099661E-4</v>
      </c>
      <c r="U381" s="9">
        <f>H381/'Total x Ano'!$M$30</f>
        <v>1.6394568312831179E-4</v>
      </c>
      <c r="V381" s="9">
        <f>I381/'Total x Ano'!$M$30</f>
        <v>2.1042653392839436E-4</v>
      </c>
      <c r="W381" s="9">
        <f>J381/'Total x Ano'!$M$30</f>
        <v>1.543881095494633E-5</v>
      </c>
      <c r="X381" s="9">
        <f>K381/'Total x Ano'!$M$30</f>
        <v>1.1430166831195661E-3</v>
      </c>
      <c r="Y381" s="9">
        <f>L381/'Total x Ano'!$M$30</f>
        <v>7.0425314142248232E-3</v>
      </c>
    </row>
    <row r="382" spans="1:25" x14ac:dyDescent="0.25">
      <c r="A382" s="123" t="s">
        <v>554</v>
      </c>
      <c r="B382" s="184">
        <f>'[1]SCC x Ano'!B126</f>
        <v>158527.49348194664</v>
      </c>
      <c r="C382" s="184">
        <f>'[1]SCC x Ano'!C126</f>
        <v>59118.1258820363</v>
      </c>
      <c r="D382" s="184">
        <f>'[1]SCC x Ano'!D126</f>
        <v>746538.94740375329</v>
      </c>
      <c r="E382" s="184">
        <f>'[1]SCC x Ano'!E126</f>
        <v>54011.692267541177</v>
      </c>
      <c r="F382" s="184">
        <f>'[1]SCC x Ano'!F126</f>
        <v>391270.65523918107</v>
      </c>
      <c r="G382" s="184">
        <f>'[1]SCC x Ano'!G126</f>
        <v>51891.557475745678</v>
      </c>
      <c r="H382" s="184">
        <f>'[1]SCC x Ano'!H126</f>
        <v>56757.562620983685</v>
      </c>
      <c r="I382" s="184">
        <f>'[1]SCC x Ano'!I126</f>
        <v>34751.199877313295</v>
      </c>
      <c r="J382" s="184">
        <f>'[1]SCC x Ano'!J126</f>
        <v>2067.8185973796562</v>
      </c>
      <c r="K382" s="184">
        <f>'[1]SCC x Ano'!K126</f>
        <v>216335.01053049354</v>
      </c>
      <c r="L382" s="10">
        <f t="shared" si="18"/>
        <v>1771270.0633763743</v>
      </c>
      <c r="N382" s="123" t="s">
        <v>554</v>
      </c>
      <c r="O382" s="9">
        <f>B382/'Total x Ano'!$M$30</f>
        <v>1.4357118496679938E-3</v>
      </c>
      <c r="P382" s="9">
        <f>C382/'Total x Ano'!$M$30</f>
        <v>5.3540614309069054E-4</v>
      </c>
      <c r="Q382" s="9">
        <f>D382/'Total x Ano'!$M$30</f>
        <v>6.761065790447887E-3</v>
      </c>
      <c r="R382" s="9">
        <f>E382/'Total x Ano'!$M$30</f>
        <v>4.8915948209299733E-4</v>
      </c>
      <c r="S382" s="9">
        <f>F382/'Total x Ano'!$M$30</f>
        <v>3.5435614593769234E-3</v>
      </c>
      <c r="T382" s="9">
        <f>G382/'Total x Ano'!$M$30</f>
        <v>4.6995837964308805E-4</v>
      </c>
      <c r="U382" s="9">
        <f>H382/'Total x Ano'!$M$30</f>
        <v>5.1402758867501684E-4</v>
      </c>
      <c r="V382" s="9">
        <f>I382/'Total x Ano'!$M$30</f>
        <v>3.1472590878831686E-4</v>
      </c>
      <c r="W382" s="9">
        <f>J382/'Total x Ano'!$M$30</f>
        <v>1.8727298325447338E-5</v>
      </c>
      <c r="X382" s="9">
        <f>K382/'Total x Ano'!$M$30</f>
        <v>1.9592484009851E-3</v>
      </c>
      <c r="Y382" s="9">
        <f>L382/'Total x Ano'!$M$30</f>
        <v>1.604159230109346E-2</v>
      </c>
    </row>
    <row r="383" spans="1:25" x14ac:dyDescent="0.25">
      <c r="A383" s="123" t="s">
        <v>555</v>
      </c>
      <c r="B383" s="184">
        <f>'[1]SCC x Ano'!B127</f>
        <v>72808.827667950653</v>
      </c>
      <c r="C383" s="184">
        <f>'[1]SCC x Ano'!C127</f>
        <v>44276.859641918389</v>
      </c>
      <c r="D383" s="184">
        <f>'[1]SCC x Ano'!D127</f>
        <v>2935077.9550654339</v>
      </c>
      <c r="E383" s="184">
        <f>'[1]SCC x Ano'!E127</f>
        <v>64926.930944050095</v>
      </c>
      <c r="F383" s="184">
        <f>'[1]SCC x Ano'!F127</f>
        <v>642430.81450620166</v>
      </c>
      <c r="G383" s="184">
        <f>'[1]SCC x Ano'!G127</f>
        <v>59361.816581676147</v>
      </c>
      <c r="H383" s="184">
        <f>'[1]SCC x Ano'!H127</f>
        <v>31372.569078647393</v>
      </c>
      <c r="I383" s="184">
        <f>'[1]SCC x Ano'!I127</f>
        <v>18424.303334414028</v>
      </c>
      <c r="J383" s="184">
        <f>'[1]SCC x Ano'!J127</f>
        <v>1787204.5294015512</v>
      </c>
      <c r="K383" s="184">
        <f>'[1]SCC x Ano'!K127</f>
        <v>233562.30124894204</v>
      </c>
      <c r="L383" s="10">
        <f t="shared" si="18"/>
        <v>5889446.9074707851</v>
      </c>
      <c r="N383" s="123" t="s">
        <v>555</v>
      </c>
      <c r="O383" s="9">
        <f>B383/'Total x Ano'!$M$30</f>
        <v>6.5939664059102762E-4</v>
      </c>
      <c r="P383" s="9">
        <f>C383/'Total x Ano'!$M$30</f>
        <v>4.0099550341548873E-4</v>
      </c>
      <c r="Q383" s="9">
        <f>D383/'Total x Ano'!$M$30</f>
        <v>2.6581674302865552E-2</v>
      </c>
      <c r="R383" s="9">
        <f>E383/'Total x Ano'!$M$30</f>
        <v>5.8801386479730025E-4</v>
      </c>
      <c r="S383" s="9">
        <f>F383/'Total x Ano'!$M$30</f>
        <v>5.8182054905413158E-3</v>
      </c>
      <c r="T383" s="9">
        <f>G383/'Total x Ano'!$M$30</f>
        <v>5.3761313960241333E-4</v>
      </c>
      <c r="U383" s="9">
        <f>H383/'Total x Ano'!$M$30</f>
        <v>2.8412717687907688E-4</v>
      </c>
      <c r="V383" s="9">
        <f>I383/'Total x Ano'!$M$30</f>
        <v>1.6686058700668313E-4</v>
      </c>
      <c r="W383" s="9">
        <f>J383/'Total x Ano'!$M$30</f>
        <v>1.6185903557065499E-2</v>
      </c>
      <c r="X383" s="9">
        <f>K383/'Total x Ano'!$M$30</f>
        <v>2.1152681858116898E-3</v>
      </c>
      <c r="Y383" s="9">
        <f>L383/'Total x Ano'!$M$30</f>
        <v>5.3338058448576038E-2</v>
      </c>
    </row>
    <row r="384" spans="1:25" x14ac:dyDescent="0.25">
      <c r="A384" s="123" t="s">
        <v>95</v>
      </c>
      <c r="B384" s="184">
        <f>'[1]SCC x Ano'!B128</f>
        <v>5911404.3987765983</v>
      </c>
      <c r="C384" s="184">
        <f>'[1]SCC x Ano'!C128</f>
        <v>2741617.3875330724</v>
      </c>
      <c r="D384" s="184">
        <f>'[1]SCC x Ano'!D128</f>
        <v>46430143.895491391</v>
      </c>
      <c r="E384" s="184">
        <f>'[1]SCC x Ano'!E128</f>
        <v>6209484.0421793526</v>
      </c>
      <c r="F384" s="184">
        <f>'[1]SCC x Ano'!F128</f>
        <v>26122914.297564693</v>
      </c>
      <c r="G384" s="184">
        <f>'[1]SCC x Ano'!G128</f>
        <v>2910902.8016274911</v>
      </c>
      <c r="H384" s="184">
        <f>'[1]SCC x Ano'!H128</f>
        <v>3357914.7662223601</v>
      </c>
      <c r="I384" s="184">
        <f>'[1]SCC x Ano'!I128</f>
        <v>1271740.9230240108</v>
      </c>
      <c r="J384" s="184">
        <f>'[1]SCC x Ano'!J128</f>
        <v>2816292.4966727216</v>
      </c>
      <c r="K384" s="184">
        <f>'[1]SCC x Ano'!K128</f>
        <v>12644931.98056078</v>
      </c>
      <c r="L384" s="10">
        <f t="shared" si="18"/>
        <v>110417346.98965247</v>
      </c>
      <c r="N384" s="123" t="s">
        <v>95</v>
      </c>
      <c r="O384" s="9">
        <f>B384/'Total x Ano'!$M$30</f>
        <v>5.3536917521941306E-2</v>
      </c>
      <c r="P384" s="9">
        <f>C384/'Total x Ano'!$M$30</f>
        <v>2.4829589392235601E-2</v>
      </c>
      <c r="Q384" s="9">
        <f>D384/'Total x Ano'!$M$30</f>
        <v>0.42049682555624612</v>
      </c>
      <c r="R384" s="9">
        <f>E384/'Total x Ano'!$M$30</f>
        <v>5.6236490112022537E-2</v>
      </c>
      <c r="S384" s="9">
        <f>F384/'Total x Ano'!$M$30</f>
        <v>0.23658342651551614</v>
      </c>
      <c r="T384" s="9">
        <f>G384/'Total x Ano'!$M$30</f>
        <v>2.6362730866014018E-2</v>
      </c>
      <c r="U384" s="9">
        <f>H384/'Total x Ano'!$M$30</f>
        <v>3.0411116167616669E-2</v>
      </c>
      <c r="V384" s="9">
        <f>I384/'Total x Ano'!$M$30</f>
        <v>1.1517582677866635E-2</v>
      </c>
      <c r="W384" s="9">
        <f>J384/'Total x Ano'!$M$30</f>
        <v>2.5505888100505119E-2</v>
      </c>
      <c r="X384" s="9">
        <f>K384/'Total x Ano'!$M$30</f>
        <v>0.11451943309003587</v>
      </c>
      <c r="Y384" s="9">
        <f>L384/'Total x Ano'!$M$30</f>
        <v>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352"/>
  <sheetViews>
    <sheetView workbookViewId="0">
      <selection activeCell="M11" sqref="M11"/>
    </sheetView>
  </sheetViews>
  <sheetFormatPr defaultRowHeight="15" x14ac:dyDescent="0.25"/>
  <cols>
    <col min="1" max="1" width="23.28515625" style="11" customWidth="1"/>
    <col min="2" max="12" width="12.28515625" style="11" customWidth="1"/>
    <col min="13" max="16384" width="9.140625" style="11"/>
  </cols>
  <sheetData>
    <row r="1" spans="1:12" s="170" customFormat="1" x14ac:dyDescent="0.25">
      <c r="A1" s="178" t="s">
        <v>944</v>
      </c>
    </row>
    <row r="2" spans="1:1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2" s="123" customFormat="1" x14ac:dyDescent="0.25">
      <c r="B3" s="123">
        <v>2008</v>
      </c>
      <c r="C3" s="123">
        <v>2008</v>
      </c>
      <c r="D3" s="123">
        <v>2008</v>
      </c>
      <c r="E3" s="123">
        <v>2008</v>
      </c>
      <c r="F3" s="123">
        <v>2008</v>
      </c>
      <c r="G3" s="123">
        <v>2008</v>
      </c>
      <c r="H3" s="123">
        <v>2008</v>
      </c>
      <c r="I3" s="123">
        <v>2008</v>
      </c>
      <c r="J3" s="123">
        <v>2008</v>
      </c>
      <c r="K3" s="123">
        <v>2008</v>
      </c>
      <c r="L3" s="123">
        <v>2008</v>
      </c>
    </row>
    <row r="4" spans="1:12" x14ac:dyDescent="0.25">
      <c r="A4" s="1"/>
      <c r="B4" s="1" t="s">
        <v>780</v>
      </c>
      <c r="C4" s="1" t="s">
        <v>782</v>
      </c>
      <c r="D4" s="1" t="s">
        <v>23</v>
      </c>
      <c r="E4" s="1" t="s">
        <v>787</v>
      </c>
      <c r="F4" s="1" t="s">
        <v>788</v>
      </c>
      <c r="G4" s="1" t="s">
        <v>791</v>
      </c>
      <c r="H4" s="1" t="s">
        <v>25</v>
      </c>
      <c r="I4" s="1" t="s">
        <v>24</v>
      </c>
      <c r="J4" s="1" t="s">
        <v>35</v>
      </c>
      <c r="K4" s="1" t="s">
        <v>795</v>
      </c>
      <c r="L4" s="123" t="s">
        <v>935</v>
      </c>
    </row>
    <row r="5" spans="1:12" x14ac:dyDescent="0.25">
      <c r="A5" s="1" t="s">
        <v>529</v>
      </c>
      <c r="B5" s="16">
        <f>+'SCC x Ano'!B37/'SCC x Ano'!B5-1</f>
        <v>5.3282352716476744E-2</v>
      </c>
      <c r="C5" s="16">
        <f>+'SCC x Ano'!C37/'SCC x Ano'!C5-1</f>
        <v>-0.79293421499007599</v>
      </c>
      <c r="D5" s="16">
        <f>+'SCC x Ano'!D37/'SCC x Ano'!D5-1</f>
        <v>0.18061396154977727</v>
      </c>
      <c r="E5" s="16" t="e">
        <f>+'SCC x Ano'!E37/'SCC x Ano'!E5-1</f>
        <v>#DIV/0!</v>
      </c>
      <c r="F5" s="16">
        <f>+'SCC x Ano'!F37/'SCC x Ano'!F5-1</f>
        <v>0.17537704663228237</v>
      </c>
      <c r="G5" s="16">
        <f>+'SCC x Ano'!G37/'SCC x Ano'!G5-1</f>
        <v>6.793350434518608E-2</v>
      </c>
      <c r="H5" s="16">
        <f>+'SCC x Ano'!H37/'SCC x Ano'!H5-1</f>
        <v>0.26446299719794664</v>
      </c>
      <c r="I5" s="16">
        <f>+'SCC x Ano'!I37/'SCC x Ano'!I5-1</f>
        <v>9.6876992364544723E-2</v>
      </c>
      <c r="J5" s="16">
        <f>+'SCC x Ano'!J37/'SCC x Ano'!J5-1</f>
        <v>10.737081694544603</v>
      </c>
      <c r="K5" s="16">
        <f>+'SCC x Ano'!K37/'SCC x Ano'!K5-1</f>
        <v>0.17474547523503636</v>
      </c>
      <c r="L5" s="16">
        <f>+'SCC x Ano'!L37/'SCC x Ano'!L5-1</f>
        <v>0.15568755510210819</v>
      </c>
    </row>
    <row r="6" spans="1:12" x14ac:dyDescent="0.25">
      <c r="A6" s="1" t="s">
        <v>530</v>
      </c>
      <c r="B6" s="16">
        <f>+'SCC x Ano'!B38/'SCC x Ano'!B6-1</f>
        <v>1.8526777051270793</v>
      </c>
      <c r="C6" s="16">
        <f>+'SCC x Ano'!C38/'SCC x Ano'!C6-1</f>
        <v>-0.25415629090274539</v>
      </c>
      <c r="D6" s="16">
        <f>+'SCC x Ano'!D38/'SCC x Ano'!D6-1</f>
        <v>-0.12371918871052812</v>
      </c>
      <c r="E6" s="16" t="e">
        <f>+'SCC x Ano'!E38/'SCC x Ano'!E6-1</f>
        <v>#DIV/0!</v>
      </c>
      <c r="F6" s="16">
        <f>+'SCC x Ano'!F38/'SCC x Ano'!F6-1</f>
        <v>-5.7855024280508371E-2</v>
      </c>
      <c r="G6" s="16">
        <f>+'SCC x Ano'!G38/'SCC x Ano'!G6-1</f>
        <v>0.24511655787091002</v>
      </c>
      <c r="H6" s="16">
        <f>+'SCC x Ano'!H38/'SCC x Ano'!H6-1</f>
        <v>-0.14626406788072988</v>
      </c>
      <c r="I6" s="16">
        <f>+'SCC x Ano'!I38/'SCC x Ano'!I6-1</f>
        <v>0.13455955467019698</v>
      </c>
      <c r="J6" s="16">
        <f>+'SCC x Ano'!J38/'SCC x Ano'!J6-1</f>
        <v>0.1662508484520544</v>
      </c>
      <c r="K6" s="16">
        <f>+'SCC x Ano'!K38/'SCC x Ano'!K6-1</f>
        <v>0.75821028070646856</v>
      </c>
      <c r="L6" s="16">
        <f>+'SCC x Ano'!L38/'SCC x Ano'!L6-1</f>
        <v>3.2987909684487393E-2</v>
      </c>
    </row>
    <row r="7" spans="1:12" x14ac:dyDescent="0.25">
      <c r="A7" s="1" t="s">
        <v>531</v>
      </c>
      <c r="B7" s="16">
        <f>+'SCC x Ano'!B39/'SCC x Ano'!B7-1</f>
        <v>0.51897074729325587</v>
      </c>
      <c r="C7" s="16">
        <f>+'SCC x Ano'!C39/'SCC x Ano'!C7-1</f>
        <v>8.6709662774399856</v>
      </c>
      <c r="D7" s="16">
        <f>+'SCC x Ano'!D39/'SCC x Ano'!D7-1</f>
        <v>0.19510766691719805</v>
      </c>
      <c r="E7" s="16">
        <f>+'SCC x Ano'!E39/'SCC x Ano'!E7-1</f>
        <v>2.0989598317951699</v>
      </c>
      <c r="F7" s="16">
        <f>+'SCC x Ano'!F39/'SCC x Ano'!F7-1</f>
        <v>-4.8965073115817992E-2</v>
      </c>
      <c r="G7" s="16">
        <f>+'SCC x Ano'!G39/'SCC x Ano'!G7-1</f>
        <v>-0.53459026269143617</v>
      </c>
      <c r="H7" s="16">
        <f>+'SCC x Ano'!H39/'SCC x Ano'!H7-1</f>
        <v>0.44527651175284633</v>
      </c>
      <c r="I7" s="16">
        <f>+'SCC x Ano'!I39/'SCC x Ano'!I7-1</f>
        <v>0.28974542616084942</v>
      </c>
      <c r="J7" s="16">
        <f>+'SCC x Ano'!J39/'SCC x Ano'!J7-1</f>
        <v>5.8862547768109064E-2</v>
      </c>
      <c r="K7" s="16">
        <f>+'SCC x Ano'!K39/'SCC x Ano'!K7-1</f>
        <v>0.27753122315893419</v>
      </c>
      <c r="L7" s="16">
        <f>+'SCC x Ano'!L39/'SCC x Ano'!L7-1</f>
        <v>0.221174497717745</v>
      </c>
    </row>
    <row r="8" spans="1:12" x14ac:dyDescent="0.25">
      <c r="A8" s="1" t="s">
        <v>532</v>
      </c>
      <c r="B8" s="16">
        <f>+'SCC x Ano'!B40/'SCC x Ano'!B8-1</f>
        <v>-7.4350070515013411E-2</v>
      </c>
      <c r="C8" s="16">
        <f>+'SCC x Ano'!C40/'SCC x Ano'!C8-1</f>
        <v>0.35727847905431132</v>
      </c>
      <c r="D8" s="16">
        <f>+'SCC x Ano'!D40/'SCC x Ano'!D8-1</f>
        <v>0.16048364845419116</v>
      </c>
      <c r="E8" s="16">
        <f>+'SCC x Ano'!E40/'SCC x Ano'!E8-1</f>
        <v>-0.43538917710072411</v>
      </c>
      <c r="F8" s="16">
        <f>+'SCC x Ano'!F40/'SCC x Ano'!F8-1</f>
        <v>7.0072002014346602E-2</v>
      </c>
      <c r="G8" s="16">
        <f>+'SCC x Ano'!G40/'SCC x Ano'!G8-1</f>
        <v>-0.28835732552084481</v>
      </c>
      <c r="H8" s="16">
        <f>+'SCC x Ano'!H40/'SCC x Ano'!H8-1</f>
        <v>2.2209420830684223E-2</v>
      </c>
      <c r="I8" s="16">
        <f>+'SCC x Ano'!I40/'SCC x Ano'!I8-1</f>
        <v>0.37970954027218706</v>
      </c>
      <c r="J8" s="16">
        <f>+'SCC x Ano'!J40/'SCC x Ano'!J8-1</f>
        <v>0.19160074321395637</v>
      </c>
      <c r="K8" s="16">
        <f>+'SCC x Ano'!K40/'SCC x Ano'!K8-1</f>
        <v>3.6025630621873361E-2</v>
      </c>
      <c r="L8" s="16">
        <f>+'SCC x Ano'!L40/'SCC x Ano'!L8-1</f>
        <v>0.10145268167784649</v>
      </c>
    </row>
    <row r="9" spans="1:12" x14ac:dyDescent="0.25">
      <c r="A9" s="1" t="s">
        <v>533</v>
      </c>
      <c r="B9" s="16">
        <f>+'SCC x Ano'!B41/'SCC x Ano'!B9-1</f>
        <v>0.20047800389666426</v>
      </c>
      <c r="C9" s="16">
        <f>+'SCC x Ano'!C41/'SCC x Ano'!C9-1</f>
        <v>0.64489174804723981</v>
      </c>
      <c r="D9" s="16">
        <f>+'SCC x Ano'!D41/'SCC x Ano'!D9-1</f>
        <v>0.16279742610452463</v>
      </c>
      <c r="E9" s="16">
        <f>+'SCC x Ano'!E41/'SCC x Ano'!E9-1</f>
        <v>-0.15835547843890385</v>
      </c>
      <c r="F9" s="16">
        <f>+'SCC x Ano'!F41/'SCC x Ano'!F9-1</f>
        <v>0.10307281091275322</v>
      </c>
      <c r="G9" s="16">
        <f>+'SCC x Ano'!G41/'SCC x Ano'!G9-1</f>
        <v>0.48531466611086205</v>
      </c>
      <c r="H9" s="16">
        <f>+'SCC x Ano'!H41/'SCC x Ano'!H9-1</f>
        <v>4.1252269280939391E-2</v>
      </c>
      <c r="I9" s="16">
        <f>+'SCC x Ano'!I41/'SCC x Ano'!I9-1</f>
        <v>-5.2124281284100737E-2</v>
      </c>
      <c r="J9" s="16">
        <f>+'SCC x Ano'!J41/'SCC x Ano'!J9-1</f>
        <v>2.0112382056498213</v>
      </c>
      <c r="K9" s="16">
        <f>+'SCC x Ano'!K41/'SCC x Ano'!K9-1</f>
        <v>0.12104782764704969</v>
      </c>
      <c r="L9" s="16">
        <f>+'SCC x Ano'!L41/'SCC x Ano'!L9-1</f>
        <v>0.19414950381850571</v>
      </c>
    </row>
    <row r="10" spans="1:12" x14ac:dyDescent="0.25">
      <c r="A10" s="1" t="s">
        <v>534</v>
      </c>
      <c r="B10" s="16">
        <f>+'SCC x Ano'!B42/'SCC x Ano'!B10-1</f>
        <v>-0.13708649280310437</v>
      </c>
      <c r="C10" s="16">
        <f>+'SCC x Ano'!C42/'SCC x Ano'!C10-1</f>
        <v>32.219001285172673</v>
      </c>
      <c r="D10" s="16">
        <f>+'SCC x Ano'!D42/'SCC x Ano'!D10-1</f>
        <v>0.16558277019813739</v>
      </c>
      <c r="E10" s="16" t="e">
        <f>+'SCC x Ano'!E42/'SCC x Ano'!E10-1</f>
        <v>#DIV/0!</v>
      </c>
      <c r="F10" s="16">
        <f>+'SCC x Ano'!F42/'SCC x Ano'!F10-1</f>
        <v>-0.17831420342913462</v>
      </c>
      <c r="G10" s="16">
        <f>+'SCC x Ano'!G42/'SCC x Ano'!G10-1</f>
        <v>0.99026346293676659</v>
      </c>
      <c r="H10" s="16">
        <f>+'SCC x Ano'!H42/'SCC x Ano'!H10-1</f>
        <v>0.1110444248999245</v>
      </c>
      <c r="I10" s="16">
        <f>+'SCC x Ano'!I42/'SCC x Ano'!I10-1</f>
        <v>0.14407375331423888</v>
      </c>
      <c r="J10" s="16" t="e">
        <f>+'SCC x Ano'!J42/'SCC x Ano'!J10-1</f>
        <v>#DIV/0!</v>
      </c>
      <c r="K10" s="16">
        <f>+'SCC x Ano'!K42/'SCC x Ano'!K10-1</f>
        <v>0.21186655285523148</v>
      </c>
      <c r="L10" s="16">
        <f>+'SCC x Ano'!L42/'SCC x Ano'!L10-1</f>
        <v>0.16927019074769478</v>
      </c>
    </row>
    <row r="11" spans="1:12" x14ac:dyDescent="0.25">
      <c r="A11" s="1" t="s">
        <v>535</v>
      </c>
      <c r="B11" s="16">
        <f>+'SCC x Ano'!B43/'SCC x Ano'!B11-1</f>
        <v>-0.41828349362752115</v>
      </c>
      <c r="C11" s="16">
        <f>+'SCC x Ano'!C43/'SCC x Ano'!C11-1</f>
        <v>0.750242897841362</v>
      </c>
      <c r="D11" s="16">
        <f>+'SCC x Ano'!D43/'SCC x Ano'!D11-1</f>
        <v>1.3228164066808081</v>
      </c>
      <c r="E11" s="16" t="e">
        <f>+'SCC x Ano'!E43/'SCC x Ano'!E11-1</f>
        <v>#DIV/0!</v>
      </c>
      <c r="F11" s="16">
        <f>+'SCC x Ano'!F43/'SCC x Ano'!F11-1</f>
        <v>0.15039463776588446</v>
      </c>
      <c r="G11" s="16">
        <f>+'SCC x Ano'!G43/'SCC x Ano'!G11-1</f>
        <v>0.22187943886629813</v>
      </c>
      <c r="H11" s="16">
        <f>+'SCC x Ano'!H43/'SCC x Ano'!H11-1</f>
        <v>1.1557476743588238</v>
      </c>
      <c r="I11" s="16">
        <f>+'SCC x Ano'!I43/'SCC x Ano'!I11-1</f>
        <v>2.7815280251291874E-2</v>
      </c>
      <c r="J11" s="16" t="e">
        <f>+'SCC x Ano'!J43/'SCC x Ano'!J11-1</f>
        <v>#DIV/0!</v>
      </c>
      <c r="K11" s="16">
        <f>+'SCC x Ano'!K43/'SCC x Ano'!K11-1</f>
        <v>0.22977048890562823</v>
      </c>
      <c r="L11" s="16">
        <f>+'SCC x Ano'!L43/'SCC x Ano'!L11-1</f>
        <v>0.51779198314816499</v>
      </c>
    </row>
    <row r="12" spans="1:12" x14ac:dyDescent="0.25">
      <c r="A12" s="1" t="s">
        <v>536</v>
      </c>
      <c r="B12" s="16">
        <f>+'SCC x Ano'!B44/'SCC x Ano'!B12-1</f>
        <v>0.172085286936704</v>
      </c>
      <c r="C12" s="16">
        <f>+'SCC x Ano'!C44/'SCC x Ano'!C12-1</f>
        <v>-0.52980409534413664</v>
      </c>
      <c r="D12" s="16">
        <f>+'SCC x Ano'!D44/'SCC x Ano'!D12-1</f>
        <v>0.52382461320393947</v>
      </c>
      <c r="E12" s="16">
        <f>+'SCC x Ano'!E44/'SCC x Ano'!E12-1</f>
        <v>-1</v>
      </c>
      <c r="F12" s="16">
        <f>+'SCC x Ano'!F44/'SCC x Ano'!F12-1</f>
        <v>0.12486449689944101</v>
      </c>
      <c r="G12" s="16">
        <f>+'SCC x Ano'!G44/'SCC x Ano'!G12-1</f>
        <v>0.2765807218057228</v>
      </c>
      <c r="H12" s="16">
        <f>+'SCC x Ano'!H44/'SCC x Ano'!H12-1</f>
        <v>-4.5102082365562013E-2</v>
      </c>
      <c r="I12" s="16">
        <f>+'SCC x Ano'!I44/'SCC x Ano'!I12-1</f>
        <v>0.30304475162287381</v>
      </c>
      <c r="J12" s="16">
        <f>+'SCC x Ano'!J44/'SCC x Ano'!J12-1</f>
        <v>-1</v>
      </c>
      <c r="K12" s="16">
        <f>+'SCC x Ano'!K44/'SCC x Ano'!K12-1</f>
        <v>0.779557652294943</v>
      </c>
      <c r="L12" s="16">
        <f>+'SCC x Ano'!L44/'SCC x Ano'!L12-1</f>
        <v>0.38510347254645216</v>
      </c>
    </row>
    <row r="13" spans="1:12" x14ac:dyDescent="0.25">
      <c r="A13" s="1" t="s">
        <v>537</v>
      </c>
      <c r="B13" s="16">
        <f>+'SCC x Ano'!B45/'SCC x Ano'!B13-1</f>
        <v>7.7743391299928133E-2</v>
      </c>
      <c r="C13" s="16">
        <f>+'SCC x Ano'!C45/'SCC x Ano'!C13-1</f>
        <v>0.14125634582965141</v>
      </c>
      <c r="D13" s="16">
        <f>+'SCC x Ano'!D45/'SCC x Ano'!D13-1</f>
        <v>0.18586446107848875</v>
      </c>
      <c r="E13" s="16">
        <f>+'SCC x Ano'!E45/'SCC x Ano'!E13-1</f>
        <v>6.5656601753546875</v>
      </c>
      <c r="F13" s="16">
        <f>+'SCC x Ano'!F45/'SCC x Ano'!F13-1</f>
        <v>0.13317930938789058</v>
      </c>
      <c r="G13" s="16">
        <f>+'SCC x Ano'!G45/'SCC x Ano'!G13-1</f>
        <v>9.5351936407920057E-2</v>
      </c>
      <c r="H13" s="16">
        <f>+'SCC x Ano'!H45/'SCC x Ano'!H13-1</f>
        <v>-0.66870531534895838</v>
      </c>
      <c r="I13" s="16">
        <f>+'SCC x Ano'!I45/'SCC x Ano'!I13-1</f>
        <v>-5.5841716239674821E-2</v>
      </c>
      <c r="J13" s="16">
        <f>+'SCC x Ano'!J45/'SCC x Ano'!J13-1</f>
        <v>-5.9320127787204857E-2</v>
      </c>
      <c r="K13" s="16">
        <f>+'SCC x Ano'!K45/'SCC x Ano'!K13-1</f>
        <v>0.41651493889119062</v>
      </c>
      <c r="L13" s="16">
        <f>+'SCC x Ano'!L45/'SCC x Ano'!L13-1</f>
        <v>0.13898770949269657</v>
      </c>
    </row>
    <row r="14" spans="1:12" x14ac:dyDescent="0.25">
      <c r="A14" s="1" t="s">
        <v>538</v>
      </c>
      <c r="B14" s="16">
        <f>+'SCC x Ano'!B46/'SCC x Ano'!B14-1</f>
        <v>0.1374899882695293</v>
      </c>
      <c r="C14" s="16">
        <f>+'SCC x Ano'!C46/'SCC x Ano'!C14-1</f>
        <v>0.15097900795245334</v>
      </c>
      <c r="D14" s="16">
        <f>+'SCC x Ano'!D46/'SCC x Ano'!D14-1</f>
        <v>9.3747138207017411E-2</v>
      </c>
      <c r="E14" s="16">
        <f>+'SCC x Ano'!E46/'SCC x Ano'!E14-1</f>
        <v>8.3647056436256371</v>
      </c>
      <c r="F14" s="16">
        <f>+'SCC x Ano'!F46/'SCC x Ano'!F14-1</f>
        <v>7.9337448000334598E-2</v>
      </c>
      <c r="G14" s="16">
        <f>+'SCC x Ano'!G46/'SCC x Ano'!G14-1</f>
        <v>1.1862835198861075</v>
      </c>
      <c r="H14" s="16">
        <f>+'SCC x Ano'!H46/'SCC x Ano'!H14-1</f>
        <v>0.44444080451141499</v>
      </c>
      <c r="I14" s="16">
        <f>+'SCC x Ano'!I46/'SCC x Ano'!I14-1</f>
        <v>6.003394434920728E-2</v>
      </c>
      <c r="J14" s="16">
        <f>+'SCC x Ano'!J46/'SCC x Ano'!J14-1</f>
        <v>0.63852151184952444</v>
      </c>
      <c r="K14" s="16">
        <f>+'SCC x Ano'!K46/'SCC x Ano'!K14-1</f>
        <v>0.53399638564733043</v>
      </c>
      <c r="L14" s="16">
        <f>+'SCC x Ano'!L46/'SCC x Ano'!L14-1</f>
        <v>0.13888184933457626</v>
      </c>
    </row>
    <row r="15" spans="1:12" x14ac:dyDescent="0.25">
      <c r="A15" s="1" t="s">
        <v>539</v>
      </c>
      <c r="B15" s="16">
        <f>+'SCC x Ano'!B47/'SCC x Ano'!B15-1</f>
        <v>0.33830264495753126</v>
      </c>
      <c r="C15" s="16">
        <f>+'SCC x Ano'!C47/'SCC x Ano'!C15-1</f>
        <v>1.2143360385456603E-2</v>
      </c>
      <c r="D15" s="16">
        <f>+'SCC x Ano'!D47/'SCC x Ano'!D15-1</f>
        <v>5.8672303637463896E-2</v>
      </c>
      <c r="E15" s="16">
        <f>+'SCC x Ano'!E47/'SCC x Ano'!E15-1</f>
        <v>-0.35098145225616151</v>
      </c>
      <c r="F15" s="16">
        <f>+'SCC x Ano'!F47/'SCC x Ano'!F15-1</f>
        <v>6.5170008945928393E-2</v>
      </c>
      <c r="G15" s="16">
        <f>+'SCC x Ano'!G47/'SCC x Ano'!G15-1</f>
        <v>0.33946924595437022</v>
      </c>
      <c r="H15" s="16">
        <f>+'SCC x Ano'!H47/'SCC x Ano'!H15-1</f>
        <v>0.18821515948577683</v>
      </c>
      <c r="I15" s="16">
        <f>+'SCC x Ano'!I47/'SCC x Ano'!I15-1</f>
        <v>-0.21901785708936139</v>
      </c>
      <c r="J15" s="16">
        <f>+'SCC x Ano'!J47/'SCC x Ano'!J15-1</f>
        <v>-0.19521662007379414</v>
      </c>
      <c r="K15" s="16">
        <f>+'SCC x Ano'!K47/'SCC x Ano'!K15-1</f>
        <v>0.31265417300753184</v>
      </c>
      <c r="L15" s="16">
        <f>+'SCC x Ano'!L47/'SCC x Ano'!L15-1</f>
        <v>7.8007697998591086E-2</v>
      </c>
    </row>
    <row r="16" spans="1:12" x14ac:dyDescent="0.25">
      <c r="A16" s="1" t="s">
        <v>540</v>
      </c>
      <c r="B16" s="16">
        <f>+'SCC x Ano'!B48/'SCC x Ano'!B16-1</f>
        <v>0.10818125276408508</v>
      </c>
      <c r="C16" s="16">
        <f>+'SCC x Ano'!C48/'SCC x Ano'!C16-1</f>
        <v>1.2956957433893836</v>
      </c>
      <c r="D16" s="16">
        <f>+'SCC x Ano'!D48/'SCC x Ano'!D16-1</f>
        <v>-5.6187292940810818E-2</v>
      </c>
      <c r="E16" s="16">
        <f>+'SCC x Ano'!E48/'SCC x Ano'!E16-1</f>
        <v>0.85555917664881376</v>
      </c>
      <c r="F16" s="16">
        <f>+'SCC x Ano'!F48/'SCC x Ano'!F16-1</f>
        <v>3.9035537149425537E-2</v>
      </c>
      <c r="G16" s="16">
        <f>+'SCC x Ano'!G48/'SCC x Ano'!G16-1</f>
        <v>0.30907574588484166</v>
      </c>
      <c r="H16" s="16">
        <f>+'SCC x Ano'!H48/'SCC x Ano'!H16-1</f>
        <v>-0.34456445131741653</v>
      </c>
      <c r="I16" s="16">
        <f>+'SCC x Ano'!I48/'SCC x Ano'!I16-1</f>
        <v>0.47612614487809157</v>
      </c>
      <c r="J16" s="16">
        <f>+'SCC x Ano'!J48/'SCC x Ano'!J16-1</f>
        <v>1.3035384753561678</v>
      </c>
      <c r="K16" s="16">
        <f>+'SCC x Ano'!K48/'SCC x Ano'!K16-1</f>
        <v>0.16162574285042974</v>
      </c>
      <c r="L16" s="16">
        <f>+'SCC x Ano'!L48/'SCC x Ano'!L16-1</f>
        <v>5.1456631989639234E-3</v>
      </c>
    </row>
    <row r="17" spans="1:12" x14ac:dyDescent="0.25">
      <c r="A17" s="1" t="s">
        <v>541</v>
      </c>
      <c r="B17" s="16">
        <f>+'SCC x Ano'!B49/'SCC x Ano'!B17-1</f>
        <v>0.10045954553046887</v>
      </c>
      <c r="C17" s="16">
        <f>+'SCC x Ano'!C49/'SCC x Ano'!C17-1</f>
        <v>3.7578172771354641</v>
      </c>
      <c r="D17" s="16">
        <f>+'SCC x Ano'!D49/'SCC x Ano'!D17-1</f>
        <v>0.21550523704989555</v>
      </c>
      <c r="E17" s="16">
        <f>+'SCC x Ano'!E49/'SCC x Ano'!E17-1</f>
        <v>-8.732461449887341E-2</v>
      </c>
      <c r="F17" s="16">
        <f>+'SCC x Ano'!F49/'SCC x Ano'!F17-1</f>
        <v>7.5010312933334156E-2</v>
      </c>
      <c r="G17" s="16">
        <f>+'SCC x Ano'!G49/'SCC x Ano'!G17-1</f>
        <v>0.40561986225504998</v>
      </c>
      <c r="H17" s="16">
        <f>+'SCC x Ano'!H49/'SCC x Ano'!H17-1</f>
        <v>-3.3842181345411615E-2</v>
      </c>
      <c r="I17" s="16">
        <f>+'SCC x Ano'!I49/'SCC x Ano'!I17-1</f>
        <v>0.22386889783377883</v>
      </c>
      <c r="J17" s="16">
        <f>+'SCC x Ano'!J49/'SCC x Ano'!J17-1</f>
        <v>7.1459661659417861</v>
      </c>
      <c r="K17" s="16">
        <f>+'SCC x Ano'!K49/'SCC x Ano'!K17-1</f>
        <v>0.31631880833822001</v>
      </c>
      <c r="L17" s="16">
        <f>+'SCC x Ano'!L49/'SCC x Ano'!L17-1</f>
        <v>0.21066846249838189</v>
      </c>
    </row>
    <row r="18" spans="1:12" x14ac:dyDescent="0.25">
      <c r="A18" s="1" t="s">
        <v>542</v>
      </c>
      <c r="B18" s="16">
        <f>+'SCC x Ano'!B50/'SCC x Ano'!B18-1</f>
        <v>0.5155850023583135</v>
      </c>
      <c r="C18" s="16">
        <f>+'SCC x Ano'!C50/'SCC x Ano'!C18-1</f>
        <v>0.40157537173441726</v>
      </c>
      <c r="D18" s="16">
        <f>+'SCC x Ano'!D50/'SCC x Ano'!D18-1</f>
        <v>0.16996675465349997</v>
      </c>
      <c r="E18" s="16">
        <f>+'SCC x Ano'!E50/'SCC x Ano'!E18-1</f>
        <v>5.3231556523567756</v>
      </c>
      <c r="F18" s="16">
        <f>+'SCC x Ano'!F50/'SCC x Ano'!F18-1</f>
        <v>-5.6123147177155164E-2</v>
      </c>
      <c r="G18" s="16">
        <f>+'SCC x Ano'!G50/'SCC x Ano'!G18-1</f>
        <v>0.42427071239804071</v>
      </c>
      <c r="H18" s="16">
        <f>+'SCC x Ano'!H50/'SCC x Ano'!H18-1</f>
        <v>0.12676013910419481</v>
      </c>
      <c r="I18" s="16">
        <f>+'SCC x Ano'!I50/'SCC x Ano'!I18-1</f>
        <v>-4.8132052733659281E-2</v>
      </c>
      <c r="J18" s="16">
        <f>+'SCC x Ano'!J50/'SCC x Ano'!J18-1</f>
        <v>0.26174116814329973</v>
      </c>
      <c r="K18" s="16">
        <f>+'SCC x Ano'!K50/'SCC x Ano'!K18-1</f>
        <v>0.48640778413885166</v>
      </c>
      <c r="L18" s="16">
        <f>+'SCC x Ano'!L50/'SCC x Ano'!L18-1</f>
        <v>0.11442178728403474</v>
      </c>
    </row>
    <row r="19" spans="1:12" x14ac:dyDescent="0.25">
      <c r="A19" s="1" t="s">
        <v>543</v>
      </c>
      <c r="B19" s="16">
        <f>+'SCC x Ano'!B51/'SCC x Ano'!B19-1</f>
        <v>0.5032592420666151</v>
      </c>
      <c r="C19" s="16">
        <f>+'SCC x Ano'!C51/'SCC x Ano'!C19-1</f>
        <v>1.4223838811671996E-2</v>
      </c>
      <c r="D19" s="16">
        <f>+'SCC x Ano'!D51/'SCC x Ano'!D19-1</f>
        <v>-7.8071084539228286E-2</v>
      </c>
      <c r="E19" s="16">
        <f>+'SCC x Ano'!E51/'SCC x Ano'!E19-1</f>
        <v>6.5750018304191027E-2</v>
      </c>
      <c r="F19" s="16">
        <f>+'SCC x Ano'!F51/'SCC x Ano'!F19-1</f>
        <v>5.3669224366788004E-3</v>
      </c>
      <c r="G19" s="16">
        <f>+'SCC x Ano'!G51/'SCC x Ano'!G19-1</f>
        <v>0.69339742741570598</v>
      </c>
      <c r="H19" s="16">
        <f>+'SCC x Ano'!H51/'SCC x Ano'!H19-1</f>
        <v>-0.65714180856191806</v>
      </c>
      <c r="I19" s="16">
        <f>+'SCC x Ano'!I51/'SCC x Ano'!I19-1</f>
        <v>-0.23174917386244853</v>
      </c>
      <c r="J19" s="16">
        <f>+'SCC x Ano'!J51/'SCC x Ano'!J19-1</f>
        <v>0.96009754912382461</v>
      </c>
      <c r="K19" s="16">
        <f>+'SCC x Ano'!K51/'SCC x Ano'!K19-1</f>
        <v>0.31682231256747428</v>
      </c>
      <c r="L19" s="16">
        <f>+'SCC x Ano'!L51/'SCC x Ano'!L19-1</f>
        <v>-3.8127043427153562E-2</v>
      </c>
    </row>
    <row r="20" spans="1:12" x14ac:dyDescent="0.25">
      <c r="A20" s="1" t="s">
        <v>544</v>
      </c>
      <c r="B20" s="16">
        <f>+'SCC x Ano'!B52/'SCC x Ano'!B20-1</f>
        <v>0.18826452178276942</v>
      </c>
      <c r="C20" s="16">
        <f>+'SCC x Ano'!C52/'SCC x Ano'!C20-1</f>
        <v>0.62483333153132303</v>
      </c>
      <c r="D20" s="16">
        <f>+'SCC x Ano'!D52/'SCC x Ano'!D20-1</f>
        <v>8.3403032068882776E-2</v>
      </c>
      <c r="E20" s="16">
        <f>+'SCC x Ano'!E52/'SCC x Ano'!E20-1</f>
        <v>1.1286610672349338</v>
      </c>
      <c r="F20" s="16">
        <f>+'SCC x Ano'!F52/'SCC x Ano'!F20-1</f>
        <v>0.14926112461281105</v>
      </c>
      <c r="G20" s="16">
        <f>+'SCC x Ano'!G52/'SCC x Ano'!G20-1</f>
        <v>0.13333031269314888</v>
      </c>
      <c r="H20" s="16">
        <f>+'SCC x Ano'!H52/'SCC x Ano'!H20-1</f>
        <v>0.50359196711535148</v>
      </c>
      <c r="I20" s="16">
        <f>+'SCC x Ano'!I52/'SCC x Ano'!I20-1</f>
        <v>-9.9229483246149552E-2</v>
      </c>
      <c r="J20" s="16">
        <f>+'SCC x Ano'!J52/'SCC x Ano'!J20-1</f>
        <v>-0.18433113637874032</v>
      </c>
      <c r="K20" s="16">
        <f>+'SCC x Ano'!K52/'SCC x Ano'!K20-1</f>
        <v>0.3539569589033793</v>
      </c>
      <c r="L20" s="16">
        <f>+'SCC x Ano'!L52/'SCC x Ano'!L20-1</f>
        <v>0.1450614638662755</v>
      </c>
    </row>
    <row r="21" spans="1:12" x14ac:dyDescent="0.25">
      <c r="A21" s="1" t="s">
        <v>545</v>
      </c>
      <c r="B21" s="16">
        <f>+'SCC x Ano'!B53/'SCC x Ano'!B21-1</f>
        <v>0.32715147585718429</v>
      </c>
      <c r="C21" s="16">
        <f>+'SCC x Ano'!C53/'SCC x Ano'!C21-1</f>
        <v>0.37434057020088751</v>
      </c>
      <c r="D21" s="16">
        <f>+'SCC x Ano'!D53/'SCC x Ano'!D21-1</f>
        <v>8.1554627276694935E-2</v>
      </c>
      <c r="E21" s="16">
        <f>+'SCC x Ano'!E53/'SCC x Ano'!E21-1</f>
        <v>9.1405822919390589E-2</v>
      </c>
      <c r="F21" s="16">
        <f>+'SCC x Ano'!F53/'SCC x Ano'!F21-1</f>
        <v>5.5043578622217648E-2</v>
      </c>
      <c r="G21" s="16">
        <f>+'SCC x Ano'!G53/'SCC x Ano'!G21-1</f>
        <v>0.26020606569432836</v>
      </c>
      <c r="H21" s="16">
        <f>+'SCC x Ano'!H53/'SCC x Ano'!H21-1</f>
        <v>-7.5286666002174707E-2</v>
      </c>
      <c r="I21" s="16">
        <f>+'SCC x Ano'!I53/'SCC x Ano'!I21-1</f>
        <v>8.8563127284642107E-2</v>
      </c>
      <c r="J21" s="16">
        <f>+'SCC x Ano'!J53/'SCC x Ano'!J21-1</f>
        <v>0.56130851267215265</v>
      </c>
      <c r="K21" s="16">
        <f>+'SCC x Ano'!K53/'SCC x Ano'!K21-1</f>
        <v>0.27425015548603682</v>
      </c>
      <c r="L21" s="16">
        <f>+'SCC x Ano'!L53/'SCC x Ano'!L21-1</f>
        <v>0.10972504586028164</v>
      </c>
    </row>
    <row r="22" spans="1:12" x14ac:dyDescent="0.25">
      <c r="A22" s="1" t="s">
        <v>546</v>
      </c>
      <c r="B22" s="16">
        <f>+'SCC x Ano'!B54/'SCC x Ano'!B22-1</f>
        <v>0.29912448058221597</v>
      </c>
      <c r="C22" s="16">
        <f>+'SCC x Ano'!C54/'SCC x Ano'!C22-1</f>
        <v>8.162884106728896E-2</v>
      </c>
      <c r="D22" s="16">
        <f>+'SCC x Ano'!D54/'SCC x Ano'!D22-1</f>
        <v>0.63677193750335892</v>
      </c>
      <c r="E22" s="16" t="e">
        <f>+'SCC x Ano'!E54/'SCC x Ano'!E22-1</f>
        <v>#DIV/0!</v>
      </c>
      <c r="F22" s="16">
        <f>+'SCC x Ano'!F54/'SCC x Ano'!F22-1</f>
        <v>4.3948679263373203E-2</v>
      </c>
      <c r="G22" s="16">
        <f>+'SCC x Ano'!G54/'SCC x Ano'!G22-1</f>
        <v>0.43311935718325256</v>
      </c>
      <c r="H22" s="16">
        <f>+'SCC x Ano'!H54/'SCC x Ano'!H22-1</f>
        <v>0.2918850858861235</v>
      </c>
      <c r="I22" s="16">
        <f>+'SCC x Ano'!I54/'SCC x Ano'!I22-1</f>
        <v>4.5697617350171527E-2</v>
      </c>
      <c r="J22" s="16">
        <f>+'SCC x Ano'!J54/'SCC x Ano'!J22-1</f>
        <v>0.22028514606247329</v>
      </c>
      <c r="K22" s="16">
        <f>+'SCC x Ano'!K54/'SCC x Ano'!K22-1</f>
        <v>0.50503064592424685</v>
      </c>
      <c r="L22" s="16">
        <f>+'SCC x Ano'!L54/'SCC x Ano'!L22-1</f>
        <v>0.34024346006304884</v>
      </c>
    </row>
    <row r="23" spans="1:12" x14ac:dyDescent="0.25">
      <c r="A23" s="1" t="s">
        <v>547</v>
      </c>
      <c r="B23" s="16">
        <f>+'SCC x Ano'!B55/'SCC x Ano'!B23-1</f>
        <v>0.41258212007203654</v>
      </c>
      <c r="C23" s="16">
        <f>+'SCC x Ano'!C55/'SCC x Ano'!C23-1</f>
        <v>4.8675153144376315E-2</v>
      </c>
      <c r="D23" s="16">
        <f>+'SCC x Ano'!D55/'SCC x Ano'!D23-1</f>
        <v>2.4327879729006741E-2</v>
      </c>
      <c r="E23" s="16">
        <f>+'SCC x Ano'!E55/'SCC x Ano'!E23-1</f>
        <v>0.51996349285325305</v>
      </c>
      <c r="F23" s="16">
        <f>+'SCC x Ano'!F55/'SCC x Ano'!F23-1</f>
        <v>1.0884752662230435E-2</v>
      </c>
      <c r="G23" s="16">
        <f>+'SCC x Ano'!G55/'SCC x Ano'!G23-1</f>
        <v>0.29550612654359187</v>
      </c>
      <c r="H23" s="16">
        <f>+'SCC x Ano'!H55/'SCC x Ano'!H23-1</f>
        <v>0.10569639065127623</v>
      </c>
      <c r="I23" s="16">
        <f>+'SCC x Ano'!I55/'SCC x Ano'!I23-1</f>
        <v>0.11865793463610363</v>
      </c>
      <c r="J23" s="16">
        <f>+'SCC x Ano'!J55/'SCC x Ano'!J23-1</f>
        <v>0.32175994083734238</v>
      </c>
      <c r="K23" s="16">
        <f>+'SCC x Ano'!K55/'SCC x Ano'!K23-1</f>
        <v>8.9368588483069722E-2</v>
      </c>
      <c r="L23" s="16">
        <f>+'SCC x Ano'!L55/'SCC x Ano'!L23-1</f>
        <v>4.5720147090962504E-2</v>
      </c>
    </row>
    <row r="24" spans="1:12" x14ac:dyDescent="0.25">
      <c r="A24" s="1" t="s">
        <v>548</v>
      </c>
      <c r="B24" s="16">
        <f>+'SCC x Ano'!B56/'SCC x Ano'!B24-1</f>
        <v>0.25989437348408284</v>
      </c>
      <c r="C24" s="16">
        <f>+'SCC x Ano'!C56/'SCC x Ano'!C24-1</f>
        <v>0.66273205587603501</v>
      </c>
      <c r="D24" s="16">
        <f>+'SCC x Ano'!D56/'SCC x Ano'!D24-1</f>
        <v>3.6819572925177457E-3</v>
      </c>
      <c r="E24" s="16">
        <f>+'SCC x Ano'!E56/'SCC x Ano'!E24-1</f>
        <v>18.7670811326721</v>
      </c>
      <c r="F24" s="16">
        <f>+'SCC x Ano'!F56/'SCC x Ano'!F24-1</f>
        <v>5.5693587075968054E-2</v>
      </c>
      <c r="G24" s="16">
        <f>+'SCC x Ano'!G56/'SCC x Ano'!G24-1</f>
        <v>0.40155437333422506</v>
      </c>
      <c r="H24" s="16">
        <f>+'SCC x Ano'!H56/'SCC x Ano'!H24-1</f>
        <v>5.9461475739682523E-2</v>
      </c>
      <c r="I24" s="16">
        <f>+'SCC x Ano'!I56/'SCC x Ano'!I24-1</f>
        <v>1.6128028595934651E-2</v>
      </c>
      <c r="J24" s="16">
        <f>+'SCC x Ano'!J56/'SCC x Ano'!J24-1</f>
        <v>7.8032571781175397E-2</v>
      </c>
      <c r="K24" s="16">
        <f>+'SCC x Ano'!K56/'SCC x Ano'!K24-1</f>
        <v>0.30650067928201952</v>
      </c>
      <c r="L24" s="16">
        <f>+'SCC x Ano'!L56/'SCC x Ano'!L24-1</f>
        <v>7.932410799144618E-2</v>
      </c>
    </row>
    <row r="25" spans="1:12" x14ac:dyDescent="0.25">
      <c r="A25" s="1" t="s">
        <v>549</v>
      </c>
      <c r="B25" s="16">
        <f>+'SCC x Ano'!B57/'SCC x Ano'!B25-1</f>
        <v>0.10743325654088798</v>
      </c>
      <c r="C25" s="16">
        <f>+'SCC x Ano'!C57/'SCC x Ano'!C25-1</f>
        <v>0.12243174633703235</v>
      </c>
      <c r="D25" s="16">
        <f>+'SCC x Ano'!D57/'SCC x Ano'!D25-1</f>
        <v>0.29989098062234021</v>
      </c>
      <c r="E25" s="16">
        <f>+'SCC x Ano'!E57/'SCC x Ano'!E25-1</f>
        <v>1.8148175094140235</v>
      </c>
      <c r="F25" s="16">
        <f>+'SCC x Ano'!F57/'SCC x Ano'!F25-1</f>
        <v>0.41185350830176537</v>
      </c>
      <c r="G25" s="16">
        <f>+'SCC x Ano'!G57/'SCC x Ano'!G25-1</f>
        <v>0.20639433525154072</v>
      </c>
      <c r="H25" s="16">
        <f>+'SCC x Ano'!H57/'SCC x Ano'!H25-1</f>
        <v>0.12569924161038748</v>
      </c>
      <c r="I25" s="16">
        <f>+'SCC x Ano'!I57/'SCC x Ano'!I25-1</f>
        <v>-0.12686018484609429</v>
      </c>
      <c r="J25" s="16">
        <f>+'SCC x Ano'!J57/'SCC x Ano'!J25-1</f>
        <v>0.20943632441627735</v>
      </c>
      <c r="K25" s="16">
        <f>+'SCC x Ano'!K57/'SCC x Ano'!K25-1</f>
        <v>-0.51451044370818111</v>
      </c>
      <c r="L25" s="16">
        <f>+'SCC x Ano'!L57/'SCC x Ano'!L25-1</f>
        <v>0.19209736868419558</v>
      </c>
    </row>
    <row r="26" spans="1:12" x14ac:dyDescent="0.25">
      <c r="A26" s="1" t="s">
        <v>550</v>
      </c>
      <c r="B26" s="16">
        <f>+'SCC x Ano'!B58/'SCC x Ano'!B26-1</f>
        <v>0.26417147283169218</v>
      </c>
      <c r="C26" s="16">
        <f>+'SCC x Ano'!C58/'SCC x Ano'!C26-1</f>
        <v>2.2682177904203238E-2</v>
      </c>
      <c r="D26" s="16">
        <f>+'SCC x Ano'!D58/'SCC x Ano'!D26-1</f>
        <v>0.22528586763357628</v>
      </c>
      <c r="E26" s="16">
        <f>+'SCC x Ano'!E58/'SCC x Ano'!E26-1</f>
        <v>1.7363194655453844</v>
      </c>
      <c r="F26" s="16">
        <f>+'SCC x Ano'!F58/'SCC x Ano'!F26-1</f>
        <v>8.0971367986522935E-2</v>
      </c>
      <c r="G26" s="16">
        <f>+'SCC x Ano'!G58/'SCC x Ano'!G26-1</f>
        <v>0.23427290863034567</v>
      </c>
      <c r="H26" s="16">
        <f>+'SCC x Ano'!H58/'SCC x Ano'!H26-1</f>
        <v>0.18308878735319767</v>
      </c>
      <c r="I26" s="16">
        <f>+'SCC x Ano'!I58/'SCC x Ano'!I26-1</f>
        <v>7.8764733063579895E-2</v>
      </c>
      <c r="J26" s="16">
        <f>+'SCC x Ano'!J58/'SCC x Ano'!J26-1</f>
        <v>5.0826952827995875E-2</v>
      </c>
      <c r="K26" s="16">
        <f>+'SCC x Ano'!K58/'SCC x Ano'!K26-1</f>
        <v>0.35596358485605006</v>
      </c>
      <c r="L26" s="16">
        <f>+'SCC x Ano'!L58/'SCC x Ano'!L26-1</f>
        <v>0.18173271942918201</v>
      </c>
    </row>
    <row r="27" spans="1:12" x14ac:dyDescent="0.25">
      <c r="A27" s="1" t="s">
        <v>551</v>
      </c>
      <c r="B27" s="16">
        <f>+'SCC x Ano'!B59/'SCC x Ano'!B27-1</f>
        <v>7.8032963067997674E-2</v>
      </c>
      <c r="C27" s="16">
        <f>+'SCC x Ano'!C59/'SCC x Ano'!C27-1</f>
        <v>0.17449386702658543</v>
      </c>
      <c r="D27" s="16">
        <f>+'SCC x Ano'!D59/'SCC x Ano'!D27-1</f>
        <v>0.24834529803089067</v>
      </c>
      <c r="E27" s="16">
        <f>+'SCC x Ano'!E59/'SCC x Ano'!E27-1</f>
        <v>3.0703226364007064</v>
      </c>
      <c r="F27" s="16">
        <f>+'SCC x Ano'!F59/'SCC x Ano'!F27-1</f>
        <v>8.9705704891933635E-3</v>
      </c>
      <c r="G27" s="16">
        <f>+'SCC x Ano'!G59/'SCC x Ano'!G27-1</f>
        <v>0.26022546977989802</v>
      </c>
      <c r="H27" s="16">
        <f>+'SCC x Ano'!H59/'SCC x Ano'!H27-1</f>
        <v>3.7027660699960885E-2</v>
      </c>
      <c r="I27" s="16">
        <f>+'SCC x Ano'!I59/'SCC x Ano'!I27-1</f>
        <v>8.9118879226780523E-2</v>
      </c>
      <c r="J27" s="16">
        <f>+'SCC x Ano'!J59/'SCC x Ano'!J27-1</f>
        <v>-0.75761684697791565</v>
      </c>
      <c r="K27" s="16">
        <f>+'SCC x Ano'!K59/'SCC x Ano'!K27-1</f>
        <v>0.98433229976945658</v>
      </c>
      <c r="L27" s="16">
        <f>+'SCC x Ano'!L59/'SCC x Ano'!L27-1</f>
        <v>0.1623070105520068</v>
      </c>
    </row>
    <row r="28" spans="1:12" x14ac:dyDescent="0.25">
      <c r="A28" s="1" t="s">
        <v>552</v>
      </c>
      <c r="B28" s="16">
        <f>+'SCC x Ano'!B60/'SCC x Ano'!B28-1</f>
        <v>3.0498890552406621E-2</v>
      </c>
      <c r="C28" s="16">
        <f>+'SCC x Ano'!C60/'SCC x Ano'!C28-1</f>
        <v>-0.24431490190258787</v>
      </c>
      <c r="D28" s="16">
        <f>+'SCC x Ano'!D60/'SCC x Ano'!D28-1</f>
        <v>5.0848622348841577E-2</v>
      </c>
      <c r="E28" s="16">
        <f>+'SCC x Ano'!E60/'SCC x Ano'!E28-1</f>
        <v>-0.91691030966445186</v>
      </c>
      <c r="F28" s="16">
        <f>+'SCC x Ano'!F60/'SCC x Ano'!F28-1</f>
        <v>6.7448168854150836E-2</v>
      </c>
      <c r="G28" s="16">
        <f>+'SCC x Ano'!G60/'SCC x Ano'!G28-1</f>
        <v>0.54712405706726108</v>
      </c>
      <c r="H28" s="16">
        <f>+'SCC x Ano'!H60/'SCC x Ano'!H28-1</f>
        <v>0.1391356596380473</v>
      </c>
      <c r="I28" s="16">
        <f>+'SCC x Ano'!I60/'SCC x Ano'!I28-1</f>
        <v>6.3436810447419001E-2</v>
      </c>
      <c r="J28" s="16">
        <f>+'SCC x Ano'!J60/'SCC x Ano'!J28-1</f>
        <v>0.26884905824893779</v>
      </c>
      <c r="K28" s="16">
        <f>+'SCC x Ano'!K60/'SCC x Ano'!K28-1</f>
        <v>0.10420043577844118</v>
      </c>
      <c r="L28" s="16">
        <f>+'SCC x Ano'!L60/'SCC x Ano'!L28-1</f>
        <v>4.6389850212828154E-2</v>
      </c>
    </row>
    <row r="29" spans="1:12" x14ac:dyDescent="0.25">
      <c r="A29" s="1" t="s">
        <v>553</v>
      </c>
      <c r="B29" s="16">
        <f>+'SCC x Ano'!B61/'SCC x Ano'!B29-1</f>
        <v>7.1942540989425652E-2</v>
      </c>
      <c r="C29" s="16">
        <f>+'SCC x Ano'!C61/'SCC x Ano'!C29-1</f>
        <v>6.9138514757769221E-2</v>
      </c>
      <c r="D29" s="16">
        <f>+'SCC x Ano'!D61/'SCC x Ano'!D29-1</f>
        <v>0.21212869426759706</v>
      </c>
      <c r="E29" s="16">
        <f>+'SCC x Ano'!E61/'SCC x Ano'!E29-1</f>
        <v>0.73955143995611028</v>
      </c>
      <c r="F29" s="16">
        <f>+'SCC x Ano'!F61/'SCC x Ano'!F29-1</f>
        <v>8.800530373191795E-2</v>
      </c>
      <c r="G29" s="16">
        <f>+'SCC x Ano'!G61/'SCC x Ano'!G29-1</f>
        <v>0.21574053551578709</v>
      </c>
      <c r="H29" s="16">
        <f>+'SCC x Ano'!H61/'SCC x Ano'!H29-1</f>
        <v>0.31347527664315256</v>
      </c>
      <c r="I29" s="16">
        <f>+'SCC x Ano'!I61/'SCC x Ano'!I29-1</f>
        <v>0.11987168982808583</v>
      </c>
      <c r="J29" s="16">
        <f>+'SCC x Ano'!J61/'SCC x Ano'!J29-1</f>
        <v>0.33380040035217973</v>
      </c>
      <c r="K29" s="16">
        <f>+'SCC x Ano'!K61/'SCC x Ano'!K29-1</f>
        <v>0.30860191983018948</v>
      </c>
      <c r="L29" s="16">
        <f>+'SCC x Ano'!L61/'SCC x Ano'!L29-1</f>
        <v>0.17835056052958875</v>
      </c>
    </row>
    <row r="30" spans="1:12" x14ac:dyDescent="0.25">
      <c r="A30" s="1" t="s">
        <v>554</v>
      </c>
      <c r="B30" s="16">
        <f>+'SCC x Ano'!B62/'SCC x Ano'!B30-1</f>
        <v>0.15977943671387784</v>
      </c>
      <c r="C30" s="16">
        <f>+'SCC x Ano'!C62/'SCC x Ano'!C30-1</f>
        <v>-0.32159904379381932</v>
      </c>
      <c r="D30" s="16">
        <f>+'SCC x Ano'!D62/'SCC x Ano'!D30-1</f>
        <v>0.21370038653245427</v>
      </c>
      <c r="E30" s="16">
        <f>+'SCC x Ano'!E62/'SCC x Ano'!E30-1</f>
        <v>1.1939875840328353</v>
      </c>
      <c r="F30" s="16">
        <f>+'SCC x Ano'!F62/'SCC x Ano'!F30-1</f>
        <v>8.444115280578246E-2</v>
      </c>
      <c r="G30" s="16">
        <f>+'SCC x Ano'!G62/'SCC x Ano'!G30-1</f>
        <v>0.20686418495097159</v>
      </c>
      <c r="H30" s="16">
        <f>+'SCC x Ano'!H62/'SCC x Ano'!H30-1</f>
        <v>-2.1160543128587617E-2</v>
      </c>
      <c r="I30" s="16">
        <f>+'SCC x Ano'!I62/'SCC x Ano'!I30-1</f>
        <v>5.9493111562126888E-2</v>
      </c>
      <c r="J30" s="16">
        <f>+'SCC x Ano'!J62/'SCC x Ano'!J30-1</f>
        <v>0.18411590338836703</v>
      </c>
      <c r="K30" s="16">
        <f>+'SCC x Ano'!K62/'SCC x Ano'!K30-1</f>
        <v>0.27789155725282355</v>
      </c>
      <c r="L30" s="16">
        <f>+'SCC x Ano'!L62/'SCC x Ano'!L30-1</f>
        <v>0.14898617644554157</v>
      </c>
    </row>
    <row r="31" spans="1:12" x14ac:dyDescent="0.25">
      <c r="A31" s="1" t="s">
        <v>555</v>
      </c>
      <c r="B31" s="16">
        <f>+'SCC x Ano'!B63/'SCC x Ano'!B31-1</f>
        <v>0.15902685978183628</v>
      </c>
      <c r="C31" s="16">
        <f>+'SCC x Ano'!C63/'SCC x Ano'!C31-1</f>
        <v>-5.1374684426987893E-2</v>
      </c>
      <c r="D31" s="16">
        <f>+'SCC x Ano'!D63/'SCC x Ano'!D31-1</f>
        <v>-0.25945112289041661</v>
      </c>
      <c r="E31" s="16">
        <f>+'SCC x Ano'!E63/'SCC x Ano'!E31-1</f>
        <v>-0.55553282453556396</v>
      </c>
      <c r="F31" s="16">
        <f>+'SCC x Ano'!F63/'SCC x Ano'!F31-1</f>
        <v>6.4973514414180977E-2</v>
      </c>
      <c r="G31" s="16">
        <f>+'SCC x Ano'!G63/'SCC x Ano'!G31-1</f>
        <v>0.67543023091565302</v>
      </c>
      <c r="H31" s="16">
        <f>+'SCC x Ano'!H63/'SCC x Ano'!H31-1</f>
        <v>0.17778548633955826</v>
      </c>
      <c r="I31" s="16">
        <f>+'SCC x Ano'!I63/'SCC x Ano'!I31-1</f>
        <v>2.0696008167520041E-3</v>
      </c>
      <c r="J31" s="16">
        <f>+'SCC x Ano'!J63/'SCC x Ano'!J31-1</f>
        <v>0.14830983091798866</v>
      </c>
      <c r="K31" s="16">
        <f>+'SCC x Ano'!K63/'SCC x Ano'!K31-1</f>
        <v>-4.833331843376476E-2</v>
      </c>
      <c r="L31" s="16">
        <f>+'SCC x Ano'!L63/'SCC x Ano'!L31-1</f>
        <v>-7.994363770403512E-2</v>
      </c>
    </row>
    <row r="32" spans="1:12" x14ac:dyDescent="0.25">
      <c r="A32" s="1" t="s">
        <v>95</v>
      </c>
      <c r="B32" s="16">
        <f>+'SCC x Ano'!B64/'SCC x Ano'!B32-1</f>
        <v>0.24812871286704219</v>
      </c>
      <c r="C32" s="16">
        <f>+'SCC x Ano'!C64/'SCC x Ano'!C32-1</f>
        <v>0.38766509780614311</v>
      </c>
      <c r="D32" s="16">
        <f>+'SCC x Ano'!D64/'SCC x Ano'!D32-1</f>
        <v>5.4541204865695025E-2</v>
      </c>
      <c r="E32" s="16">
        <f>+'SCC x Ano'!E64/'SCC x Ano'!E32-1</f>
        <v>2.7230487629391424</v>
      </c>
      <c r="F32" s="16">
        <f>+'SCC x Ano'!F64/'SCC x Ano'!F32-1</f>
        <v>6.9070930018064525E-2</v>
      </c>
      <c r="G32" s="16">
        <f>+'SCC x Ano'!G64/'SCC x Ano'!G32-1</f>
        <v>0.33182127200432121</v>
      </c>
      <c r="H32" s="16">
        <f>+'SCC x Ano'!H64/'SCC x Ano'!H32-1</f>
        <v>7.3016002754937137E-2</v>
      </c>
      <c r="I32" s="16">
        <f>+'SCC x Ano'!I64/'SCC x Ano'!I32-1</f>
        <v>4.7983604606091079E-2</v>
      </c>
      <c r="J32" s="16">
        <f>+'SCC x Ano'!J64/'SCC x Ano'!J32-1</f>
        <v>0.15836751701601726</v>
      </c>
      <c r="K32" s="16">
        <f>+'SCC x Ano'!K64/'SCC x Ano'!K32-1</f>
        <v>0.22377779512100848</v>
      </c>
      <c r="L32" s="16">
        <f>+'SCC x Ano'!L64/'SCC x Ano'!L32-1</f>
        <v>9.2922906160480157E-2</v>
      </c>
    </row>
    <row r="33" spans="1:12" x14ac:dyDescent="0.25">
      <c r="A33" s="1"/>
      <c r="B33" s="17"/>
      <c r="C33" s="17"/>
      <c r="D33" s="17"/>
      <c r="E33" s="17"/>
      <c r="F33" s="17"/>
      <c r="G33" s="17"/>
      <c r="H33" s="17"/>
      <c r="I33" s="17"/>
      <c r="J33" s="17"/>
      <c r="K33" s="17"/>
    </row>
    <row r="34" spans="1:1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</row>
    <row r="35" spans="1:12" s="123" customFormat="1" x14ac:dyDescent="0.25">
      <c r="B35" s="123">
        <v>2009</v>
      </c>
      <c r="C35" s="123">
        <v>2009</v>
      </c>
      <c r="D35" s="123">
        <v>2009</v>
      </c>
      <c r="E35" s="123">
        <v>2009</v>
      </c>
      <c r="F35" s="123">
        <v>2009</v>
      </c>
      <c r="G35" s="123">
        <v>2009</v>
      </c>
      <c r="H35" s="123">
        <v>2009</v>
      </c>
      <c r="I35" s="123">
        <v>2009</v>
      </c>
      <c r="J35" s="123">
        <v>2009</v>
      </c>
      <c r="K35" s="123">
        <v>2009</v>
      </c>
      <c r="L35" s="123">
        <v>2009</v>
      </c>
    </row>
    <row r="36" spans="1:12" s="133" customFormat="1" x14ac:dyDescent="0.25">
      <c r="A36" s="123"/>
      <c r="B36" s="123" t="s">
        <v>780</v>
      </c>
      <c r="C36" s="123" t="s">
        <v>782</v>
      </c>
      <c r="D36" s="123" t="s">
        <v>23</v>
      </c>
      <c r="E36" s="123" t="s">
        <v>787</v>
      </c>
      <c r="F36" s="123" t="s">
        <v>788</v>
      </c>
      <c r="G36" s="123" t="s">
        <v>791</v>
      </c>
      <c r="H36" s="123" t="s">
        <v>25</v>
      </c>
      <c r="I36" s="123" t="s">
        <v>24</v>
      </c>
      <c r="J36" s="123" t="s">
        <v>35</v>
      </c>
      <c r="K36" s="123" t="s">
        <v>795</v>
      </c>
      <c r="L36" s="123" t="s">
        <v>935</v>
      </c>
    </row>
    <row r="37" spans="1:12" x14ac:dyDescent="0.25">
      <c r="A37" s="1" t="s">
        <v>529</v>
      </c>
      <c r="B37" s="16">
        <f>+'SCC x Ano'!B69/'SCC x Ano'!B37-1</f>
        <v>0.127636919119543</v>
      </c>
      <c r="C37" s="16">
        <f>+'SCC x Ano'!C69/'SCC x Ano'!C37-1</f>
        <v>0.20000379770237897</v>
      </c>
      <c r="D37" s="16">
        <f>+'SCC x Ano'!D69/'SCC x Ano'!D37-1</f>
        <v>0.22737175085036943</v>
      </c>
      <c r="E37" s="16">
        <f>+'SCC x Ano'!E69/'SCC x Ano'!E37-1</f>
        <v>-0.41247058021570482</v>
      </c>
      <c r="F37" s="16">
        <f>+'SCC x Ano'!F69/'SCC x Ano'!F37-1</f>
        <v>0.14545711900435077</v>
      </c>
      <c r="G37" s="16">
        <f>+'SCC x Ano'!G69/'SCC x Ano'!G37-1</f>
        <v>3.9672462266107544E-2</v>
      </c>
      <c r="H37" s="16">
        <f>+'SCC x Ano'!H69/'SCC x Ano'!H37-1</f>
        <v>-5.6132605117577006E-3</v>
      </c>
      <c r="I37" s="16">
        <f>+'SCC x Ano'!I69/'SCC x Ano'!I37-1</f>
        <v>0.19496596250712206</v>
      </c>
      <c r="J37" s="16">
        <f>+'SCC x Ano'!J69/'SCC x Ano'!J37-1</f>
        <v>1.2515286060376929</v>
      </c>
      <c r="K37" s="16">
        <f>+'SCC x Ano'!K69/'SCC x Ano'!K37-1</f>
        <v>-0.24648788527791055</v>
      </c>
      <c r="L37" s="16">
        <f>+'SCC x Ano'!L69/'SCC x Ano'!L37-1</f>
        <v>0.17727788341453654</v>
      </c>
    </row>
    <row r="38" spans="1:12" x14ac:dyDescent="0.25">
      <c r="A38" s="1" t="s">
        <v>530</v>
      </c>
      <c r="B38" s="16">
        <f>+'SCC x Ano'!B70/'SCC x Ano'!B38-1</f>
        <v>-2.722474223915361E-2</v>
      </c>
      <c r="C38" s="16">
        <f>+'SCC x Ano'!C70/'SCC x Ano'!C38-1</f>
        <v>-0.79984668012689775</v>
      </c>
      <c r="D38" s="16">
        <f>+'SCC x Ano'!D70/'SCC x Ano'!D38-1</f>
        <v>-9.3472586027548932E-2</v>
      </c>
      <c r="E38" s="16" t="e">
        <f>+'SCC x Ano'!E70/'SCC x Ano'!E38-1</f>
        <v>#DIV/0!</v>
      </c>
      <c r="F38" s="16">
        <f>+'SCC x Ano'!F70/'SCC x Ano'!F38-1</f>
        <v>0.10857152840790363</v>
      </c>
      <c r="G38" s="16">
        <f>+'SCC x Ano'!G70/'SCC x Ano'!G38-1</f>
        <v>0.25555324033710614</v>
      </c>
      <c r="H38" s="16">
        <f>+'SCC x Ano'!H70/'SCC x Ano'!H38-1</f>
        <v>-0.10141599421474323</v>
      </c>
      <c r="I38" s="16">
        <f>+'SCC x Ano'!I70/'SCC x Ano'!I38-1</f>
        <v>7.7380376144982055E-2</v>
      </c>
      <c r="J38" s="16">
        <f>+'SCC x Ano'!J70/'SCC x Ano'!J38-1</f>
        <v>-7.7331235776144092E-2</v>
      </c>
      <c r="K38" s="16">
        <f>+'SCC x Ano'!K70/'SCC x Ano'!K38-1</f>
        <v>0.87691618369751434</v>
      </c>
      <c r="L38" s="16">
        <f>+'SCC x Ano'!L70/'SCC x Ano'!L38-1</f>
        <v>-3.6157848138481885E-2</v>
      </c>
    </row>
    <row r="39" spans="1:12" x14ac:dyDescent="0.25">
      <c r="A39" s="1" t="s">
        <v>531</v>
      </c>
      <c r="B39" s="16">
        <f>+'SCC x Ano'!B71/'SCC x Ano'!B39-1</f>
        <v>-9.0020932936318632E-2</v>
      </c>
      <c r="C39" s="16">
        <f>+'SCC x Ano'!C71/'SCC x Ano'!C39-1</f>
        <v>-0.16495470457128558</v>
      </c>
      <c r="D39" s="16">
        <f>+'SCC x Ano'!D71/'SCC x Ano'!D39-1</f>
        <v>3.9160355666577384E-2</v>
      </c>
      <c r="E39" s="16">
        <f>+'SCC x Ano'!E71/'SCC x Ano'!E39-1</f>
        <v>-0.74894304707339765</v>
      </c>
      <c r="F39" s="16">
        <f>+'SCC x Ano'!F71/'SCC x Ano'!F39-1</f>
        <v>0.20569905354545104</v>
      </c>
      <c r="G39" s="16">
        <f>+'SCC x Ano'!G71/'SCC x Ano'!G39-1</f>
        <v>6.3331530991790563E-2</v>
      </c>
      <c r="H39" s="16">
        <f>+'SCC x Ano'!H71/'SCC x Ano'!H39-1</f>
        <v>-0.11572081169537785</v>
      </c>
      <c r="I39" s="16">
        <f>+'SCC x Ano'!I71/'SCC x Ano'!I39-1</f>
        <v>-0.13806775224894519</v>
      </c>
      <c r="J39" s="16">
        <f>+'SCC x Ano'!J71/'SCC x Ano'!J39-1</f>
        <v>0.14346709472768282</v>
      </c>
      <c r="K39" s="16">
        <f>+'SCC x Ano'!K71/'SCC x Ano'!K39-1</f>
        <v>6.5040868103579896E-2</v>
      </c>
      <c r="L39" s="16">
        <f>+'SCC x Ano'!L71/'SCC x Ano'!L39-1</f>
        <v>3.9021918823833435E-2</v>
      </c>
    </row>
    <row r="40" spans="1:12" x14ac:dyDescent="0.25">
      <c r="A40" s="1" t="s">
        <v>532</v>
      </c>
      <c r="B40" s="16">
        <f>+'SCC x Ano'!B72/'SCC x Ano'!B40-1</f>
        <v>-0.3624839775800931</v>
      </c>
      <c r="C40" s="16">
        <f>+'SCC x Ano'!C72/'SCC x Ano'!C40-1</f>
        <v>1.7575543005984855</v>
      </c>
      <c r="D40" s="16">
        <f>+'SCC x Ano'!D72/'SCC x Ano'!D40-1</f>
        <v>0.2441489215995396</v>
      </c>
      <c r="E40" s="16">
        <f>+'SCC x Ano'!E72/'SCC x Ano'!E40-1</f>
        <v>-0.12160947935861421</v>
      </c>
      <c r="F40" s="16">
        <f>+'SCC x Ano'!F72/'SCC x Ano'!F40-1</f>
        <v>0.15403932412431942</v>
      </c>
      <c r="G40" s="16">
        <f>+'SCC x Ano'!G72/'SCC x Ano'!G40-1</f>
        <v>0.15492260459559559</v>
      </c>
      <c r="H40" s="16">
        <f>+'SCC x Ano'!H72/'SCC x Ano'!H40-1</f>
        <v>0.14999922413804478</v>
      </c>
      <c r="I40" s="16">
        <f>+'SCC x Ano'!I72/'SCC x Ano'!I40-1</f>
        <v>0.31652280869156169</v>
      </c>
      <c r="J40" s="16">
        <f>+'SCC x Ano'!J72/'SCC x Ano'!J40-1</f>
        <v>5.9455494534884101</v>
      </c>
      <c r="K40" s="16">
        <f>+'SCC x Ano'!K72/'SCC x Ano'!K40-1</f>
        <v>-0.21781930091283752</v>
      </c>
      <c r="L40" s="16">
        <f>+'SCC x Ano'!L72/'SCC x Ano'!L40-1</f>
        <v>0.23508963440740183</v>
      </c>
    </row>
    <row r="41" spans="1:12" x14ac:dyDescent="0.25">
      <c r="A41" s="1" t="s">
        <v>533</v>
      </c>
      <c r="B41" s="16">
        <f>+'SCC x Ano'!B73/'SCC x Ano'!B41-1</f>
        <v>4.2536446888297608E-2</v>
      </c>
      <c r="C41" s="16">
        <f>+'SCC x Ano'!C73/'SCC x Ano'!C41-1</f>
        <v>-0.24855227707872318</v>
      </c>
      <c r="D41" s="16">
        <f>+'SCC x Ano'!D73/'SCC x Ano'!D41-1</f>
        <v>-1.9503822299333562E-2</v>
      </c>
      <c r="E41" s="16">
        <f>+'SCC x Ano'!E73/'SCC x Ano'!E41-1</f>
        <v>0.16776058498806545</v>
      </c>
      <c r="F41" s="16">
        <f>+'SCC x Ano'!F73/'SCC x Ano'!F41-1</f>
        <v>6.6635201012159362E-2</v>
      </c>
      <c r="G41" s="16">
        <f>+'SCC x Ano'!G73/'SCC x Ano'!G41-1</f>
        <v>-1.0533330400992469E-2</v>
      </c>
      <c r="H41" s="16">
        <f>+'SCC x Ano'!H73/'SCC x Ano'!H41-1</f>
        <v>-0.20757288282846154</v>
      </c>
      <c r="I41" s="16">
        <f>+'SCC x Ano'!I73/'SCC x Ano'!I41-1</f>
        <v>7.4163089921369885E-2</v>
      </c>
      <c r="J41" s="16">
        <f>+'SCC x Ano'!J73/'SCC x Ano'!J41-1</f>
        <v>5.7311630093875312</v>
      </c>
      <c r="K41" s="16">
        <f>+'SCC x Ano'!K73/'SCC x Ano'!K41-1</f>
        <v>-6.9959880701686794E-2</v>
      </c>
      <c r="L41" s="16">
        <f>+'SCC x Ano'!L73/'SCC x Ano'!L41-1</f>
        <v>0.15356212151366466</v>
      </c>
    </row>
    <row r="42" spans="1:12" x14ac:dyDescent="0.25">
      <c r="A42" s="1" t="s">
        <v>534</v>
      </c>
      <c r="B42" s="16">
        <f>+'SCC x Ano'!B74/'SCC x Ano'!B42-1</f>
        <v>-0.11038309501827648</v>
      </c>
      <c r="C42" s="16">
        <f>+'SCC x Ano'!C74/'SCC x Ano'!C42-1</f>
        <v>-0.95429285343093684</v>
      </c>
      <c r="D42" s="16">
        <f>+'SCC x Ano'!D74/'SCC x Ano'!D42-1</f>
        <v>3.6550225010873794E-2</v>
      </c>
      <c r="E42" s="16" t="e">
        <f>+'SCC x Ano'!E74/'SCC x Ano'!E42-1</f>
        <v>#DIV/0!</v>
      </c>
      <c r="F42" s="16">
        <f>+'SCC x Ano'!F74/'SCC x Ano'!F42-1</f>
        <v>-0.20874832555740097</v>
      </c>
      <c r="G42" s="16">
        <f>+'SCC x Ano'!G74/'SCC x Ano'!G42-1</f>
        <v>-0.30681828319914906</v>
      </c>
      <c r="H42" s="16">
        <f>+'SCC x Ano'!H74/'SCC x Ano'!H42-1</f>
        <v>-0.51178303823165827</v>
      </c>
      <c r="I42" s="16">
        <f>+'SCC x Ano'!I74/'SCC x Ano'!I42-1</f>
        <v>-0.51366367855763806</v>
      </c>
      <c r="J42" s="16" t="e">
        <f>+'SCC x Ano'!J74/'SCC x Ano'!J42-1</f>
        <v>#DIV/0!</v>
      </c>
      <c r="K42" s="16">
        <f>+'SCC x Ano'!K74/'SCC x Ano'!K42-1</f>
        <v>-0.1710045624873836</v>
      </c>
      <c r="L42" s="16">
        <f>+'SCC x Ano'!L74/'SCC x Ano'!L42-1</f>
        <v>-0.11096587560186855</v>
      </c>
    </row>
    <row r="43" spans="1:12" x14ac:dyDescent="0.25">
      <c r="A43" s="1" t="s">
        <v>535</v>
      </c>
      <c r="B43" s="16">
        <f>+'SCC x Ano'!B75/'SCC x Ano'!B43-1</f>
        <v>4.4079084084390763E-2</v>
      </c>
      <c r="C43" s="16">
        <f>+'SCC x Ano'!C75/'SCC x Ano'!C43-1</f>
        <v>4.1957563625980798E-2</v>
      </c>
      <c r="D43" s="16">
        <f>+'SCC x Ano'!D75/'SCC x Ano'!D43-1</f>
        <v>-0.66055978256315973</v>
      </c>
      <c r="E43" s="16">
        <f>+'SCC x Ano'!E75/'SCC x Ano'!E43-1</f>
        <v>-0.71957125378535625</v>
      </c>
      <c r="F43" s="16">
        <f>+'SCC x Ano'!F75/'SCC x Ano'!F43-1</f>
        <v>-0.15194095956991349</v>
      </c>
      <c r="G43" s="16">
        <f>+'SCC x Ano'!G75/'SCC x Ano'!G43-1</f>
        <v>-5.8706999836382945E-2</v>
      </c>
      <c r="H43" s="16">
        <f>+'SCC x Ano'!H75/'SCC x Ano'!H43-1</f>
        <v>-0.19668063847084605</v>
      </c>
      <c r="I43" s="16">
        <f>+'SCC x Ano'!I75/'SCC x Ano'!I43-1</f>
        <v>-6.0092951311501941E-2</v>
      </c>
      <c r="J43" s="16" t="e">
        <f>+'SCC x Ano'!J75/'SCC x Ano'!J43-1</f>
        <v>#DIV/0!</v>
      </c>
      <c r="K43" s="16">
        <f>+'SCC x Ano'!K75/'SCC x Ano'!K43-1</f>
        <v>0.20511876515725236</v>
      </c>
      <c r="L43" s="16">
        <f>+'SCC x Ano'!L75/'SCC x Ano'!L43-1</f>
        <v>-0.38731064943569027</v>
      </c>
    </row>
    <row r="44" spans="1:12" x14ac:dyDescent="0.25">
      <c r="A44" s="1" t="s">
        <v>536</v>
      </c>
      <c r="B44" s="16">
        <f>+'SCC x Ano'!B76/'SCC x Ano'!B44-1</f>
        <v>0.13904826009603188</v>
      </c>
      <c r="C44" s="16">
        <f>+'SCC x Ano'!C76/'SCC x Ano'!C44-1</f>
        <v>-0.32272510311882063</v>
      </c>
      <c r="D44" s="16">
        <f>+'SCC x Ano'!D76/'SCC x Ano'!D44-1</f>
        <v>-0.22522622531300784</v>
      </c>
      <c r="E44" s="16" t="e">
        <f>+'SCC x Ano'!E76/'SCC x Ano'!E44-1</f>
        <v>#DIV/0!</v>
      </c>
      <c r="F44" s="16">
        <f>+'SCC x Ano'!F76/'SCC x Ano'!F44-1</f>
        <v>0.16942203571336911</v>
      </c>
      <c r="G44" s="16">
        <f>+'SCC x Ano'!G76/'SCC x Ano'!G44-1</f>
        <v>0.29113185019226973</v>
      </c>
      <c r="H44" s="16">
        <f>+'SCC x Ano'!H76/'SCC x Ano'!H44-1</f>
        <v>0.84106707002786196</v>
      </c>
      <c r="I44" s="16">
        <f>+'SCC x Ano'!I76/'SCC x Ano'!I44-1</f>
        <v>-0.18764609346408934</v>
      </c>
      <c r="J44" s="16" t="e">
        <f>+'SCC x Ano'!J76/'SCC x Ano'!J44-1</f>
        <v>#DIV/0!</v>
      </c>
      <c r="K44" s="16">
        <f>+'SCC x Ano'!K76/'SCC x Ano'!K44-1</f>
        <v>-0.2917138276909268</v>
      </c>
      <c r="L44" s="16">
        <f>+'SCC x Ano'!L76/'SCC x Ano'!L44-1</f>
        <v>-0.12919412833372457</v>
      </c>
    </row>
    <row r="45" spans="1:12" x14ac:dyDescent="0.25">
      <c r="A45" s="1" t="s">
        <v>537</v>
      </c>
      <c r="B45" s="16">
        <f>+'SCC x Ano'!B77/'SCC x Ano'!B45-1</f>
        <v>0.11392563154975011</v>
      </c>
      <c r="C45" s="16">
        <f>+'SCC x Ano'!C77/'SCC x Ano'!C45-1</f>
        <v>-0.18834246205449368</v>
      </c>
      <c r="D45" s="16">
        <f>+'SCC x Ano'!D77/'SCC x Ano'!D45-1</f>
        <v>-2.3028270929440708E-2</v>
      </c>
      <c r="E45" s="16">
        <f>+'SCC x Ano'!E77/'SCC x Ano'!E45-1</f>
        <v>0.64574640746609724</v>
      </c>
      <c r="F45" s="16">
        <f>+'SCC x Ano'!F77/'SCC x Ano'!F45-1</f>
        <v>-0.13294811976364895</v>
      </c>
      <c r="G45" s="16">
        <f>+'SCC x Ano'!G77/'SCC x Ano'!G45-1</f>
        <v>0.3035944297772184</v>
      </c>
      <c r="H45" s="16">
        <f>+'SCC x Ano'!H77/'SCC x Ano'!H45-1</f>
        <v>0.29782997942500278</v>
      </c>
      <c r="I45" s="16">
        <f>+'SCC x Ano'!I77/'SCC x Ano'!I45-1</f>
        <v>0.1643792106627977</v>
      </c>
      <c r="J45" s="16">
        <f>+'SCC x Ano'!J77/'SCC x Ano'!J45-1</f>
        <v>1.637590776036471</v>
      </c>
      <c r="K45" s="16">
        <f>+'SCC x Ano'!K77/'SCC x Ano'!K45-1</f>
        <v>0.30437150436014226</v>
      </c>
      <c r="L45" s="16">
        <f>+'SCC x Ano'!L77/'SCC x Ano'!L45-1</f>
        <v>-2.7754003556682783E-2</v>
      </c>
    </row>
    <row r="46" spans="1:12" x14ac:dyDescent="0.25">
      <c r="A46" s="1" t="s">
        <v>538</v>
      </c>
      <c r="B46" s="16">
        <f>+'SCC x Ano'!B78/'SCC x Ano'!B46-1</f>
        <v>-0.23151486537869481</v>
      </c>
      <c r="C46" s="16">
        <f>+'SCC x Ano'!C78/'SCC x Ano'!C46-1</f>
        <v>0.34461362031075415</v>
      </c>
      <c r="D46" s="16">
        <f>+'SCC x Ano'!D78/'SCC x Ano'!D46-1</f>
        <v>9.1743958709712636E-2</v>
      </c>
      <c r="E46" s="16">
        <f>+'SCC x Ano'!E78/'SCC x Ano'!E46-1</f>
        <v>-0.86698211502985845</v>
      </c>
      <c r="F46" s="16">
        <f>+'SCC x Ano'!F78/'SCC x Ano'!F46-1</f>
        <v>0.14137948738617401</v>
      </c>
      <c r="G46" s="16">
        <f>+'SCC x Ano'!G78/'SCC x Ano'!G46-1</f>
        <v>-0.27271816935764914</v>
      </c>
      <c r="H46" s="16">
        <f>+'SCC x Ano'!H78/'SCC x Ano'!H46-1</f>
        <v>-2.5449413818020017E-2</v>
      </c>
      <c r="I46" s="16">
        <f>+'SCC x Ano'!I78/'SCC x Ano'!I46-1</f>
        <v>-5.8136353359057091E-2</v>
      </c>
      <c r="J46" s="16">
        <f>+'SCC x Ano'!J78/'SCC x Ano'!J46-1</f>
        <v>-3.9092743809749586E-2</v>
      </c>
      <c r="K46" s="16">
        <f>+'SCC x Ano'!K78/'SCC x Ano'!K46-1</f>
        <v>0.20200684272860991</v>
      </c>
      <c r="L46" s="16">
        <f>+'SCC x Ano'!L78/'SCC x Ano'!L46-1</f>
        <v>8.7413313961741457E-2</v>
      </c>
    </row>
    <row r="47" spans="1:12" x14ac:dyDescent="0.25">
      <c r="A47" s="1" t="s">
        <v>539</v>
      </c>
      <c r="B47" s="16">
        <f>+'SCC x Ano'!B79/'SCC x Ano'!B47-1</f>
        <v>-0.13450300823790817</v>
      </c>
      <c r="C47" s="16">
        <f>+'SCC x Ano'!C79/'SCC x Ano'!C47-1</f>
        <v>9.1057160596587972E-2</v>
      </c>
      <c r="D47" s="16">
        <f>+'SCC x Ano'!D79/'SCC x Ano'!D47-1</f>
        <v>0.34517480964242542</v>
      </c>
      <c r="E47" s="16">
        <f>+'SCC x Ano'!E79/'SCC x Ano'!E47-1</f>
        <v>1.56896956709712</v>
      </c>
      <c r="F47" s="16">
        <f>+'SCC x Ano'!F79/'SCC x Ano'!F47-1</f>
        <v>4.102096538358091E-2</v>
      </c>
      <c r="G47" s="16">
        <f>+'SCC x Ano'!G79/'SCC x Ano'!G47-1</f>
        <v>-5.0648950727233966E-2</v>
      </c>
      <c r="H47" s="16">
        <f>+'SCC x Ano'!H79/'SCC x Ano'!H47-1</f>
        <v>-0.28597463791377364</v>
      </c>
      <c r="I47" s="16">
        <f>+'SCC x Ano'!I79/'SCC x Ano'!I47-1</f>
        <v>-8.6382829008498252E-2</v>
      </c>
      <c r="J47" s="16">
        <f>+'SCC x Ano'!J79/'SCC x Ano'!J47-1</f>
        <v>-6.858178636992851E-2</v>
      </c>
      <c r="K47" s="16">
        <f>+'SCC x Ano'!K79/'SCC x Ano'!K47-1</f>
        <v>4.5170006112379646E-2</v>
      </c>
      <c r="L47" s="16">
        <f>+'SCC x Ano'!L79/'SCC x Ano'!L47-1</f>
        <v>0.17219509716423675</v>
      </c>
    </row>
    <row r="48" spans="1:12" x14ac:dyDescent="0.25">
      <c r="A48" s="1" t="s">
        <v>540</v>
      </c>
      <c r="B48" s="16">
        <f>+'SCC x Ano'!B80/'SCC x Ano'!B48-1</f>
        <v>-9.589607564084468E-2</v>
      </c>
      <c r="C48" s="16">
        <f>+'SCC x Ano'!C80/'SCC x Ano'!C48-1</f>
        <v>0.30896085401269224</v>
      </c>
      <c r="D48" s="16">
        <f>+'SCC x Ano'!D80/'SCC x Ano'!D48-1</f>
        <v>0.44565664647306535</v>
      </c>
      <c r="E48" s="16">
        <f>+'SCC x Ano'!E80/'SCC x Ano'!E48-1</f>
        <v>2.4532195496284332</v>
      </c>
      <c r="F48" s="16">
        <f>+'SCC x Ano'!F80/'SCC x Ano'!F48-1</f>
        <v>5.9150396374512137E-2</v>
      </c>
      <c r="G48" s="16">
        <f>+'SCC x Ano'!G80/'SCC x Ano'!G48-1</f>
        <v>0.29461302831708713</v>
      </c>
      <c r="H48" s="16">
        <f>+'SCC x Ano'!H80/'SCC x Ano'!H48-1</f>
        <v>7.6835292667994937E-2</v>
      </c>
      <c r="I48" s="16">
        <f>+'SCC x Ano'!I80/'SCC x Ano'!I48-1</f>
        <v>-0.11776773595686241</v>
      </c>
      <c r="J48" s="16">
        <f>+'SCC x Ano'!J80/'SCC x Ano'!J48-1</f>
        <v>-0.51421526188512945</v>
      </c>
      <c r="K48" s="16">
        <f>+'SCC x Ano'!K80/'SCC x Ano'!K48-1</f>
        <v>0.33095109552444146</v>
      </c>
      <c r="L48" s="16">
        <f>+'SCC x Ano'!L80/'SCC x Ano'!L48-1</f>
        <v>0.29522297990902957</v>
      </c>
    </row>
    <row r="49" spans="1:12" x14ac:dyDescent="0.25">
      <c r="A49" s="1" t="s">
        <v>541</v>
      </c>
      <c r="B49" s="16">
        <f>+'SCC x Ano'!B81/'SCC x Ano'!B49-1</f>
        <v>-7.279068414687262E-2</v>
      </c>
      <c r="C49" s="16">
        <f>+'SCC x Ano'!C81/'SCC x Ano'!C49-1</f>
        <v>0.29292241024019283</v>
      </c>
      <c r="D49" s="16">
        <f>+'SCC x Ano'!D81/'SCC x Ano'!D49-1</f>
        <v>2.5117015495812023E-2</v>
      </c>
      <c r="E49" s="16">
        <f>+'SCC x Ano'!E81/'SCC x Ano'!E49-1</f>
        <v>0.39684047878314543</v>
      </c>
      <c r="F49" s="16">
        <f>+'SCC x Ano'!F81/'SCC x Ano'!F49-1</f>
        <v>-0.11734583559396283</v>
      </c>
      <c r="G49" s="16">
        <f>+'SCC x Ano'!G81/'SCC x Ano'!G49-1</f>
        <v>0.17029026123683866</v>
      </c>
      <c r="H49" s="16">
        <f>+'SCC x Ano'!H81/'SCC x Ano'!H49-1</f>
        <v>-6.2497196760676332E-2</v>
      </c>
      <c r="I49" s="16">
        <f>+'SCC x Ano'!I81/'SCC x Ano'!I49-1</f>
        <v>-0.21189326707798606</v>
      </c>
      <c r="J49" s="16">
        <f>+'SCC x Ano'!J81/'SCC x Ano'!J49-1</f>
        <v>-0.76570974539785897</v>
      </c>
      <c r="K49" s="16">
        <f>+'SCC x Ano'!K81/'SCC x Ano'!K49-1</f>
        <v>8.2228830836172717E-2</v>
      </c>
      <c r="L49" s="16">
        <f>+'SCC x Ano'!L81/'SCC x Ano'!L49-1</f>
        <v>-3.7697679965702058E-2</v>
      </c>
    </row>
    <row r="50" spans="1:12" x14ac:dyDescent="0.25">
      <c r="A50" s="1" t="s">
        <v>542</v>
      </c>
      <c r="B50" s="16">
        <f>+'SCC x Ano'!B82/'SCC x Ano'!B50-1</f>
        <v>-0.15072588126590525</v>
      </c>
      <c r="C50" s="16">
        <f>+'SCC x Ano'!C82/'SCC x Ano'!C50-1</f>
        <v>27.913452065522531</v>
      </c>
      <c r="D50" s="16">
        <f>+'SCC x Ano'!D82/'SCC x Ano'!D50-1</f>
        <v>0.38603923349892511</v>
      </c>
      <c r="E50" s="16">
        <f>+'SCC x Ano'!E82/'SCC x Ano'!E50-1</f>
        <v>-8.1227668687803178E-2</v>
      </c>
      <c r="F50" s="16">
        <f>+'SCC x Ano'!F82/'SCC x Ano'!F50-1</f>
        <v>5.3482642601507591E-2</v>
      </c>
      <c r="G50" s="16">
        <f>+'SCC x Ano'!G82/'SCC x Ano'!G50-1</f>
        <v>3.3488830331587227E-2</v>
      </c>
      <c r="H50" s="16">
        <f>+'SCC x Ano'!H82/'SCC x Ano'!H50-1</f>
        <v>-0.16895104567831032</v>
      </c>
      <c r="I50" s="16">
        <f>+'SCC x Ano'!I82/'SCC x Ano'!I50-1</f>
        <v>0.28401933036555871</v>
      </c>
      <c r="J50" s="16">
        <f>+'SCC x Ano'!J82/'SCC x Ano'!J50-1</f>
        <v>-0.29684058234480959</v>
      </c>
      <c r="K50" s="16">
        <f>+'SCC x Ano'!K82/'SCC x Ano'!K50-1</f>
        <v>7.3689607844504845E-3</v>
      </c>
      <c r="L50" s="16">
        <f>+'SCC x Ano'!L82/'SCC x Ano'!L50-1</f>
        <v>0.40399800443875988</v>
      </c>
    </row>
    <row r="51" spans="1:12" x14ac:dyDescent="0.25">
      <c r="A51" s="1" t="s">
        <v>543</v>
      </c>
      <c r="B51" s="16">
        <f>+'SCC x Ano'!B83/'SCC x Ano'!B51-1</f>
        <v>-0.11904766195268457</v>
      </c>
      <c r="C51" s="16">
        <f>+'SCC x Ano'!C83/'SCC x Ano'!C51-1</f>
        <v>-0.18873596637386503</v>
      </c>
      <c r="D51" s="16">
        <f>+'SCC x Ano'!D83/'SCC x Ano'!D51-1</f>
        <v>-7.9450287360862126E-2</v>
      </c>
      <c r="E51" s="16">
        <f>+'SCC x Ano'!E83/'SCC x Ano'!E51-1</f>
        <v>-3.5782997314117826E-2</v>
      </c>
      <c r="F51" s="16">
        <f>+'SCC x Ano'!F83/'SCC x Ano'!F51-1</f>
        <v>-0.10500169369506973</v>
      </c>
      <c r="G51" s="16">
        <f>+'SCC x Ano'!G83/'SCC x Ano'!G51-1</f>
        <v>0.19795744010206606</v>
      </c>
      <c r="H51" s="16">
        <f>+'SCC x Ano'!H83/'SCC x Ano'!H51-1</f>
        <v>-7.8896435592379244E-2</v>
      </c>
      <c r="I51" s="16">
        <f>+'SCC x Ano'!I83/'SCC x Ano'!I51-1</f>
        <v>-2.82659166558904E-2</v>
      </c>
      <c r="J51" s="16">
        <f>+'SCC x Ano'!J83/'SCC x Ano'!J51-1</f>
        <v>0.15270660484564136</v>
      </c>
      <c r="K51" s="16">
        <f>+'SCC x Ano'!K83/'SCC x Ano'!K51-1</f>
        <v>-2.6832968228391985E-2</v>
      </c>
      <c r="L51" s="16">
        <f>+'SCC x Ano'!L83/'SCC x Ano'!L51-1</f>
        <v>-7.8259395296451428E-2</v>
      </c>
    </row>
    <row r="52" spans="1:12" x14ac:dyDescent="0.25">
      <c r="A52" s="1" t="s">
        <v>544</v>
      </c>
      <c r="B52" s="16">
        <f>+'SCC x Ano'!B84/'SCC x Ano'!B52-1</f>
        <v>-7.1438342351538009E-2</v>
      </c>
      <c r="C52" s="16">
        <f>+'SCC x Ano'!C84/'SCC x Ano'!C52-1</f>
        <v>0.22264490083923238</v>
      </c>
      <c r="D52" s="16">
        <f>+'SCC x Ano'!D84/'SCC x Ano'!D52-1</f>
        <v>5.8693630859976587E-2</v>
      </c>
      <c r="E52" s="16">
        <f>+'SCC x Ano'!E84/'SCC x Ano'!E52-1</f>
        <v>0.32788017253036017</v>
      </c>
      <c r="F52" s="16">
        <f>+'SCC x Ano'!F84/'SCC x Ano'!F52-1</f>
        <v>2.026531034604595E-5</v>
      </c>
      <c r="G52" s="16">
        <f>+'SCC x Ano'!G84/'SCC x Ano'!G52-1</f>
        <v>-7.1220517683645568E-2</v>
      </c>
      <c r="H52" s="16">
        <f>+'SCC x Ano'!H84/'SCC x Ano'!H52-1</f>
        <v>-0.20102647432518361</v>
      </c>
      <c r="I52" s="16">
        <f>+'SCC x Ano'!I84/'SCC x Ano'!I52-1</f>
        <v>7.2276582238923304E-2</v>
      </c>
      <c r="J52" s="16">
        <f>+'SCC x Ano'!J84/'SCC x Ano'!J52-1</f>
        <v>0.16809873521136964</v>
      </c>
      <c r="K52" s="16">
        <f>+'SCC x Ano'!K84/'SCC x Ano'!K52-1</f>
        <v>-0.10496441307758675</v>
      </c>
      <c r="L52" s="16">
        <f>+'SCC x Ano'!L84/'SCC x Ano'!L52-1</f>
        <v>1.3876259401514046E-2</v>
      </c>
    </row>
    <row r="53" spans="1:12" x14ac:dyDescent="0.25">
      <c r="A53" s="1" t="s">
        <v>545</v>
      </c>
      <c r="B53" s="16">
        <f>+'SCC x Ano'!B85/'SCC x Ano'!B53-1</f>
        <v>-0.39546621474214161</v>
      </c>
      <c r="C53" s="16">
        <f>+'SCC x Ano'!C85/'SCC x Ano'!C53-1</f>
        <v>5.34934043142552E-2</v>
      </c>
      <c r="D53" s="16">
        <f>+'SCC x Ano'!D85/'SCC x Ano'!D53-1</f>
        <v>9.4773302938069071E-2</v>
      </c>
      <c r="E53" s="16">
        <f>+'SCC x Ano'!E85/'SCC x Ano'!E53-1</f>
        <v>0.41036110108321111</v>
      </c>
      <c r="F53" s="16">
        <f>+'SCC x Ano'!F85/'SCC x Ano'!F53-1</f>
        <v>4.9073917494540931E-2</v>
      </c>
      <c r="G53" s="16">
        <f>+'SCC x Ano'!G85/'SCC x Ano'!G53-1</f>
        <v>-1.0770153431288287E-2</v>
      </c>
      <c r="H53" s="16">
        <f>+'SCC x Ano'!H85/'SCC x Ano'!H53-1</f>
        <v>-7.3261045194397578E-2</v>
      </c>
      <c r="I53" s="16">
        <f>+'SCC x Ano'!I85/'SCC x Ano'!I53-1</f>
        <v>-6.1258662097072425E-2</v>
      </c>
      <c r="J53" s="16">
        <f>+'SCC x Ano'!J85/'SCC x Ano'!J53-1</f>
        <v>0.33845708295504862</v>
      </c>
      <c r="K53" s="16">
        <f>+'SCC x Ano'!K85/'SCC x Ano'!K53-1</f>
        <v>8.1984668510306502E-2</v>
      </c>
      <c r="L53" s="16">
        <f>+'SCC x Ano'!L85/'SCC x Ano'!L53-1</f>
        <v>2.5468641066430209E-2</v>
      </c>
    </row>
    <row r="54" spans="1:12" x14ac:dyDescent="0.25">
      <c r="A54" s="1" t="s">
        <v>546</v>
      </c>
      <c r="B54" s="16">
        <f>+'SCC x Ano'!B86/'SCC x Ano'!B54-1</f>
        <v>0.13665016147668774</v>
      </c>
      <c r="C54" s="16">
        <f>+'SCC x Ano'!C86/'SCC x Ano'!C54-1</f>
        <v>0.24107639946499004</v>
      </c>
      <c r="D54" s="16">
        <f>+'SCC x Ano'!D86/'SCC x Ano'!D54-1</f>
        <v>-6.9946649463939137E-2</v>
      </c>
      <c r="E54" s="16">
        <f>+'SCC x Ano'!E86/'SCC x Ano'!E54-1</f>
        <v>-4.5489425217485446E-2</v>
      </c>
      <c r="F54" s="16">
        <f>+'SCC x Ano'!F86/'SCC x Ano'!F54-1</f>
        <v>2.8062409300607882E-2</v>
      </c>
      <c r="G54" s="16">
        <f>+'SCC x Ano'!G86/'SCC x Ano'!G54-1</f>
        <v>0.13468568864173114</v>
      </c>
      <c r="H54" s="16">
        <f>+'SCC x Ano'!H86/'SCC x Ano'!H54-1</f>
        <v>-9.196488884750631E-2</v>
      </c>
      <c r="I54" s="16">
        <f>+'SCC x Ano'!I86/'SCC x Ano'!I54-1</f>
        <v>-0.23303076593602123</v>
      </c>
      <c r="J54" s="16">
        <f>+'SCC x Ano'!J86/'SCC x Ano'!J54-1</f>
        <v>5.5137646195212664E-2</v>
      </c>
      <c r="K54" s="16">
        <f>+'SCC x Ano'!K86/'SCC x Ano'!K54-1</f>
        <v>-5.1439300048521597E-2</v>
      </c>
      <c r="L54" s="16">
        <f>+'SCC x Ano'!L86/'SCC x Ano'!L54-1</f>
        <v>-2.9509260727180187E-2</v>
      </c>
    </row>
    <row r="55" spans="1:12" x14ac:dyDescent="0.25">
      <c r="A55" s="1" t="s">
        <v>547</v>
      </c>
      <c r="B55" s="16">
        <f>+'SCC x Ano'!B87/'SCC x Ano'!B55-1</f>
        <v>-0.41576734301789564</v>
      </c>
      <c r="C55" s="16">
        <f>+'SCC x Ano'!C87/'SCC x Ano'!C55-1</f>
        <v>-1.5723474959240535E-3</v>
      </c>
      <c r="D55" s="16">
        <f>+'SCC x Ano'!D87/'SCC x Ano'!D55-1</f>
        <v>1.9895281244961538E-2</v>
      </c>
      <c r="E55" s="16">
        <f>+'SCC x Ano'!E87/'SCC x Ano'!E55-1</f>
        <v>0.548939040729433</v>
      </c>
      <c r="F55" s="16">
        <f>+'SCC x Ano'!F87/'SCC x Ano'!F55-1</f>
        <v>5.3397578886118069E-2</v>
      </c>
      <c r="G55" s="16">
        <f>+'SCC x Ano'!G87/'SCC x Ano'!G55-1</f>
        <v>1.8972069617978926E-2</v>
      </c>
      <c r="H55" s="16">
        <f>+'SCC x Ano'!H87/'SCC x Ano'!H55-1</f>
        <v>-9.6681368901352815E-2</v>
      </c>
      <c r="I55" s="16">
        <f>+'SCC x Ano'!I87/'SCC x Ano'!I55-1</f>
        <v>-0.12122469523143697</v>
      </c>
      <c r="J55" s="16">
        <f>+'SCC x Ano'!J87/'SCC x Ano'!J55-1</f>
        <v>0.79882225317762656</v>
      </c>
      <c r="K55" s="16">
        <f>+'SCC x Ano'!K87/'SCC x Ano'!K55-1</f>
        <v>-7.4723390889830932E-2</v>
      </c>
      <c r="L55" s="16">
        <f>+'SCC x Ano'!L87/'SCC x Ano'!L55-1</f>
        <v>5.1003807939267176E-3</v>
      </c>
    </row>
    <row r="56" spans="1:12" x14ac:dyDescent="0.25">
      <c r="A56" s="1" t="s">
        <v>548</v>
      </c>
      <c r="B56" s="16">
        <f>+'SCC x Ano'!B88/'SCC x Ano'!B56-1</f>
        <v>-9.537973724138249E-2</v>
      </c>
      <c r="C56" s="16">
        <f>+'SCC x Ano'!C88/'SCC x Ano'!C56-1</f>
        <v>0.19117285217476421</v>
      </c>
      <c r="D56" s="16">
        <f>+'SCC x Ano'!D88/'SCC x Ano'!D56-1</f>
        <v>0.28592494042858152</v>
      </c>
      <c r="E56" s="16">
        <f>+'SCC x Ano'!E88/'SCC x Ano'!E56-1</f>
        <v>3.297291403117776</v>
      </c>
      <c r="F56" s="16">
        <f>+'SCC x Ano'!F88/'SCC x Ano'!F56-1</f>
        <v>1.7504141772469506E-2</v>
      </c>
      <c r="G56" s="16">
        <f>+'SCC x Ano'!G88/'SCC x Ano'!G56-1</f>
        <v>3.5165226368372604E-2</v>
      </c>
      <c r="H56" s="16">
        <f>+'SCC x Ano'!H88/'SCC x Ano'!H56-1</f>
        <v>-3.2851923026885332E-2</v>
      </c>
      <c r="I56" s="16">
        <f>+'SCC x Ano'!I88/'SCC x Ano'!I56-1</f>
        <v>-9.1431120481123451E-2</v>
      </c>
      <c r="J56" s="16">
        <f>+'SCC x Ano'!J88/'SCC x Ano'!J56-1</f>
        <v>-0.26329704270836218</v>
      </c>
      <c r="K56" s="16">
        <f>+'SCC x Ano'!K88/'SCC x Ano'!K56-1</f>
        <v>-0.10146083622604285</v>
      </c>
      <c r="L56" s="16">
        <f>+'SCC x Ano'!L88/'SCC x Ano'!L56-1</f>
        <v>0.11594956637761089</v>
      </c>
    </row>
    <row r="57" spans="1:12" x14ac:dyDescent="0.25">
      <c r="A57" s="1" t="s">
        <v>549</v>
      </c>
      <c r="B57" s="16">
        <f>+'SCC x Ano'!B89/'SCC x Ano'!B57-1</f>
        <v>3.7879072176565609E-2</v>
      </c>
      <c r="C57" s="16">
        <f>+'SCC x Ano'!C89/'SCC x Ano'!C57-1</f>
        <v>-5.2162633281823023E-2</v>
      </c>
      <c r="D57" s="16">
        <f>+'SCC x Ano'!D89/'SCC x Ano'!D57-1</f>
        <v>7.8907487508252938E-3</v>
      </c>
      <c r="E57" s="16">
        <f>+'SCC x Ano'!E89/'SCC x Ano'!E57-1</f>
        <v>0.52014837135656933</v>
      </c>
      <c r="F57" s="16">
        <f>+'SCC x Ano'!F89/'SCC x Ano'!F57-1</f>
        <v>8.2166552441566898E-2</v>
      </c>
      <c r="G57" s="16">
        <f>+'SCC x Ano'!G89/'SCC x Ano'!G57-1</f>
        <v>0.13145984155834034</v>
      </c>
      <c r="H57" s="16">
        <f>+'SCC x Ano'!H89/'SCC x Ano'!H57-1</f>
        <v>-6.9671016758785509E-2</v>
      </c>
      <c r="I57" s="16">
        <f>+'SCC x Ano'!I89/'SCC x Ano'!I57-1</f>
        <v>0.18952516670715247</v>
      </c>
      <c r="J57" s="16">
        <f>+'SCC x Ano'!J89/'SCC x Ano'!J57-1</f>
        <v>6.5899171522082467E-2</v>
      </c>
      <c r="K57" s="16">
        <f>+'SCC x Ano'!K89/'SCC x Ano'!K57-1</f>
        <v>-5.7670304830926389E-2</v>
      </c>
      <c r="L57" s="16">
        <f>+'SCC x Ano'!L89/'SCC x Ano'!L57-1</f>
        <v>4.1083924555728846E-2</v>
      </c>
    </row>
    <row r="58" spans="1:12" x14ac:dyDescent="0.25">
      <c r="A58" s="1" t="s">
        <v>550</v>
      </c>
      <c r="B58" s="16">
        <f>+'SCC x Ano'!B90/'SCC x Ano'!B58-1</f>
        <v>0.13297156888862194</v>
      </c>
      <c r="C58" s="16">
        <f>+'SCC x Ano'!C90/'SCC x Ano'!C58-1</f>
        <v>0.15332548013437908</v>
      </c>
      <c r="D58" s="16">
        <f>+'SCC x Ano'!D90/'SCC x Ano'!D58-1</f>
        <v>3.8468152253351873E-2</v>
      </c>
      <c r="E58" s="16">
        <f>+'SCC x Ano'!E90/'SCC x Ano'!E58-1</f>
        <v>-0.15900730869172852</v>
      </c>
      <c r="F58" s="16">
        <f>+'SCC x Ano'!F90/'SCC x Ano'!F58-1</f>
        <v>7.048909933021652E-2</v>
      </c>
      <c r="G58" s="16">
        <f>+'SCC x Ano'!G90/'SCC x Ano'!G58-1</f>
        <v>0.12787857386667412</v>
      </c>
      <c r="H58" s="16">
        <f>+'SCC x Ano'!H90/'SCC x Ano'!H58-1</f>
        <v>-2.5648299621980009E-2</v>
      </c>
      <c r="I58" s="16">
        <f>+'SCC x Ano'!I90/'SCC x Ano'!I58-1</f>
        <v>-0.17231430179888563</v>
      </c>
      <c r="J58" s="16">
        <f>+'SCC x Ano'!J90/'SCC x Ano'!J58-1</f>
        <v>9.6389519945740521E-2</v>
      </c>
      <c r="K58" s="16">
        <f>+'SCC x Ano'!K90/'SCC x Ano'!K58-1</f>
        <v>-1.0688492810439931E-2</v>
      </c>
      <c r="L58" s="16">
        <f>+'SCC x Ano'!L90/'SCC x Ano'!L58-1</f>
        <v>4.349719555993925E-2</v>
      </c>
    </row>
    <row r="59" spans="1:12" x14ac:dyDescent="0.25">
      <c r="A59" s="1" t="s">
        <v>551</v>
      </c>
      <c r="B59" s="16">
        <f>+'SCC x Ano'!B91/'SCC x Ano'!B59-1</f>
        <v>-1.3622568732259976E-3</v>
      </c>
      <c r="C59" s="16">
        <f>+'SCC x Ano'!C91/'SCC x Ano'!C59-1</f>
        <v>-0.26115098389349023</v>
      </c>
      <c r="D59" s="16">
        <f>+'SCC x Ano'!D91/'SCC x Ano'!D59-1</f>
        <v>-5.0019572945609658E-2</v>
      </c>
      <c r="E59" s="16">
        <f>+'SCC x Ano'!E91/'SCC x Ano'!E59-1</f>
        <v>0.34558708674370631</v>
      </c>
      <c r="F59" s="16">
        <f>+'SCC x Ano'!F91/'SCC x Ano'!F59-1</f>
        <v>5.3124923763431253E-2</v>
      </c>
      <c r="G59" s="16">
        <f>+'SCC x Ano'!G91/'SCC x Ano'!G59-1</f>
        <v>-7.4684257641558505E-3</v>
      </c>
      <c r="H59" s="16">
        <f>+'SCC x Ano'!H91/'SCC x Ano'!H59-1</f>
        <v>1.4632421956852548E-2</v>
      </c>
      <c r="I59" s="16">
        <f>+'SCC x Ano'!I91/'SCC x Ano'!I59-1</f>
        <v>1.5509492637202582E-2</v>
      </c>
      <c r="J59" s="16">
        <f>+'SCC x Ano'!J91/'SCC x Ano'!J59-1</f>
        <v>1.4770407902005886</v>
      </c>
      <c r="K59" s="16">
        <f>+'SCC x Ano'!K91/'SCC x Ano'!K59-1</f>
        <v>-9.5833660873488435E-2</v>
      </c>
      <c r="L59" s="16">
        <f>+'SCC x Ano'!L91/'SCC x Ano'!L59-1</f>
        <v>-1.4725039701300124E-2</v>
      </c>
    </row>
    <row r="60" spans="1:12" x14ac:dyDescent="0.25">
      <c r="A60" s="1" t="s">
        <v>552</v>
      </c>
      <c r="B60" s="16">
        <f>+'SCC x Ano'!B92/'SCC x Ano'!B60-1</f>
        <v>0.49695202487068157</v>
      </c>
      <c r="C60" s="16">
        <f>+'SCC x Ano'!C92/'SCC x Ano'!C60-1</f>
        <v>-0.13124194056161709</v>
      </c>
      <c r="D60" s="16">
        <f>+'SCC x Ano'!D92/'SCC x Ano'!D60-1</f>
        <v>0.17165726911602519</v>
      </c>
      <c r="E60" s="16">
        <f>+'SCC x Ano'!E92/'SCC x Ano'!E60-1</f>
        <v>0.12593055036262379</v>
      </c>
      <c r="F60" s="16">
        <f>+'SCC x Ano'!F92/'SCC x Ano'!F60-1</f>
        <v>6.889737304562682E-2</v>
      </c>
      <c r="G60" s="16">
        <f>+'SCC x Ano'!G92/'SCC x Ano'!G60-1</f>
        <v>-0.40149165090822958</v>
      </c>
      <c r="H60" s="16">
        <f>+'SCC x Ano'!H92/'SCC x Ano'!H60-1</f>
        <v>-2.2992169042350019E-2</v>
      </c>
      <c r="I60" s="16">
        <f>+'SCC x Ano'!I92/'SCC x Ano'!I60-1</f>
        <v>0.14070303617499746</v>
      </c>
      <c r="J60" s="16">
        <f>+'SCC x Ano'!J92/'SCC x Ano'!J60-1</f>
        <v>-0.17518832807955687</v>
      </c>
      <c r="K60" s="16">
        <f>+'SCC x Ano'!K92/'SCC x Ano'!K60-1</f>
        <v>7.7717839577332581E-2</v>
      </c>
      <c r="L60" s="16">
        <f>+'SCC x Ano'!L92/'SCC x Ano'!L60-1</f>
        <v>0.11885759428662257</v>
      </c>
    </row>
    <row r="61" spans="1:12" x14ac:dyDescent="0.25">
      <c r="A61" s="1" t="s">
        <v>553</v>
      </c>
      <c r="B61" s="16">
        <f>+'SCC x Ano'!B93/'SCC x Ano'!B61-1</f>
        <v>-3.6670279968533559E-2</v>
      </c>
      <c r="C61" s="16">
        <f>+'SCC x Ano'!C93/'SCC x Ano'!C61-1</f>
        <v>-0.18592890661165962</v>
      </c>
      <c r="D61" s="16">
        <f>+'SCC x Ano'!D93/'SCC x Ano'!D61-1</f>
        <v>0.11819653009178466</v>
      </c>
      <c r="E61" s="16">
        <f>+'SCC x Ano'!E93/'SCC x Ano'!E61-1</f>
        <v>0.15311718617065573</v>
      </c>
      <c r="F61" s="16">
        <f>+'SCC x Ano'!F93/'SCC x Ano'!F61-1</f>
        <v>0.18726226612915653</v>
      </c>
      <c r="G61" s="16">
        <f>+'SCC x Ano'!G93/'SCC x Ano'!G61-1</f>
        <v>0.17606940474347121</v>
      </c>
      <c r="H61" s="16">
        <f>+'SCC x Ano'!H93/'SCC x Ano'!H61-1</f>
        <v>-0.12795853707158078</v>
      </c>
      <c r="I61" s="16">
        <f>+'SCC x Ano'!I93/'SCC x Ano'!I61-1</f>
        <v>-0.1325546970277226</v>
      </c>
      <c r="J61" s="16">
        <f>+'SCC x Ano'!J93/'SCC x Ano'!J61-1</f>
        <v>8.2158448373816917E-2</v>
      </c>
      <c r="K61" s="16">
        <f>+'SCC x Ano'!K93/'SCC x Ano'!K61-1</f>
        <v>2.3432548735612402E-2</v>
      </c>
      <c r="L61" s="16">
        <f>+'SCC x Ano'!L93/'SCC x Ano'!L61-1</f>
        <v>8.7944706091329872E-2</v>
      </c>
    </row>
    <row r="62" spans="1:12" x14ac:dyDescent="0.25">
      <c r="A62" s="1" t="s">
        <v>554</v>
      </c>
      <c r="B62" s="16">
        <f>+'SCC x Ano'!B94/'SCC x Ano'!B62-1</f>
        <v>6.6220490315981095E-2</v>
      </c>
      <c r="C62" s="16">
        <f>+'SCC x Ano'!C94/'SCC x Ano'!C62-1</f>
        <v>-0.20459683183838628</v>
      </c>
      <c r="D62" s="16">
        <f>+'SCC x Ano'!D94/'SCC x Ano'!D62-1</f>
        <v>3.8500692225515998E-3</v>
      </c>
      <c r="E62" s="16">
        <f>+'SCC x Ano'!E94/'SCC x Ano'!E62-1</f>
        <v>-0.53525652905893173</v>
      </c>
      <c r="F62" s="16">
        <f>+'SCC x Ano'!F94/'SCC x Ano'!F62-1</f>
        <v>4.8769994557940288E-2</v>
      </c>
      <c r="G62" s="16">
        <f>+'SCC x Ano'!G94/'SCC x Ano'!G62-1</f>
        <v>1.1671367911851194E-2</v>
      </c>
      <c r="H62" s="16">
        <f>+'SCC x Ano'!H94/'SCC x Ano'!H62-1</f>
        <v>-8.7821938064263971E-2</v>
      </c>
      <c r="I62" s="16">
        <f>+'SCC x Ano'!I94/'SCC x Ano'!I62-1</f>
        <v>3.8575059389523325E-2</v>
      </c>
      <c r="J62" s="16">
        <f>+'SCC x Ano'!J94/'SCC x Ano'!J62-1</f>
        <v>0.39421015673340509</v>
      </c>
      <c r="K62" s="16">
        <f>+'SCC x Ano'!K94/'SCC x Ano'!K62-1</f>
        <v>0.20960410030217091</v>
      </c>
      <c r="L62" s="16">
        <f>+'SCC x Ano'!L94/'SCC x Ano'!L62-1</f>
        <v>2.2892434913857507E-2</v>
      </c>
    </row>
    <row r="63" spans="1:12" x14ac:dyDescent="0.25">
      <c r="A63" s="1" t="s">
        <v>555</v>
      </c>
      <c r="B63" s="16">
        <f>+'SCC x Ano'!B95/'SCC x Ano'!B63-1</f>
        <v>-0.16173871338438528</v>
      </c>
      <c r="C63" s="16">
        <f>+'SCC x Ano'!C95/'SCC x Ano'!C63-1</f>
        <v>-0.16485399165945736</v>
      </c>
      <c r="D63" s="16">
        <f>+'SCC x Ano'!D95/'SCC x Ano'!D63-1</f>
        <v>1.0340273074600335</v>
      </c>
      <c r="E63" s="16">
        <f>+'SCC x Ano'!E95/'SCC x Ano'!E63-1</f>
        <v>-0.12357588963020749</v>
      </c>
      <c r="F63" s="16">
        <f>+'SCC x Ano'!F95/'SCC x Ano'!F63-1</f>
        <v>6.3827840194305985E-3</v>
      </c>
      <c r="G63" s="16">
        <f>+'SCC x Ano'!G95/'SCC x Ano'!G63-1</f>
        <v>1.3668001359656845E-3</v>
      </c>
      <c r="H63" s="16">
        <f>+'SCC x Ano'!H95/'SCC x Ano'!H63-1</f>
        <v>-0.24897612877576725</v>
      </c>
      <c r="I63" s="16">
        <f>+'SCC x Ano'!I95/'SCC x Ano'!I63-1</f>
        <v>2.224200954704636E-2</v>
      </c>
      <c r="J63" s="16">
        <f>+'SCC x Ano'!J95/'SCC x Ano'!J63-1</f>
        <v>-0.93809799318219766</v>
      </c>
      <c r="K63" s="16">
        <f>+'SCC x Ano'!K95/'SCC x Ano'!K63-1</f>
        <v>0.11524918123409522</v>
      </c>
      <c r="L63" s="16">
        <f>+'SCC x Ano'!L95/'SCC x Ano'!L63-1</f>
        <v>0.25503242470131471</v>
      </c>
    </row>
    <row r="64" spans="1:12" x14ac:dyDescent="0.25">
      <c r="A64" s="1" t="s">
        <v>95</v>
      </c>
      <c r="B64" s="16">
        <f>+'SCC x Ano'!B96/'SCC x Ano'!B64-1</f>
        <v>-0.16086665223280638</v>
      </c>
      <c r="C64" s="16">
        <f>+'SCC x Ano'!C96/'SCC x Ano'!C64-1</f>
        <v>7.6088342123986186E-2</v>
      </c>
      <c r="D64" s="16">
        <f>+'SCC x Ano'!D96/'SCC x Ano'!D64-1</f>
        <v>0.15225374985294304</v>
      </c>
      <c r="E64" s="16">
        <f>+'SCC x Ano'!E96/'SCC x Ano'!E64-1</f>
        <v>2.0712002784293895</v>
      </c>
      <c r="F64" s="16">
        <f>+'SCC x Ano'!F96/'SCC x Ano'!F64-1</f>
        <v>3.1735113718112329E-2</v>
      </c>
      <c r="G64" s="16">
        <f>+'SCC x Ano'!G96/'SCC x Ano'!G64-1</f>
        <v>2.9510599245337499E-2</v>
      </c>
      <c r="H64" s="16">
        <f>+'SCC x Ano'!H96/'SCC x Ano'!H64-1</f>
        <v>-4.8479091751548742E-2</v>
      </c>
      <c r="I64" s="16">
        <f>+'SCC x Ano'!I96/'SCC x Ano'!I64-1</f>
        <v>-7.3594235794560703E-2</v>
      </c>
      <c r="J64" s="16">
        <f>+'SCC x Ano'!J96/'SCC x Ano'!J64-1</f>
        <v>-0.15012030756963168</v>
      </c>
      <c r="K64" s="16">
        <f>+'SCC x Ano'!K96/'SCC x Ano'!K64-1</f>
        <v>-7.3801272773953985E-2</v>
      </c>
      <c r="L64" s="16">
        <f>+'SCC x Ano'!L96/'SCC x Ano'!L64-1</f>
        <v>7.0203344800732648E-2</v>
      </c>
    </row>
    <row r="65" spans="1:12" x14ac:dyDescent="0.25">
      <c r="A65" s="1"/>
      <c r="B65" s="17"/>
      <c r="C65" s="17"/>
      <c r="D65" s="17"/>
      <c r="E65" s="17"/>
      <c r="F65" s="17"/>
      <c r="G65" s="17"/>
      <c r="H65" s="17"/>
      <c r="I65" s="17"/>
      <c r="J65" s="17"/>
      <c r="K65" s="17"/>
    </row>
    <row r="66" spans="1:1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</row>
    <row r="67" spans="1:12" s="123" customFormat="1" x14ac:dyDescent="0.25">
      <c r="B67" s="123">
        <v>2010</v>
      </c>
      <c r="C67" s="123">
        <v>2010</v>
      </c>
      <c r="D67" s="123">
        <v>2010</v>
      </c>
      <c r="E67" s="123">
        <v>2010</v>
      </c>
      <c r="F67" s="123">
        <v>2010</v>
      </c>
      <c r="G67" s="123">
        <v>2010</v>
      </c>
      <c r="H67" s="123">
        <v>2010</v>
      </c>
      <c r="I67" s="123">
        <v>2010</v>
      </c>
      <c r="J67" s="123">
        <v>2010</v>
      </c>
      <c r="K67" s="123">
        <v>2010</v>
      </c>
      <c r="L67" s="123">
        <v>2010</v>
      </c>
    </row>
    <row r="68" spans="1:12" s="133" customFormat="1" x14ac:dyDescent="0.25">
      <c r="A68" s="123"/>
      <c r="B68" s="123" t="s">
        <v>780</v>
      </c>
      <c r="C68" s="123" t="s">
        <v>782</v>
      </c>
      <c r="D68" s="123" t="s">
        <v>23</v>
      </c>
      <c r="E68" s="123" t="s">
        <v>787</v>
      </c>
      <c r="F68" s="123" t="s">
        <v>788</v>
      </c>
      <c r="G68" s="123" t="s">
        <v>791</v>
      </c>
      <c r="H68" s="123" t="s">
        <v>25</v>
      </c>
      <c r="I68" s="123" t="s">
        <v>24</v>
      </c>
      <c r="J68" s="123" t="s">
        <v>35</v>
      </c>
      <c r="K68" s="123" t="s">
        <v>795</v>
      </c>
      <c r="L68" s="123" t="s">
        <v>935</v>
      </c>
    </row>
    <row r="69" spans="1:12" x14ac:dyDescent="0.25">
      <c r="A69" s="1" t="s">
        <v>529</v>
      </c>
      <c r="B69" s="16">
        <f>+'SCC x Ano'!B101/'SCC x Ano'!B69-1</f>
        <v>0.25191528243037453</v>
      </c>
      <c r="C69" s="16">
        <f>+'SCC x Ano'!C101/'SCC x Ano'!C69-1</f>
        <v>1.1700827649116228</v>
      </c>
      <c r="D69" s="16">
        <f>+'SCC x Ano'!D101/'SCC x Ano'!D69-1</f>
        <v>0.23545287244630386</v>
      </c>
      <c r="E69" s="16">
        <f>+'SCC x Ano'!E101/'SCC x Ano'!E69-1</f>
        <v>1.5371542226405381</v>
      </c>
      <c r="F69" s="16">
        <f>+'SCC x Ano'!F101/'SCC x Ano'!F69-1</f>
        <v>0.22606520986859202</v>
      </c>
      <c r="G69" s="16">
        <f>+'SCC x Ano'!G101/'SCC x Ano'!G69-1</f>
        <v>0.21837844868984724</v>
      </c>
      <c r="H69" s="16">
        <f>+'SCC x Ano'!H101/'SCC x Ano'!H69-1</f>
        <v>7.6483158210403079E-2</v>
      </c>
      <c r="I69" s="16">
        <f>+'SCC x Ano'!I101/'SCC x Ano'!I69-1</f>
        <v>-0.26724525693358991</v>
      </c>
      <c r="J69" s="16">
        <f>+'SCC x Ano'!J101/'SCC x Ano'!J69-1</f>
        <v>-0.11097557094018162</v>
      </c>
      <c r="K69" s="16">
        <f>+'SCC x Ano'!K101/'SCC x Ano'!K69-1</f>
        <v>0.25443019622972285</v>
      </c>
      <c r="L69" s="16">
        <f>+'SCC x Ano'!L101/'SCC x Ano'!L69-1</f>
        <v>0.21182581507088205</v>
      </c>
    </row>
    <row r="70" spans="1:12" x14ac:dyDescent="0.25">
      <c r="A70" s="1" t="s">
        <v>530</v>
      </c>
      <c r="B70" s="16">
        <f>+'SCC x Ano'!B102/'SCC x Ano'!B70-1</f>
        <v>-0.33632158170757298</v>
      </c>
      <c r="C70" s="16">
        <f>+'SCC x Ano'!C102/'SCC x Ano'!C70-1</f>
        <v>0.21014110721737755</v>
      </c>
      <c r="D70" s="16">
        <f>+'SCC x Ano'!D102/'SCC x Ano'!D70-1</f>
        <v>0.44669699700256049</v>
      </c>
      <c r="E70" s="16" t="e">
        <f>+'SCC x Ano'!E102/'SCC x Ano'!E70-1</f>
        <v>#DIV/0!</v>
      </c>
      <c r="F70" s="16">
        <f>+'SCC x Ano'!F102/'SCC x Ano'!F70-1</f>
        <v>-2.1180320519398332E-3</v>
      </c>
      <c r="G70" s="16">
        <f>+'SCC x Ano'!G102/'SCC x Ano'!G70-1</f>
        <v>-7.1932557012493903E-2</v>
      </c>
      <c r="H70" s="16">
        <f>+'SCC x Ano'!H102/'SCC x Ano'!H70-1</f>
        <v>6.0713289982738505E-2</v>
      </c>
      <c r="I70" s="16">
        <f>+'SCC x Ano'!I102/'SCC x Ano'!I70-1</f>
        <v>0.38846275469877223</v>
      </c>
      <c r="J70" s="16">
        <f>+'SCC x Ano'!J102/'SCC x Ano'!J70-1</f>
        <v>8.7649675801273474E-3</v>
      </c>
      <c r="K70" s="16">
        <f>+'SCC x Ano'!K102/'SCC x Ano'!K70-1</f>
        <v>0.31270442232853712</v>
      </c>
      <c r="L70" s="16">
        <f>+'SCC x Ano'!L102/'SCC x Ano'!L70-1</f>
        <v>0.15825904036958116</v>
      </c>
    </row>
    <row r="71" spans="1:12" x14ac:dyDescent="0.25">
      <c r="A71" s="1" t="s">
        <v>531</v>
      </c>
      <c r="B71" s="16">
        <f>+'SCC x Ano'!B103/'SCC x Ano'!B71-1</f>
        <v>0.62328969733086437</v>
      </c>
      <c r="C71" s="16">
        <f>+'SCC x Ano'!C103/'SCC x Ano'!C71-1</f>
        <v>5.8839855509475347E-2</v>
      </c>
      <c r="D71" s="16">
        <f>+'SCC x Ano'!D103/'SCC x Ano'!D71-1</f>
        <v>0.11154672706568758</v>
      </c>
      <c r="E71" s="16">
        <f>+'SCC x Ano'!E103/'SCC x Ano'!E71-1</f>
        <v>-1</v>
      </c>
      <c r="F71" s="16">
        <f>+'SCC x Ano'!F103/'SCC x Ano'!F71-1</f>
        <v>0.10088394328381467</v>
      </c>
      <c r="G71" s="16">
        <f>+'SCC x Ano'!G103/'SCC x Ano'!G71-1</f>
        <v>0.16354058017804163</v>
      </c>
      <c r="H71" s="16">
        <f>+'SCC x Ano'!H103/'SCC x Ano'!H71-1</f>
        <v>0.6875985265626563</v>
      </c>
      <c r="I71" s="16">
        <f>+'SCC x Ano'!I103/'SCC x Ano'!I71-1</f>
        <v>0.10946057926083785</v>
      </c>
      <c r="J71" s="16">
        <f>+'SCC x Ano'!J103/'SCC x Ano'!J71-1</f>
        <v>-0.10139487237589939</v>
      </c>
      <c r="K71" s="16">
        <f>+'SCC x Ano'!K103/'SCC x Ano'!K71-1</f>
        <v>0.48826705279795446</v>
      </c>
      <c r="L71" s="16">
        <f>+'SCC x Ano'!L103/'SCC x Ano'!L71-1</f>
        <v>0.1544468773973573</v>
      </c>
    </row>
    <row r="72" spans="1:12" x14ac:dyDescent="0.25">
      <c r="A72" s="1" t="s">
        <v>532</v>
      </c>
      <c r="B72" s="16">
        <f>+'SCC x Ano'!B104/'SCC x Ano'!B72-1</f>
        <v>1.1868043622442759E-3</v>
      </c>
      <c r="C72" s="16">
        <f>+'SCC x Ano'!C104/'SCC x Ano'!C72-1</f>
        <v>-0.12157132401324056</v>
      </c>
      <c r="D72" s="16">
        <f>+'SCC x Ano'!D104/'SCC x Ano'!D72-1</f>
        <v>0.25608990608920035</v>
      </c>
      <c r="E72" s="16">
        <f>+'SCC x Ano'!E104/'SCC x Ano'!E72-1</f>
        <v>0.8320644929155363</v>
      </c>
      <c r="F72" s="16">
        <f>+'SCC x Ano'!F104/'SCC x Ano'!F72-1</f>
        <v>4.3332372050108869E-2</v>
      </c>
      <c r="G72" s="16">
        <f>+'SCC x Ano'!G104/'SCC x Ano'!G72-1</f>
        <v>5.7863115883662886E-2</v>
      </c>
      <c r="H72" s="16">
        <f>+'SCC x Ano'!H104/'SCC x Ano'!H72-1</f>
        <v>0.14982502893811223</v>
      </c>
      <c r="I72" s="16">
        <f>+'SCC x Ano'!I104/'SCC x Ano'!I72-1</f>
        <v>-5.8585693650972104E-2</v>
      </c>
      <c r="J72" s="16">
        <f>+'SCC x Ano'!J104/'SCC x Ano'!J72-1</f>
        <v>-0.80104780313786816</v>
      </c>
      <c r="K72" s="16">
        <f>+'SCC x Ano'!K104/'SCC x Ano'!K72-1</f>
        <v>-0.23264897053757683</v>
      </c>
      <c r="L72" s="16">
        <f>+'SCC x Ano'!L104/'SCC x Ano'!L72-1</f>
        <v>0.10399563860095262</v>
      </c>
    </row>
    <row r="73" spans="1:12" x14ac:dyDescent="0.25">
      <c r="A73" s="1" t="s">
        <v>533</v>
      </c>
      <c r="B73" s="16">
        <f>+'SCC x Ano'!B105/'SCC x Ano'!B73-1</f>
        <v>0.14702189072503646</v>
      </c>
      <c r="C73" s="16">
        <f>+'SCC x Ano'!C105/'SCC x Ano'!C73-1</f>
        <v>-0.12637252961113088</v>
      </c>
      <c r="D73" s="16">
        <f>+'SCC x Ano'!D105/'SCC x Ano'!D73-1</f>
        <v>0.25588103778335558</v>
      </c>
      <c r="E73" s="16">
        <f>+'SCC x Ano'!E105/'SCC x Ano'!E73-1</f>
        <v>0.32069072283476818</v>
      </c>
      <c r="F73" s="16">
        <f>+'SCC x Ano'!F105/'SCC x Ano'!F73-1</f>
        <v>0.18399585055407419</v>
      </c>
      <c r="G73" s="16">
        <f>+'SCC x Ano'!G105/'SCC x Ano'!G73-1</f>
        <v>9.8120901258758941E-2</v>
      </c>
      <c r="H73" s="16">
        <f>+'SCC x Ano'!H105/'SCC x Ano'!H73-1</f>
        <v>0.42611018888503382</v>
      </c>
      <c r="I73" s="16">
        <f>+'SCC x Ano'!I105/'SCC x Ano'!I73-1</f>
        <v>0.29464194561864154</v>
      </c>
      <c r="J73" s="16">
        <f>+'SCC x Ano'!J105/'SCC x Ano'!J73-1</f>
        <v>-5.7426356856494221E-2</v>
      </c>
      <c r="K73" s="16">
        <f>+'SCC x Ano'!K105/'SCC x Ano'!K73-1</f>
        <v>2.0221018720881556E-2</v>
      </c>
      <c r="L73" s="16">
        <f>+'SCC x Ano'!L105/'SCC x Ano'!L73-1</f>
        <v>0.14356856767831316</v>
      </c>
    </row>
    <row r="74" spans="1:12" x14ac:dyDescent="0.25">
      <c r="A74" s="1" t="s">
        <v>534</v>
      </c>
      <c r="B74" s="16">
        <f>+'SCC x Ano'!B106/'SCC x Ano'!B74-1</f>
        <v>0.64158889674077746</v>
      </c>
      <c r="C74" s="16">
        <f>+'SCC x Ano'!C106/'SCC x Ano'!C74-1</f>
        <v>0.35788449470721417</v>
      </c>
      <c r="D74" s="16">
        <f>+'SCC x Ano'!D106/'SCC x Ano'!D74-1</f>
        <v>-3.1076938484339234E-2</v>
      </c>
      <c r="E74" s="16" t="e">
        <f>+'SCC x Ano'!E106/'SCC x Ano'!E74-1</f>
        <v>#DIV/0!</v>
      </c>
      <c r="F74" s="16">
        <f>+'SCC x Ano'!F106/'SCC x Ano'!F74-1</f>
        <v>0.11397027144594407</v>
      </c>
      <c r="G74" s="16">
        <f>+'SCC x Ano'!G106/'SCC x Ano'!G74-1</f>
        <v>2.5943532695180238E-2</v>
      </c>
      <c r="H74" s="16">
        <f>+'SCC x Ano'!H106/'SCC x Ano'!H74-1</f>
        <v>0.33693357614411168</v>
      </c>
      <c r="I74" s="16">
        <f>+'SCC x Ano'!I106/'SCC x Ano'!I74-1</f>
        <v>0.69612488919655902</v>
      </c>
      <c r="J74" s="16" t="e">
        <f>+'SCC x Ano'!J106/'SCC x Ano'!J74-1</f>
        <v>#DIV/0!</v>
      </c>
      <c r="K74" s="16">
        <f>+'SCC x Ano'!K106/'SCC x Ano'!K74-1</f>
        <v>-0.25895722619026074</v>
      </c>
      <c r="L74" s="16">
        <f>+'SCC x Ano'!L106/'SCC x Ano'!L74-1</f>
        <v>-1.3503344904582937E-2</v>
      </c>
    </row>
    <row r="75" spans="1:12" x14ac:dyDescent="0.25">
      <c r="A75" s="1" t="s">
        <v>535</v>
      </c>
      <c r="B75" s="16">
        <f>+'SCC x Ano'!B107/'SCC x Ano'!B75-1</f>
        <v>-0.30198738292261773</v>
      </c>
      <c r="C75" s="16">
        <f>+'SCC x Ano'!C107/'SCC x Ano'!C75-1</f>
        <v>-0.5889912611253264</v>
      </c>
      <c r="D75" s="16">
        <f>+'SCC x Ano'!D107/'SCC x Ano'!D75-1</f>
        <v>0.41603955791164293</v>
      </c>
      <c r="E75" s="16">
        <f>+'SCC x Ano'!E107/'SCC x Ano'!E75-1</f>
        <v>3.4008435177733638</v>
      </c>
      <c r="F75" s="16">
        <f>+'SCC x Ano'!F107/'SCC x Ano'!F75-1</f>
        <v>-0.1063649010567459</v>
      </c>
      <c r="G75" s="16">
        <f>+'SCC x Ano'!G107/'SCC x Ano'!G75-1</f>
        <v>0.17536066744312762</v>
      </c>
      <c r="H75" s="16">
        <f>+'SCC x Ano'!H107/'SCC x Ano'!H75-1</f>
        <v>0.163405960577653</v>
      </c>
      <c r="I75" s="16">
        <f>+'SCC x Ano'!I107/'SCC x Ano'!I75-1</f>
        <v>-0.47829359738548471</v>
      </c>
      <c r="J75" s="16" t="e">
        <f>+'SCC x Ano'!J107/'SCC x Ano'!J75-1</f>
        <v>#DIV/0!</v>
      </c>
      <c r="K75" s="16">
        <f>+'SCC x Ano'!K107/'SCC x Ano'!K75-1</f>
        <v>-0.13709299887341309</v>
      </c>
      <c r="L75" s="16">
        <f>+'SCC x Ano'!L107/'SCC x Ano'!L75-1</f>
        <v>1.6817995636687844E-2</v>
      </c>
    </row>
    <row r="76" spans="1:12" x14ac:dyDescent="0.25">
      <c r="A76" s="1" t="s">
        <v>536</v>
      </c>
      <c r="B76" s="16">
        <f>+'SCC x Ano'!B108/'SCC x Ano'!B76-1</f>
        <v>5.0066788393741568E-2</v>
      </c>
      <c r="C76" s="16">
        <f>+'SCC x Ano'!C108/'SCC x Ano'!C76-1</f>
        <v>-0.3773213939573109</v>
      </c>
      <c r="D76" s="16">
        <f>+'SCC x Ano'!D108/'SCC x Ano'!D76-1</f>
        <v>0.18884961601984984</v>
      </c>
      <c r="E76" s="16">
        <f>+'SCC x Ano'!E108/'SCC x Ano'!E76-1</f>
        <v>-0.73586758926210838</v>
      </c>
      <c r="F76" s="16">
        <f>+'SCC x Ano'!F108/'SCC x Ano'!F76-1</f>
        <v>0.17140205402427111</v>
      </c>
      <c r="G76" s="16">
        <f>+'SCC x Ano'!G108/'SCC x Ano'!G76-1</f>
        <v>6.875677463098917E-2</v>
      </c>
      <c r="H76" s="16">
        <f>+'SCC x Ano'!H108/'SCC x Ano'!H76-1</f>
        <v>7.1328672718540265E-2</v>
      </c>
      <c r="I76" s="16">
        <f>+'SCC x Ano'!I108/'SCC x Ano'!I76-1</f>
        <v>0.23132775501425784</v>
      </c>
      <c r="J76" s="16">
        <f>+'SCC x Ano'!J108/'SCC x Ano'!J76-1</f>
        <v>4.1276091658248362</v>
      </c>
      <c r="K76" s="16">
        <f>+'SCC x Ano'!K108/'SCC x Ano'!K76-1</f>
        <v>0.53235173471033148</v>
      </c>
      <c r="L76" s="16">
        <f>+'SCC x Ano'!L108/'SCC x Ano'!L76-1</f>
        <v>0.20443475944495271</v>
      </c>
    </row>
    <row r="77" spans="1:12" x14ac:dyDescent="0.25">
      <c r="A77" s="1" t="s">
        <v>537</v>
      </c>
      <c r="B77" s="16">
        <f>+'SCC x Ano'!B109/'SCC x Ano'!B77-1</f>
        <v>5.5728571488924183E-2</v>
      </c>
      <c r="C77" s="16">
        <f>+'SCC x Ano'!C109/'SCC x Ano'!C77-1</f>
        <v>-8.1595421172171445E-3</v>
      </c>
      <c r="D77" s="16">
        <f>+'SCC x Ano'!D109/'SCC x Ano'!D77-1</f>
        <v>8.9003066168556799E-2</v>
      </c>
      <c r="E77" s="16">
        <f>+'SCC x Ano'!E109/'SCC x Ano'!E77-1</f>
        <v>1.9802267671127245</v>
      </c>
      <c r="F77" s="16">
        <f>+'SCC x Ano'!F109/'SCC x Ano'!F77-1</f>
        <v>0.2849680209900316</v>
      </c>
      <c r="G77" s="16">
        <f>+'SCC x Ano'!G109/'SCC x Ano'!G77-1</f>
        <v>-0.12992413415980875</v>
      </c>
      <c r="H77" s="16">
        <f>+'SCC x Ano'!H109/'SCC x Ano'!H77-1</f>
        <v>1.2257147971840388</v>
      </c>
      <c r="I77" s="16">
        <f>+'SCC x Ano'!I109/'SCC x Ano'!I77-1</f>
        <v>-2.1644174445487163E-2</v>
      </c>
      <c r="J77" s="16">
        <f>+'SCC x Ano'!J109/'SCC x Ano'!J77-1</f>
        <v>-0.51860561559135032</v>
      </c>
      <c r="K77" s="16">
        <f>+'SCC x Ano'!K109/'SCC x Ano'!K77-1</f>
        <v>-2.7459165490996584E-2</v>
      </c>
      <c r="L77" s="16">
        <f>+'SCC x Ano'!L109/'SCC x Ano'!L77-1</f>
        <v>0.10491701056403047</v>
      </c>
    </row>
    <row r="78" spans="1:12" x14ac:dyDescent="0.25">
      <c r="A78" s="1" t="s">
        <v>538</v>
      </c>
      <c r="B78" s="16">
        <f>+'SCC x Ano'!B110/'SCC x Ano'!B78-1</f>
        <v>0.93697336982198709</v>
      </c>
      <c r="C78" s="16">
        <f>+'SCC x Ano'!C110/'SCC x Ano'!C78-1</f>
        <v>1.1279028090223613</v>
      </c>
      <c r="D78" s="16">
        <f>+'SCC x Ano'!D110/'SCC x Ano'!D78-1</f>
        <v>0.12520900337198193</v>
      </c>
      <c r="E78" s="16">
        <f>+'SCC x Ano'!E110/'SCC x Ano'!E78-1</f>
        <v>1.4872076706907871</v>
      </c>
      <c r="F78" s="16">
        <f>+'SCC x Ano'!F110/'SCC x Ano'!F78-1</f>
        <v>9.7488004845920573E-2</v>
      </c>
      <c r="G78" s="16">
        <f>+'SCC x Ano'!G110/'SCC x Ano'!G78-1</f>
        <v>-7.3321739439126787E-2</v>
      </c>
      <c r="H78" s="16">
        <f>+'SCC x Ano'!H110/'SCC x Ano'!H78-1</f>
        <v>0.24380198969848044</v>
      </c>
      <c r="I78" s="16">
        <f>+'SCC x Ano'!I110/'SCC x Ano'!I78-1</f>
        <v>0.6582327896502751</v>
      </c>
      <c r="J78" s="16">
        <f>+'SCC x Ano'!J110/'SCC x Ano'!J78-1</f>
        <v>2.4363330056476906</v>
      </c>
      <c r="K78" s="16">
        <f>+'SCC x Ano'!K110/'SCC x Ano'!K78-1</f>
        <v>0.18367619142960101</v>
      </c>
      <c r="L78" s="16">
        <f>+'SCC x Ano'!L110/'SCC x Ano'!L78-1</f>
        <v>0.1951919611857631</v>
      </c>
    </row>
    <row r="79" spans="1:12" x14ac:dyDescent="0.25">
      <c r="A79" s="1" t="s">
        <v>539</v>
      </c>
      <c r="B79" s="16">
        <f>+'SCC x Ano'!B111/'SCC x Ano'!B79-1</f>
        <v>1.0501803574307074</v>
      </c>
      <c r="C79" s="16">
        <f>+'SCC x Ano'!C111/'SCC x Ano'!C79-1</f>
        <v>5.7866726149734093E-2</v>
      </c>
      <c r="D79" s="16">
        <f>+'SCC x Ano'!D111/'SCC x Ano'!D79-1</f>
        <v>0.20086187516236143</v>
      </c>
      <c r="E79" s="16">
        <f>+'SCC x Ano'!E111/'SCC x Ano'!E79-1</f>
        <v>0.23538644928350605</v>
      </c>
      <c r="F79" s="16">
        <f>+'SCC x Ano'!F111/'SCC x Ano'!F79-1</f>
        <v>5.4114830416281956E-2</v>
      </c>
      <c r="G79" s="16">
        <f>+'SCC x Ano'!G111/'SCC x Ano'!G79-1</f>
        <v>0.22136765399357561</v>
      </c>
      <c r="H79" s="16">
        <f>+'SCC x Ano'!H111/'SCC x Ano'!H79-1</f>
        <v>0.48735989502689914</v>
      </c>
      <c r="I79" s="16">
        <f>+'SCC x Ano'!I111/'SCC x Ano'!I79-1</f>
        <v>0.51798462778385423</v>
      </c>
      <c r="J79" s="16">
        <f>+'SCC x Ano'!J111/'SCC x Ano'!J79-1</f>
        <v>-2.3069211819244706E-2</v>
      </c>
      <c r="K79" s="16">
        <f>+'SCC x Ano'!K111/'SCC x Ano'!K79-1</f>
        <v>8.3955239712679708E-2</v>
      </c>
      <c r="L79" s="16">
        <f>+'SCC x Ano'!L111/'SCC x Ano'!L79-1</f>
        <v>0.16934073315987308</v>
      </c>
    </row>
    <row r="80" spans="1:12" x14ac:dyDescent="0.25">
      <c r="A80" s="1" t="s">
        <v>540</v>
      </c>
      <c r="B80" s="16">
        <f>+'SCC x Ano'!B112/'SCC x Ano'!B80-1</f>
        <v>0.13921043245116471</v>
      </c>
      <c r="C80" s="16">
        <f>+'SCC x Ano'!C112/'SCC x Ano'!C80-1</f>
        <v>6.1150860180946953E-2</v>
      </c>
      <c r="D80" s="16">
        <f>+'SCC x Ano'!D112/'SCC x Ano'!D80-1</f>
        <v>0.19758480685348112</v>
      </c>
      <c r="E80" s="16">
        <f>+'SCC x Ano'!E112/'SCC x Ano'!E80-1</f>
        <v>1.399715504066926</v>
      </c>
      <c r="F80" s="16">
        <f>+'SCC x Ano'!F112/'SCC x Ano'!F80-1</f>
        <v>0.1697719046053352</v>
      </c>
      <c r="G80" s="16">
        <f>+'SCC x Ano'!G112/'SCC x Ano'!G80-1</f>
        <v>-7.5913750264677726E-2</v>
      </c>
      <c r="H80" s="16">
        <f>+'SCC x Ano'!H112/'SCC x Ano'!H80-1</f>
        <v>0.37849509569469331</v>
      </c>
      <c r="I80" s="16">
        <f>+'SCC x Ano'!I112/'SCC x Ano'!I80-1</f>
        <v>0.15110636549961876</v>
      </c>
      <c r="J80" s="16">
        <f>+'SCC x Ano'!J112/'SCC x Ano'!J80-1</f>
        <v>-8.3021085320464483E-2</v>
      </c>
      <c r="K80" s="16">
        <f>+'SCC x Ano'!K112/'SCC x Ano'!K80-1</f>
        <v>-7.7765182838935853E-2</v>
      </c>
      <c r="L80" s="16">
        <f>+'SCC x Ano'!L112/'SCC x Ano'!L80-1</f>
        <v>0.17813949522206829</v>
      </c>
    </row>
    <row r="81" spans="1:12" x14ac:dyDescent="0.25">
      <c r="A81" s="1" t="s">
        <v>541</v>
      </c>
      <c r="B81" s="16">
        <f>+'SCC x Ano'!B113/'SCC x Ano'!B81-1</f>
        <v>3.1422705685963281E-2</v>
      </c>
      <c r="C81" s="16">
        <f>+'SCC x Ano'!C113/'SCC x Ano'!C81-1</f>
        <v>-0.28988876394926311</v>
      </c>
      <c r="D81" s="16">
        <f>+'SCC x Ano'!D113/'SCC x Ano'!D81-1</f>
        <v>4.5074198990845415E-2</v>
      </c>
      <c r="E81" s="16">
        <f>+'SCC x Ano'!E113/'SCC x Ano'!E81-1</f>
        <v>0.86058735087327642</v>
      </c>
      <c r="F81" s="16">
        <f>+'SCC x Ano'!F113/'SCC x Ano'!F81-1</f>
        <v>0.14415055253488873</v>
      </c>
      <c r="G81" s="16">
        <f>+'SCC x Ano'!G113/'SCC x Ano'!G81-1</f>
        <v>0.23905148338565763</v>
      </c>
      <c r="H81" s="16">
        <f>+'SCC x Ano'!H113/'SCC x Ano'!H81-1</f>
        <v>0.35248389549180148</v>
      </c>
      <c r="I81" s="16">
        <f>+'SCC x Ano'!I113/'SCC x Ano'!I81-1</f>
        <v>0.26314609432245883</v>
      </c>
      <c r="J81" s="16">
        <f>+'SCC x Ano'!J113/'SCC x Ano'!J81-1</f>
        <v>-0.62854609491037849</v>
      </c>
      <c r="K81" s="16">
        <f>+'SCC x Ano'!K113/'SCC x Ano'!K81-1</f>
        <v>4.2788013577885975E-2</v>
      </c>
      <c r="L81" s="16">
        <f>+'SCC x Ano'!L113/'SCC x Ano'!L81-1</f>
        <v>5.8223903165676605E-2</v>
      </c>
    </row>
    <row r="82" spans="1:12" x14ac:dyDescent="0.25">
      <c r="A82" s="1" t="s">
        <v>542</v>
      </c>
      <c r="B82" s="16">
        <f>+'SCC x Ano'!B114/'SCC x Ano'!B82-1</f>
        <v>0.34772411379825874</v>
      </c>
      <c r="C82" s="16">
        <f>+'SCC x Ano'!C114/'SCC x Ano'!C82-1</f>
        <v>-0.90624096884204464</v>
      </c>
      <c r="D82" s="16">
        <f>+'SCC x Ano'!D114/'SCC x Ano'!D82-1</f>
        <v>4.7299705340048348E-2</v>
      </c>
      <c r="E82" s="16">
        <f>+'SCC x Ano'!E114/'SCC x Ano'!E82-1</f>
        <v>1.2773336265109143</v>
      </c>
      <c r="F82" s="16">
        <f>+'SCC x Ano'!F114/'SCC x Ano'!F82-1</f>
        <v>0.12984565697809169</v>
      </c>
      <c r="G82" s="16">
        <f>+'SCC x Ano'!G114/'SCC x Ano'!G82-1</f>
        <v>0.45401712321485843</v>
      </c>
      <c r="H82" s="16">
        <f>+'SCC x Ano'!H114/'SCC x Ano'!H82-1</f>
        <v>0.12465286611504967</v>
      </c>
      <c r="I82" s="16">
        <f>+'SCC x Ano'!I114/'SCC x Ano'!I82-1</f>
        <v>-3.9172419082850518E-2</v>
      </c>
      <c r="J82" s="16">
        <f>+'SCC x Ano'!J114/'SCC x Ano'!J82-1</f>
        <v>-0.12713877621202707</v>
      </c>
      <c r="K82" s="16">
        <f>+'SCC x Ano'!K114/'SCC x Ano'!K82-1</f>
        <v>0.28200674166852391</v>
      </c>
      <c r="L82" s="16">
        <f>+'SCC x Ano'!L114/'SCC x Ano'!L82-1</f>
        <v>-2.3258665509268361E-2</v>
      </c>
    </row>
    <row r="83" spans="1:12" x14ac:dyDescent="0.25">
      <c r="A83" s="1" t="s">
        <v>543</v>
      </c>
      <c r="B83" s="16">
        <f>+'SCC x Ano'!B115/'SCC x Ano'!B83-1</f>
        <v>0.35258329505226893</v>
      </c>
      <c r="C83" s="16">
        <f>+'SCC x Ano'!C115/'SCC x Ano'!C83-1</f>
        <v>0.50092093503758695</v>
      </c>
      <c r="D83" s="16">
        <f>+'SCC x Ano'!D115/'SCC x Ano'!D83-1</f>
        <v>-2.5433895362422909E-2</v>
      </c>
      <c r="E83" s="16">
        <f>+'SCC x Ano'!E115/'SCC x Ano'!E83-1</f>
        <v>6.9126909250847746E-2</v>
      </c>
      <c r="F83" s="16">
        <f>+'SCC x Ano'!F115/'SCC x Ano'!F83-1</f>
        <v>0.29554349509956257</v>
      </c>
      <c r="G83" s="16">
        <f>+'SCC x Ano'!G115/'SCC x Ano'!G83-1</f>
        <v>0.1347836628954262</v>
      </c>
      <c r="H83" s="16">
        <f>+'SCC x Ano'!H115/'SCC x Ano'!H83-1</f>
        <v>2.1125545730046591</v>
      </c>
      <c r="I83" s="16">
        <f>+'SCC x Ano'!I115/'SCC x Ano'!I83-1</f>
        <v>-0.56190531617111228</v>
      </c>
      <c r="J83" s="16">
        <f>+'SCC x Ano'!J115/'SCC x Ano'!J83-1</f>
        <v>-0.96814522315544493</v>
      </c>
      <c r="K83" s="16">
        <f>+'SCC x Ano'!K115/'SCC x Ano'!K83-1</f>
        <v>0.17363257815504696</v>
      </c>
      <c r="L83" s="16">
        <f>+'SCC x Ano'!L115/'SCC x Ano'!L83-1</f>
        <v>0.10688796742590445</v>
      </c>
    </row>
    <row r="84" spans="1:12" x14ac:dyDescent="0.25">
      <c r="A84" s="1" t="s">
        <v>544</v>
      </c>
      <c r="B84" s="16">
        <f>+'SCC x Ano'!B116/'SCC x Ano'!B84-1</f>
        <v>0.53550862338969973</v>
      </c>
      <c r="C84" s="16">
        <f>+'SCC x Ano'!C116/'SCC x Ano'!C84-1</f>
        <v>4.0582206400370469E-2</v>
      </c>
      <c r="D84" s="16">
        <f>+'SCC x Ano'!D116/'SCC x Ano'!D84-1</f>
        <v>0.11757858544391175</v>
      </c>
      <c r="E84" s="16">
        <f>+'SCC x Ano'!E116/'SCC x Ano'!E84-1</f>
        <v>1.1927201958157077</v>
      </c>
      <c r="F84" s="16">
        <f>+'SCC x Ano'!F116/'SCC x Ano'!F84-1</f>
        <v>3.4718608366692161E-2</v>
      </c>
      <c r="G84" s="16">
        <f>+'SCC x Ano'!G116/'SCC x Ano'!G84-1</f>
        <v>9.6346435381068796E-2</v>
      </c>
      <c r="H84" s="16">
        <f>+'SCC x Ano'!H116/'SCC x Ano'!H84-1</f>
        <v>-0.29037541138610412</v>
      </c>
      <c r="I84" s="16">
        <f>+'SCC x Ano'!I116/'SCC x Ano'!I84-1</f>
        <v>-4.6239148162855459E-3</v>
      </c>
      <c r="J84" s="16">
        <f>+'SCC x Ano'!J116/'SCC x Ano'!J84-1</f>
        <v>-0.63715604382955227</v>
      </c>
      <c r="K84" s="16">
        <f>+'SCC x Ano'!K116/'SCC x Ano'!K84-1</f>
        <v>0.15558115424983709</v>
      </c>
      <c r="L84" s="16">
        <f>+'SCC x Ano'!L116/'SCC x Ano'!L84-1</f>
        <v>8.2473010103054412E-2</v>
      </c>
    </row>
    <row r="85" spans="1:12" x14ac:dyDescent="0.25">
      <c r="A85" s="1" t="s">
        <v>545</v>
      </c>
      <c r="B85" s="16">
        <f>+'SCC x Ano'!B117/'SCC x Ano'!B85-1</f>
        <v>0.87906512777110479</v>
      </c>
      <c r="C85" s="16">
        <f>+'SCC x Ano'!C117/'SCC x Ano'!C85-1</f>
        <v>-6.7268232185975552E-2</v>
      </c>
      <c r="D85" s="16">
        <f>+'SCC x Ano'!D117/'SCC x Ano'!D85-1</f>
        <v>8.6479240015185921E-2</v>
      </c>
      <c r="E85" s="16">
        <f>+'SCC x Ano'!E117/'SCC x Ano'!E85-1</f>
        <v>0.53221981398690255</v>
      </c>
      <c r="F85" s="16">
        <f>+'SCC x Ano'!F117/'SCC x Ano'!F85-1</f>
        <v>9.4305261574247234E-2</v>
      </c>
      <c r="G85" s="16">
        <f>+'SCC x Ano'!G117/'SCC x Ano'!G85-1</f>
        <v>5.6282094450952114E-2</v>
      </c>
      <c r="H85" s="16">
        <f>+'SCC x Ano'!H117/'SCC x Ano'!H85-1</f>
        <v>0.21441379881668476</v>
      </c>
      <c r="I85" s="16">
        <f>+'SCC x Ano'!I117/'SCC x Ano'!I85-1</f>
        <v>1.3533630819573261E-2</v>
      </c>
      <c r="J85" s="16">
        <f>+'SCC x Ano'!J117/'SCC x Ano'!J85-1</f>
        <v>7.8068511129805174E-3</v>
      </c>
      <c r="K85" s="16">
        <f>+'SCC x Ano'!K117/'SCC x Ano'!K85-1</f>
        <v>1.5746180734816262E-2</v>
      </c>
      <c r="L85" s="16">
        <f>+'SCC x Ano'!L117/'SCC x Ano'!L85-1</f>
        <v>0.1259902871523475</v>
      </c>
    </row>
    <row r="86" spans="1:12" x14ac:dyDescent="0.25">
      <c r="A86" s="1" t="s">
        <v>546</v>
      </c>
      <c r="B86" s="16">
        <f>+'SCC x Ano'!B118/'SCC x Ano'!B86-1</f>
        <v>-0.11636024405516343</v>
      </c>
      <c r="C86" s="16">
        <f>+'SCC x Ano'!C118/'SCC x Ano'!C86-1</f>
        <v>7.8471632032656835E-2</v>
      </c>
      <c r="D86" s="16">
        <f>+'SCC x Ano'!D118/'SCC x Ano'!D86-1</f>
        <v>-5.0561788968808363E-2</v>
      </c>
      <c r="E86" s="16">
        <f>+'SCC x Ano'!E118/'SCC x Ano'!E86-1</f>
        <v>-0.22818195607147851</v>
      </c>
      <c r="F86" s="16">
        <f>+'SCC x Ano'!F118/'SCC x Ano'!F86-1</f>
        <v>7.0733298792081012E-2</v>
      </c>
      <c r="G86" s="16">
        <f>+'SCC x Ano'!G118/'SCC x Ano'!G86-1</f>
        <v>2.1711208731946874E-2</v>
      </c>
      <c r="H86" s="16">
        <f>+'SCC x Ano'!H118/'SCC x Ano'!H86-1</f>
        <v>0.20932359438079229</v>
      </c>
      <c r="I86" s="16">
        <f>+'SCC x Ano'!I118/'SCC x Ano'!I86-1</f>
        <v>0.1618005803672582</v>
      </c>
      <c r="J86" s="16">
        <f>+'SCC x Ano'!J118/'SCC x Ano'!J86-1</f>
        <v>-0.92059785842854058</v>
      </c>
      <c r="K86" s="16">
        <f>+'SCC x Ano'!K118/'SCC x Ano'!K86-1</f>
        <v>0.31563074639509447</v>
      </c>
      <c r="L86" s="16">
        <f>+'SCC x Ano'!L118/'SCC x Ano'!L86-1</f>
        <v>2.5244129713439811E-3</v>
      </c>
    </row>
    <row r="87" spans="1:12" x14ac:dyDescent="0.25">
      <c r="A87" s="1" t="s">
        <v>547</v>
      </c>
      <c r="B87" s="16">
        <f>+'SCC x Ano'!B119/'SCC x Ano'!B87-1</f>
        <v>-1.4946092780683817E-2</v>
      </c>
      <c r="C87" s="16">
        <f>+'SCC x Ano'!C119/'SCC x Ano'!C87-1</f>
        <v>0.33737962450791326</v>
      </c>
      <c r="D87" s="16">
        <f>+'SCC x Ano'!D119/'SCC x Ano'!D87-1</f>
        <v>0.10636434286169294</v>
      </c>
      <c r="E87" s="16">
        <f>+'SCC x Ano'!E119/'SCC x Ano'!E87-1</f>
        <v>1.072161383365017</v>
      </c>
      <c r="F87" s="16">
        <f>+'SCC x Ano'!F119/'SCC x Ano'!F87-1</f>
        <v>6.3880649871731698E-2</v>
      </c>
      <c r="G87" s="16">
        <f>+'SCC x Ano'!G119/'SCC x Ano'!G87-1</f>
        <v>0.12224340463047056</v>
      </c>
      <c r="H87" s="16">
        <f>+'SCC x Ano'!H119/'SCC x Ano'!H87-1</f>
        <v>7.2169479606267739E-3</v>
      </c>
      <c r="I87" s="16">
        <f>+'SCC x Ano'!I119/'SCC x Ano'!I87-1</f>
        <v>5.5512469880115711E-2</v>
      </c>
      <c r="J87" s="16">
        <f>+'SCC x Ano'!J119/'SCC x Ano'!J87-1</f>
        <v>0.19286692907342662</v>
      </c>
      <c r="K87" s="16">
        <f>+'SCC x Ano'!K119/'SCC x Ano'!K87-1</f>
        <v>4.4954454680943057E-2</v>
      </c>
      <c r="L87" s="16">
        <f>+'SCC x Ano'!L119/'SCC x Ano'!L87-1</f>
        <v>9.6841827090560439E-2</v>
      </c>
    </row>
    <row r="88" spans="1:12" x14ac:dyDescent="0.25">
      <c r="A88" s="1" t="s">
        <v>548</v>
      </c>
      <c r="B88" s="16">
        <f>+'SCC x Ano'!B120/'SCC x Ano'!B88-1</f>
        <v>0.28137679853700281</v>
      </c>
      <c r="C88" s="16">
        <f>+'SCC x Ano'!C120/'SCC x Ano'!C88-1</f>
        <v>0.19120970196362497</v>
      </c>
      <c r="D88" s="16">
        <f>+'SCC x Ano'!D120/'SCC x Ano'!D88-1</f>
        <v>-1.3239687961604352E-2</v>
      </c>
      <c r="E88" s="16">
        <f>+'SCC x Ano'!E120/'SCC x Ano'!E88-1</f>
        <v>0.38587897164414753</v>
      </c>
      <c r="F88" s="16">
        <f>+'SCC x Ano'!F120/'SCC x Ano'!F88-1</f>
        <v>0.11487607611531692</v>
      </c>
      <c r="G88" s="16">
        <f>+'SCC x Ano'!G120/'SCC x Ano'!G88-1</f>
        <v>0.24251687891097196</v>
      </c>
      <c r="H88" s="16">
        <f>+'SCC x Ano'!H120/'SCC x Ano'!H88-1</f>
        <v>7.7939861180221559E-2</v>
      </c>
      <c r="I88" s="16">
        <f>+'SCC x Ano'!I120/'SCC x Ano'!I88-1</f>
        <v>9.5176301713705058E-2</v>
      </c>
      <c r="J88" s="16">
        <f>+'SCC x Ano'!J120/'SCC x Ano'!J88-1</f>
        <v>-7.0766054183836302E-2</v>
      </c>
      <c r="K88" s="16">
        <f>+'SCC x Ano'!K120/'SCC x Ano'!K88-1</f>
        <v>0.10472982224594429</v>
      </c>
      <c r="L88" s="16">
        <f>+'SCC x Ano'!L120/'SCC x Ano'!L88-1</f>
        <v>6.5315198071962399E-2</v>
      </c>
    </row>
    <row r="89" spans="1:12" x14ac:dyDescent="0.25">
      <c r="A89" s="1" t="s">
        <v>549</v>
      </c>
      <c r="B89" s="16">
        <f>+'SCC x Ano'!B121/'SCC x Ano'!B89-1</f>
        <v>0.21130623379166469</v>
      </c>
      <c r="C89" s="16">
        <f>+'SCC x Ano'!C121/'SCC x Ano'!C89-1</f>
        <v>0.23142413398654549</v>
      </c>
      <c r="D89" s="16">
        <f>+'SCC x Ano'!D121/'SCC x Ano'!D89-1</f>
        <v>0.12666806507005179</v>
      </c>
      <c r="E89" s="16">
        <f>+'SCC x Ano'!E121/'SCC x Ano'!E89-1</f>
        <v>0.40704822980315347</v>
      </c>
      <c r="F89" s="16">
        <f>+'SCC x Ano'!F121/'SCC x Ano'!F89-1</f>
        <v>9.4995184645228603E-2</v>
      </c>
      <c r="G89" s="16">
        <f>+'SCC x Ano'!G121/'SCC x Ano'!G89-1</f>
        <v>0.15040417584711951</v>
      </c>
      <c r="H89" s="16">
        <f>+'SCC x Ano'!H121/'SCC x Ano'!H89-1</f>
        <v>0.16825533838110496</v>
      </c>
      <c r="I89" s="16">
        <f>+'SCC x Ano'!I121/'SCC x Ano'!I89-1</f>
        <v>0.2335761369940319</v>
      </c>
      <c r="J89" s="16">
        <f>+'SCC x Ano'!J121/'SCC x Ano'!J89-1</f>
        <v>4.9982764974731531E-2</v>
      </c>
      <c r="K89" s="16">
        <f>+'SCC x Ano'!K121/'SCC x Ano'!K89-1</f>
        <v>0.22123376043540022</v>
      </c>
      <c r="L89" s="16">
        <f>+'SCC x Ano'!L121/'SCC x Ano'!L89-1</f>
        <v>0.12945878769502861</v>
      </c>
    </row>
    <row r="90" spans="1:12" x14ac:dyDescent="0.25">
      <c r="A90" s="1" t="s">
        <v>550</v>
      </c>
      <c r="B90" s="16">
        <f>+'SCC x Ano'!B122/'SCC x Ano'!B90-1</f>
        <v>5.1421094690873304E-2</v>
      </c>
      <c r="C90" s="16">
        <f>+'SCC x Ano'!C122/'SCC x Ano'!C90-1</f>
        <v>-0.3435434911850358</v>
      </c>
      <c r="D90" s="16">
        <f>+'SCC x Ano'!D122/'SCC x Ano'!D90-1</f>
        <v>0.15479050411632778</v>
      </c>
      <c r="E90" s="16">
        <f>+'SCC x Ano'!E122/'SCC x Ano'!E90-1</f>
        <v>0.95545212967872106</v>
      </c>
      <c r="F90" s="16">
        <f>+'SCC x Ano'!F122/'SCC x Ano'!F90-1</f>
        <v>0.13601021320747719</v>
      </c>
      <c r="G90" s="16">
        <f>+'SCC x Ano'!G122/'SCC x Ano'!G90-1</f>
        <v>5.8785022131817355E-2</v>
      </c>
      <c r="H90" s="16">
        <f>+'SCC x Ano'!H122/'SCC x Ano'!H90-1</f>
        <v>0.13997076630160277</v>
      </c>
      <c r="I90" s="16">
        <f>+'SCC x Ano'!I122/'SCC x Ano'!I90-1</f>
        <v>2.6480912865350259E-2</v>
      </c>
      <c r="J90" s="16">
        <f>+'SCC x Ano'!J122/'SCC x Ano'!J90-1</f>
        <v>-0.52341080263028372</v>
      </c>
      <c r="K90" s="16">
        <f>+'SCC x Ano'!K122/'SCC x Ano'!K90-1</f>
        <v>0.25746686504968119</v>
      </c>
      <c r="L90" s="16">
        <f>+'SCC x Ano'!L122/'SCC x Ano'!L90-1</f>
        <v>0.12790753994805115</v>
      </c>
    </row>
    <row r="91" spans="1:12" x14ac:dyDescent="0.25">
      <c r="A91" s="1" t="s">
        <v>551</v>
      </c>
      <c r="B91" s="16">
        <f>+'SCC x Ano'!B123/'SCC x Ano'!B91-1</f>
        <v>2.4815626902610077E-3</v>
      </c>
      <c r="C91" s="16">
        <f>+'SCC x Ano'!C123/'SCC x Ano'!C91-1</f>
        <v>-3.1010343566935217E-2</v>
      </c>
      <c r="D91" s="16">
        <f>+'SCC x Ano'!D123/'SCC x Ano'!D91-1</f>
        <v>0.14887050280960179</v>
      </c>
      <c r="E91" s="16">
        <f>+'SCC x Ano'!E123/'SCC x Ano'!E91-1</f>
        <v>0.61640951201885197</v>
      </c>
      <c r="F91" s="16">
        <f>+'SCC x Ano'!F123/'SCC x Ano'!F91-1</f>
        <v>0.12737198696067842</v>
      </c>
      <c r="G91" s="16">
        <f>+'SCC x Ano'!G123/'SCC x Ano'!G91-1</f>
        <v>0.11546007778432754</v>
      </c>
      <c r="H91" s="16">
        <f>+'SCC x Ano'!H123/'SCC x Ano'!H91-1</f>
        <v>4.5718162810153284E-3</v>
      </c>
      <c r="I91" s="16">
        <f>+'SCC x Ano'!I123/'SCC x Ano'!I91-1</f>
        <v>5.8691545097244502E-2</v>
      </c>
      <c r="J91" s="16">
        <f>+'SCC x Ano'!J123/'SCC x Ano'!J91-1</f>
        <v>0.76334089532293814</v>
      </c>
      <c r="K91" s="16">
        <f>+'SCC x Ano'!K123/'SCC x Ano'!K91-1</f>
        <v>5.0464070190724852E-2</v>
      </c>
      <c r="L91" s="16">
        <f>+'SCC x Ano'!L123/'SCC x Ano'!L91-1</f>
        <v>0.12217619564739834</v>
      </c>
    </row>
    <row r="92" spans="1:12" x14ac:dyDescent="0.25">
      <c r="A92" s="1" t="s">
        <v>552</v>
      </c>
      <c r="B92" s="16">
        <f>+'SCC x Ano'!B124/'SCC x Ano'!B92-1</f>
        <v>-0.15398326805051199</v>
      </c>
      <c r="C92" s="16">
        <f>+'SCC x Ano'!C124/'SCC x Ano'!C92-1</f>
        <v>2.4344379700184104E-2</v>
      </c>
      <c r="D92" s="16">
        <f>+'SCC x Ano'!D124/'SCC x Ano'!D92-1</f>
        <v>5.142760712548089E-2</v>
      </c>
      <c r="E92" s="16">
        <f>+'SCC x Ano'!E124/'SCC x Ano'!E92-1</f>
        <v>4.9019353577609319</v>
      </c>
      <c r="F92" s="16">
        <f>+'SCC x Ano'!F124/'SCC x Ano'!F92-1</f>
        <v>6.2206797466610286E-2</v>
      </c>
      <c r="G92" s="16">
        <f>+'SCC x Ano'!G124/'SCC x Ano'!G92-1</f>
        <v>0.38934146918621959</v>
      </c>
      <c r="H92" s="16">
        <f>+'SCC x Ano'!H124/'SCC x Ano'!H92-1</f>
        <v>0.23340734384080331</v>
      </c>
      <c r="I92" s="16">
        <f>+'SCC x Ano'!I124/'SCC x Ano'!I92-1</f>
        <v>4.3374718121265143E-3</v>
      </c>
      <c r="J92" s="16">
        <f>+'SCC x Ano'!J124/'SCC x Ano'!J92-1</f>
        <v>-1.0897976692868516E-2</v>
      </c>
      <c r="K92" s="16">
        <f>+'SCC x Ano'!K124/'SCC x Ano'!K92-1</f>
        <v>0.38352862588129244</v>
      </c>
      <c r="L92" s="16">
        <f>+'SCC x Ano'!L124/'SCC x Ano'!L92-1</f>
        <v>7.6706328005061275E-2</v>
      </c>
    </row>
    <row r="93" spans="1:12" x14ac:dyDescent="0.25">
      <c r="A93" s="1" t="s">
        <v>553</v>
      </c>
      <c r="B93" s="16">
        <f>+'SCC x Ano'!B125/'SCC x Ano'!B93-1</f>
        <v>9.4581993223942007E-2</v>
      </c>
      <c r="C93" s="16">
        <f>+'SCC x Ano'!C125/'SCC x Ano'!C93-1</f>
        <v>-7.5394970348242052E-2</v>
      </c>
      <c r="D93" s="16">
        <f>+'SCC x Ano'!D125/'SCC x Ano'!D93-1</f>
        <v>7.6446321958401064E-2</v>
      </c>
      <c r="E93" s="16">
        <f>+'SCC x Ano'!E125/'SCC x Ano'!E93-1</f>
        <v>-0.1000124153978621</v>
      </c>
      <c r="F93" s="16">
        <f>+'SCC x Ano'!F125/'SCC x Ano'!F93-1</f>
        <v>-2.2745316240430635E-2</v>
      </c>
      <c r="G93" s="16">
        <f>+'SCC x Ano'!G125/'SCC x Ano'!G93-1</f>
        <v>6.6371769140352255E-2</v>
      </c>
      <c r="H93" s="16">
        <f>+'SCC x Ano'!H125/'SCC x Ano'!H93-1</f>
        <v>6.4665507771912933E-2</v>
      </c>
      <c r="I93" s="16">
        <f>+'SCC x Ano'!I125/'SCC x Ano'!I93-1</f>
        <v>0.21981918844202197</v>
      </c>
      <c r="J93" s="16">
        <f>+'SCC x Ano'!J125/'SCC x Ano'!J93-1</f>
        <v>1.6871643552096915</v>
      </c>
      <c r="K93" s="16">
        <f>+'SCC x Ano'!K125/'SCC x Ano'!K93-1</f>
        <v>-2.4955957383717586E-2</v>
      </c>
      <c r="L93" s="16">
        <f>+'SCC x Ano'!L125/'SCC x Ano'!L93-1</f>
        <v>4.5148024288159894E-2</v>
      </c>
    </row>
    <row r="94" spans="1:12" x14ac:dyDescent="0.25">
      <c r="A94" s="1" t="s">
        <v>554</v>
      </c>
      <c r="B94" s="16">
        <f>+'SCC x Ano'!B126/'SCC x Ano'!B94-1</f>
        <v>0.17446285428124209</v>
      </c>
      <c r="C94" s="16">
        <f>+'SCC x Ano'!C126/'SCC x Ano'!C94-1</f>
        <v>0.29734766156455228</v>
      </c>
      <c r="D94" s="16">
        <f>+'SCC x Ano'!D126/'SCC x Ano'!D94-1</f>
        <v>0.17150295291936613</v>
      </c>
      <c r="E94" s="16">
        <f>+'SCC x Ano'!E126/'SCC x Ano'!E94-1</f>
        <v>6.9414901897514536E-2</v>
      </c>
      <c r="F94" s="16">
        <f>+'SCC x Ano'!F126/'SCC x Ano'!F94-1</f>
        <v>0.1433499231606481</v>
      </c>
      <c r="G94" s="16">
        <f>+'SCC x Ano'!G126/'SCC x Ano'!G94-1</f>
        <v>0.15721505640149558</v>
      </c>
      <c r="H94" s="16">
        <f>+'SCC x Ano'!H126/'SCC x Ano'!H94-1</f>
        <v>0.32637041436727543</v>
      </c>
      <c r="I94" s="16">
        <f>+'SCC x Ano'!I126/'SCC x Ano'!I94-1</f>
        <v>0.18593582014745436</v>
      </c>
      <c r="J94" s="16">
        <f>+'SCC x Ano'!J126/'SCC x Ano'!J94-1</f>
        <v>0.41497819274721182</v>
      </c>
      <c r="K94" s="16">
        <f>+'SCC x Ano'!K126/'SCC x Ano'!K94-1</f>
        <v>0.17191226074865606</v>
      </c>
      <c r="L94" s="16">
        <f>+'SCC x Ano'!L126/'SCC x Ano'!L94-1</f>
        <v>0.16841482855880119</v>
      </c>
    </row>
    <row r="95" spans="1:12" x14ac:dyDescent="0.25">
      <c r="A95" s="1" t="s">
        <v>555</v>
      </c>
      <c r="B95" s="16">
        <f>+'SCC x Ano'!B127/'SCC x Ano'!B95-1</f>
        <v>0.68302569671156954</v>
      </c>
      <c r="C95" s="16">
        <f>+'SCC x Ano'!C127/'SCC x Ano'!C95-1</f>
        <v>0.17186798644634593</v>
      </c>
      <c r="D95" s="16">
        <f>+'SCC x Ano'!D127/'SCC x Ano'!D95-1</f>
        <v>-2.4028865915390551E-2</v>
      </c>
      <c r="E95" s="16">
        <f>+'SCC x Ano'!E127/'SCC x Ano'!E95-1</f>
        <v>0.9613436414058476</v>
      </c>
      <c r="F95" s="16">
        <f>+'SCC x Ano'!F127/'SCC x Ano'!F95-1</f>
        <v>6.6363261718969779E-2</v>
      </c>
      <c r="G95" s="16">
        <f>+'SCC x Ano'!G127/'SCC x Ano'!G95-1</f>
        <v>0.37020512994195975</v>
      </c>
      <c r="H95" s="16">
        <f>+'SCC x Ano'!H127/'SCC x Ano'!H95-1</f>
        <v>0.10723010053597504</v>
      </c>
      <c r="I95" s="16">
        <f>+'SCC x Ano'!I127/'SCC x Ano'!I95-1</f>
        <v>0.25429633520976314</v>
      </c>
      <c r="J95" s="16">
        <f>+'SCC x Ano'!J127/'SCC x Ano'!J95-1</f>
        <v>3.2429001915304951</v>
      </c>
      <c r="K95" s="16">
        <f>+'SCC x Ano'!K127/'SCC x Ano'!K95-1</f>
        <v>6.9388745428411669E-2</v>
      </c>
      <c r="L95" s="16">
        <f>+'SCC x Ano'!L127/'SCC x Ano'!L95-1</f>
        <v>4.8336150791672639E-2</v>
      </c>
    </row>
    <row r="96" spans="1:12" x14ac:dyDescent="0.25">
      <c r="A96" s="11" t="s">
        <v>95</v>
      </c>
      <c r="B96" s="16">
        <f>+'SCC x Ano'!B128/'SCC x Ano'!B96-1</f>
        <v>0.23940246582085023</v>
      </c>
      <c r="C96" s="16">
        <f>+'SCC x Ano'!C128/'SCC x Ano'!C96-1</f>
        <v>8.782693425197019E-2</v>
      </c>
      <c r="D96" s="16">
        <f>+'SCC x Ano'!D128/'SCC x Ano'!D96-1</f>
        <v>5.1199292061283153E-2</v>
      </c>
      <c r="E96" s="16">
        <f>+'SCC x Ano'!E128/'SCC x Ano'!E96-1</f>
        <v>0.42819618282339911</v>
      </c>
      <c r="F96" s="16">
        <f>+'SCC x Ano'!F128/'SCC x Ano'!F96-1</f>
        <v>0.10455939308362483</v>
      </c>
      <c r="G96" s="16">
        <f>+'SCC x Ano'!G128/'SCC x Ano'!G96-1</f>
        <v>0.17698213798716456</v>
      </c>
      <c r="H96" s="16">
        <f>+'SCC x Ano'!H128/'SCC x Ano'!H96-1</f>
        <v>0.10298089707434688</v>
      </c>
      <c r="I96" s="16">
        <f>+'SCC x Ano'!I128/'SCC x Ano'!I96-1</f>
        <v>9.8964637103353015E-2</v>
      </c>
      <c r="J96" s="16">
        <f>+'SCC x Ano'!J128/'SCC x Ano'!J96-1</f>
        <v>9.09411465831933E-2</v>
      </c>
      <c r="K96" s="16">
        <f>+'SCC x Ano'!K128/'SCC x Ano'!K96-1</f>
        <v>0.10369125203085661</v>
      </c>
      <c r="L96" s="16">
        <f>+'SCC x Ano'!L128/'SCC x Ano'!L96-1</f>
        <v>8.6601346905715859E-2</v>
      </c>
    </row>
    <row r="97" spans="1:12" x14ac:dyDescent="0.25">
      <c r="A97" s="1"/>
      <c r="B97" s="17"/>
      <c r="C97" s="17"/>
      <c r="D97" s="17"/>
      <c r="E97" s="17"/>
      <c r="F97" s="17"/>
      <c r="G97" s="17"/>
      <c r="H97" s="17"/>
      <c r="I97" s="17"/>
      <c r="J97" s="17"/>
      <c r="K97" s="17"/>
    </row>
    <row r="98" spans="1:1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</row>
    <row r="99" spans="1:12" s="123" customFormat="1" x14ac:dyDescent="0.25">
      <c r="B99" s="123">
        <v>2011</v>
      </c>
      <c r="C99" s="123">
        <v>2011</v>
      </c>
      <c r="D99" s="123">
        <v>2011</v>
      </c>
      <c r="E99" s="123">
        <v>2011</v>
      </c>
      <c r="F99" s="123">
        <v>2011</v>
      </c>
      <c r="G99" s="123">
        <v>2011</v>
      </c>
      <c r="H99" s="123">
        <v>2011</v>
      </c>
      <c r="I99" s="123">
        <v>2011</v>
      </c>
      <c r="J99" s="123">
        <v>2011</v>
      </c>
      <c r="K99" s="123">
        <v>2011</v>
      </c>
      <c r="L99" s="123">
        <v>2011</v>
      </c>
    </row>
    <row r="100" spans="1:12" s="133" customFormat="1" x14ac:dyDescent="0.25">
      <c r="A100" s="123"/>
      <c r="B100" s="123" t="s">
        <v>780</v>
      </c>
      <c r="C100" s="123" t="s">
        <v>782</v>
      </c>
      <c r="D100" s="123" t="s">
        <v>23</v>
      </c>
      <c r="E100" s="123" t="s">
        <v>787</v>
      </c>
      <c r="F100" s="123" t="s">
        <v>788</v>
      </c>
      <c r="G100" s="123" t="s">
        <v>791</v>
      </c>
      <c r="H100" s="123" t="s">
        <v>25</v>
      </c>
      <c r="I100" s="123" t="s">
        <v>24</v>
      </c>
      <c r="J100" s="123" t="s">
        <v>35</v>
      </c>
      <c r="K100" s="123" t="s">
        <v>795</v>
      </c>
      <c r="L100" s="123" t="s">
        <v>935</v>
      </c>
    </row>
    <row r="101" spans="1:12" x14ac:dyDescent="0.25">
      <c r="A101" s="1" t="s">
        <v>529</v>
      </c>
      <c r="B101" s="16">
        <f>+'SCC x Ano'!B133/'SCC x Ano'!B101-1</f>
        <v>0.31660136112212589</v>
      </c>
      <c r="C101" s="16">
        <f>+'SCC x Ano'!C133/'SCC x Ano'!C101-1</f>
        <v>6.7657628303308632</v>
      </c>
      <c r="D101" s="16">
        <f>+'SCC x Ano'!D133/'SCC x Ano'!D101-1</f>
        <v>9.2077976419594476E-2</v>
      </c>
      <c r="E101" s="16">
        <f>+'SCC x Ano'!E133/'SCC x Ano'!E101-1</f>
        <v>0.53857328346987643</v>
      </c>
      <c r="F101" s="16">
        <f>+'SCC x Ano'!F133/'SCC x Ano'!F101-1</f>
        <v>-0.15347581347391293</v>
      </c>
      <c r="G101" s="16">
        <f>+'SCC x Ano'!G133/'SCC x Ano'!G101-1</f>
        <v>0.3203811765664748</v>
      </c>
      <c r="H101" s="16">
        <f>+'SCC x Ano'!H133/'SCC x Ano'!H101-1</f>
        <v>-7.3314637159510698E-2</v>
      </c>
      <c r="I101" s="16">
        <f>+'SCC x Ano'!I133/'SCC x Ano'!I101-1</f>
        <v>-0.25609052696624568</v>
      </c>
      <c r="J101" s="16">
        <f>+'SCC x Ano'!J133/'SCC x Ano'!J101-1</f>
        <v>0.31124310197372407</v>
      </c>
      <c r="K101" s="16">
        <f>+'SCC x Ano'!K133/'SCC x Ano'!K101-1</f>
        <v>0.50257726491236809</v>
      </c>
      <c r="L101" s="16">
        <f>+'SCC x Ano'!L133/'SCC x Ano'!L101-1</f>
        <v>7.578406724000919E-2</v>
      </c>
    </row>
    <row r="102" spans="1:12" x14ac:dyDescent="0.25">
      <c r="A102" s="1" t="s">
        <v>530</v>
      </c>
      <c r="B102" s="16">
        <f>+'SCC x Ano'!B134/'SCC x Ano'!B102-1</f>
        <v>0.50568290479356359</v>
      </c>
      <c r="C102" s="16">
        <f>+'SCC x Ano'!C134/'SCC x Ano'!C102-1</f>
        <v>0.24991323013541877</v>
      </c>
      <c r="D102" s="16">
        <f>+'SCC x Ano'!D134/'SCC x Ano'!D102-1</f>
        <v>-4.8567901898340593E-2</v>
      </c>
      <c r="E102" s="16" t="e">
        <f>+'SCC x Ano'!E134/'SCC x Ano'!E102-1</f>
        <v>#DIV/0!</v>
      </c>
      <c r="F102" s="16">
        <f>+'SCC x Ano'!F134/'SCC x Ano'!F102-1</f>
        <v>-8.7837044912561724E-2</v>
      </c>
      <c r="G102" s="16">
        <f>+'SCC x Ano'!G134/'SCC x Ano'!G102-1</f>
        <v>0.18277543901036841</v>
      </c>
      <c r="H102" s="16">
        <f>+'SCC x Ano'!H134/'SCC x Ano'!H102-1</f>
        <v>0.38505050683796327</v>
      </c>
      <c r="I102" s="16">
        <f>+'SCC x Ano'!I134/'SCC x Ano'!I102-1</f>
        <v>-0.27224537514434777</v>
      </c>
      <c r="J102" s="16">
        <f>+'SCC x Ano'!J134/'SCC x Ano'!J102-1</f>
        <v>-0.48345752916851548</v>
      </c>
      <c r="K102" s="16">
        <f>+'SCC x Ano'!K134/'SCC x Ano'!K102-1</f>
        <v>-0.37396580867954798</v>
      </c>
      <c r="L102" s="16">
        <f>+'SCC x Ano'!L134/'SCC x Ano'!L102-1</f>
        <v>-0.18159637659036043</v>
      </c>
    </row>
    <row r="103" spans="1:12" x14ac:dyDescent="0.25">
      <c r="A103" s="1" t="s">
        <v>531</v>
      </c>
      <c r="B103" s="16">
        <f>+'SCC x Ano'!B135/'SCC x Ano'!B103-1</f>
        <v>-0.11767195552264087</v>
      </c>
      <c r="C103" s="16">
        <f>+'SCC x Ano'!C135/'SCC x Ano'!C103-1</f>
        <v>0.43721727823318934</v>
      </c>
      <c r="D103" s="16">
        <f>+'SCC x Ano'!D135/'SCC x Ano'!D103-1</f>
        <v>0.23580419922494311</v>
      </c>
      <c r="E103" s="16" t="e">
        <f>+'SCC x Ano'!E135/'SCC x Ano'!E103-1</f>
        <v>#DIV/0!</v>
      </c>
      <c r="F103" s="16">
        <f>+'SCC x Ano'!F135/'SCC x Ano'!F103-1</f>
        <v>1.9392913210000362E-2</v>
      </c>
      <c r="G103" s="16">
        <f>+'SCC x Ano'!G135/'SCC x Ano'!G103-1</f>
        <v>4.5734260135498195E-2</v>
      </c>
      <c r="H103" s="16">
        <f>+'SCC x Ano'!H135/'SCC x Ano'!H103-1</f>
        <v>0.3795713153785174</v>
      </c>
      <c r="I103" s="16">
        <f>+'SCC x Ano'!I135/'SCC x Ano'!I103-1</f>
        <v>-0.65423343696634506</v>
      </c>
      <c r="J103" s="16">
        <f>+'SCC x Ano'!J135/'SCC x Ano'!J103-1</f>
        <v>-0.77682122890941951</v>
      </c>
      <c r="K103" s="16">
        <f>+'SCC x Ano'!K135/'SCC x Ano'!K103-1</f>
        <v>0.1885498778700625</v>
      </c>
      <c r="L103" s="16">
        <f>+'SCC x Ano'!L135/'SCC x Ano'!L103-1</f>
        <v>0.13147906267130627</v>
      </c>
    </row>
    <row r="104" spans="1:12" x14ac:dyDescent="0.25">
      <c r="A104" s="1" t="s">
        <v>532</v>
      </c>
      <c r="B104" s="16">
        <f>+'SCC x Ano'!B136/'SCC x Ano'!B104-1</f>
        <v>0.14104354642506345</v>
      </c>
      <c r="C104" s="16">
        <f>+'SCC x Ano'!C136/'SCC x Ano'!C104-1</f>
        <v>0.23886288099162289</v>
      </c>
      <c r="D104" s="16">
        <f>+'SCC x Ano'!D136/'SCC x Ano'!D104-1</f>
        <v>0.15396649544497509</v>
      </c>
      <c r="E104" s="16">
        <f>+'SCC x Ano'!E136/'SCC x Ano'!E104-1</f>
        <v>5.5091730128224548E-2</v>
      </c>
      <c r="F104" s="16">
        <f>+'SCC x Ano'!F136/'SCC x Ano'!F104-1</f>
        <v>-0.20850717003320751</v>
      </c>
      <c r="G104" s="16">
        <f>+'SCC x Ano'!G136/'SCC x Ano'!G104-1</f>
        <v>1.4072230454028389E-2</v>
      </c>
      <c r="H104" s="16">
        <f>+'SCC x Ano'!H136/'SCC x Ano'!H104-1</f>
        <v>0.49272840832945897</v>
      </c>
      <c r="I104" s="16">
        <f>+'SCC x Ano'!I136/'SCC x Ano'!I104-1</f>
        <v>0.18918021127145845</v>
      </c>
      <c r="J104" s="16">
        <f>+'SCC x Ano'!J136/'SCC x Ano'!J104-1</f>
        <v>6.3632369664726296E-2</v>
      </c>
      <c r="K104" s="16">
        <f>+'SCC x Ano'!K136/'SCC x Ano'!K104-1</f>
        <v>5.164715958983912E-2</v>
      </c>
      <c r="L104" s="16">
        <f>+'SCC x Ano'!L136/'SCC x Ano'!L104-1</f>
        <v>6.9828446743658068E-2</v>
      </c>
    </row>
    <row r="105" spans="1:12" x14ac:dyDescent="0.25">
      <c r="A105" s="1" t="s">
        <v>533</v>
      </c>
      <c r="B105" s="16">
        <f>+'SCC x Ano'!B137/'SCC x Ano'!B105-1</f>
        <v>3.2658528971208911E-2</v>
      </c>
      <c r="C105" s="16">
        <f>+'SCC x Ano'!C137/'SCC x Ano'!C105-1</f>
        <v>7.9228475057827152E-2</v>
      </c>
      <c r="D105" s="16">
        <f>+'SCC x Ano'!D137/'SCC x Ano'!D105-1</f>
        <v>1.3269349087936533E-2</v>
      </c>
      <c r="E105" s="16">
        <f>+'SCC x Ano'!E137/'SCC x Ano'!E105-1</f>
        <v>4.5147127595987602E-2</v>
      </c>
      <c r="F105" s="16">
        <f>+'SCC x Ano'!F137/'SCC x Ano'!F105-1</f>
        <v>-6.6632992176732797E-2</v>
      </c>
      <c r="G105" s="16">
        <f>+'SCC x Ano'!G137/'SCC x Ano'!G105-1</f>
        <v>0.32831440196976014</v>
      </c>
      <c r="H105" s="16">
        <f>+'SCC x Ano'!H137/'SCC x Ano'!H105-1</f>
        <v>0.11287512344927442</v>
      </c>
      <c r="I105" s="16">
        <f>+'SCC x Ano'!I137/'SCC x Ano'!I105-1</f>
        <v>-0.26758242990332148</v>
      </c>
      <c r="J105" s="16">
        <f>+'SCC x Ano'!J137/'SCC x Ano'!J105-1</f>
        <v>-3.6758964365326774E-2</v>
      </c>
      <c r="K105" s="16">
        <f>+'SCC x Ano'!K137/'SCC x Ano'!K105-1</f>
        <v>1.771593131219884E-2</v>
      </c>
      <c r="L105" s="16">
        <f>+'SCC x Ano'!L137/'SCC x Ano'!L105-1</f>
        <v>-9.8736808485487826E-3</v>
      </c>
    </row>
    <row r="106" spans="1:12" x14ac:dyDescent="0.25">
      <c r="A106" s="1" t="s">
        <v>534</v>
      </c>
      <c r="B106" s="16">
        <f>+'SCC x Ano'!B138/'SCC x Ano'!B106-1</f>
        <v>0.33648998297231114</v>
      </c>
      <c r="C106" s="16">
        <f>+'SCC x Ano'!C138/'SCC x Ano'!C106-1</f>
        <v>4.697972477313944</v>
      </c>
      <c r="D106" s="16">
        <f>+'SCC x Ano'!D138/'SCC x Ano'!D106-1</f>
        <v>6.5883438040105213E-2</v>
      </c>
      <c r="E106" s="16" t="e">
        <f>+'SCC x Ano'!E138/'SCC x Ano'!E106-1</f>
        <v>#DIV/0!</v>
      </c>
      <c r="F106" s="16">
        <f>+'SCC x Ano'!F138/'SCC x Ano'!F106-1</f>
        <v>-8.2824736733248194E-2</v>
      </c>
      <c r="G106" s="16">
        <f>+'SCC x Ano'!G138/'SCC x Ano'!G106-1</f>
        <v>0.72950598229694741</v>
      </c>
      <c r="H106" s="16">
        <f>+'SCC x Ano'!H138/'SCC x Ano'!H106-1</f>
        <v>-3.9435659369720932E-3</v>
      </c>
      <c r="I106" s="16">
        <f>+'SCC x Ano'!I138/'SCC x Ano'!I106-1</f>
        <v>-0.40390125703555335</v>
      </c>
      <c r="J106" s="16" t="e">
        <f>+'SCC x Ano'!J138/'SCC x Ano'!J106-1</f>
        <v>#DIV/0!</v>
      </c>
      <c r="K106" s="16">
        <f>+'SCC x Ano'!K138/'SCC x Ano'!K106-1</f>
        <v>0.5091203958823054</v>
      </c>
      <c r="L106" s="16">
        <f>+'SCC x Ano'!L138/'SCC x Ano'!L106-1</f>
        <v>9.9244521176879097E-2</v>
      </c>
    </row>
    <row r="107" spans="1:12" x14ac:dyDescent="0.25">
      <c r="A107" s="1" t="s">
        <v>535</v>
      </c>
      <c r="B107" s="16">
        <f>+'SCC x Ano'!B139/'SCC x Ano'!B107-1</f>
        <v>0.33745968768969958</v>
      </c>
      <c r="C107" s="16">
        <f>+'SCC x Ano'!C139/'SCC x Ano'!C107-1</f>
        <v>6.1718831661028872E-2</v>
      </c>
      <c r="D107" s="16">
        <f>+'SCC x Ano'!D139/'SCC x Ano'!D107-1</f>
        <v>0.54020270767856249</v>
      </c>
      <c r="E107" s="16">
        <f>+'SCC x Ano'!E139/'SCC x Ano'!E107-1</f>
        <v>-1</v>
      </c>
      <c r="F107" s="16">
        <f>+'SCC x Ano'!F139/'SCC x Ano'!F107-1</f>
        <v>-0.17776422354601962</v>
      </c>
      <c r="G107" s="16">
        <f>+'SCC x Ano'!G139/'SCC x Ano'!G107-1</f>
        <v>0.10055565928845223</v>
      </c>
      <c r="H107" s="16">
        <f>+'SCC x Ano'!H139/'SCC x Ano'!H107-1</f>
        <v>-0.10014375047218471</v>
      </c>
      <c r="I107" s="16">
        <f>+'SCC x Ano'!I139/'SCC x Ano'!I107-1</f>
        <v>-0.31848332346945851</v>
      </c>
      <c r="J107" s="16" t="e">
        <f>+'SCC x Ano'!J139/'SCC x Ano'!J107-1</f>
        <v>#DIV/0!</v>
      </c>
      <c r="K107" s="16">
        <f>+'SCC x Ano'!K139/'SCC x Ano'!K107-1</f>
        <v>0.21868988760023744</v>
      </c>
      <c r="L107" s="16">
        <f>+'SCC x Ano'!L139/'SCC x Ano'!L107-1</f>
        <v>0.15869699208301302</v>
      </c>
    </row>
    <row r="108" spans="1:12" x14ac:dyDescent="0.25">
      <c r="A108" s="1" t="s">
        <v>536</v>
      </c>
      <c r="B108" s="16">
        <f>+'SCC x Ano'!B140/'SCC x Ano'!B108-1</f>
        <v>3.3801414869527369E-2</v>
      </c>
      <c r="C108" s="16">
        <f>+'SCC x Ano'!C140/'SCC x Ano'!C108-1</f>
        <v>1.2342399778385409</v>
      </c>
      <c r="D108" s="16">
        <f>+'SCC x Ano'!D140/'SCC x Ano'!D108-1</f>
        <v>0.12094081480937136</v>
      </c>
      <c r="E108" s="16">
        <f>+'SCC x Ano'!E140/'SCC x Ano'!E108-1</f>
        <v>3.88897054013814</v>
      </c>
      <c r="F108" s="16">
        <f>+'SCC x Ano'!F140/'SCC x Ano'!F108-1</f>
        <v>-8.1811218099813621E-2</v>
      </c>
      <c r="G108" s="16">
        <f>+'SCC x Ano'!G140/'SCC x Ano'!G108-1</f>
        <v>0.24204400441803009</v>
      </c>
      <c r="H108" s="16">
        <f>+'SCC x Ano'!H140/'SCC x Ano'!H108-1</f>
        <v>-1.9088806853049145E-2</v>
      </c>
      <c r="I108" s="16">
        <f>+'SCC x Ano'!I140/'SCC x Ano'!I108-1</f>
        <v>-0.27966203562979419</v>
      </c>
      <c r="J108" s="16">
        <f>+'SCC x Ano'!J140/'SCC x Ano'!J108-1</f>
        <v>0.22353909173854869</v>
      </c>
      <c r="K108" s="16">
        <f>+'SCC x Ano'!K140/'SCC x Ano'!K108-1</f>
        <v>0.31175140503087628</v>
      </c>
      <c r="L108" s="16">
        <f>+'SCC x Ano'!L140/'SCC x Ano'!L108-1</f>
        <v>7.339100486732919E-2</v>
      </c>
    </row>
    <row r="109" spans="1:12" x14ac:dyDescent="0.25">
      <c r="A109" s="1" t="s">
        <v>537</v>
      </c>
      <c r="B109" s="16">
        <f>+'SCC x Ano'!B141/'SCC x Ano'!B109-1</f>
        <v>0.32107914757267975</v>
      </c>
      <c r="C109" s="16">
        <f>+'SCC x Ano'!C141/'SCC x Ano'!C109-1</f>
        <v>1.0489633910816543</v>
      </c>
      <c r="D109" s="16">
        <f>+'SCC x Ano'!D141/'SCC x Ano'!D109-1</f>
        <v>3.0172474412780925E-2</v>
      </c>
      <c r="E109" s="16">
        <f>+'SCC x Ano'!E141/'SCC x Ano'!E109-1</f>
        <v>1.1725141324844284</v>
      </c>
      <c r="F109" s="16">
        <f>+'SCC x Ano'!F141/'SCC x Ano'!F109-1</f>
        <v>-5.1425288611245623E-2</v>
      </c>
      <c r="G109" s="16">
        <f>+'SCC x Ano'!G141/'SCC x Ano'!G109-1</f>
        <v>0.92575449854316005</v>
      </c>
      <c r="H109" s="16">
        <f>+'SCC x Ano'!H141/'SCC x Ano'!H109-1</f>
        <v>-0.18208126273979219</v>
      </c>
      <c r="I109" s="16">
        <f>+'SCC x Ano'!I141/'SCC x Ano'!I109-1</f>
        <v>-0.36912608843032002</v>
      </c>
      <c r="J109" s="16">
        <f>+'SCC x Ano'!J141/'SCC x Ano'!J109-1</f>
        <v>1.8477230988046065</v>
      </c>
      <c r="K109" s="16">
        <f>+'SCC x Ano'!K141/'SCC x Ano'!K109-1</f>
        <v>0.27914556171645866</v>
      </c>
      <c r="L109" s="16">
        <f>+'SCC x Ano'!L141/'SCC x Ano'!L109-1</f>
        <v>0.16776736716735008</v>
      </c>
    </row>
    <row r="110" spans="1:12" x14ac:dyDescent="0.25">
      <c r="A110" s="1" t="s">
        <v>538</v>
      </c>
      <c r="B110" s="16">
        <f>+'SCC x Ano'!B142/'SCC x Ano'!B110-1</f>
        <v>-7.4230451359529215E-2</v>
      </c>
      <c r="C110" s="16">
        <f>+'SCC x Ano'!C142/'SCC x Ano'!C110-1</f>
        <v>0.23712411495003494</v>
      </c>
      <c r="D110" s="16">
        <f>+'SCC x Ano'!D142/'SCC x Ano'!D110-1</f>
        <v>-7.1891831333548706E-2</v>
      </c>
      <c r="E110" s="16">
        <f>+'SCC x Ano'!E142/'SCC x Ano'!E110-1</f>
        <v>0.31182744792507378</v>
      </c>
      <c r="F110" s="16">
        <f>+'SCC x Ano'!F142/'SCC x Ano'!F110-1</f>
        <v>-1.1353150663790945E-2</v>
      </c>
      <c r="G110" s="16">
        <f>+'SCC x Ano'!G142/'SCC x Ano'!G110-1</f>
        <v>0.17338420981483949</v>
      </c>
      <c r="H110" s="16">
        <f>+'SCC x Ano'!H142/'SCC x Ano'!H110-1</f>
        <v>8.91020984490134E-2</v>
      </c>
      <c r="I110" s="16">
        <f>+'SCC x Ano'!I142/'SCC x Ano'!I110-1</f>
        <v>-0.31331100726263172</v>
      </c>
      <c r="J110" s="16">
        <f>+'SCC x Ano'!J142/'SCC x Ano'!J110-1</f>
        <v>0.28885059551528269</v>
      </c>
      <c r="K110" s="16">
        <f>+'SCC x Ano'!K142/'SCC x Ano'!K110-1</f>
        <v>0.21986386010851344</v>
      </c>
      <c r="L110" s="16">
        <f>+'SCC x Ano'!L142/'SCC x Ano'!L110-1</f>
        <v>-8.6797541885472729E-3</v>
      </c>
    </row>
    <row r="111" spans="1:12" x14ac:dyDescent="0.25">
      <c r="A111" s="1" t="s">
        <v>539</v>
      </c>
      <c r="B111" s="16">
        <f>+'SCC x Ano'!B143/'SCC x Ano'!B111-1</f>
        <v>1.8303487186217104E-2</v>
      </c>
      <c r="C111" s="16">
        <f>+'SCC x Ano'!C143/'SCC x Ano'!C111-1</f>
        <v>-4.0425129794758319E-2</v>
      </c>
      <c r="D111" s="16">
        <f>+'SCC x Ano'!D143/'SCC x Ano'!D111-1</f>
        <v>0.8715936988930284</v>
      </c>
      <c r="E111" s="16">
        <f>+'SCC x Ano'!E143/'SCC x Ano'!E111-1</f>
        <v>0.6936879670336531</v>
      </c>
      <c r="F111" s="16">
        <f>+'SCC x Ano'!F143/'SCC x Ano'!F111-1</f>
        <v>-5.8297211823163053E-2</v>
      </c>
      <c r="G111" s="16">
        <f>+'SCC x Ano'!G143/'SCC x Ano'!G111-1</f>
        <v>-3.7227454775351498E-3</v>
      </c>
      <c r="H111" s="16">
        <f>+'SCC x Ano'!H143/'SCC x Ano'!H111-1</f>
        <v>-0.26739879697905533</v>
      </c>
      <c r="I111" s="16">
        <f>+'SCC x Ano'!I143/'SCC x Ano'!I111-1</f>
        <v>-0.21865617701442297</v>
      </c>
      <c r="J111" s="16">
        <f>+'SCC x Ano'!J143/'SCC x Ano'!J111-1</f>
        <v>0.44522689959403539</v>
      </c>
      <c r="K111" s="16">
        <f>+'SCC x Ano'!K143/'SCC x Ano'!K111-1</f>
        <v>0.14485771053394991</v>
      </c>
      <c r="L111" s="16">
        <f>+'SCC x Ano'!L143/'SCC x Ano'!L111-1</f>
        <v>0.4816665456535838</v>
      </c>
    </row>
    <row r="112" spans="1:12" x14ac:dyDescent="0.25">
      <c r="A112" s="1" t="s">
        <v>540</v>
      </c>
      <c r="B112" s="16">
        <f>+'SCC x Ano'!B144/'SCC x Ano'!B112-1</f>
        <v>0.2485621839550145</v>
      </c>
      <c r="C112" s="16">
        <f>+'SCC x Ano'!C144/'SCC x Ano'!C112-1</f>
        <v>0.5978145882366761</v>
      </c>
      <c r="D112" s="16">
        <f>+'SCC x Ano'!D144/'SCC x Ano'!D112-1</f>
        <v>-5.7307248498018604E-3</v>
      </c>
      <c r="E112" s="16">
        <f>+'SCC x Ano'!E144/'SCC x Ano'!E112-1</f>
        <v>0.14574798201036265</v>
      </c>
      <c r="F112" s="16">
        <f>+'SCC x Ano'!F144/'SCC x Ano'!F112-1</f>
        <v>2.0833530260561561E-2</v>
      </c>
      <c r="G112" s="16">
        <f>+'SCC x Ano'!G144/'SCC x Ano'!G112-1</f>
        <v>0.27618121390600114</v>
      </c>
      <c r="H112" s="16">
        <f>+'SCC x Ano'!H144/'SCC x Ano'!H112-1</f>
        <v>1.5679716967756718E-2</v>
      </c>
      <c r="I112" s="16">
        <f>+'SCC x Ano'!I144/'SCC x Ano'!I112-1</f>
        <v>0.12198405320915717</v>
      </c>
      <c r="J112" s="16">
        <f>+'SCC x Ano'!J144/'SCC x Ano'!J112-1</f>
        <v>-0.92258736609666969</v>
      </c>
      <c r="K112" s="16">
        <f>+'SCC x Ano'!K144/'SCC x Ano'!K112-1</f>
        <v>0.24634850792819041</v>
      </c>
      <c r="L112" s="16">
        <f>+'SCC x Ano'!L144/'SCC x Ano'!L112-1</f>
        <v>3.0984386081044146E-2</v>
      </c>
    </row>
    <row r="113" spans="1:12" x14ac:dyDescent="0.25">
      <c r="A113" s="1" t="s">
        <v>541</v>
      </c>
      <c r="B113" s="16">
        <f>+'SCC x Ano'!B145/'SCC x Ano'!B113-1</f>
        <v>4.1848207952355887E-2</v>
      </c>
      <c r="C113" s="16">
        <f>+'SCC x Ano'!C145/'SCC x Ano'!C113-1</f>
        <v>-0.67126532146955276</v>
      </c>
      <c r="D113" s="16">
        <f>+'SCC x Ano'!D145/'SCC x Ano'!D113-1</f>
        <v>0.37134022506245468</v>
      </c>
      <c r="E113" s="16">
        <f>+'SCC x Ano'!E145/'SCC x Ano'!E113-1</f>
        <v>0.23397452211690717</v>
      </c>
      <c r="F113" s="16">
        <f>+'SCC x Ano'!F145/'SCC x Ano'!F113-1</f>
        <v>0.18503463230521433</v>
      </c>
      <c r="G113" s="16">
        <f>+'SCC x Ano'!G145/'SCC x Ano'!G113-1</f>
        <v>-2.7718552658301587E-2</v>
      </c>
      <c r="H113" s="16">
        <f>+'SCC x Ano'!H145/'SCC x Ano'!H113-1</f>
        <v>-2.8347030304513132E-2</v>
      </c>
      <c r="I113" s="16">
        <f>+'SCC x Ano'!I145/'SCC x Ano'!I113-1</f>
        <v>-0.34609302345730153</v>
      </c>
      <c r="J113" s="16">
        <f>+'SCC x Ano'!J145/'SCC x Ano'!J113-1</f>
        <v>2.2155174575507472</v>
      </c>
      <c r="K113" s="16">
        <f>+'SCC x Ano'!K145/'SCC x Ano'!K113-1</f>
        <v>0.17320270446911645</v>
      </c>
      <c r="L113" s="16">
        <f>+'SCC x Ano'!L145/'SCC x Ano'!L113-1</f>
        <v>0.16420555779034873</v>
      </c>
    </row>
    <row r="114" spans="1:12" x14ac:dyDescent="0.25">
      <c r="A114" s="1" t="s">
        <v>542</v>
      </c>
      <c r="B114" s="16">
        <f>+'SCC x Ano'!B146/'SCC x Ano'!B114-1</f>
        <v>0.48558931827905316</v>
      </c>
      <c r="C114" s="16">
        <f>+'SCC x Ano'!C146/'SCC x Ano'!C114-1</f>
        <v>-0.44639699320184656</v>
      </c>
      <c r="D114" s="16">
        <f>+'SCC x Ano'!D146/'SCC x Ano'!D114-1</f>
        <v>2.6978329919162825E-2</v>
      </c>
      <c r="E114" s="16">
        <f>+'SCC x Ano'!E146/'SCC x Ano'!E114-1</f>
        <v>0.2750437776953536</v>
      </c>
      <c r="F114" s="16">
        <f>+'SCC x Ano'!F146/'SCC x Ano'!F114-1</f>
        <v>-6.5253322320324436E-2</v>
      </c>
      <c r="G114" s="16">
        <f>+'SCC x Ano'!G146/'SCC x Ano'!G114-1</f>
        <v>0.14014362121030621</v>
      </c>
      <c r="H114" s="16">
        <f>+'SCC x Ano'!H146/'SCC x Ano'!H114-1</f>
        <v>9.2646049068605185E-2</v>
      </c>
      <c r="I114" s="16">
        <f>+'SCC x Ano'!I146/'SCC x Ano'!I114-1</f>
        <v>-0.36157689196959109</v>
      </c>
      <c r="J114" s="16">
        <f>+'SCC x Ano'!J146/'SCC x Ano'!J114-1</f>
        <v>-6.4176492275109243E-2</v>
      </c>
      <c r="K114" s="16">
        <f>+'SCC x Ano'!K146/'SCC x Ano'!K114-1</f>
        <v>0.45017439589853736</v>
      </c>
      <c r="L114" s="16">
        <f>+'SCC x Ano'!L146/'SCC x Ano'!L114-1</f>
        <v>1.7801817924007368E-2</v>
      </c>
    </row>
    <row r="115" spans="1:12" x14ac:dyDescent="0.25">
      <c r="A115" s="1" t="s">
        <v>543</v>
      </c>
      <c r="B115" s="16">
        <f>+'SCC x Ano'!B147/'SCC x Ano'!B115-1</f>
        <v>0.36034638823315346</v>
      </c>
      <c r="C115" s="16">
        <f>+'SCC x Ano'!C147/'SCC x Ano'!C115-1</f>
        <v>-9.5059080248555028E-2</v>
      </c>
      <c r="D115" s="16">
        <f>+'SCC x Ano'!D147/'SCC x Ano'!D115-1</f>
        <v>0.13457033733456791</v>
      </c>
      <c r="E115" s="16">
        <f>+'SCC x Ano'!E147/'SCC x Ano'!E115-1</f>
        <v>0.1175045712934939</v>
      </c>
      <c r="F115" s="16">
        <f>+'SCC x Ano'!F147/'SCC x Ano'!F115-1</f>
        <v>1.1188174759670932E-2</v>
      </c>
      <c r="G115" s="16">
        <f>+'SCC x Ano'!G147/'SCC x Ano'!G115-1</f>
        <v>0.25628773271789229</v>
      </c>
      <c r="H115" s="16">
        <f>+'SCC x Ano'!H147/'SCC x Ano'!H115-1</f>
        <v>0.7911839864561947</v>
      </c>
      <c r="I115" s="16">
        <f>+'SCC x Ano'!I147/'SCC x Ano'!I115-1</f>
        <v>0.25210898914730318</v>
      </c>
      <c r="J115" s="16">
        <f>+'SCC x Ano'!J147/'SCC x Ano'!J115-1</f>
        <v>2.4896353866165533</v>
      </c>
      <c r="K115" s="16">
        <f>+'SCC x Ano'!K147/'SCC x Ano'!K115-1</f>
        <v>0.45925353985177741</v>
      </c>
      <c r="L115" s="16">
        <f>+'SCC x Ano'!L147/'SCC x Ano'!L115-1</f>
        <v>0.15975348987030946</v>
      </c>
    </row>
    <row r="116" spans="1:12" x14ac:dyDescent="0.25">
      <c r="A116" s="1" t="s">
        <v>544</v>
      </c>
      <c r="B116" s="16">
        <f>+'SCC x Ano'!B148/'SCC x Ano'!B116-1</f>
        <v>-5.9010900728546423E-2</v>
      </c>
      <c r="C116" s="16">
        <f>+'SCC x Ano'!C148/'SCC x Ano'!C116-1</f>
        <v>0.21649751126293104</v>
      </c>
      <c r="D116" s="16">
        <f>+'SCC x Ano'!D148/'SCC x Ano'!D116-1</f>
        <v>0.26212179312973571</v>
      </c>
      <c r="E116" s="16">
        <f>+'SCC x Ano'!E148/'SCC x Ano'!E116-1</f>
        <v>0.36131054644560323</v>
      </c>
      <c r="F116" s="16">
        <f>+'SCC x Ano'!F148/'SCC x Ano'!F116-1</f>
        <v>-9.8833729551287552E-2</v>
      </c>
      <c r="G116" s="16">
        <f>+'SCC x Ano'!G148/'SCC x Ano'!G116-1</f>
        <v>-6.7529859071828957E-2</v>
      </c>
      <c r="H116" s="16">
        <f>+'SCC x Ano'!H148/'SCC x Ano'!H116-1</f>
        <v>1.5595324249172871E-2</v>
      </c>
      <c r="I116" s="16">
        <f>+'SCC x Ano'!I148/'SCC x Ano'!I116-1</f>
        <v>-0.27027179801045054</v>
      </c>
      <c r="J116" s="16">
        <f>+'SCC x Ano'!J148/'SCC x Ano'!J116-1</f>
        <v>1.4533519635833554</v>
      </c>
      <c r="K116" s="16">
        <f>+'SCC x Ano'!K148/'SCC x Ano'!K116-1</f>
        <v>0.16316348247259604</v>
      </c>
      <c r="L116" s="16">
        <f>+'SCC x Ano'!L148/'SCC x Ano'!L116-1</f>
        <v>0.10368961212073247</v>
      </c>
    </row>
    <row r="117" spans="1:12" x14ac:dyDescent="0.25">
      <c r="A117" s="1" t="s">
        <v>545</v>
      </c>
      <c r="B117" s="16">
        <f>+'SCC x Ano'!B149/'SCC x Ano'!B117-1</f>
        <v>-0.2551798160343226</v>
      </c>
      <c r="C117" s="16">
        <f>+'SCC x Ano'!C149/'SCC x Ano'!C117-1</f>
        <v>-5.7507088464977985E-2</v>
      </c>
      <c r="D117" s="16">
        <f>+'SCC x Ano'!D149/'SCC x Ano'!D117-1</f>
        <v>3.4303702247541201E-2</v>
      </c>
      <c r="E117" s="16">
        <f>+'SCC x Ano'!E149/'SCC x Ano'!E117-1</f>
        <v>0.46219803791884639</v>
      </c>
      <c r="F117" s="16">
        <f>+'SCC x Ano'!F149/'SCC x Ano'!F117-1</f>
        <v>-5.936036003104983E-2</v>
      </c>
      <c r="G117" s="16">
        <f>+'SCC x Ano'!G149/'SCC x Ano'!G117-1</f>
        <v>0.21617548176723855</v>
      </c>
      <c r="H117" s="16">
        <f>+'SCC x Ano'!H149/'SCC x Ano'!H117-1</f>
        <v>2.6544858688496653E-2</v>
      </c>
      <c r="I117" s="16">
        <f>+'SCC x Ano'!I149/'SCC x Ano'!I117-1</f>
        <v>-0.27850404155061781</v>
      </c>
      <c r="J117" s="16">
        <f>+'SCC x Ano'!J149/'SCC x Ano'!J117-1</f>
        <v>8.8123993255158739E-2</v>
      </c>
      <c r="K117" s="16">
        <f>+'SCC x Ano'!K149/'SCC x Ano'!K117-1</f>
        <v>0.23848843480295523</v>
      </c>
      <c r="L117" s="16">
        <f>+'SCC x Ano'!L149/'SCC x Ano'!L117-1</f>
        <v>-1.3386977017093571E-2</v>
      </c>
    </row>
    <row r="118" spans="1:12" x14ac:dyDescent="0.25">
      <c r="A118" s="1" t="s">
        <v>546</v>
      </c>
      <c r="B118" s="16">
        <f>+'SCC x Ano'!B150/'SCC x Ano'!B118-1</f>
        <v>0.22117335715624931</v>
      </c>
      <c r="C118" s="16">
        <f>+'SCC x Ano'!C150/'SCC x Ano'!C118-1</f>
        <v>0.77375886005169781</v>
      </c>
      <c r="D118" s="16">
        <f>+'SCC x Ano'!D150/'SCC x Ano'!D118-1</f>
        <v>9.8599788240174124E-2</v>
      </c>
      <c r="E118" s="16">
        <f>+'SCC x Ano'!E150/'SCC x Ano'!E118-1</f>
        <v>2.730511738244811</v>
      </c>
      <c r="F118" s="16">
        <f>+'SCC x Ano'!F150/'SCC x Ano'!F118-1</f>
        <v>-3.2457978154755596E-2</v>
      </c>
      <c r="G118" s="16">
        <f>+'SCC x Ano'!G150/'SCC x Ano'!G118-1</f>
        <v>0.23254430326321573</v>
      </c>
      <c r="H118" s="16">
        <f>+'SCC x Ano'!H150/'SCC x Ano'!H118-1</f>
        <v>0.16425711447937319</v>
      </c>
      <c r="I118" s="16">
        <f>+'SCC x Ano'!I150/'SCC x Ano'!I118-1</f>
        <v>-0.19405813795492288</v>
      </c>
      <c r="J118" s="16">
        <f>+'SCC x Ano'!J150/'SCC x Ano'!J118-1</f>
        <v>0.13575854584769154</v>
      </c>
      <c r="K118" s="16">
        <f>+'SCC x Ano'!K150/'SCC x Ano'!K118-1</f>
        <v>1.4688054708770659E-2</v>
      </c>
      <c r="L118" s="16">
        <f>+'SCC x Ano'!L150/'SCC x Ano'!L118-1</f>
        <v>5.8269783285227916E-2</v>
      </c>
    </row>
    <row r="119" spans="1:12" x14ac:dyDescent="0.25">
      <c r="A119" s="1" t="s">
        <v>547</v>
      </c>
      <c r="B119" s="16">
        <f>+'SCC x Ano'!B151/'SCC x Ano'!B119-1</f>
        <v>8.6478339735359011E-2</v>
      </c>
      <c r="C119" s="16">
        <f>+'SCC x Ano'!C151/'SCC x Ano'!C119-1</f>
        <v>-1.1832241453957559E-2</v>
      </c>
      <c r="D119" s="16">
        <f>+'SCC x Ano'!D151/'SCC x Ano'!D119-1</f>
        <v>8.1194676470368154E-2</v>
      </c>
      <c r="E119" s="16">
        <f>+'SCC x Ano'!E151/'SCC x Ano'!E119-1</f>
        <v>0.77554364500341078</v>
      </c>
      <c r="F119" s="16">
        <f>+'SCC x Ano'!F151/'SCC x Ano'!F119-1</f>
        <v>-2.005707860273731E-2</v>
      </c>
      <c r="G119" s="16">
        <f>+'SCC x Ano'!G151/'SCC x Ano'!G119-1</f>
        <v>9.2320142219515677E-2</v>
      </c>
      <c r="H119" s="16">
        <f>+'SCC x Ano'!H151/'SCC x Ano'!H119-1</f>
        <v>0.126693442296546</v>
      </c>
      <c r="I119" s="16">
        <f>+'SCC x Ano'!I151/'SCC x Ano'!I119-1</f>
        <v>-3.9519449703268705E-2</v>
      </c>
      <c r="J119" s="16">
        <f>+'SCC x Ano'!J151/'SCC x Ano'!J119-1</f>
        <v>-0.10273603435709722</v>
      </c>
      <c r="K119" s="16">
        <f>+'SCC x Ano'!K151/'SCC x Ano'!K119-1</f>
        <v>0.23164472101425182</v>
      </c>
      <c r="L119" s="16">
        <f>+'SCC x Ano'!L151/'SCC x Ano'!L119-1</f>
        <v>6.3665560651202879E-2</v>
      </c>
    </row>
    <row r="120" spans="1:12" x14ac:dyDescent="0.25">
      <c r="A120" s="1" t="s">
        <v>548</v>
      </c>
      <c r="B120" s="16">
        <f>+'SCC x Ano'!B152/'SCC x Ano'!B120-1</f>
        <v>9.0154672668497859E-2</v>
      </c>
      <c r="C120" s="16">
        <f>+'SCC x Ano'!C152/'SCC x Ano'!C120-1</f>
        <v>0.21361366477290589</v>
      </c>
      <c r="D120" s="16">
        <f>+'SCC x Ano'!D152/'SCC x Ano'!D120-1</f>
        <v>6.458198188834996E-2</v>
      </c>
      <c r="E120" s="16">
        <f>+'SCC x Ano'!E152/'SCC x Ano'!E120-1</f>
        <v>0.27167829637846852</v>
      </c>
      <c r="F120" s="16">
        <f>+'SCC x Ano'!F152/'SCC x Ano'!F120-1</f>
        <v>-1.9693106617858391E-2</v>
      </c>
      <c r="G120" s="16">
        <f>+'SCC x Ano'!G152/'SCC x Ano'!G120-1</f>
        <v>7.2270809225389865E-2</v>
      </c>
      <c r="H120" s="16">
        <f>+'SCC x Ano'!H152/'SCC x Ano'!H120-1</f>
        <v>2.1373303119020193E-2</v>
      </c>
      <c r="I120" s="16">
        <f>+'SCC x Ano'!I152/'SCC x Ano'!I120-1</f>
        <v>-0.18868392800719747</v>
      </c>
      <c r="J120" s="16">
        <f>+'SCC x Ano'!J152/'SCC x Ano'!J120-1</f>
        <v>-0.13220399363823621</v>
      </c>
      <c r="K120" s="16">
        <f>+'SCC x Ano'!K152/'SCC x Ano'!K120-1</f>
        <v>0.14555190849005428</v>
      </c>
      <c r="L120" s="16">
        <f>+'SCC x Ano'!L152/'SCC x Ano'!L120-1</f>
        <v>4.7682347929327129E-2</v>
      </c>
    </row>
    <row r="121" spans="1:12" x14ac:dyDescent="0.25">
      <c r="A121" s="1" t="s">
        <v>549</v>
      </c>
      <c r="B121" s="16">
        <f>+'SCC x Ano'!B153/'SCC x Ano'!B121-1</f>
        <v>0.25406714509805894</v>
      </c>
      <c r="C121" s="16">
        <f>+'SCC x Ano'!C153/'SCC x Ano'!C121-1</f>
        <v>-1.1776314084151474E-2</v>
      </c>
      <c r="D121" s="16">
        <f>+'SCC x Ano'!D153/'SCC x Ano'!D121-1</f>
        <v>0.13987088885915799</v>
      </c>
      <c r="E121" s="16">
        <f>+'SCC x Ano'!E153/'SCC x Ano'!E121-1</f>
        <v>8.9618517467004999E-4</v>
      </c>
      <c r="F121" s="16">
        <f>+'SCC x Ano'!F153/'SCC x Ano'!F121-1</f>
        <v>-0.19892747151349266</v>
      </c>
      <c r="G121" s="16">
        <f>+'SCC x Ano'!G153/'SCC x Ano'!G121-1</f>
        <v>9.4316503369892946E-2</v>
      </c>
      <c r="H121" s="16">
        <f>+'SCC x Ano'!H153/'SCC x Ano'!H121-1</f>
        <v>-1.1219491731099041E-2</v>
      </c>
      <c r="I121" s="16">
        <f>+'SCC x Ano'!I153/'SCC x Ano'!I121-1</f>
        <v>-0.22883408451347254</v>
      </c>
      <c r="J121" s="16">
        <f>+'SCC x Ano'!J153/'SCC x Ano'!J121-1</f>
        <v>-6.0659107950024604E-2</v>
      </c>
      <c r="K121" s="16">
        <f>+'SCC x Ano'!K153/'SCC x Ano'!K121-1</f>
        <v>0.20732613613584272</v>
      </c>
      <c r="L121" s="16">
        <f>+'SCC x Ano'!L153/'SCC x Ano'!L121-1</f>
        <v>-1.6068086551823901E-2</v>
      </c>
    </row>
    <row r="122" spans="1:12" x14ac:dyDescent="0.25">
      <c r="A122" s="1" t="s">
        <v>550</v>
      </c>
      <c r="B122" s="16">
        <f>+'SCC x Ano'!B154/'SCC x Ano'!B122-1</f>
        <v>0.169611054484341</v>
      </c>
      <c r="C122" s="16">
        <f>+'SCC x Ano'!C154/'SCC x Ano'!C122-1</f>
        <v>-1.9615039038149984E-3</v>
      </c>
      <c r="D122" s="16">
        <f>+'SCC x Ano'!D154/'SCC x Ano'!D122-1</f>
        <v>8.0718910478931871E-3</v>
      </c>
      <c r="E122" s="16">
        <f>+'SCC x Ano'!E154/'SCC x Ano'!E122-1</f>
        <v>0.64588651851951173</v>
      </c>
      <c r="F122" s="16">
        <f>+'SCC x Ano'!F154/'SCC x Ano'!F122-1</f>
        <v>-1.7129903301611793E-2</v>
      </c>
      <c r="G122" s="16">
        <f>+'SCC x Ano'!G154/'SCC x Ano'!G122-1</f>
        <v>0.13874209814988059</v>
      </c>
      <c r="H122" s="16">
        <f>+'SCC x Ano'!H154/'SCC x Ano'!H122-1</f>
        <v>3.6784818907504624E-2</v>
      </c>
      <c r="I122" s="16">
        <f>+'SCC x Ano'!I154/'SCC x Ano'!I122-1</f>
        <v>-0.12375996538918344</v>
      </c>
      <c r="J122" s="16">
        <f>+'SCC x Ano'!J154/'SCC x Ano'!J122-1</f>
        <v>0.11231189685335274</v>
      </c>
      <c r="K122" s="16">
        <f>+'SCC x Ano'!K154/'SCC x Ano'!K122-1</f>
        <v>7.7636336161257757E-2</v>
      </c>
      <c r="L122" s="16">
        <f>+'SCC x Ano'!L154/'SCC x Ano'!L122-1</f>
        <v>1.8839383230485396E-2</v>
      </c>
    </row>
    <row r="123" spans="1:12" x14ac:dyDescent="0.25">
      <c r="A123" s="1" t="s">
        <v>551</v>
      </c>
      <c r="B123" s="16">
        <f>+'SCC x Ano'!B155/'SCC x Ano'!B123-1</f>
        <v>0.30842567835671164</v>
      </c>
      <c r="C123" s="16">
        <f>+'SCC x Ano'!C155/'SCC x Ano'!C123-1</f>
        <v>0.16403975225788892</v>
      </c>
      <c r="D123" s="16">
        <f>+'SCC x Ano'!D155/'SCC x Ano'!D123-1</f>
        <v>-1.2654736435077196E-2</v>
      </c>
      <c r="E123" s="16">
        <f>+'SCC x Ano'!E155/'SCC x Ano'!E123-1</f>
        <v>0.3408948684309987</v>
      </c>
      <c r="F123" s="16">
        <f>+'SCC x Ano'!F155/'SCC x Ano'!F123-1</f>
        <v>-8.8164397186197285E-2</v>
      </c>
      <c r="G123" s="16">
        <f>+'SCC x Ano'!G155/'SCC x Ano'!G123-1</f>
        <v>0.22677331052713678</v>
      </c>
      <c r="H123" s="16">
        <f>+'SCC x Ano'!H155/'SCC x Ano'!H123-1</f>
        <v>0.12074042798780393</v>
      </c>
      <c r="I123" s="16">
        <f>+'SCC x Ano'!I155/'SCC x Ano'!I123-1</f>
        <v>-0.17832744218574326</v>
      </c>
      <c r="J123" s="16">
        <f>+'SCC x Ano'!J155/'SCC x Ano'!J123-1</f>
        <v>5.2903070232994232E-2</v>
      </c>
      <c r="K123" s="16">
        <f>+'SCC x Ano'!K155/'SCC x Ano'!K123-1</f>
        <v>0.10663834869725175</v>
      </c>
      <c r="L123" s="16">
        <f>+'SCC x Ano'!L155/'SCC x Ano'!L123-1</f>
        <v>-2.989792403969127E-3</v>
      </c>
    </row>
    <row r="124" spans="1:12" x14ac:dyDescent="0.25">
      <c r="A124" s="1" t="s">
        <v>552</v>
      </c>
      <c r="B124" s="16">
        <f>+'SCC x Ano'!B156/'SCC x Ano'!B124-1</f>
        <v>0.39605683258936297</v>
      </c>
      <c r="C124" s="16">
        <f>+'SCC x Ano'!C156/'SCC x Ano'!C124-1</f>
        <v>-4.2528897461652893E-2</v>
      </c>
      <c r="D124" s="16">
        <f>+'SCC x Ano'!D156/'SCC x Ano'!D124-1</f>
        <v>4.0951080000683149E-2</v>
      </c>
      <c r="E124" s="16">
        <f>+'SCC x Ano'!E156/'SCC x Ano'!E124-1</f>
        <v>0.41221577945174004</v>
      </c>
      <c r="F124" s="16">
        <f>+'SCC x Ano'!F156/'SCC x Ano'!F124-1</f>
        <v>-1.0822608098494557E-2</v>
      </c>
      <c r="G124" s="16">
        <f>+'SCC x Ano'!G156/'SCC x Ano'!G124-1</f>
        <v>0.35911305179885433</v>
      </c>
      <c r="H124" s="16">
        <f>+'SCC x Ano'!H156/'SCC x Ano'!H124-1</f>
        <v>-8.494872907697415E-2</v>
      </c>
      <c r="I124" s="16">
        <f>+'SCC x Ano'!I156/'SCC x Ano'!I124-1</f>
        <v>-3.7354148392865993E-2</v>
      </c>
      <c r="J124" s="16">
        <f>+'SCC x Ano'!J156/'SCC x Ano'!J124-1</f>
        <v>-6.3343280329308804E-2</v>
      </c>
      <c r="K124" s="16">
        <f>+'SCC x Ano'!K156/'SCC x Ano'!K124-1</f>
        <v>0.14008273811171001</v>
      </c>
      <c r="L124" s="16">
        <f>+'SCC x Ano'!L156/'SCC x Ano'!L124-1</f>
        <v>3.8786978061745359E-2</v>
      </c>
    </row>
    <row r="125" spans="1:12" x14ac:dyDescent="0.25">
      <c r="A125" s="1" t="s">
        <v>553</v>
      </c>
      <c r="B125" s="16">
        <f>+'SCC x Ano'!B157/'SCC x Ano'!B125-1</f>
        <v>0.5439681582676652</v>
      </c>
      <c r="C125" s="16">
        <f>+'SCC x Ano'!C157/'SCC x Ano'!C125-1</f>
        <v>0.33983922238976261</v>
      </c>
      <c r="D125" s="16">
        <f>+'SCC x Ano'!D157/'SCC x Ano'!D125-1</f>
        <v>0.10626108762428021</v>
      </c>
      <c r="E125" s="16">
        <f>+'SCC x Ano'!E157/'SCC x Ano'!E125-1</f>
        <v>0.44237323312818799</v>
      </c>
      <c r="F125" s="16">
        <f>+'SCC x Ano'!F157/'SCC x Ano'!F125-1</f>
        <v>-4.7070780957338965E-3</v>
      </c>
      <c r="G125" s="16">
        <f>+'SCC x Ano'!G157/'SCC x Ano'!G125-1</f>
        <v>0.22942904504914252</v>
      </c>
      <c r="H125" s="16">
        <f>+'SCC x Ano'!H157/'SCC x Ano'!H125-1</f>
        <v>2.1149002324105881E-2</v>
      </c>
      <c r="I125" s="16">
        <f>+'SCC x Ano'!I157/'SCC x Ano'!I125-1</f>
        <v>8.5279188175210408E-2</v>
      </c>
      <c r="J125" s="16">
        <f>+'SCC x Ano'!J157/'SCC x Ano'!J125-1</f>
        <v>3.690622882297613</v>
      </c>
      <c r="K125" s="16">
        <f>+'SCC x Ano'!K157/'SCC x Ano'!K125-1</f>
        <v>0.17894204295641747</v>
      </c>
      <c r="L125" s="16">
        <f>+'SCC x Ano'!L157/'SCC x Ano'!L125-1</f>
        <v>0.12426187445225989</v>
      </c>
    </row>
    <row r="126" spans="1:12" x14ac:dyDescent="0.25">
      <c r="A126" s="1" t="s">
        <v>554</v>
      </c>
      <c r="B126" s="16">
        <f>+'SCC x Ano'!B158/'SCC x Ano'!B126-1</f>
        <v>0.30296217986017648</v>
      </c>
      <c r="C126" s="16">
        <f>+'SCC x Ano'!C158/'SCC x Ano'!C126-1</f>
        <v>1.0981219699974565E-2</v>
      </c>
      <c r="D126" s="16">
        <f>+'SCC x Ano'!D158/'SCC x Ano'!D126-1</f>
        <v>7.5543533736463164E-2</v>
      </c>
      <c r="E126" s="16">
        <f>+'SCC x Ano'!E158/'SCC x Ano'!E126-1</f>
        <v>1.1776627398204078</v>
      </c>
      <c r="F126" s="16">
        <f>+'SCC x Ano'!F158/'SCC x Ano'!F126-1</f>
        <v>-0.18091327675225821</v>
      </c>
      <c r="G126" s="16">
        <f>+'SCC x Ano'!G158/'SCC x Ano'!G126-1</f>
        <v>0.36005714906314013</v>
      </c>
      <c r="H126" s="16">
        <f>+'SCC x Ano'!H158/'SCC x Ano'!H126-1</f>
        <v>4.1917060323164668E-2</v>
      </c>
      <c r="I126" s="16">
        <f>+'SCC x Ano'!I158/'SCC x Ano'!I126-1</f>
        <v>-0.46503204995214142</v>
      </c>
      <c r="J126" s="16">
        <f>+'SCC x Ano'!J158/'SCC x Ano'!J126-1</f>
        <v>0.22896870187409779</v>
      </c>
      <c r="K126" s="16">
        <f>+'SCC x Ano'!K158/'SCC x Ano'!K126-1</f>
        <v>0.35538247414126478</v>
      </c>
      <c r="L126" s="16">
        <f>+'SCC x Ano'!L158/'SCC x Ano'!L126-1</f>
        <v>1.2333169539338718E-2</v>
      </c>
    </row>
    <row r="127" spans="1:12" x14ac:dyDescent="0.25">
      <c r="A127" s="1" t="s">
        <v>555</v>
      </c>
      <c r="B127" s="16">
        <f>+'SCC x Ano'!B159/'SCC x Ano'!B127-1</f>
        <v>-0.10784785802808827</v>
      </c>
      <c r="C127" s="16">
        <f>+'SCC x Ano'!C159/'SCC x Ano'!C127-1</f>
        <v>-4.9481059526840343E-2</v>
      </c>
      <c r="D127" s="16">
        <f>+'SCC x Ano'!D159/'SCC x Ano'!D127-1</f>
        <v>7.9101660648481786E-2</v>
      </c>
      <c r="E127" s="16">
        <f>+'SCC x Ano'!E159/'SCC x Ano'!E127-1</f>
        <v>0.4322502531992698</v>
      </c>
      <c r="F127" s="16">
        <f>+'SCC x Ano'!F159/'SCC x Ano'!F127-1</f>
        <v>-6.213633294005716E-2</v>
      </c>
      <c r="G127" s="16">
        <f>+'SCC x Ano'!G159/'SCC x Ano'!G127-1</f>
        <v>0.18298008102512386</v>
      </c>
      <c r="H127" s="16">
        <f>+'SCC x Ano'!H159/'SCC x Ano'!H127-1</f>
        <v>0.17336896606213537</v>
      </c>
      <c r="I127" s="16">
        <f>+'SCC x Ano'!I159/'SCC x Ano'!I127-1</f>
        <v>-0.24221700353650177</v>
      </c>
      <c r="J127" s="16">
        <f>+'SCC x Ano'!J159/'SCC x Ano'!J127-1</f>
        <v>-0.69435857371684517</v>
      </c>
      <c r="K127" s="16">
        <f>+'SCC x Ano'!K159/'SCC x Ano'!K127-1</f>
        <v>1.6862165500664257</v>
      </c>
      <c r="L127" s="16">
        <f>+'SCC x Ano'!L159/'SCC x Ano'!L127-1</f>
        <v>0.11357230851501021</v>
      </c>
    </row>
    <row r="128" spans="1:12" x14ac:dyDescent="0.25">
      <c r="A128" s="1" t="s">
        <v>95</v>
      </c>
      <c r="B128" s="16">
        <f>+'SCC x Ano'!B160/'SCC x Ano'!B128-1</f>
        <v>7.3027099917144067E-2</v>
      </c>
      <c r="C128" s="16">
        <f>+'SCC x Ano'!C160/'SCC x Ano'!C128-1</f>
        <v>0.1096021419118316</v>
      </c>
      <c r="D128" s="16">
        <f>+'SCC x Ano'!D160/'SCC x Ano'!D128-1</f>
        <v>7.7130823337860699E-2</v>
      </c>
      <c r="E128" s="16">
        <f>+'SCC x Ano'!E160/'SCC x Ano'!E128-1</f>
        <v>0.30296505336360036</v>
      </c>
      <c r="F128" s="16">
        <f>+'SCC x Ano'!F160/'SCC x Ano'!F128-1</f>
        <v>-4.091449726484131E-2</v>
      </c>
      <c r="G128" s="16">
        <f>+'SCC x Ano'!G160/'SCC x Ano'!G128-1</f>
        <v>0.11174700274153615</v>
      </c>
      <c r="H128" s="16">
        <f>+'SCC x Ano'!H160/'SCC x Ano'!H128-1</f>
        <v>3.7353626470228329E-2</v>
      </c>
      <c r="I128" s="16">
        <f>+'SCC x Ano'!I160/'SCC x Ano'!I128-1</f>
        <v>-0.1864772113580585</v>
      </c>
      <c r="J128" s="16">
        <f>+'SCC x Ano'!J160/'SCC x Ano'!J128-1</f>
        <v>-0.1202647682953385</v>
      </c>
      <c r="K128" s="16">
        <f>+'SCC x Ano'!K160/'SCC x Ano'!K128-1</f>
        <v>0.20158165665372607</v>
      </c>
      <c r="L128" s="16">
        <f>+'SCC x Ano'!L160/'SCC x Ano'!L128-1</f>
        <v>4.7725203379259895E-2</v>
      </c>
    </row>
    <row r="129" spans="1:1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</row>
    <row r="130" spans="1:1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</row>
    <row r="131" spans="1:12" s="123" customFormat="1" x14ac:dyDescent="0.25">
      <c r="B131" s="123">
        <v>2012</v>
      </c>
      <c r="C131" s="123">
        <v>2012</v>
      </c>
      <c r="D131" s="123">
        <v>2012</v>
      </c>
      <c r="E131" s="123">
        <v>2012</v>
      </c>
      <c r="F131" s="123">
        <v>2012</v>
      </c>
      <c r="G131" s="123">
        <v>2012</v>
      </c>
      <c r="H131" s="123">
        <v>2012</v>
      </c>
      <c r="I131" s="123">
        <v>2012</v>
      </c>
      <c r="J131" s="123">
        <v>2012</v>
      </c>
      <c r="K131" s="123">
        <v>2012</v>
      </c>
      <c r="L131" s="123">
        <v>2012</v>
      </c>
    </row>
    <row r="132" spans="1:12" s="133" customFormat="1" x14ac:dyDescent="0.25">
      <c r="A132" s="123"/>
      <c r="B132" s="123" t="s">
        <v>780</v>
      </c>
      <c r="C132" s="123" t="s">
        <v>782</v>
      </c>
      <c r="D132" s="123" t="s">
        <v>23</v>
      </c>
      <c r="E132" s="123" t="s">
        <v>787</v>
      </c>
      <c r="F132" s="123" t="s">
        <v>788</v>
      </c>
      <c r="G132" s="123" t="s">
        <v>791</v>
      </c>
      <c r="H132" s="123" t="s">
        <v>25</v>
      </c>
      <c r="I132" s="123" t="s">
        <v>24</v>
      </c>
      <c r="J132" s="123" t="s">
        <v>35</v>
      </c>
      <c r="K132" s="123" t="s">
        <v>795</v>
      </c>
      <c r="L132" s="123" t="s">
        <v>935</v>
      </c>
    </row>
    <row r="133" spans="1:12" x14ac:dyDescent="0.25">
      <c r="A133" s="1" t="s">
        <v>529</v>
      </c>
      <c r="B133" s="16">
        <f>+'SCC x Ano'!B165/'SCC x Ano'!B133-1</f>
        <v>1.6849721449185617E-2</v>
      </c>
      <c r="C133" s="16">
        <f>+'SCC x Ano'!C165/'SCC x Ano'!C133-1</f>
        <v>-0.8410461243170132</v>
      </c>
      <c r="D133" s="16">
        <f>+'SCC x Ano'!D165/'SCC x Ano'!D133-1</f>
        <v>5.2875956022382598E-2</v>
      </c>
      <c r="E133" s="16">
        <f>+'SCC x Ano'!E165/'SCC x Ano'!E133-1</f>
        <v>0.80041868358488522</v>
      </c>
      <c r="F133" s="16">
        <f>+'SCC x Ano'!F165/'SCC x Ano'!F133-1</f>
        <v>0.10578978964947838</v>
      </c>
      <c r="G133" s="16">
        <f>+'SCC x Ano'!G165/'SCC x Ano'!G133-1</f>
        <v>-0.18453378349545757</v>
      </c>
      <c r="H133" s="16">
        <f>+'SCC x Ano'!H165/'SCC x Ano'!H133-1</f>
        <v>0.2836960015441734</v>
      </c>
      <c r="I133" s="16">
        <f>+'SCC x Ano'!I165/'SCC x Ano'!I133-1</f>
        <v>0.149163351859672</v>
      </c>
      <c r="J133" s="16">
        <f>+'SCC x Ano'!J165/'SCC x Ano'!J133-1</f>
        <v>-0.38542136664499316</v>
      </c>
      <c r="K133" s="16">
        <f>+'SCC x Ano'!K165/'SCC x Ano'!K133-1</f>
        <v>0.10145113992437516</v>
      </c>
      <c r="L133" s="16">
        <f>+'SCC x Ano'!L165/'SCC x Ano'!L133-1</f>
        <v>2.7127440356269794E-2</v>
      </c>
    </row>
    <row r="134" spans="1:12" x14ac:dyDescent="0.25">
      <c r="A134" s="1" t="s">
        <v>530</v>
      </c>
      <c r="B134" s="16">
        <f>+'SCC x Ano'!B166/'SCC x Ano'!B134-1</f>
        <v>0.29735091566449023</v>
      </c>
      <c r="C134" s="16">
        <f>+'SCC x Ano'!C166/'SCC x Ano'!C134-1</f>
        <v>7.9723391744095728</v>
      </c>
      <c r="D134" s="16">
        <f>+'SCC x Ano'!D166/'SCC x Ano'!D134-1</f>
        <v>0.2427726256058127</v>
      </c>
      <c r="E134" s="16">
        <f>+'SCC x Ano'!E166/'SCC x Ano'!E134-1</f>
        <v>0.31326935403305778</v>
      </c>
      <c r="F134" s="16">
        <f>+'SCC x Ano'!F166/'SCC x Ano'!F134-1</f>
        <v>0.16349864364422162</v>
      </c>
      <c r="G134" s="16">
        <f>+'SCC x Ano'!G166/'SCC x Ano'!G134-1</f>
        <v>-1.2717586246416834E-2</v>
      </c>
      <c r="H134" s="16">
        <f>+'SCC x Ano'!H166/'SCC x Ano'!H134-1</f>
        <v>0.48307998953439135</v>
      </c>
      <c r="I134" s="16">
        <f>+'SCC x Ano'!I166/'SCC x Ano'!I134-1</f>
        <v>0.14618718891655225</v>
      </c>
      <c r="J134" s="16">
        <f>+'SCC x Ano'!J166/'SCC x Ano'!J134-1</f>
        <v>5.3570638306885687E-3</v>
      </c>
      <c r="K134" s="16">
        <f>+'SCC x Ano'!K166/'SCC x Ano'!K134-1</f>
        <v>0.1522085753333382</v>
      </c>
      <c r="L134" s="16">
        <f>+'SCC x Ano'!L166/'SCC x Ano'!L134-1</f>
        <v>0.20210704339842578</v>
      </c>
    </row>
    <row r="135" spans="1:12" x14ac:dyDescent="0.25">
      <c r="A135" s="1" t="s">
        <v>531</v>
      </c>
      <c r="B135" s="16">
        <f>+'SCC x Ano'!B167/'SCC x Ano'!B135-1</f>
        <v>0.31220640257362375</v>
      </c>
      <c r="C135" s="16">
        <f>+'SCC x Ano'!C167/'SCC x Ano'!C135-1</f>
        <v>-0.28857340557187894</v>
      </c>
      <c r="D135" s="16">
        <f>+'SCC x Ano'!D167/'SCC x Ano'!D135-1</f>
        <v>8.2284289655855769E-2</v>
      </c>
      <c r="E135" s="16">
        <f>+'SCC x Ano'!E167/'SCC x Ano'!E135-1</f>
        <v>4.4249369401583527</v>
      </c>
      <c r="F135" s="16">
        <f>+'SCC x Ano'!F167/'SCC x Ano'!F135-1</f>
        <v>5.2086643656267029E-2</v>
      </c>
      <c r="G135" s="16">
        <f>+'SCC x Ano'!G167/'SCC x Ano'!G135-1</f>
        <v>0.19679080684761807</v>
      </c>
      <c r="H135" s="16">
        <f>+'SCC x Ano'!H167/'SCC x Ano'!H135-1</f>
        <v>2.0511980915141059E-3</v>
      </c>
      <c r="I135" s="16">
        <f>+'SCC x Ano'!I167/'SCC x Ano'!I135-1</f>
        <v>5.3161590997014452E-2</v>
      </c>
      <c r="J135" s="16">
        <f>+'SCC x Ano'!J167/'SCC x Ano'!J135-1</f>
        <v>-0.90409678526062376</v>
      </c>
      <c r="K135" s="16">
        <f>+'SCC x Ano'!K167/'SCC x Ano'!K135-1</f>
        <v>-6.4009428320226158E-2</v>
      </c>
      <c r="L135" s="16">
        <f>+'SCC x Ano'!L167/'SCC x Ano'!L135-1</f>
        <v>4.6035031362292145E-2</v>
      </c>
    </row>
    <row r="136" spans="1:12" x14ac:dyDescent="0.25">
      <c r="A136" s="1" t="s">
        <v>532</v>
      </c>
      <c r="B136" s="16">
        <f>+'SCC x Ano'!B168/'SCC x Ano'!B136-1</f>
        <v>1.0301665462647089</v>
      </c>
      <c r="C136" s="16">
        <f>+'SCC x Ano'!C168/'SCC x Ano'!C136-1</f>
        <v>-0.57924866355011795</v>
      </c>
      <c r="D136" s="16">
        <f>+'SCC x Ano'!D168/'SCC x Ano'!D136-1</f>
        <v>7.9610168624497213E-2</v>
      </c>
      <c r="E136" s="16">
        <f>+'SCC x Ano'!E168/'SCC x Ano'!E136-1</f>
        <v>-0.47447670362609451</v>
      </c>
      <c r="F136" s="16">
        <f>+'SCC x Ano'!F168/'SCC x Ano'!F136-1</f>
        <v>0.41694323386007892</v>
      </c>
      <c r="G136" s="16">
        <f>+'SCC x Ano'!G168/'SCC x Ano'!G136-1</f>
        <v>9.0698381337197764E-2</v>
      </c>
      <c r="H136" s="16">
        <f>+'SCC x Ano'!H168/'SCC x Ano'!H136-1</f>
        <v>0.1197192591209868</v>
      </c>
      <c r="I136" s="16">
        <f>+'SCC x Ano'!I168/'SCC x Ano'!I136-1</f>
        <v>0.15481957113264833</v>
      </c>
      <c r="J136" s="16">
        <f>+'SCC x Ano'!J168/'SCC x Ano'!J136-1</f>
        <v>0.12125682340852895</v>
      </c>
      <c r="K136" s="16">
        <f>+'SCC x Ano'!K168/'SCC x Ano'!K136-1</f>
        <v>0.13414908716937246</v>
      </c>
      <c r="L136" s="16">
        <f>+'SCC x Ano'!L168/'SCC x Ano'!L136-1</f>
        <v>0.13761198190896318</v>
      </c>
    </row>
    <row r="137" spans="1:12" x14ac:dyDescent="0.25">
      <c r="A137" s="1" t="s">
        <v>533</v>
      </c>
      <c r="B137" s="16">
        <f>+'SCC x Ano'!B169/'SCC x Ano'!B137-1</f>
        <v>6.9315913768740467E-2</v>
      </c>
      <c r="C137" s="16">
        <f>+'SCC x Ano'!C169/'SCC x Ano'!C137-1</f>
        <v>-0.4529907951643366</v>
      </c>
      <c r="D137" s="16">
        <f>+'SCC x Ano'!D169/'SCC x Ano'!D137-1</f>
        <v>0.10957381013287826</v>
      </c>
      <c r="E137" s="16">
        <f>+'SCC x Ano'!E169/'SCC x Ano'!E137-1</f>
        <v>-0.10156678670860408</v>
      </c>
      <c r="F137" s="16">
        <f>+'SCC x Ano'!F169/'SCC x Ano'!F137-1</f>
        <v>3.7168342362125628E-2</v>
      </c>
      <c r="G137" s="16">
        <f>+'SCC x Ano'!G169/'SCC x Ano'!G137-1</f>
        <v>0.32018467595862732</v>
      </c>
      <c r="H137" s="16">
        <f>+'SCC x Ano'!H169/'SCC x Ano'!H137-1</f>
        <v>8.8297520579773359E-2</v>
      </c>
      <c r="I137" s="16">
        <f>+'SCC x Ano'!I169/'SCC x Ano'!I137-1</f>
        <v>0.18849007208785951</v>
      </c>
      <c r="J137" s="16">
        <f>+'SCC x Ano'!J169/'SCC x Ano'!J137-1</f>
        <v>-8.0747322853450432E-2</v>
      </c>
      <c r="K137" s="16">
        <f>+'SCC x Ano'!K169/'SCC x Ano'!K137-1</f>
        <v>0.10587862876522669</v>
      </c>
      <c r="L137" s="16">
        <f>+'SCC x Ano'!L169/'SCC x Ano'!L137-1</f>
        <v>3.8543929013745482E-2</v>
      </c>
    </row>
    <row r="138" spans="1:12" x14ac:dyDescent="0.25">
      <c r="A138" s="1" t="s">
        <v>534</v>
      </c>
      <c r="B138" s="16">
        <f>+'SCC x Ano'!B170/'SCC x Ano'!B138-1</f>
        <v>0.98051876058648135</v>
      </c>
      <c r="C138" s="16">
        <f>+'SCC x Ano'!C170/'SCC x Ano'!C138-1</f>
        <v>-0.50508894445597075</v>
      </c>
      <c r="D138" s="16">
        <f>+'SCC x Ano'!D170/'SCC x Ano'!D138-1</f>
        <v>1.9579198423727462E-2</v>
      </c>
      <c r="E138" s="16" t="e">
        <f>+'SCC x Ano'!E170/'SCC x Ano'!E138-1</f>
        <v>#DIV/0!</v>
      </c>
      <c r="F138" s="16">
        <f>+'SCC x Ano'!F170/'SCC x Ano'!F138-1</f>
        <v>0.13427331332215786</v>
      </c>
      <c r="G138" s="16">
        <f>+'SCC x Ano'!G170/'SCC x Ano'!G138-1</f>
        <v>0.55661940070392069</v>
      </c>
      <c r="H138" s="16">
        <f>+'SCC x Ano'!H170/'SCC x Ano'!H138-1</f>
        <v>-3.7243529867800884E-2</v>
      </c>
      <c r="I138" s="16">
        <f>+'SCC x Ano'!I170/'SCC x Ano'!I138-1</f>
        <v>-0.49468881448279622</v>
      </c>
      <c r="J138" s="16">
        <f>+'SCC x Ano'!J170/'SCC x Ano'!J138-1</f>
        <v>0.17294822219835737</v>
      </c>
      <c r="K138" s="16">
        <f>+'SCC x Ano'!K170/'SCC x Ano'!K138-1</f>
        <v>-1.6858418772980888E-2</v>
      </c>
      <c r="L138" s="16">
        <f>+'SCC x Ano'!L170/'SCC x Ano'!L138-1</f>
        <v>3.8033349236145098E-2</v>
      </c>
    </row>
    <row r="139" spans="1:12" x14ac:dyDescent="0.25">
      <c r="A139" s="1" t="s">
        <v>535</v>
      </c>
      <c r="B139" s="16">
        <f>+'SCC x Ano'!B171/'SCC x Ano'!B139-1</f>
        <v>0.2209127148444141</v>
      </c>
      <c r="C139" s="16">
        <f>+'SCC x Ano'!C171/'SCC x Ano'!C139-1</f>
        <v>-4.9801924049223012E-2</v>
      </c>
      <c r="D139" s="16">
        <f>+'SCC x Ano'!D171/'SCC x Ano'!D139-1</f>
        <v>0.36760193619588311</v>
      </c>
      <c r="E139" s="16" t="e">
        <f>+'SCC x Ano'!E171/'SCC x Ano'!E139-1</f>
        <v>#DIV/0!</v>
      </c>
      <c r="F139" s="16">
        <f>+'SCC x Ano'!F171/'SCC x Ano'!F139-1</f>
        <v>-8.459725680779695E-2</v>
      </c>
      <c r="G139" s="16">
        <f>+'SCC x Ano'!G171/'SCC x Ano'!G139-1</f>
        <v>0.52443779567180582</v>
      </c>
      <c r="H139" s="16">
        <f>+'SCC x Ano'!H171/'SCC x Ano'!H139-1</f>
        <v>-0.27265467135293331</v>
      </c>
      <c r="I139" s="16">
        <f>+'SCC x Ano'!I171/'SCC x Ano'!I139-1</f>
        <v>9.0839730985833977E-2</v>
      </c>
      <c r="J139" s="16" t="e">
        <f>+'SCC x Ano'!J171/'SCC x Ano'!J139-1</f>
        <v>#DIV/0!</v>
      </c>
      <c r="K139" s="16">
        <f>+'SCC x Ano'!K171/'SCC x Ano'!K139-1</f>
        <v>-0.20690771327747493</v>
      </c>
      <c r="L139" s="16">
        <f>+'SCC x Ano'!L171/'SCC x Ano'!L139-1</f>
        <v>0.17005009531600712</v>
      </c>
    </row>
    <row r="140" spans="1:12" x14ac:dyDescent="0.25">
      <c r="A140" s="1" t="s">
        <v>536</v>
      </c>
      <c r="B140" s="16">
        <f>+'SCC x Ano'!B172/'SCC x Ano'!B140-1</f>
        <v>0.34220412740066664</v>
      </c>
      <c r="C140" s="16">
        <f>+'SCC x Ano'!C172/'SCC x Ano'!C140-1</f>
        <v>0.36476056404455592</v>
      </c>
      <c r="D140" s="16">
        <f>+'SCC x Ano'!D172/'SCC x Ano'!D140-1</f>
        <v>0.21062542677166185</v>
      </c>
      <c r="E140" s="16">
        <f>+'SCC x Ano'!E172/'SCC x Ano'!E140-1</f>
        <v>-7.1809863554261777E-2</v>
      </c>
      <c r="F140" s="16">
        <f>+'SCC x Ano'!F172/'SCC x Ano'!F140-1</f>
        <v>0.16322302970730873</v>
      </c>
      <c r="G140" s="16">
        <f>+'SCC x Ano'!G172/'SCC x Ano'!G140-1</f>
        <v>0.52199944909309925</v>
      </c>
      <c r="H140" s="16">
        <f>+'SCC x Ano'!H172/'SCC x Ano'!H140-1</f>
        <v>0.79151963692149385</v>
      </c>
      <c r="I140" s="16">
        <f>+'SCC x Ano'!I172/'SCC x Ano'!I140-1</f>
        <v>0.35131805172447894</v>
      </c>
      <c r="J140" s="16">
        <f>+'SCC x Ano'!J172/'SCC x Ano'!J140-1</f>
        <v>-0.29845101110718353</v>
      </c>
      <c r="K140" s="16">
        <f>+'SCC x Ano'!K172/'SCC x Ano'!K140-1</f>
        <v>-6.151466226398139E-2</v>
      </c>
      <c r="L140" s="16">
        <f>+'SCC x Ano'!L172/'SCC x Ano'!L140-1</f>
        <v>0.18789682229801774</v>
      </c>
    </row>
    <row r="141" spans="1:12" x14ac:dyDescent="0.25">
      <c r="A141" s="1" t="s">
        <v>537</v>
      </c>
      <c r="B141" s="16">
        <f>+'SCC x Ano'!B173/'SCC x Ano'!B141-1</f>
        <v>0.2363685608498538</v>
      </c>
      <c r="C141" s="16">
        <f>+'SCC x Ano'!C173/'SCC x Ano'!C141-1</f>
        <v>-0.31737735397978961</v>
      </c>
      <c r="D141" s="16">
        <f>+'SCC x Ano'!D173/'SCC x Ano'!D141-1</f>
        <v>0.30545891018520943</v>
      </c>
      <c r="E141" s="16">
        <f>+'SCC x Ano'!E173/'SCC x Ano'!E141-1</f>
        <v>0.12933240096818288</v>
      </c>
      <c r="F141" s="16">
        <f>+'SCC x Ano'!F173/'SCC x Ano'!F141-1</f>
        <v>0.13810317665630811</v>
      </c>
      <c r="G141" s="16">
        <f>+'SCC x Ano'!G173/'SCC x Ano'!G141-1</f>
        <v>-8.3494784007250855E-2</v>
      </c>
      <c r="H141" s="16">
        <f>+'SCC x Ano'!H173/'SCC x Ano'!H141-1</f>
        <v>0.36323467289427347</v>
      </c>
      <c r="I141" s="16">
        <f>+'SCC x Ano'!I173/'SCC x Ano'!I141-1</f>
        <v>8.614963907911477E-2</v>
      </c>
      <c r="J141" s="16">
        <f>+'SCC x Ano'!J173/'SCC x Ano'!J141-1</f>
        <v>0.10134487718512264</v>
      </c>
      <c r="K141" s="16">
        <f>+'SCC x Ano'!K173/'SCC x Ano'!K141-1</f>
        <v>1.3140590618324435</v>
      </c>
      <c r="L141" s="16">
        <f>+'SCC x Ano'!L173/'SCC x Ano'!L141-1</f>
        <v>0.17594668817980907</v>
      </c>
    </row>
    <row r="142" spans="1:12" x14ac:dyDescent="0.25">
      <c r="A142" s="1" t="s">
        <v>538</v>
      </c>
      <c r="B142" s="16">
        <f>+'SCC x Ano'!B174/'SCC x Ano'!B142-1</f>
        <v>0.12270243318960206</v>
      </c>
      <c r="C142" s="16">
        <f>+'SCC x Ano'!C174/'SCC x Ano'!C142-1</f>
        <v>8.9818288632781407E-2</v>
      </c>
      <c r="D142" s="16">
        <f>+'SCC x Ano'!D174/'SCC x Ano'!D142-1</f>
        <v>0.10491685315457011</v>
      </c>
      <c r="E142" s="16">
        <f>+'SCC x Ano'!E174/'SCC x Ano'!E142-1</f>
        <v>0.10850392006594167</v>
      </c>
      <c r="F142" s="16">
        <f>+'SCC x Ano'!F174/'SCC x Ano'!F142-1</f>
        <v>7.1200688661422928E-2</v>
      </c>
      <c r="G142" s="16">
        <f>+'SCC x Ano'!G174/'SCC x Ano'!G142-1</f>
        <v>0.42958450602963394</v>
      </c>
      <c r="H142" s="16">
        <f>+'SCC x Ano'!H174/'SCC x Ano'!H142-1</f>
        <v>0.29272197109450748</v>
      </c>
      <c r="I142" s="16">
        <f>+'SCC x Ano'!I174/'SCC x Ano'!I142-1</f>
        <v>0.32954284217615015</v>
      </c>
      <c r="J142" s="16">
        <f>+'SCC x Ano'!J174/'SCC x Ano'!J142-1</f>
        <v>0.17931431634875583</v>
      </c>
      <c r="K142" s="16">
        <f>+'SCC x Ano'!K174/'SCC x Ano'!K142-1</f>
        <v>6.7928477569911827E-4</v>
      </c>
      <c r="L142" s="16">
        <f>+'SCC x Ano'!L174/'SCC x Ano'!L142-1</f>
        <v>0.10169392562601143</v>
      </c>
    </row>
    <row r="143" spans="1:12" x14ac:dyDescent="0.25">
      <c r="A143" s="1" t="s">
        <v>539</v>
      </c>
      <c r="B143" s="16">
        <f>+'SCC x Ano'!B175/'SCC x Ano'!B143-1</f>
        <v>4.4548362366596983E-2</v>
      </c>
      <c r="C143" s="16">
        <f>+'SCC x Ano'!C175/'SCC x Ano'!C143-1</f>
        <v>0.28408416360590771</v>
      </c>
      <c r="D143" s="16">
        <f>+'SCC x Ano'!D175/'SCC x Ano'!D143-1</f>
        <v>3.2186963075024888E-3</v>
      </c>
      <c r="E143" s="16">
        <f>+'SCC x Ano'!E175/'SCC x Ano'!E143-1</f>
        <v>1.0931850413934718</v>
      </c>
      <c r="F143" s="16">
        <f>+'SCC x Ano'!F175/'SCC x Ano'!F143-1</f>
        <v>-6.9514613335446174E-2</v>
      </c>
      <c r="G143" s="16">
        <f>+'SCC x Ano'!G175/'SCC x Ano'!G143-1</f>
        <v>0.16930699525198567</v>
      </c>
      <c r="H143" s="16">
        <f>+'SCC x Ano'!H175/'SCC x Ano'!H143-1</f>
        <v>0.84993807445813774</v>
      </c>
      <c r="I143" s="16">
        <f>+'SCC x Ano'!I175/'SCC x Ano'!I143-1</f>
        <v>2.1280985829127186E-2</v>
      </c>
      <c r="J143" s="16">
        <f>+'SCC x Ano'!J175/'SCC x Ano'!J143-1</f>
        <v>-0.29262435467060588</v>
      </c>
      <c r="K143" s="16">
        <f>+'SCC x Ano'!K175/'SCC x Ano'!K143-1</f>
        <v>0.15480441315011073</v>
      </c>
      <c r="L143" s="16">
        <f>+'SCC x Ano'!L175/'SCC x Ano'!L143-1</f>
        <v>1.4411868954749885E-2</v>
      </c>
    </row>
    <row r="144" spans="1:12" x14ac:dyDescent="0.25">
      <c r="A144" s="1" t="s">
        <v>540</v>
      </c>
      <c r="B144" s="16">
        <f>+'SCC x Ano'!B176/'SCC x Ano'!B144-1</f>
        <v>0.3176207025425668</v>
      </c>
      <c r="C144" s="16">
        <f>+'SCC x Ano'!C176/'SCC x Ano'!C144-1</f>
        <v>1.4110108155257484</v>
      </c>
      <c r="D144" s="16">
        <f>+'SCC x Ano'!D176/'SCC x Ano'!D144-1</f>
        <v>0.11171786910078896</v>
      </c>
      <c r="E144" s="16">
        <f>+'SCC x Ano'!E176/'SCC x Ano'!E144-1</f>
        <v>8.8233344712787432E-2</v>
      </c>
      <c r="F144" s="16">
        <f>+'SCC x Ano'!F176/'SCC x Ano'!F144-1</f>
        <v>-5.3220809459076479E-2</v>
      </c>
      <c r="G144" s="16">
        <f>+'SCC x Ano'!G176/'SCC x Ano'!G144-1</f>
        <v>9.4406432253116845E-2</v>
      </c>
      <c r="H144" s="16">
        <f>+'SCC x Ano'!H176/'SCC x Ano'!H144-1</f>
        <v>3.6364699714404924E-2</v>
      </c>
      <c r="I144" s="16">
        <f>+'SCC x Ano'!I176/'SCC x Ano'!I144-1</f>
        <v>0.13581326268925697</v>
      </c>
      <c r="J144" s="16">
        <f>+'SCC x Ano'!J176/'SCC x Ano'!J144-1</f>
        <v>6.547274341489695E-2</v>
      </c>
      <c r="K144" s="16">
        <f>+'SCC x Ano'!K176/'SCC x Ano'!K144-1</f>
        <v>0.29157348106390502</v>
      </c>
      <c r="L144" s="16">
        <f>+'SCC x Ano'!L176/'SCC x Ano'!L144-1</f>
        <v>0.12407531831766772</v>
      </c>
    </row>
    <row r="145" spans="1:12" x14ac:dyDescent="0.25">
      <c r="A145" s="1" t="s">
        <v>541</v>
      </c>
      <c r="B145" s="16">
        <f>+'SCC x Ano'!B177/'SCC x Ano'!B145-1</f>
        <v>0.10200035585415135</v>
      </c>
      <c r="C145" s="16">
        <f>+'SCC x Ano'!C177/'SCC x Ano'!C145-1</f>
        <v>0.20337078555758303</v>
      </c>
      <c r="D145" s="16">
        <f>+'SCC x Ano'!D177/'SCC x Ano'!D145-1</f>
        <v>6.4755224332574413E-2</v>
      </c>
      <c r="E145" s="16">
        <f>+'SCC x Ano'!E177/'SCC x Ano'!E145-1</f>
        <v>0.41950062723395476</v>
      </c>
      <c r="F145" s="16">
        <f>+'SCC x Ano'!F177/'SCC x Ano'!F145-1</f>
        <v>-5.0152241082213389E-2</v>
      </c>
      <c r="G145" s="16">
        <f>+'SCC x Ano'!G177/'SCC x Ano'!G145-1</f>
        <v>0.35310542088938091</v>
      </c>
      <c r="H145" s="16">
        <f>+'SCC x Ano'!H177/'SCC x Ano'!H145-1</f>
        <v>0.13986591141505911</v>
      </c>
      <c r="I145" s="16">
        <f>+'SCC x Ano'!I177/'SCC x Ano'!I145-1</f>
        <v>0.12230584702765768</v>
      </c>
      <c r="J145" s="16">
        <f>+'SCC x Ano'!J177/'SCC x Ano'!J145-1</f>
        <v>-5.7118575900218738E-2</v>
      </c>
      <c r="K145" s="16">
        <f>+'SCC x Ano'!K177/'SCC x Ano'!K145-1</f>
        <v>0.16252106128665278</v>
      </c>
      <c r="L145" s="16">
        <f>+'SCC x Ano'!L177/'SCC x Ano'!L145-1</f>
        <v>4.3074568658514334E-2</v>
      </c>
    </row>
    <row r="146" spans="1:12" x14ac:dyDescent="0.25">
      <c r="A146" s="1" t="s">
        <v>542</v>
      </c>
      <c r="B146" s="16">
        <f>+'SCC x Ano'!B178/'SCC x Ano'!B146-1</f>
        <v>-2.1806582807079367E-2</v>
      </c>
      <c r="C146" s="16">
        <f>+'SCC x Ano'!C178/'SCC x Ano'!C146-1</f>
        <v>0.71062807777875459</v>
      </c>
      <c r="D146" s="16">
        <f>+'SCC x Ano'!D178/'SCC x Ano'!D146-1</f>
        <v>-2.2821895321496921E-2</v>
      </c>
      <c r="E146" s="16">
        <f>+'SCC x Ano'!E178/'SCC x Ano'!E146-1</f>
        <v>-9.7413410703394265E-2</v>
      </c>
      <c r="F146" s="16">
        <f>+'SCC x Ano'!F178/'SCC x Ano'!F146-1</f>
        <v>4.887744056912946E-2</v>
      </c>
      <c r="G146" s="16">
        <f>+'SCC x Ano'!G178/'SCC x Ano'!G146-1</f>
        <v>0.56777712908068811</v>
      </c>
      <c r="H146" s="16">
        <f>+'SCC x Ano'!H178/'SCC x Ano'!H146-1</f>
        <v>0.8548734442350745</v>
      </c>
      <c r="I146" s="16">
        <f>+'SCC x Ano'!I178/'SCC x Ano'!I146-1</f>
        <v>8.37952000706359E-2</v>
      </c>
      <c r="J146" s="16">
        <f>+'SCC x Ano'!J178/'SCC x Ano'!J146-1</f>
        <v>-3.4710342789655568E-3</v>
      </c>
      <c r="K146" s="16">
        <f>+'SCC x Ano'!K178/'SCC x Ano'!K146-1</f>
        <v>0.32731064988131431</v>
      </c>
      <c r="L146" s="16">
        <f>+'SCC x Ano'!L178/'SCC x Ano'!L146-1</f>
        <v>3.0277891413271973E-2</v>
      </c>
    </row>
    <row r="147" spans="1:12" x14ac:dyDescent="0.25">
      <c r="A147" s="1" t="s">
        <v>543</v>
      </c>
      <c r="B147" s="16">
        <f>+'SCC x Ano'!B179/'SCC x Ano'!B147-1</f>
        <v>0.10927620665385418</v>
      </c>
      <c r="C147" s="16">
        <f>+'SCC x Ano'!C179/'SCC x Ano'!C147-1</f>
        <v>0.20625762114506063</v>
      </c>
      <c r="D147" s="16">
        <f>+'SCC x Ano'!D179/'SCC x Ano'!D147-1</f>
        <v>-2.3302767529127522E-3</v>
      </c>
      <c r="E147" s="16">
        <f>+'SCC x Ano'!E179/'SCC x Ano'!E147-1</f>
        <v>0.43628354674540337</v>
      </c>
      <c r="F147" s="16">
        <f>+'SCC x Ano'!F179/'SCC x Ano'!F147-1</f>
        <v>6.347687962554871E-2</v>
      </c>
      <c r="G147" s="16">
        <f>+'SCC x Ano'!G179/'SCC x Ano'!G147-1</f>
        <v>0.17188727630560052</v>
      </c>
      <c r="H147" s="16">
        <f>+'SCC x Ano'!H179/'SCC x Ano'!H147-1</f>
        <v>-0.21377313158876621</v>
      </c>
      <c r="I147" s="16">
        <f>+'SCC x Ano'!I179/'SCC x Ano'!I147-1</f>
        <v>-9.6265051189381445E-3</v>
      </c>
      <c r="J147" s="16">
        <f>+'SCC x Ano'!J179/'SCC x Ano'!J147-1</f>
        <v>-7.0182525957716568E-2</v>
      </c>
      <c r="K147" s="16">
        <f>+'SCC x Ano'!K179/'SCC x Ano'!K147-1</f>
        <v>0.28403156608464442</v>
      </c>
      <c r="L147" s="16">
        <f>+'SCC x Ano'!L179/'SCC x Ano'!L147-1</f>
        <v>4.1110863601225844E-2</v>
      </c>
    </row>
    <row r="148" spans="1:12" x14ac:dyDescent="0.25">
      <c r="A148" s="1" t="s">
        <v>544</v>
      </c>
      <c r="B148" s="16">
        <f>+'SCC x Ano'!B180/'SCC x Ano'!B148-1</f>
        <v>-2.6872787409665033E-2</v>
      </c>
      <c r="C148" s="16">
        <f>+'SCC x Ano'!C180/'SCC x Ano'!C148-1</f>
        <v>0.17506919825589828</v>
      </c>
      <c r="D148" s="16">
        <f>+'SCC x Ano'!D180/'SCC x Ano'!D148-1</f>
        <v>-7.3391721843188096E-2</v>
      </c>
      <c r="E148" s="16">
        <f>+'SCC x Ano'!E180/'SCC x Ano'!E148-1</f>
        <v>0.23573648710492101</v>
      </c>
      <c r="F148" s="16">
        <f>+'SCC x Ano'!F180/'SCC x Ano'!F148-1</f>
        <v>-3.2221138744426336E-2</v>
      </c>
      <c r="G148" s="16">
        <f>+'SCC x Ano'!G180/'SCC x Ano'!G148-1</f>
        <v>9.930458838427092E-2</v>
      </c>
      <c r="H148" s="16">
        <f>+'SCC x Ano'!H180/'SCC x Ano'!H148-1</f>
        <v>-0.11049094495525769</v>
      </c>
      <c r="I148" s="16">
        <f>+'SCC x Ano'!I180/'SCC x Ano'!I148-1</f>
        <v>0.19373734025442846</v>
      </c>
      <c r="J148" s="16">
        <f>+'SCC x Ano'!J180/'SCC x Ano'!J148-1</f>
        <v>3.3497166148271917E-2</v>
      </c>
      <c r="K148" s="16">
        <f>+'SCC x Ano'!K180/'SCC x Ano'!K148-1</f>
        <v>0.118738189394892</v>
      </c>
      <c r="L148" s="16">
        <f>+'SCC x Ano'!L180/'SCC x Ano'!L148-1</f>
        <v>-2.5789632345563751E-2</v>
      </c>
    </row>
    <row r="149" spans="1:12" x14ac:dyDescent="0.25">
      <c r="A149" s="1" t="s">
        <v>545</v>
      </c>
      <c r="B149" s="16">
        <f>+'SCC x Ano'!B181/'SCC x Ano'!B149-1</f>
        <v>-5.247519365647535E-2</v>
      </c>
      <c r="C149" s="16">
        <f>+'SCC x Ano'!C181/'SCC x Ano'!C149-1</f>
        <v>0.3190842017060791</v>
      </c>
      <c r="D149" s="16">
        <f>+'SCC x Ano'!D181/'SCC x Ano'!D149-1</f>
        <v>-2.8452571890466904E-2</v>
      </c>
      <c r="E149" s="16">
        <f>+'SCC x Ano'!E181/'SCC x Ano'!E149-1</f>
        <v>-0.16640039152084984</v>
      </c>
      <c r="F149" s="16">
        <f>+'SCC x Ano'!F181/'SCC x Ano'!F149-1</f>
        <v>6.5537678761206086E-2</v>
      </c>
      <c r="G149" s="16">
        <f>+'SCC x Ano'!G181/'SCC x Ano'!G149-1</f>
        <v>0.15482096151034175</v>
      </c>
      <c r="H149" s="16">
        <f>+'SCC x Ano'!H181/'SCC x Ano'!H149-1</f>
        <v>0.19550730978796049</v>
      </c>
      <c r="I149" s="16">
        <f>+'SCC x Ano'!I181/'SCC x Ano'!I149-1</f>
        <v>4.3001727442448123E-2</v>
      </c>
      <c r="J149" s="16">
        <f>+'SCC x Ano'!J181/'SCC x Ano'!J149-1</f>
        <v>0.12572764864139296</v>
      </c>
      <c r="K149" s="16">
        <f>+'SCC x Ano'!K181/'SCC x Ano'!K149-1</f>
        <v>7.5306698078033696E-2</v>
      </c>
      <c r="L149" s="16">
        <f>+'SCC x Ano'!L181/'SCC x Ano'!L149-1</f>
        <v>2.7341552561652938E-2</v>
      </c>
    </row>
    <row r="150" spans="1:12" x14ac:dyDescent="0.25">
      <c r="A150" s="1" t="s">
        <v>546</v>
      </c>
      <c r="B150" s="16">
        <f>+'SCC x Ano'!B182/'SCC x Ano'!B150-1</f>
        <v>2.8844667291183956E-2</v>
      </c>
      <c r="C150" s="16">
        <f>+'SCC x Ano'!C182/'SCC x Ano'!C150-1</f>
        <v>8.6680132943539601E-3</v>
      </c>
      <c r="D150" s="16">
        <f>+'SCC x Ano'!D182/'SCC x Ano'!D150-1</f>
        <v>-2.2509971334793155E-2</v>
      </c>
      <c r="E150" s="16">
        <f>+'SCC x Ano'!E182/'SCC x Ano'!E150-1</f>
        <v>0.54142274077922403</v>
      </c>
      <c r="F150" s="16">
        <f>+'SCC x Ano'!F182/'SCC x Ano'!F150-1</f>
        <v>3.6419639816110072E-2</v>
      </c>
      <c r="G150" s="16">
        <f>+'SCC x Ano'!G182/'SCC x Ano'!G150-1</f>
        <v>0.1460786567579675</v>
      </c>
      <c r="H150" s="16">
        <f>+'SCC x Ano'!H182/'SCC x Ano'!H150-1</f>
        <v>0.29010024006590607</v>
      </c>
      <c r="I150" s="16">
        <f>+'SCC x Ano'!I182/'SCC x Ano'!I150-1</f>
        <v>0.22805718286919086</v>
      </c>
      <c r="J150" s="16">
        <f>+'SCC x Ano'!J182/'SCC x Ano'!J150-1</f>
        <v>0.30532965321336403</v>
      </c>
      <c r="K150" s="16">
        <f>+'SCC x Ano'!K182/'SCC x Ano'!K150-1</f>
        <v>0.18825382159804671</v>
      </c>
      <c r="L150" s="16">
        <f>+'SCC x Ano'!L182/'SCC x Ano'!L150-1</f>
        <v>2.53634947032646E-2</v>
      </c>
    </row>
    <row r="151" spans="1:12" x14ac:dyDescent="0.25">
      <c r="A151" s="1" t="s">
        <v>547</v>
      </c>
      <c r="B151" s="16">
        <f>+'SCC x Ano'!B183/'SCC x Ano'!B151-1</f>
        <v>0.14326460295545607</v>
      </c>
      <c r="C151" s="16">
        <f>+'SCC x Ano'!C183/'SCC x Ano'!C151-1</f>
        <v>2.9854817023080127E-2</v>
      </c>
      <c r="D151" s="16">
        <f>+'SCC x Ano'!D183/'SCC x Ano'!D151-1</f>
        <v>7.1497827573781647E-2</v>
      </c>
      <c r="E151" s="16">
        <f>+'SCC x Ano'!E183/'SCC x Ano'!E151-1</f>
        <v>0.40295956718782677</v>
      </c>
      <c r="F151" s="16">
        <f>+'SCC x Ano'!F183/'SCC x Ano'!F151-1</f>
        <v>1.7587288535017009E-3</v>
      </c>
      <c r="G151" s="16">
        <f>+'SCC x Ano'!G183/'SCC x Ano'!G151-1</f>
        <v>0.11075660906291929</v>
      </c>
      <c r="H151" s="16">
        <f>+'SCC x Ano'!H183/'SCC x Ano'!H151-1</f>
        <v>6.19222267430386E-4</v>
      </c>
      <c r="I151" s="16">
        <f>+'SCC x Ano'!I183/'SCC x Ano'!I151-1</f>
        <v>-7.8355512251723325E-2</v>
      </c>
      <c r="J151" s="16">
        <f>+'SCC x Ano'!J183/'SCC x Ano'!J151-1</f>
        <v>0.16354129249492688</v>
      </c>
      <c r="K151" s="16">
        <f>+'SCC x Ano'!K183/'SCC x Ano'!K151-1</f>
        <v>4.7193927838185656E-2</v>
      </c>
      <c r="L151" s="16">
        <f>+'SCC x Ano'!L183/'SCC x Ano'!L151-1</f>
        <v>6.0211116187062874E-2</v>
      </c>
    </row>
    <row r="152" spans="1:12" x14ac:dyDescent="0.25">
      <c r="A152" s="1" t="s">
        <v>548</v>
      </c>
      <c r="B152" s="16">
        <f>+'SCC x Ano'!B184/'SCC x Ano'!B152-1</f>
        <v>0.14793851333971997</v>
      </c>
      <c r="C152" s="16">
        <f>+'SCC x Ano'!C184/'SCC x Ano'!C152-1</f>
        <v>0.17016455796002106</v>
      </c>
      <c r="D152" s="16">
        <f>+'SCC x Ano'!D184/'SCC x Ano'!D152-1</f>
        <v>1.9253103406049021E-2</v>
      </c>
      <c r="E152" s="16">
        <f>+'SCC x Ano'!E184/'SCC x Ano'!E152-1</f>
        <v>2.3617562595866115E-2</v>
      </c>
      <c r="F152" s="16">
        <f>+'SCC x Ano'!F184/'SCC x Ano'!F152-1</f>
        <v>1.3706111191801318E-2</v>
      </c>
      <c r="G152" s="16">
        <f>+'SCC x Ano'!G184/'SCC x Ano'!G152-1</f>
        <v>7.1026861822136356E-2</v>
      </c>
      <c r="H152" s="16">
        <f>+'SCC x Ano'!H184/'SCC x Ano'!H152-1</f>
        <v>0.12100871316023709</v>
      </c>
      <c r="I152" s="16">
        <f>+'SCC x Ano'!I184/'SCC x Ano'!I152-1</f>
        <v>8.7519755389095844E-2</v>
      </c>
      <c r="J152" s="16">
        <f>+'SCC x Ano'!J184/'SCC x Ano'!J152-1</f>
        <v>0.19273252693712828</v>
      </c>
      <c r="K152" s="16">
        <f>+'SCC x Ano'!K184/'SCC x Ano'!K152-1</f>
        <v>0.15794073465634861</v>
      </c>
      <c r="L152" s="16">
        <f>+'SCC x Ano'!L184/'SCC x Ano'!L152-1</f>
        <v>4.7333956417496825E-2</v>
      </c>
    </row>
    <row r="153" spans="1:12" x14ac:dyDescent="0.25">
      <c r="A153" s="1" t="s">
        <v>549</v>
      </c>
      <c r="B153" s="16">
        <f>+'SCC x Ano'!B185/'SCC x Ano'!B153-1</f>
        <v>3.9346052471569859E-2</v>
      </c>
      <c r="C153" s="16">
        <f>+'SCC x Ano'!C185/'SCC x Ano'!C153-1</f>
        <v>0.1852370115891111</v>
      </c>
      <c r="D153" s="16">
        <f>+'SCC x Ano'!D185/'SCC x Ano'!D153-1</f>
        <v>-1.2987802185678188E-2</v>
      </c>
      <c r="E153" s="16">
        <f>+'SCC x Ano'!E185/'SCC x Ano'!E153-1</f>
        <v>0.40172028734748588</v>
      </c>
      <c r="F153" s="16">
        <f>+'SCC x Ano'!F185/'SCC x Ano'!F153-1</f>
        <v>0.19081616264883561</v>
      </c>
      <c r="G153" s="16">
        <f>+'SCC x Ano'!G185/'SCC x Ano'!G153-1</f>
        <v>0.11951857706161362</v>
      </c>
      <c r="H153" s="16">
        <f>+'SCC x Ano'!H185/'SCC x Ano'!H153-1</f>
        <v>0.16406340332282943</v>
      </c>
      <c r="I153" s="16">
        <f>+'SCC x Ano'!I185/'SCC x Ano'!I153-1</f>
        <v>5.7606406188010828E-2</v>
      </c>
      <c r="J153" s="16">
        <f>+'SCC x Ano'!J185/'SCC x Ano'!J153-1</f>
        <v>5.9738655955419606E-2</v>
      </c>
      <c r="K153" s="16">
        <f>+'SCC x Ano'!K185/'SCC x Ano'!K153-1</f>
        <v>0.10352636115970126</v>
      </c>
      <c r="L153" s="16">
        <f>+'SCC x Ano'!L185/'SCC x Ano'!L153-1</f>
        <v>8.8644708082230572E-2</v>
      </c>
    </row>
    <row r="154" spans="1:12" x14ac:dyDescent="0.25">
      <c r="A154" s="1" t="s">
        <v>550</v>
      </c>
      <c r="B154" s="16">
        <f>+'SCC x Ano'!B186/'SCC x Ano'!B154-1</f>
        <v>0.15843727096094673</v>
      </c>
      <c r="C154" s="16">
        <f>+'SCC x Ano'!C186/'SCC x Ano'!C154-1</f>
        <v>-5.5030494382511952E-3</v>
      </c>
      <c r="D154" s="16">
        <f>+'SCC x Ano'!D186/'SCC x Ano'!D154-1</f>
        <v>3.5394916869140092E-2</v>
      </c>
      <c r="E154" s="16">
        <f>+'SCC x Ano'!E186/'SCC x Ano'!E154-1</f>
        <v>0.2321339140533738</v>
      </c>
      <c r="F154" s="16">
        <f>+'SCC x Ano'!F186/'SCC x Ano'!F154-1</f>
        <v>2.6952519828750576E-2</v>
      </c>
      <c r="G154" s="16">
        <f>+'SCC x Ano'!G186/'SCC x Ano'!G154-1</f>
        <v>0.11108852946372183</v>
      </c>
      <c r="H154" s="16">
        <f>+'SCC x Ano'!H186/'SCC x Ano'!H154-1</f>
        <v>0.1321307021982896</v>
      </c>
      <c r="I154" s="16">
        <f>+'SCC x Ano'!I186/'SCC x Ano'!I154-1</f>
        <v>-0.14694582039376081</v>
      </c>
      <c r="J154" s="16">
        <f>+'SCC x Ano'!J186/'SCC x Ano'!J154-1</f>
        <v>-1.8086100257120652E-2</v>
      </c>
      <c r="K154" s="16">
        <f>+'SCC x Ano'!K186/'SCC x Ano'!K154-1</f>
        <v>0.182010427586353</v>
      </c>
      <c r="L154" s="16">
        <f>+'SCC x Ano'!L186/'SCC x Ano'!L154-1</f>
        <v>5.4324804838995266E-2</v>
      </c>
    </row>
    <row r="155" spans="1:12" x14ac:dyDescent="0.25">
      <c r="A155" s="1" t="s">
        <v>551</v>
      </c>
      <c r="B155" s="16">
        <f>+'SCC x Ano'!B187/'SCC x Ano'!B155-1</f>
        <v>-1.7329583499304357E-2</v>
      </c>
      <c r="C155" s="16">
        <f>+'SCC x Ano'!C187/'SCC x Ano'!C155-1</f>
        <v>-0.12185375390369158</v>
      </c>
      <c r="D155" s="16">
        <f>+'SCC x Ano'!D187/'SCC x Ano'!D155-1</f>
        <v>-7.0717556376045598E-2</v>
      </c>
      <c r="E155" s="16">
        <f>+'SCC x Ano'!E187/'SCC x Ano'!E155-1</f>
        <v>-0.1657318460286159</v>
      </c>
      <c r="F155" s="16">
        <f>+'SCC x Ano'!F187/'SCC x Ano'!F155-1</f>
        <v>-3.7819461852982017E-2</v>
      </c>
      <c r="G155" s="16">
        <f>+'SCC x Ano'!G187/'SCC x Ano'!G155-1</f>
        <v>6.6292921852047604E-2</v>
      </c>
      <c r="H155" s="16">
        <f>+'SCC x Ano'!H187/'SCC x Ano'!H155-1</f>
        <v>0.2169098120058881</v>
      </c>
      <c r="I155" s="16">
        <f>+'SCC x Ano'!I187/'SCC x Ano'!I155-1</f>
        <v>2.2637080409318333E-2</v>
      </c>
      <c r="J155" s="16">
        <f>+'SCC x Ano'!J187/'SCC x Ano'!J155-1</f>
        <v>-1.4659675334575351E-2</v>
      </c>
      <c r="K155" s="16">
        <f>+'SCC x Ano'!K187/'SCC x Ano'!K155-1</f>
        <v>2.6079471207853588E-2</v>
      </c>
      <c r="L155" s="16">
        <f>+'SCC x Ano'!L187/'SCC x Ano'!L155-1</f>
        <v>-4.2112946457815825E-2</v>
      </c>
    </row>
    <row r="156" spans="1:12" x14ac:dyDescent="0.25">
      <c r="A156" s="1" t="s">
        <v>552</v>
      </c>
      <c r="B156" s="16">
        <f>+'SCC x Ano'!B188/'SCC x Ano'!B156-1</f>
        <v>6.1837972949717379E-2</v>
      </c>
      <c r="C156" s="16">
        <f>+'SCC x Ano'!C188/'SCC x Ano'!C156-1</f>
        <v>0.29090852216817353</v>
      </c>
      <c r="D156" s="16">
        <f>+'SCC x Ano'!D188/'SCC x Ano'!D156-1</f>
        <v>-3.429380511445701E-2</v>
      </c>
      <c r="E156" s="16">
        <f>+'SCC x Ano'!E188/'SCC x Ano'!E156-1</f>
        <v>1.1976297907946911</v>
      </c>
      <c r="F156" s="16">
        <f>+'SCC x Ano'!F188/'SCC x Ano'!F156-1</f>
        <v>5.6492157876031124E-2</v>
      </c>
      <c r="G156" s="16">
        <f>+'SCC x Ano'!G188/'SCC x Ano'!G156-1</f>
        <v>0.208840296279174</v>
      </c>
      <c r="H156" s="16">
        <f>+'SCC x Ano'!H188/'SCC x Ano'!H156-1</f>
        <v>0.21735152347244635</v>
      </c>
      <c r="I156" s="16">
        <f>+'SCC x Ano'!I188/'SCC x Ano'!I156-1</f>
        <v>2.7474767656298305E-2</v>
      </c>
      <c r="J156" s="16">
        <f>+'SCC x Ano'!J188/'SCC x Ano'!J156-1</f>
        <v>0.57368622081034126</v>
      </c>
      <c r="K156" s="16">
        <f>+'SCC x Ano'!K188/'SCC x Ano'!K156-1</f>
        <v>0.16251611942330357</v>
      </c>
      <c r="L156" s="16">
        <f>+'SCC x Ano'!L188/'SCC x Ano'!L156-1</f>
        <v>2.8848615262528909E-2</v>
      </c>
    </row>
    <row r="157" spans="1:12" x14ac:dyDescent="0.25">
      <c r="A157" s="1" t="s">
        <v>553</v>
      </c>
      <c r="B157" s="16">
        <f>+'SCC x Ano'!B189/'SCC x Ano'!B157-1</f>
        <v>-4.8640812586359994E-2</v>
      </c>
      <c r="C157" s="16">
        <f>+'SCC x Ano'!C189/'SCC x Ano'!C157-1</f>
        <v>-0.68759372230392202</v>
      </c>
      <c r="D157" s="16">
        <f>+'SCC x Ano'!D189/'SCC x Ano'!D157-1</f>
        <v>0.15141141587296802</v>
      </c>
      <c r="E157" s="16">
        <f>+'SCC x Ano'!E189/'SCC x Ano'!E157-1</f>
        <v>1.4142516249859955</v>
      </c>
      <c r="F157" s="16">
        <f>+'SCC x Ano'!F189/'SCC x Ano'!F157-1</f>
        <v>9.694023429855303E-2</v>
      </c>
      <c r="G157" s="16">
        <f>+'SCC x Ano'!G189/'SCC x Ano'!G157-1</f>
        <v>0.21076502036057243</v>
      </c>
      <c r="H157" s="16">
        <f>+'SCC x Ano'!H189/'SCC x Ano'!H157-1</f>
        <v>5.7757119078696073E-2</v>
      </c>
      <c r="I157" s="16">
        <f>+'SCC x Ano'!I189/'SCC x Ano'!I157-1</f>
        <v>8.7385497890156039E-2</v>
      </c>
      <c r="J157" s="16">
        <f>+'SCC x Ano'!J189/'SCC x Ano'!J157-1</f>
        <v>-0.85547021037363513</v>
      </c>
      <c r="K157" s="16">
        <f>+'SCC x Ano'!K189/'SCC x Ano'!K157-1</f>
        <v>0.27152660860687261</v>
      </c>
      <c r="L157" s="16">
        <f>+'SCC x Ano'!L189/'SCC x Ano'!L157-1</f>
        <v>0.10790308784842595</v>
      </c>
    </row>
    <row r="158" spans="1:12" x14ac:dyDescent="0.25">
      <c r="A158" s="1" t="s">
        <v>554</v>
      </c>
      <c r="B158" s="16">
        <f>+'SCC x Ano'!B190/'SCC x Ano'!B158-1</f>
        <v>0.16072432065088038</v>
      </c>
      <c r="C158" s="16">
        <f>+'SCC x Ano'!C190/'SCC x Ano'!C158-1</f>
        <v>0.75082375036773574</v>
      </c>
      <c r="D158" s="16">
        <f>+'SCC x Ano'!D190/'SCC x Ano'!D158-1</f>
        <v>-0.10520195824592937</v>
      </c>
      <c r="E158" s="16">
        <f>+'SCC x Ano'!E190/'SCC x Ano'!E158-1</f>
        <v>0.92475137590094358</v>
      </c>
      <c r="F158" s="16">
        <f>+'SCC x Ano'!F190/'SCC x Ano'!F158-1</f>
        <v>-2.9388188033350193E-3</v>
      </c>
      <c r="G158" s="16">
        <f>+'SCC x Ano'!G190/'SCC x Ano'!G158-1</f>
        <v>0.19552155755575495</v>
      </c>
      <c r="H158" s="16">
        <f>+'SCC x Ano'!H190/'SCC x Ano'!H158-1</f>
        <v>0.10232898895094134</v>
      </c>
      <c r="I158" s="16">
        <f>+'SCC x Ano'!I190/'SCC x Ano'!I158-1</f>
        <v>7.0409637631615452E-2</v>
      </c>
      <c r="J158" s="16">
        <f>+'SCC x Ano'!J190/'SCC x Ano'!J158-1</f>
        <v>-0.40597259958568155</v>
      </c>
      <c r="K158" s="16">
        <f>+'SCC x Ano'!K190/'SCC x Ano'!K158-1</f>
        <v>-1.5291588224717434E-2</v>
      </c>
      <c r="L158" s="16">
        <f>+'SCC x Ano'!L190/'SCC x Ano'!L158-1</f>
        <v>-2.9244486121208446E-2</v>
      </c>
    </row>
    <row r="159" spans="1:12" x14ac:dyDescent="0.25">
      <c r="A159" s="1" t="s">
        <v>555</v>
      </c>
      <c r="B159" s="16">
        <f>+'SCC x Ano'!B191/'SCC x Ano'!B159-1</f>
        <v>0.12755107694438039</v>
      </c>
      <c r="C159" s="16">
        <f>+'SCC x Ano'!C191/'SCC x Ano'!C159-1</f>
        <v>0.2978273493668222</v>
      </c>
      <c r="D159" s="16">
        <f>+'SCC x Ano'!D191/'SCC x Ano'!D159-1</f>
        <v>7.2399059458401416E-2</v>
      </c>
      <c r="E159" s="16">
        <f>+'SCC x Ano'!E191/'SCC x Ano'!E159-1</f>
        <v>0.8465210333516715</v>
      </c>
      <c r="F159" s="16">
        <f>+'SCC x Ano'!F191/'SCC x Ano'!F159-1</f>
        <v>-2.1900362614469593E-2</v>
      </c>
      <c r="G159" s="16">
        <f>+'SCC x Ano'!G191/'SCC x Ano'!G159-1</f>
        <v>-5.7718622816071652E-2</v>
      </c>
      <c r="H159" s="16">
        <f>+'SCC x Ano'!H191/'SCC x Ano'!H159-1</f>
        <v>7.0542886677670502E-2</v>
      </c>
      <c r="I159" s="16">
        <f>+'SCC x Ano'!I191/'SCC x Ano'!I159-1</f>
        <v>3.8021508184294062E-2</v>
      </c>
      <c r="J159" s="16">
        <f>+'SCC x Ano'!J191/'SCC x Ano'!J159-1</f>
        <v>-0.17289777214431123</v>
      </c>
      <c r="K159" s="16">
        <f>+'SCC x Ano'!K191/'SCC x Ano'!K159-1</f>
        <v>-0.51366199145778391</v>
      </c>
      <c r="L159" s="16">
        <f>+'SCC x Ano'!L191/'SCC x Ano'!L159-1</f>
        <v>-3.8692525524876009E-2</v>
      </c>
    </row>
    <row r="160" spans="1:12" x14ac:dyDescent="0.25">
      <c r="A160" s="1" t="s">
        <v>95</v>
      </c>
      <c r="B160" s="16">
        <f>+'SCC x Ano'!B192/'SCC x Ano'!B160-1</f>
        <v>0.10081631653194023</v>
      </c>
      <c r="C160" s="16">
        <f>+'SCC x Ano'!C192/'SCC x Ano'!C160-1</f>
        <v>0.10305567721933606</v>
      </c>
      <c r="D160" s="16">
        <f>+'SCC x Ano'!D192/'SCC x Ano'!D160-1</f>
        <v>2.8215426398807697E-2</v>
      </c>
      <c r="E160" s="16">
        <f>+'SCC x Ano'!E192/'SCC x Ano'!E160-1</f>
        <v>8.4598057855652442E-2</v>
      </c>
      <c r="F160" s="16">
        <f>+'SCC x Ano'!F192/'SCC x Ano'!F160-1</f>
        <v>2.2183939123845198E-2</v>
      </c>
      <c r="G160" s="16">
        <f>+'SCC x Ano'!G192/'SCC x Ano'!G160-1</f>
        <v>9.9481207450620612E-2</v>
      </c>
      <c r="H160" s="16">
        <f>+'SCC x Ano'!H192/'SCC x Ano'!H160-1</f>
        <v>0.12559498512855694</v>
      </c>
      <c r="I160" s="16">
        <f>+'SCC x Ano'!I192/'SCC x Ano'!I160-1</f>
        <v>4.4168409662437957E-2</v>
      </c>
      <c r="J160" s="16">
        <f>+'SCC x Ano'!J192/'SCC x Ano'!J160-1</f>
        <v>7.2754753579302722E-2</v>
      </c>
      <c r="K160" s="16">
        <f>+'SCC x Ano'!K192/'SCC x Ano'!K160-1</f>
        <v>9.3987825243651679E-2</v>
      </c>
      <c r="L160" s="16">
        <f>+'SCC x Ano'!L192/'SCC x Ano'!L160-1</f>
        <v>4.2395348154097734E-2</v>
      </c>
    </row>
    <row r="161" spans="1:12" x14ac:dyDescent="0.25">
      <c r="B161" s="18"/>
      <c r="C161" s="18"/>
      <c r="D161" s="18"/>
      <c r="E161" s="18"/>
      <c r="F161" s="18"/>
      <c r="G161" s="18"/>
      <c r="H161" s="18"/>
      <c r="I161" s="18"/>
      <c r="J161" s="18"/>
      <c r="K161" s="18"/>
    </row>
    <row r="162" spans="1:1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</row>
    <row r="163" spans="1:12" s="123" customFormat="1" x14ac:dyDescent="0.25">
      <c r="B163" s="123">
        <v>2013</v>
      </c>
      <c r="C163" s="123">
        <v>2013</v>
      </c>
      <c r="D163" s="123">
        <v>2013</v>
      </c>
      <c r="E163" s="123">
        <v>2013</v>
      </c>
      <c r="F163" s="123">
        <v>2013</v>
      </c>
      <c r="G163" s="123">
        <v>2013</v>
      </c>
      <c r="H163" s="123">
        <v>2013</v>
      </c>
      <c r="I163" s="123">
        <v>2013</v>
      </c>
      <c r="J163" s="123">
        <v>2013</v>
      </c>
      <c r="K163" s="123">
        <v>2013</v>
      </c>
      <c r="L163" s="123">
        <v>2013</v>
      </c>
    </row>
    <row r="164" spans="1:12" s="133" customFormat="1" x14ac:dyDescent="0.25">
      <c r="A164" s="123"/>
      <c r="B164" s="123" t="s">
        <v>780</v>
      </c>
      <c r="C164" s="123" t="s">
        <v>782</v>
      </c>
      <c r="D164" s="123" t="s">
        <v>23</v>
      </c>
      <c r="E164" s="123" t="s">
        <v>787</v>
      </c>
      <c r="F164" s="123" t="s">
        <v>788</v>
      </c>
      <c r="G164" s="123" t="s">
        <v>791</v>
      </c>
      <c r="H164" s="123" t="s">
        <v>25</v>
      </c>
      <c r="I164" s="123" t="s">
        <v>24</v>
      </c>
      <c r="J164" s="123" t="s">
        <v>35</v>
      </c>
      <c r="K164" s="123" t="s">
        <v>795</v>
      </c>
      <c r="L164" s="123" t="s">
        <v>935</v>
      </c>
    </row>
    <row r="165" spans="1:12" x14ac:dyDescent="0.25">
      <c r="A165" s="1" t="s">
        <v>529</v>
      </c>
      <c r="B165" s="16">
        <f>+'SCC x Ano'!B197/'SCC x Ano'!B165-1</f>
        <v>0.2887275491319945</v>
      </c>
      <c r="C165" s="16">
        <f>+'SCC x Ano'!C197/'SCC x Ano'!C165-1</f>
        <v>-0.2318147698291787</v>
      </c>
      <c r="D165" s="16">
        <f>+'SCC x Ano'!D197/'SCC x Ano'!D165-1</f>
        <v>9.6446160966915606E-2</v>
      </c>
      <c r="E165" s="16">
        <f>+'SCC x Ano'!E197/'SCC x Ano'!E165-1</f>
        <v>6.2897016373285375E-2</v>
      </c>
      <c r="F165" s="16">
        <f>+'SCC x Ano'!F197/'SCC x Ano'!F165-1</f>
        <v>-2.4918610713020373E-2</v>
      </c>
      <c r="G165" s="16">
        <f>+'SCC x Ano'!G197/'SCC x Ano'!G165-1</f>
        <v>7.1021440193370422E-2</v>
      </c>
      <c r="H165" s="16">
        <f>+'SCC x Ano'!H197/'SCC x Ano'!H165-1</f>
        <v>-3.7696127613026875E-2</v>
      </c>
      <c r="I165" s="16">
        <f>+'SCC x Ano'!I197/'SCC x Ano'!I165-1</f>
        <v>0.37138846266877801</v>
      </c>
      <c r="J165" s="16">
        <f>+'SCC x Ano'!J197/'SCC x Ano'!J165-1</f>
        <v>3.35187565261747</v>
      </c>
      <c r="K165" s="16">
        <f>+'SCC x Ano'!K197/'SCC x Ano'!K165-1</f>
        <v>7.3816030926717291E-2</v>
      </c>
      <c r="L165" s="16">
        <f>+'SCC x Ano'!L197/'SCC x Ano'!L165-1</f>
        <v>8.3310627888626865E-2</v>
      </c>
    </row>
    <row r="166" spans="1:12" x14ac:dyDescent="0.25">
      <c r="A166" s="1" t="s">
        <v>530</v>
      </c>
      <c r="B166" s="16">
        <f>+'SCC x Ano'!B198/'SCC x Ano'!B166-1</f>
        <v>-0.23985073747814678</v>
      </c>
      <c r="C166" s="16">
        <f>+'SCC x Ano'!C198/'SCC x Ano'!C166-1</f>
        <v>1.0966494212224593</v>
      </c>
      <c r="D166" s="16">
        <f>+'SCC x Ano'!D198/'SCC x Ano'!D166-1</f>
        <v>0.39729209847492464</v>
      </c>
      <c r="E166" s="16">
        <f>+'SCC x Ano'!E198/'SCC x Ano'!E166-1</f>
        <v>-1</v>
      </c>
      <c r="F166" s="16">
        <f>+'SCC x Ano'!F198/'SCC x Ano'!F166-1</f>
        <v>-9.7827620278725602E-2</v>
      </c>
      <c r="G166" s="16">
        <f>+'SCC x Ano'!G198/'SCC x Ano'!G166-1</f>
        <v>3.7736244410694786E-2</v>
      </c>
      <c r="H166" s="16">
        <f>+'SCC x Ano'!H198/'SCC x Ano'!H166-1</f>
        <v>5.5465700963874154E-2</v>
      </c>
      <c r="I166" s="16">
        <f>+'SCC x Ano'!I198/'SCC x Ano'!I166-1</f>
        <v>-0.15115553004445637</v>
      </c>
      <c r="J166" s="16">
        <f>+'SCC x Ano'!J198/'SCC x Ano'!J166-1</f>
        <v>0.199337951808505</v>
      </c>
      <c r="K166" s="16">
        <f>+'SCC x Ano'!K198/'SCC x Ano'!K166-1</f>
        <v>-0.27995687171744632</v>
      </c>
      <c r="L166" s="16">
        <f>+'SCC x Ano'!L198/'SCC x Ano'!L166-1</f>
        <v>0.21246910855617318</v>
      </c>
    </row>
    <row r="167" spans="1:12" x14ac:dyDescent="0.25">
      <c r="A167" s="1" t="s">
        <v>531</v>
      </c>
      <c r="B167" s="16">
        <f>+'SCC x Ano'!B199/'SCC x Ano'!B167-1</f>
        <v>0.14249987925520036</v>
      </c>
      <c r="C167" s="16">
        <f>+'SCC x Ano'!C199/'SCC x Ano'!C167-1</f>
        <v>-3.2921996951828181E-2</v>
      </c>
      <c r="D167" s="16">
        <f>+'SCC x Ano'!D199/'SCC x Ano'!D167-1</f>
        <v>2.3137878238546516E-2</v>
      </c>
      <c r="E167" s="16">
        <f>+'SCC x Ano'!E199/'SCC x Ano'!E167-1</f>
        <v>8.0987257732627382E-2</v>
      </c>
      <c r="F167" s="16">
        <f>+'SCC x Ano'!F199/'SCC x Ano'!F167-1</f>
        <v>-0.16178856488644644</v>
      </c>
      <c r="G167" s="16">
        <f>+'SCC x Ano'!G199/'SCC x Ano'!G167-1</f>
        <v>-0.10589056162708232</v>
      </c>
      <c r="H167" s="16">
        <f>+'SCC x Ano'!H199/'SCC x Ano'!H167-1</f>
        <v>0.55709685829299915</v>
      </c>
      <c r="I167" s="16">
        <f>+'SCC x Ano'!I199/'SCC x Ano'!I167-1</f>
        <v>1.3075146783877667</v>
      </c>
      <c r="J167" s="16">
        <f>+'SCC x Ano'!J199/'SCC x Ano'!J167-1</f>
        <v>1.5547629366494595</v>
      </c>
      <c r="K167" s="16">
        <f>+'SCC x Ano'!K199/'SCC x Ano'!K167-1</f>
        <v>-5.4135298683615773E-2</v>
      </c>
      <c r="L167" s="16">
        <f>+'SCC x Ano'!L199/'SCC x Ano'!L167-1</f>
        <v>2.6983020738898356E-2</v>
      </c>
    </row>
    <row r="168" spans="1:12" x14ac:dyDescent="0.25">
      <c r="A168" s="1" t="s">
        <v>532</v>
      </c>
      <c r="B168" s="16">
        <f>+'SCC x Ano'!B200/'SCC x Ano'!B168-1</f>
        <v>-6.6012211763280981E-2</v>
      </c>
      <c r="C168" s="16">
        <f>+'SCC x Ano'!C200/'SCC x Ano'!C168-1</f>
        <v>-0.24710016368792054</v>
      </c>
      <c r="D168" s="16">
        <f>+'SCC x Ano'!D200/'SCC x Ano'!D168-1</f>
        <v>0.19763190172226719</v>
      </c>
      <c r="E168" s="16">
        <f>+'SCC x Ano'!E200/'SCC x Ano'!E168-1</f>
        <v>-0.45916990027613558</v>
      </c>
      <c r="F168" s="16">
        <f>+'SCC x Ano'!F200/'SCC x Ano'!F168-1</f>
        <v>6.8471119942927761E-3</v>
      </c>
      <c r="G168" s="16">
        <f>+'SCC x Ano'!G200/'SCC x Ano'!G168-1</f>
        <v>-8.1966041315074012E-2</v>
      </c>
      <c r="H168" s="16">
        <f>+'SCC x Ano'!H200/'SCC x Ano'!H168-1</f>
        <v>0.1289621953846416</v>
      </c>
      <c r="I168" s="16">
        <f>+'SCC x Ano'!I200/'SCC x Ano'!I168-1</f>
        <v>-5.7831281906516763E-2</v>
      </c>
      <c r="J168" s="16">
        <f>+'SCC x Ano'!J200/'SCC x Ano'!J168-1</f>
        <v>-6.6873507222212192E-2</v>
      </c>
      <c r="K168" s="16">
        <f>+'SCC x Ano'!K200/'SCC x Ano'!K168-1</f>
        <v>-0.13408787085318974</v>
      </c>
      <c r="L168" s="16">
        <f>+'SCC x Ano'!L200/'SCC x Ano'!L168-1</f>
        <v>0.11712623163686775</v>
      </c>
    </row>
    <row r="169" spans="1:12" x14ac:dyDescent="0.25">
      <c r="A169" s="1" t="s">
        <v>533</v>
      </c>
      <c r="B169" s="16">
        <f>+'SCC x Ano'!B201/'SCC x Ano'!B169-1</f>
        <v>0.60039341599388507</v>
      </c>
      <c r="C169" s="16">
        <f>+'SCC x Ano'!C201/'SCC x Ano'!C169-1</f>
        <v>0.2246978289508339</v>
      </c>
      <c r="D169" s="16">
        <f>+'SCC x Ano'!D201/'SCC x Ano'!D169-1</f>
        <v>2.0350441970961031E-2</v>
      </c>
      <c r="E169" s="16">
        <f>+'SCC x Ano'!E201/'SCC x Ano'!E169-1</f>
        <v>7.146278795171912E-2</v>
      </c>
      <c r="F169" s="16">
        <f>+'SCC x Ano'!F201/'SCC x Ano'!F169-1</f>
        <v>-3.672450801994076E-2</v>
      </c>
      <c r="G169" s="16">
        <f>+'SCC x Ano'!G201/'SCC x Ano'!G169-1</f>
        <v>3.2273670496731022E-2</v>
      </c>
      <c r="H169" s="16">
        <f>+'SCC x Ano'!H201/'SCC x Ano'!H169-1</f>
        <v>-3.5863456427738583E-2</v>
      </c>
      <c r="I169" s="16">
        <f>+'SCC x Ano'!I201/'SCC x Ano'!I169-1</f>
        <v>0.37679952419018292</v>
      </c>
      <c r="J169" s="16">
        <f>+'SCC x Ano'!J201/'SCC x Ano'!J169-1</f>
        <v>0.20854055843617836</v>
      </c>
      <c r="K169" s="16">
        <f>+'SCC x Ano'!K201/'SCC x Ano'!K169-1</f>
        <v>-2.0877642834926657E-4</v>
      </c>
      <c r="L169" s="16">
        <f>+'SCC x Ano'!L201/'SCC x Ano'!L169-1</f>
        <v>5.0335901175312392E-2</v>
      </c>
    </row>
    <row r="170" spans="1:12" x14ac:dyDescent="0.25">
      <c r="A170" s="1" t="s">
        <v>534</v>
      </c>
      <c r="B170" s="16">
        <f>+'SCC x Ano'!B202/'SCC x Ano'!B170-1</f>
        <v>-9.1385305797186955E-3</v>
      </c>
      <c r="C170" s="16">
        <f>+'SCC x Ano'!C202/'SCC x Ano'!C170-1</f>
        <v>3.4553531411818499</v>
      </c>
      <c r="D170" s="16">
        <f>+'SCC x Ano'!D202/'SCC x Ano'!D170-1</f>
        <v>7.2057262738136396E-2</v>
      </c>
      <c r="E170" s="16" t="e">
        <f>+'SCC x Ano'!E202/'SCC x Ano'!E170-1</f>
        <v>#DIV/0!</v>
      </c>
      <c r="F170" s="16">
        <f>+'SCC x Ano'!F202/'SCC x Ano'!F170-1</f>
        <v>0.2847122209816797</v>
      </c>
      <c r="G170" s="16">
        <f>+'SCC x Ano'!G202/'SCC x Ano'!G170-1</f>
        <v>1.4240435670828111E-2</v>
      </c>
      <c r="H170" s="16">
        <f>+'SCC x Ano'!H202/'SCC x Ano'!H170-1</f>
        <v>1.2739860514682313</v>
      </c>
      <c r="I170" s="16">
        <f>+'SCC x Ano'!I202/'SCC x Ano'!I170-1</f>
        <v>-0.14580257037534705</v>
      </c>
      <c r="J170" s="16">
        <f>+'SCC x Ano'!J202/'SCC x Ano'!J170-1</f>
        <v>3.9592988517973104E-2</v>
      </c>
      <c r="K170" s="16">
        <f>+'SCC x Ano'!K202/'SCC x Ano'!K170-1</f>
        <v>-4.2506795497115446E-2</v>
      </c>
      <c r="L170" s="16">
        <f>+'SCC x Ano'!L202/'SCC x Ano'!L170-1</f>
        <v>0.14069199014589562</v>
      </c>
    </row>
    <row r="171" spans="1:12" x14ac:dyDescent="0.25">
      <c r="A171" s="1" t="s">
        <v>535</v>
      </c>
      <c r="B171" s="16">
        <f>+'SCC x Ano'!B203/'SCC x Ano'!B171-1</f>
        <v>-6.3653233896297734E-2</v>
      </c>
      <c r="C171" s="16">
        <f>+'SCC x Ano'!C203/'SCC x Ano'!C171-1</f>
        <v>-0.17523255307728147</v>
      </c>
      <c r="D171" s="16">
        <f>+'SCC x Ano'!D203/'SCC x Ano'!D171-1</f>
        <v>6.716017940477137E-2</v>
      </c>
      <c r="E171" s="16" t="e">
        <f>+'SCC x Ano'!E203/'SCC x Ano'!E171-1</f>
        <v>#DIV/0!</v>
      </c>
      <c r="F171" s="16">
        <f>+'SCC x Ano'!F203/'SCC x Ano'!F171-1</f>
        <v>0.22593945146302397</v>
      </c>
      <c r="G171" s="16">
        <f>+'SCC x Ano'!G203/'SCC x Ano'!G171-1</f>
        <v>0.22503782923936222</v>
      </c>
      <c r="H171" s="16">
        <f>+'SCC x Ano'!H203/'SCC x Ano'!H171-1</f>
        <v>0.63229723292038886</v>
      </c>
      <c r="I171" s="16">
        <f>+'SCC x Ano'!I203/'SCC x Ano'!I171-1</f>
        <v>4.1184822287562595E-2</v>
      </c>
      <c r="J171" s="16" t="e">
        <f>+'SCC x Ano'!J203/'SCC x Ano'!J171-1</f>
        <v>#DIV/0!</v>
      </c>
      <c r="K171" s="16">
        <f>+'SCC x Ano'!K203/'SCC x Ano'!K171-1</f>
        <v>-0.23068652693358638</v>
      </c>
      <c r="L171" s="16">
        <f>+'SCC x Ano'!L203/'SCC x Ano'!L171-1</f>
        <v>9.5980018229048891E-2</v>
      </c>
    </row>
    <row r="172" spans="1:12" x14ac:dyDescent="0.25">
      <c r="A172" s="1" t="s">
        <v>536</v>
      </c>
      <c r="B172" s="16">
        <f>+'SCC x Ano'!B204/'SCC x Ano'!B172-1</f>
        <v>0.53119721432845424</v>
      </c>
      <c r="C172" s="16">
        <f>+'SCC x Ano'!C204/'SCC x Ano'!C172-1</f>
        <v>0.20347505081400707</v>
      </c>
      <c r="D172" s="16">
        <f>+'SCC x Ano'!D204/'SCC x Ano'!D172-1</f>
        <v>8.6347016796611609E-2</v>
      </c>
      <c r="E172" s="16">
        <f>+'SCC x Ano'!E204/'SCC x Ano'!E172-1</f>
        <v>1.7495638762339993</v>
      </c>
      <c r="F172" s="16">
        <f>+'SCC x Ano'!F204/'SCC x Ano'!F172-1</f>
        <v>-4.3394829023249093E-2</v>
      </c>
      <c r="G172" s="16">
        <f>+'SCC x Ano'!G204/'SCC x Ano'!G172-1</f>
        <v>5.7489512862010317E-2</v>
      </c>
      <c r="H172" s="16">
        <f>+'SCC x Ano'!H204/'SCC x Ano'!H172-1</f>
        <v>0.12890871346927657</v>
      </c>
      <c r="I172" s="16">
        <f>+'SCC x Ano'!I204/'SCC x Ano'!I172-1</f>
        <v>-0.11270452958692379</v>
      </c>
      <c r="J172" s="16">
        <f>+'SCC x Ano'!J204/'SCC x Ano'!J172-1</f>
        <v>4.2798271180848335E-2</v>
      </c>
      <c r="K172" s="16">
        <f>+'SCC x Ano'!K204/'SCC x Ano'!K172-1</f>
        <v>-0.12262689062178522</v>
      </c>
      <c r="L172" s="16">
        <f>+'SCC x Ano'!L204/'SCC x Ano'!L172-1</f>
        <v>5.7135403988718636E-2</v>
      </c>
    </row>
    <row r="173" spans="1:12" x14ac:dyDescent="0.25">
      <c r="A173" s="1" t="s">
        <v>537</v>
      </c>
      <c r="B173" s="16">
        <f>+'SCC x Ano'!B205/'SCC x Ano'!B173-1</f>
        <v>0.27095448166473823</v>
      </c>
      <c r="C173" s="16">
        <f>+'SCC x Ano'!C205/'SCC x Ano'!C173-1</f>
        <v>-2.9236527376876542E-2</v>
      </c>
      <c r="D173" s="16">
        <f>+'SCC x Ano'!D205/'SCC x Ano'!D173-1</f>
        <v>0.15780449886046743</v>
      </c>
      <c r="E173" s="16">
        <f>+'SCC x Ano'!E205/'SCC x Ano'!E173-1</f>
        <v>0.49897678731669659</v>
      </c>
      <c r="F173" s="16">
        <f>+'SCC x Ano'!F205/'SCC x Ano'!F173-1</f>
        <v>6.8357972679994772E-2</v>
      </c>
      <c r="G173" s="16">
        <f>+'SCC x Ano'!G205/'SCC x Ano'!G173-1</f>
        <v>0.13188823552420414</v>
      </c>
      <c r="H173" s="16">
        <f>+'SCC x Ano'!H205/'SCC x Ano'!H173-1</f>
        <v>0.20576440838364629</v>
      </c>
      <c r="I173" s="16">
        <f>+'SCC x Ano'!I205/'SCC x Ano'!I173-1</f>
        <v>4.4140745802841108E-2</v>
      </c>
      <c r="J173" s="16">
        <f>+'SCC x Ano'!J205/'SCC x Ano'!J173-1</f>
        <v>0.92535056567003648</v>
      </c>
      <c r="K173" s="16">
        <f>+'SCC x Ano'!K205/'SCC x Ano'!K173-1</f>
        <v>0.40203796715375284</v>
      </c>
      <c r="L173" s="16">
        <f>+'SCC x Ano'!L205/'SCC x Ano'!L173-1</f>
        <v>0.17243870974338416</v>
      </c>
    </row>
    <row r="174" spans="1:12" x14ac:dyDescent="0.25">
      <c r="A174" s="1" t="s">
        <v>538</v>
      </c>
      <c r="B174" s="16">
        <f>+'SCC x Ano'!B206/'SCC x Ano'!B174-1</f>
        <v>0.26084361970895364</v>
      </c>
      <c r="C174" s="16">
        <f>+'SCC x Ano'!C206/'SCC x Ano'!C174-1</f>
        <v>0.18042415211858942</v>
      </c>
      <c r="D174" s="16">
        <f>+'SCC x Ano'!D206/'SCC x Ano'!D174-1</f>
        <v>0.11471195548585467</v>
      </c>
      <c r="E174" s="16">
        <f>+'SCC x Ano'!E206/'SCC x Ano'!E174-1</f>
        <v>1.0206629156801439</v>
      </c>
      <c r="F174" s="16">
        <f>+'SCC x Ano'!F206/'SCC x Ano'!F174-1</f>
        <v>2.4620105826579586E-2</v>
      </c>
      <c r="G174" s="16">
        <f>+'SCC x Ano'!G206/'SCC x Ano'!G174-1</f>
        <v>3.1911551486139E-3</v>
      </c>
      <c r="H174" s="16">
        <f>+'SCC x Ano'!H206/'SCC x Ano'!H174-1</f>
        <v>6.1470270139672323E-2</v>
      </c>
      <c r="I174" s="16">
        <f>+'SCC x Ano'!I206/'SCC x Ano'!I174-1</f>
        <v>4.9371455143112808E-2</v>
      </c>
      <c r="J174" s="16">
        <f>+'SCC x Ano'!J206/'SCC x Ano'!J174-1</f>
        <v>-0.90732865441799349</v>
      </c>
      <c r="K174" s="16">
        <f>+'SCC x Ano'!K206/'SCC x Ano'!K174-1</f>
        <v>2.7607662862749738E-2</v>
      </c>
      <c r="L174" s="16">
        <f>+'SCC x Ano'!L206/'SCC x Ano'!L174-1</f>
        <v>8.559133994742818E-2</v>
      </c>
    </row>
    <row r="175" spans="1:12" x14ac:dyDescent="0.25">
      <c r="A175" s="1" t="s">
        <v>539</v>
      </c>
      <c r="B175" s="16">
        <f>+'SCC x Ano'!B207/'SCC x Ano'!B175-1</f>
        <v>0.14578797368981311</v>
      </c>
      <c r="C175" s="16">
        <f>+'SCC x Ano'!C207/'SCC x Ano'!C175-1</f>
        <v>0.18837042090170031</v>
      </c>
      <c r="D175" s="16">
        <f>+'SCC x Ano'!D207/'SCC x Ano'!D175-1</f>
        <v>-8.8324780283431936E-2</v>
      </c>
      <c r="E175" s="16">
        <f>+'SCC x Ano'!E207/'SCC x Ano'!E175-1</f>
        <v>0.45543225874342697</v>
      </c>
      <c r="F175" s="16">
        <f>+'SCC x Ano'!F207/'SCC x Ano'!F175-1</f>
        <v>-8.5648734574491625E-3</v>
      </c>
      <c r="G175" s="16">
        <f>+'SCC x Ano'!G207/'SCC x Ano'!G175-1</f>
        <v>6.3293844074092664E-2</v>
      </c>
      <c r="H175" s="16">
        <f>+'SCC x Ano'!H207/'SCC x Ano'!H175-1</f>
        <v>2.1605370453817718E-2</v>
      </c>
      <c r="I175" s="16">
        <f>+'SCC x Ano'!I207/'SCC x Ano'!I175-1</f>
        <v>0.12349124680530466</v>
      </c>
      <c r="J175" s="16">
        <f>+'SCC x Ano'!J207/'SCC x Ano'!J175-1</f>
        <v>0.11687013846629335</v>
      </c>
      <c r="K175" s="16">
        <f>+'SCC x Ano'!K207/'SCC x Ano'!K175-1</f>
        <v>-3.8333999223170712E-2</v>
      </c>
      <c r="L175" s="16">
        <f>+'SCC x Ano'!L207/'SCC x Ano'!L175-1</f>
        <v>-5.2868997200017587E-2</v>
      </c>
    </row>
    <row r="176" spans="1:12" x14ac:dyDescent="0.25">
      <c r="A176" s="1" t="s">
        <v>540</v>
      </c>
      <c r="B176" s="16">
        <f>+'SCC x Ano'!B208/'SCC x Ano'!B176-1</f>
        <v>0.23586054403608303</v>
      </c>
      <c r="C176" s="16">
        <f>+'SCC x Ano'!C208/'SCC x Ano'!C176-1</f>
        <v>-0.68501965126708297</v>
      </c>
      <c r="D176" s="16">
        <f>+'SCC x Ano'!D208/'SCC x Ano'!D176-1</f>
        <v>5.0000422437081582E-2</v>
      </c>
      <c r="E176" s="16">
        <f>+'SCC x Ano'!E208/'SCC x Ano'!E176-1</f>
        <v>6.1170888913620436E-2</v>
      </c>
      <c r="F176" s="16">
        <f>+'SCC x Ano'!F208/'SCC x Ano'!F176-1</f>
        <v>1.9947078136163698E-2</v>
      </c>
      <c r="G176" s="16">
        <f>+'SCC x Ano'!G208/'SCC x Ano'!G176-1</f>
        <v>0.2706569966480683</v>
      </c>
      <c r="H176" s="16">
        <f>+'SCC x Ano'!H208/'SCC x Ano'!H176-1</f>
        <v>0.12014281105687852</v>
      </c>
      <c r="I176" s="16">
        <f>+'SCC x Ano'!I208/'SCC x Ano'!I176-1</f>
        <v>-5.3122981851879025E-2</v>
      </c>
      <c r="J176" s="16">
        <f>+'SCC x Ano'!J208/'SCC x Ano'!J176-1</f>
        <v>-1</v>
      </c>
      <c r="K176" s="16">
        <f>+'SCC x Ano'!K208/'SCC x Ano'!K176-1</f>
        <v>0.28063432637850227</v>
      </c>
      <c r="L176" s="16">
        <f>+'SCC x Ano'!L208/'SCC x Ano'!L176-1</f>
        <v>8.3740449730429489E-3</v>
      </c>
    </row>
    <row r="177" spans="1:12" x14ac:dyDescent="0.25">
      <c r="A177" s="1" t="s">
        <v>541</v>
      </c>
      <c r="B177" s="16">
        <f>+'SCC x Ano'!B209/'SCC x Ano'!B177-1</f>
        <v>-0.7884363878822358</v>
      </c>
      <c r="C177" s="16">
        <f>+'SCC x Ano'!C209/'SCC x Ano'!C177-1</f>
        <v>1.8236991929217572E-2</v>
      </c>
      <c r="D177" s="16">
        <f>+'SCC x Ano'!D209/'SCC x Ano'!D177-1</f>
        <v>0.12363690572123365</v>
      </c>
      <c r="E177" s="16">
        <f>+'SCC x Ano'!E209/'SCC x Ano'!E177-1</f>
        <v>2.0520752196941512</v>
      </c>
      <c r="F177" s="16">
        <f>+'SCC x Ano'!F209/'SCC x Ano'!F177-1</f>
        <v>0.26483376918593726</v>
      </c>
      <c r="G177" s="16">
        <f>+'SCC x Ano'!G209/'SCC x Ano'!G177-1</f>
        <v>0.49915213697397931</v>
      </c>
      <c r="H177" s="16">
        <f>+'SCC x Ano'!H209/'SCC x Ano'!H177-1</f>
        <v>8.6041771304720127E-2</v>
      </c>
      <c r="I177" s="16">
        <f>+'SCC x Ano'!I209/'SCC x Ano'!I177-1</f>
        <v>-3.6675168898053334E-2</v>
      </c>
      <c r="J177" s="16">
        <f>+'SCC x Ano'!J209/'SCC x Ano'!J177-1</f>
        <v>0.63780343768690839</v>
      </c>
      <c r="K177" s="16">
        <f>+'SCC x Ano'!K209/'SCC x Ano'!K177-1</f>
        <v>6.4331638908698974E-2</v>
      </c>
      <c r="L177" s="16">
        <f>+'SCC x Ano'!L209/'SCC x Ano'!L177-1</f>
        <v>5.1506135672149789E-2</v>
      </c>
    </row>
    <row r="178" spans="1:12" x14ac:dyDescent="0.25">
      <c r="A178" s="1" t="s">
        <v>542</v>
      </c>
      <c r="B178" s="16">
        <f>+'SCC x Ano'!B210/'SCC x Ano'!B178-1</f>
        <v>0.27790062167715202</v>
      </c>
      <c r="C178" s="16">
        <f>+'SCC x Ano'!C210/'SCC x Ano'!C178-1</f>
        <v>0.44174281391937709</v>
      </c>
      <c r="D178" s="16">
        <f>+'SCC x Ano'!D210/'SCC x Ano'!D178-1</f>
        <v>7.7691333819394748E-2</v>
      </c>
      <c r="E178" s="16">
        <f>+'SCC x Ano'!E210/'SCC x Ano'!E178-1</f>
        <v>1.4980085374949037</v>
      </c>
      <c r="F178" s="16">
        <f>+'SCC x Ano'!F210/'SCC x Ano'!F178-1</f>
        <v>-0.38189245814267392</v>
      </c>
      <c r="G178" s="16">
        <f>+'SCC x Ano'!G210/'SCC x Ano'!G178-1</f>
        <v>3.9039002535125933E-2</v>
      </c>
      <c r="H178" s="16">
        <f>+'SCC x Ano'!H210/'SCC x Ano'!H178-1</f>
        <v>0.12974677660934297</v>
      </c>
      <c r="I178" s="16">
        <f>+'SCC x Ano'!I210/'SCC x Ano'!I178-1</f>
        <v>0.29165702706105967</v>
      </c>
      <c r="J178" s="16">
        <f>+'SCC x Ano'!J210/'SCC x Ano'!J178-1</f>
        <v>0.26051135330588071</v>
      </c>
      <c r="K178" s="16">
        <f>+'SCC x Ano'!K210/'SCC x Ano'!K178-1</f>
        <v>-0.14986773927646935</v>
      </c>
      <c r="L178" s="16">
        <f>+'SCC x Ano'!L210/'SCC x Ano'!L178-1</f>
        <v>-1.1967249243052702E-2</v>
      </c>
    </row>
    <row r="179" spans="1:12" x14ac:dyDescent="0.25">
      <c r="A179" s="1" t="s">
        <v>543</v>
      </c>
      <c r="B179" s="16">
        <f>+'SCC x Ano'!B211/'SCC x Ano'!B179-1</f>
        <v>0.58552383936666974</v>
      </c>
      <c r="C179" s="16">
        <f>+'SCC x Ano'!C211/'SCC x Ano'!C179-1</f>
        <v>0.57528884586131102</v>
      </c>
      <c r="D179" s="16">
        <f>+'SCC x Ano'!D211/'SCC x Ano'!D179-1</f>
        <v>6.3736455617828147E-2</v>
      </c>
      <c r="E179" s="16">
        <f>+'SCC x Ano'!E211/'SCC x Ano'!E179-1</f>
        <v>-0.15285837557465498</v>
      </c>
      <c r="F179" s="16">
        <f>+'SCC x Ano'!F211/'SCC x Ano'!F179-1</f>
        <v>0.1334724024778895</v>
      </c>
      <c r="G179" s="16">
        <f>+'SCC x Ano'!G211/'SCC x Ano'!G179-1</f>
        <v>-3.4510682183422681E-2</v>
      </c>
      <c r="H179" s="16">
        <f>+'SCC x Ano'!H211/'SCC x Ano'!H179-1</f>
        <v>1.8202412139041169E-2</v>
      </c>
      <c r="I179" s="16">
        <f>+'SCC x Ano'!I211/'SCC x Ano'!I179-1</f>
        <v>-0.13573396842497254</v>
      </c>
      <c r="J179" s="16">
        <f>+'SCC x Ano'!J211/'SCC x Ano'!J179-1</f>
        <v>8.9709741007559574E-2</v>
      </c>
      <c r="K179" s="16">
        <f>+'SCC x Ano'!K211/'SCC x Ano'!K179-1</f>
        <v>4.7190138229151302E-2</v>
      </c>
      <c r="L179" s="16">
        <f>+'SCC x Ano'!L211/'SCC x Ano'!L179-1</f>
        <v>0.11287039280899913</v>
      </c>
    </row>
    <row r="180" spans="1:12" x14ac:dyDescent="0.25">
      <c r="A180" s="1" t="s">
        <v>544</v>
      </c>
      <c r="B180" s="16">
        <f>+'SCC x Ano'!B212/'SCC x Ano'!B180-1</f>
        <v>0.19290896557884429</v>
      </c>
      <c r="C180" s="16">
        <f>+'SCC x Ano'!C212/'SCC x Ano'!C180-1</f>
        <v>0.26113676292540999</v>
      </c>
      <c r="D180" s="16">
        <f>+'SCC x Ano'!D212/'SCC x Ano'!D180-1</f>
        <v>4.5392405705108496E-2</v>
      </c>
      <c r="E180" s="16">
        <f>+'SCC x Ano'!E212/'SCC x Ano'!E180-1</f>
        <v>0.28992918891514696</v>
      </c>
      <c r="F180" s="16">
        <f>+'SCC x Ano'!F212/'SCC x Ano'!F180-1</f>
        <v>-4.6285559531219711E-2</v>
      </c>
      <c r="G180" s="16">
        <f>+'SCC x Ano'!G212/'SCC x Ano'!G180-1</f>
        <v>7.2124851231212483E-2</v>
      </c>
      <c r="H180" s="16">
        <f>+'SCC x Ano'!H212/'SCC x Ano'!H180-1</f>
        <v>2.0810465857725502E-2</v>
      </c>
      <c r="I180" s="16">
        <f>+'SCC x Ano'!I212/'SCC x Ano'!I180-1</f>
        <v>5.0315418010162816E-3</v>
      </c>
      <c r="J180" s="16">
        <f>+'SCC x Ano'!J212/'SCC x Ano'!J180-1</f>
        <v>-3.1237312352522251E-3</v>
      </c>
      <c r="K180" s="16">
        <f>+'SCC x Ano'!K212/'SCC x Ano'!K180-1</f>
        <v>-8.3889122422972751E-2</v>
      </c>
      <c r="L180" s="16">
        <f>+'SCC x Ano'!L212/'SCC x Ano'!L180-1</f>
        <v>2.6248133012174879E-2</v>
      </c>
    </row>
    <row r="181" spans="1:12" x14ac:dyDescent="0.25">
      <c r="A181" s="1" t="s">
        <v>545</v>
      </c>
      <c r="B181" s="16">
        <f>+'SCC x Ano'!B213/'SCC x Ano'!B181-1</f>
        <v>-4.9323230402734453E-2</v>
      </c>
      <c r="C181" s="16">
        <f>+'SCC x Ano'!C213/'SCC x Ano'!C181-1</f>
        <v>-6.8162607742440207E-2</v>
      </c>
      <c r="D181" s="16">
        <f>+'SCC x Ano'!D213/'SCC x Ano'!D181-1</f>
        <v>8.5205047168448678E-2</v>
      </c>
      <c r="E181" s="16">
        <f>+'SCC x Ano'!E213/'SCC x Ano'!E181-1</f>
        <v>0.25109445499095151</v>
      </c>
      <c r="F181" s="16">
        <f>+'SCC x Ano'!F213/'SCC x Ano'!F181-1</f>
        <v>1.2939109021948392E-2</v>
      </c>
      <c r="G181" s="16">
        <f>+'SCC x Ano'!G213/'SCC x Ano'!G181-1</f>
        <v>3.4342584761479333E-2</v>
      </c>
      <c r="H181" s="16">
        <f>+'SCC x Ano'!H213/'SCC x Ano'!H181-1</f>
        <v>-9.8502230356344422E-2</v>
      </c>
      <c r="I181" s="16">
        <f>+'SCC x Ano'!I213/'SCC x Ano'!I181-1</f>
        <v>-2.5749946210844921E-2</v>
      </c>
      <c r="J181" s="16">
        <f>+'SCC x Ano'!J213/'SCC x Ano'!J181-1</f>
        <v>-0.12005028182845823</v>
      </c>
      <c r="K181" s="16">
        <f>+'SCC x Ano'!K213/'SCC x Ano'!K181-1</f>
        <v>4.8750641227384151E-2</v>
      </c>
      <c r="L181" s="16">
        <f>+'SCC x Ano'!L213/'SCC x Ano'!L181-1</f>
        <v>3.4360035880294681E-2</v>
      </c>
    </row>
    <row r="182" spans="1:12" x14ac:dyDescent="0.25">
      <c r="A182" s="1" t="s">
        <v>546</v>
      </c>
      <c r="B182" s="16">
        <f>+'SCC x Ano'!B214/'SCC x Ano'!B182-1</f>
        <v>0.22631815758557416</v>
      </c>
      <c r="C182" s="16">
        <f>+'SCC x Ano'!C214/'SCC x Ano'!C182-1</f>
        <v>0.64704482986060996</v>
      </c>
      <c r="D182" s="16">
        <f>+'SCC x Ano'!D214/'SCC x Ano'!D182-1</f>
        <v>9.0742897289219471E-2</v>
      </c>
      <c r="E182" s="16">
        <f>+'SCC x Ano'!E214/'SCC x Ano'!E182-1</f>
        <v>1.2867609432853153</v>
      </c>
      <c r="F182" s="16">
        <f>+'SCC x Ano'!F214/'SCC x Ano'!F182-1</f>
        <v>2.7044711360208584E-2</v>
      </c>
      <c r="G182" s="16">
        <f>+'SCC x Ano'!G214/'SCC x Ano'!G182-1</f>
        <v>0.14161877119130106</v>
      </c>
      <c r="H182" s="16">
        <f>+'SCC x Ano'!H214/'SCC x Ano'!H182-1</f>
        <v>4.0418682147439711E-2</v>
      </c>
      <c r="I182" s="16">
        <f>+'SCC x Ano'!I214/'SCC x Ano'!I182-1</f>
        <v>4.2454481294300184E-2</v>
      </c>
      <c r="J182" s="16">
        <f>+'SCC x Ano'!J214/'SCC x Ano'!J182-1</f>
        <v>2.2026151439537678E-2</v>
      </c>
      <c r="K182" s="16">
        <f>+'SCC x Ano'!K214/'SCC x Ano'!K182-1</f>
        <v>7.8525768329040124E-2</v>
      </c>
      <c r="L182" s="16">
        <f>+'SCC x Ano'!L214/'SCC x Ano'!L182-1</f>
        <v>8.7732662091779545E-2</v>
      </c>
    </row>
    <row r="183" spans="1:12" x14ac:dyDescent="0.25">
      <c r="A183" s="1" t="s">
        <v>547</v>
      </c>
      <c r="B183" s="16">
        <f>+'SCC x Ano'!B215/'SCC x Ano'!B183-1</f>
        <v>-2.9610608327570787E-2</v>
      </c>
      <c r="C183" s="16">
        <f>+'SCC x Ano'!C215/'SCC x Ano'!C183-1</f>
        <v>5.9191779885556128E-2</v>
      </c>
      <c r="D183" s="16">
        <f>+'SCC x Ano'!D215/'SCC x Ano'!D183-1</f>
        <v>-5.6059465147779819E-2</v>
      </c>
      <c r="E183" s="16">
        <f>+'SCC x Ano'!E215/'SCC x Ano'!E183-1</f>
        <v>0.11398309266672069</v>
      </c>
      <c r="F183" s="16">
        <f>+'SCC x Ano'!F215/'SCC x Ano'!F183-1</f>
        <v>-5.7529947346027899E-2</v>
      </c>
      <c r="G183" s="16">
        <f>+'SCC x Ano'!G215/'SCC x Ano'!G183-1</f>
        <v>3.7110672047264703E-2</v>
      </c>
      <c r="H183" s="16">
        <f>+'SCC x Ano'!H215/'SCC x Ano'!H183-1</f>
        <v>0.15925616735724324</v>
      </c>
      <c r="I183" s="16">
        <f>+'SCC x Ano'!I215/'SCC x Ano'!I183-1</f>
        <v>-2.2712707315111436E-2</v>
      </c>
      <c r="J183" s="16">
        <f>+'SCC x Ano'!J215/'SCC x Ano'!J183-1</f>
        <v>1.0571282538686555E-2</v>
      </c>
      <c r="K183" s="16">
        <f>+'SCC x Ano'!K215/'SCC x Ano'!K183-1</f>
        <v>3.8852954649873261E-2</v>
      </c>
      <c r="L183" s="16">
        <f>+'SCC x Ano'!L215/'SCC x Ano'!L183-1</f>
        <v>-4.425103868733482E-2</v>
      </c>
    </row>
    <row r="184" spans="1:12" x14ac:dyDescent="0.25">
      <c r="A184" s="1" t="s">
        <v>548</v>
      </c>
      <c r="B184" s="16">
        <f>+'SCC x Ano'!B216/'SCC x Ano'!B184-1</f>
        <v>-2.7240667090451143E-2</v>
      </c>
      <c r="C184" s="16">
        <f>+'SCC x Ano'!C216/'SCC x Ano'!C184-1</f>
        <v>2.0112340451809985E-2</v>
      </c>
      <c r="D184" s="16">
        <f>+'SCC x Ano'!D216/'SCC x Ano'!D184-1</f>
        <v>-3.8879698209512981E-3</v>
      </c>
      <c r="E184" s="16">
        <f>+'SCC x Ano'!E216/'SCC x Ano'!E184-1</f>
        <v>0.52159673584005417</v>
      </c>
      <c r="F184" s="16">
        <f>+'SCC x Ano'!F216/'SCC x Ano'!F184-1</f>
        <v>-4.3983467387443409E-2</v>
      </c>
      <c r="G184" s="16">
        <f>+'SCC x Ano'!G216/'SCC x Ano'!G184-1</f>
        <v>-3.3190042476956005E-2</v>
      </c>
      <c r="H184" s="16">
        <f>+'SCC x Ano'!H216/'SCC x Ano'!H184-1</f>
        <v>1.2393747167883218E-2</v>
      </c>
      <c r="I184" s="16">
        <f>+'SCC x Ano'!I216/'SCC x Ano'!I184-1</f>
        <v>2.1835931770026074E-2</v>
      </c>
      <c r="J184" s="16">
        <f>+'SCC x Ano'!J216/'SCC x Ano'!J184-1</f>
        <v>-1.0188149233065213E-2</v>
      </c>
      <c r="K184" s="16">
        <f>+'SCC x Ano'!K216/'SCC x Ano'!K184-1</f>
        <v>-1.4474683470844241E-3</v>
      </c>
      <c r="L184" s="16">
        <f>+'SCC x Ano'!L216/'SCC x Ano'!L184-1</f>
        <v>-1.9163137908571048E-3</v>
      </c>
    </row>
    <row r="185" spans="1:12" x14ac:dyDescent="0.25">
      <c r="A185" s="1" t="s">
        <v>549</v>
      </c>
      <c r="B185" s="16">
        <f>+'SCC x Ano'!B217/'SCC x Ano'!B185-1</f>
        <v>0.18651576591236685</v>
      </c>
      <c r="C185" s="16">
        <f>+'SCC x Ano'!C217/'SCC x Ano'!C185-1</f>
        <v>-0.14136052628593276</v>
      </c>
      <c r="D185" s="16">
        <f>+'SCC x Ano'!D217/'SCC x Ano'!D185-1</f>
        <v>9.6760707564991E-2</v>
      </c>
      <c r="E185" s="16">
        <f>+'SCC x Ano'!E217/'SCC x Ano'!E185-1</f>
        <v>0.41767813156865929</v>
      </c>
      <c r="F185" s="16">
        <f>+'SCC x Ano'!F217/'SCC x Ano'!F185-1</f>
        <v>1.6034963877821218E-2</v>
      </c>
      <c r="G185" s="16">
        <f>+'SCC x Ano'!G217/'SCC x Ano'!G185-1</f>
        <v>-6.3681795913088757E-2</v>
      </c>
      <c r="H185" s="16">
        <f>+'SCC x Ano'!H217/'SCC x Ano'!H185-1</f>
        <v>0.10704658745497397</v>
      </c>
      <c r="I185" s="16">
        <f>+'SCC x Ano'!I217/'SCC x Ano'!I185-1</f>
        <v>1.6720599419530302E-2</v>
      </c>
      <c r="J185" s="16">
        <f>+'SCC x Ano'!J217/'SCC x Ano'!J185-1</f>
        <v>0.38727219645074018</v>
      </c>
      <c r="K185" s="16">
        <f>+'SCC x Ano'!K217/'SCC x Ano'!K185-1</f>
        <v>-0.12804118424165578</v>
      </c>
      <c r="L185" s="16">
        <f>+'SCC x Ano'!L217/'SCC x Ano'!L185-1</f>
        <v>5.1479676407961694E-2</v>
      </c>
    </row>
    <row r="186" spans="1:12" x14ac:dyDescent="0.25">
      <c r="A186" s="1" t="s">
        <v>550</v>
      </c>
      <c r="B186" s="16">
        <f>+'SCC x Ano'!B218/'SCC x Ano'!B186-1</f>
        <v>7.3334259245903644E-2</v>
      </c>
      <c r="C186" s="16">
        <f>+'SCC x Ano'!C218/'SCC x Ano'!C186-1</f>
        <v>6.25293601402237E-2</v>
      </c>
      <c r="D186" s="16">
        <f>+'SCC x Ano'!D218/'SCC x Ano'!D186-1</f>
        <v>0.12561806314364632</v>
      </c>
      <c r="E186" s="16">
        <f>+'SCC x Ano'!E218/'SCC x Ano'!E186-1</f>
        <v>0.45387237468671593</v>
      </c>
      <c r="F186" s="16">
        <f>+'SCC x Ano'!F218/'SCC x Ano'!F186-1</f>
        <v>9.3902125269891279E-3</v>
      </c>
      <c r="G186" s="16">
        <f>+'SCC x Ano'!G218/'SCC x Ano'!G186-1</f>
        <v>2.47103941790634E-2</v>
      </c>
      <c r="H186" s="16">
        <f>+'SCC x Ano'!H218/'SCC x Ano'!H186-1</f>
        <v>6.448425472259478E-2</v>
      </c>
      <c r="I186" s="16">
        <f>+'SCC x Ano'!I218/'SCC x Ano'!I186-1</f>
        <v>-0.17452938575782873</v>
      </c>
      <c r="J186" s="16">
        <f>+'SCC x Ano'!J218/'SCC x Ano'!J186-1</f>
        <v>-2.2499069082773548E-2</v>
      </c>
      <c r="K186" s="16">
        <f>+'SCC x Ano'!K218/'SCC x Ano'!K186-1</f>
        <v>8.1614535794140464E-2</v>
      </c>
      <c r="L186" s="16">
        <f>+'SCC x Ano'!L218/'SCC x Ano'!L186-1</f>
        <v>8.1586657110663596E-2</v>
      </c>
    </row>
    <row r="187" spans="1:12" x14ac:dyDescent="0.25">
      <c r="A187" s="1" t="s">
        <v>551</v>
      </c>
      <c r="B187" s="16">
        <f>+'SCC x Ano'!B219/'SCC x Ano'!B187-1</f>
        <v>5.2093406303433509E-2</v>
      </c>
      <c r="C187" s="16">
        <f>+'SCC x Ano'!C219/'SCC x Ano'!C187-1</f>
        <v>1.3610450952919795E-2</v>
      </c>
      <c r="D187" s="16">
        <f>+'SCC x Ano'!D219/'SCC x Ano'!D187-1</f>
        <v>0.11311951351003424</v>
      </c>
      <c r="E187" s="16">
        <f>+'SCC x Ano'!E219/'SCC x Ano'!E187-1</f>
        <v>0.7528640841403611</v>
      </c>
      <c r="F187" s="16">
        <f>+'SCC x Ano'!F219/'SCC x Ano'!F187-1</f>
        <v>-2.9258621520902528E-2</v>
      </c>
      <c r="G187" s="16">
        <f>+'SCC x Ano'!G219/'SCC x Ano'!G187-1</f>
        <v>3.4265786444420243E-2</v>
      </c>
      <c r="H187" s="16">
        <f>+'SCC x Ano'!H219/'SCC x Ano'!H187-1</f>
        <v>0.29768177275168561</v>
      </c>
      <c r="I187" s="16">
        <f>+'SCC x Ano'!I219/'SCC x Ano'!I187-1</f>
        <v>2.379682091633617E-2</v>
      </c>
      <c r="J187" s="16">
        <f>+'SCC x Ano'!J219/'SCC x Ano'!J187-1</f>
        <v>0.38567588084733218</v>
      </c>
      <c r="K187" s="16">
        <f>+'SCC x Ano'!K219/'SCC x Ano'!K187-1</f>
        <v>3.9971021875462531E-2</v>
      </c>
      <c r="L187" s="16">
        <f>+'SCC x Ano'!L219/'SCC x Ano'!L187-1</f>
        <v>6.1957365794383712E-2</v>
      </c>
    </row>
    <row r="188" spans="1:12" x14ac:dyDescent="0.25">
      <c r="A188" s="1" t="s">
        <v>552</v>
      </c>
      <c r="B188" s="16">
        <f>+'SCC x Ano'!B220/'SCC x Ano'!B188-1</f>
        <v>0.30610935509023762</v>
      </c>
      <c r="C188" s="16">
        <f>+'SCC x Ano'!C220/'SCC x Ano'!C188-1</f>
        <v>-7.9189183310380828E-3</v>
      </c>
      <c r="D188" s="16">
        <f>+'SCC x Ano'!D220/'SCC x Ano'!D188-1</f>
        <v>8.0440226795669645E-2</v>
      </c>
      <c r="E188" s="16">
        <f>+'SCC x Ano'!E220/'SCC x Ano'!E188-1</f>
        <v>-0.17013300502709749</v>
      </c>
      <c r="F188" s="16">
        <f>+'SCC x Ano'!F220/'SCC x Ano'!F188-1</f>
        <v>3.5769945083946597E-2</v>
      </c>
      <c r="G188" s="16">
        <f>+'SCC x Ano'!G220/'SCC x Ano'!G188-1</f>
        <v>4.127281457501919E-2</v>
      </c>
      <c r="H188" s="16">
        <f>+'SCC x Ano'!H220/'SCC x Ano'!H188-1</f>
        <v>0.44963369078659676</v>
      </c>
      <c r="I188" s="16">
        <f>+'SCC x Ano'!I220/'SCC x Ano'!I188-1</f>
        <v>3.1399458564895788E-3</v>
      </c>
      <c r="J188" s="16">
        <f>+'SCC x Ano'!J220/'SCC x Ano'!J188-1</f>
        <v>2.8118785922978411</v>
      </c>
      <c r="K188" s="16">
        <f>+'SCC x Ano'!K220/'SCC x Ano'!K188-1</f>
        <v>0.20206484421241111</v>
      </c>
      <c r="L188" s="16">
        <f>+'SCC x Ano'!L220/'SCC x Ano'!L188-1</f>
        <v>0.10803947427324134</v>
      </c>
    </row>
    <row r="189" spans="1:12" x14ac:dyDescent="0.25">
      <c r="A189" s="1" t="s">
        <v>553</v>
      </c>
      <c r="B189" s="16">
        <f>+'SCC x Ano'!B221/'SCC x Ano'!B189-1</f>
        <v>7.4255616690236392E-2</v>
      </c>
      <c r="C189" s="16">
        <f>+'SCC x Ano'!C221/'SCC x Ano'!C189-1</f>
        <v>0.1555196111899797</v>
      </c>
      <c r="D189" s="16">
        <f>+'SCC x Ano'!D221/'SCC x Ano'!D189-1</f>
        <v>0.13995135273565573</v>
      </c>
      <c r="E189" s="16">
        <f>+'SCC x Ano'!E221/'SCC x Ano'!E189-1</f>
        <v>-0.70293048255699975</v>
      </c>
      <c r="F189" s="16">
        <f>+'SCC x Ano'!F221/'SCC x Ano'!F189-1</f>
        <v>-8.8818442482202831E-2</v>
      </c>
      <c r="G189" s="16">
        <f>+'SCC x Ano'!G221/'SCC x Ano'!G189-1</f>
        <v>-0.11700818993408924</v>
      </c>
      <c r="H189" s="16">
        <f>+'SCC x Ano'!H221/'SCC x Ano'!H189-1</f>
        <v>0.14484144648799413</v>
      </c>
      <c r="I189" s="16">
        <f>+'SCC x Ano'!I221/'SCC x Ano'!I189-1</f>
        <v>0.12225559789540097</v>
      </c>
      <c r="J189" s="16">
        <f>+'SCC x Ano'!J221/'SCC x Ano'!J189-1</f>
        <v>-9.0839233804797526E-2</v>
      </c>
      <c r="K189" s="16">
        <f>+'SCC x Ano'!K221/'SCC x Ano'!K189-1</f>
        <v>4.2589642160382857E-2</v>
      </c>
      <c r="L189" s="16">
        <f>+'SCC x Ano'!L221/'SCC x Ano'!L189-1</f>
        <v>4.6107135687920353E-2</v>
      </c>
    </row>
    <row r="190" spans="1:12" x14ac:dyDescent="0.25">
      <c r="A190" s="1" t="s">
        <v>554</v>
      </c>
      <c r="B190" s="16">
        <f>+'SCC x Ano'!B222/'SCC x Ano'!B190-1</f>
        <v>0.10735159642798919</v>
      </c>
      <c r="C190" s="16">
        <f>+'SCC x Ano'!C222/'SCC x Ano'!C190-1</f>
        <v>-0.17742263950337622</v>
      </c>
      <c r="D190" s="16">
        <f>+'SCC x Ano'!D222/'SCC x Ano'!D190-1</f>
        <v>0.21072304236069539</v>
      </c>
      <c r="E190" s="16">
        <f>+'SCC x Ano'!E222/'SCC x Ano'!E190-1</f>
        <v>0.40163044026216421</v>
      </c>
      <c r="F190" s="16">
        <f>+'SCC x Ano'!F222/'SCC x Ano'!F190-1</f>
        <v>1.5714832482816909E-2</v>
      </c>
      <c r="G190" s="16">
        <f>+'SCC x Ano'!G222/'SCC x Ano'!G190-1</f>
        <v>1.7514497337712376E-2</v>
      </c>
      <c r="H190" s="16">
        <f>+'SCC x Ano'!H222/'SCC x Ano'!H190-1</f>
        <v>9.6443999506520939E-2</v>
      </c>
      <c r="I190" s="16">
        <f>+'SCC x Ano'!I222/'SCC x Ano'!I190-1</f>
        <v>0.19927422550268159</v>
      </c>
      <c r="J190" s="16">
        <f>+'SCC x Ano'!J222/'SCC x Ano'!J190-1</f>
        <v>1.0325055546577384</v>
      </c>
      <c r="K190" s="16">
        <f>+'SCC x Ano'!K222/'SCC x Ano'!K190-1</f>
        <v>3.3223630523623093E-2</v>
      </c>
      <c r="L190" s="16">
        <f>+'SCC x Ano'!L222/'SCC x Ano'!L190-1</f>
        <v>0.12705204182757912</v>
      </c>
    </row>
    <row r="191" spans="1:12" x14ac:dyDescent="0.25">
      <c r="A191" s="1" t="s">
        <v>555</v>
      </c>
      <c r="B191" s="16">
        <f>+'SCC x Ano'!B223/'SCC x Ano'!B191-1</f>
        <v>0.30987241651449193</v>
      </c>
      <c r="C191" s="16">
        <f>+'SCC x Ano'!C223/'SCC x Ano'!C191-1</f>
        <v>0.28701666139089999</v>
      </c>
      <c r="D191" s="16">
        <f>+'SCC x Ano'!D223/'SCC x Ano'!D191-1</f>
        <v>8.5160582768021742E-2</v>
      </c>
      <c r="E191" s="16">
        <f>+'SCC x Ano'!E223/'SCC x Ano'!E191-1</f>
        <v>0.58612266315652972</v>
      </c>
      <c r="F191" s="16">
        <f>+'SCC x Ano'!F223/'SCC x Ano'!F191-1</f>
        <v>6.9087451945465173E-2</v>
      </c>
      <c r="G191" s="16">
        <f>+'SCC x Ano'!G223/'SCC x Ano'!G191-1</f>
        <v>1.6859253382593087E-2</v>
      </c>
      <c r="H191" s="16">
        <f>+'SCC x Ano'!H223/'SCC x Ano'!H191-1</f>
        <v>0.26095217906481349</v>
      </c>
      <c r="I191" s="16">
        <f>+'SCC x Ano'!I223/'SCC x Ano'!I191-1</f>
        <v>0.11218613361023078</v>
      </c>
      <c r="J191" s="16">
        <f>+'SCC x Ano'!J223/'SCC x Ano'!J191-1</f>
        <v>0.42509159302285182</v>
      </c>
      <c r="K191" s="16">
        <f>+'SCC x Ano'!K223/'SCC x Ano'!K191-1</f>
        <v>-3.5175880809039883E-2</v>
      </c>
      <c r="L191" s="16">
        <f>+'SCC x Ano'!L223/'SCC x Ano'!L191-1</f>
        <v>8.1296302501519424E-2</v>
      </c>
    </row>
    <row r="192" spans="1:12" x14ac:dyDescent="0.25">
      <c r="A192" s="1" t="s">
        <v>95</v>
      </c>
      <c r="B192" s="16">
        <f>+'SCC x Ano'!B224/'SCC x Ano'!B192-1</f>
        <v>-2.1396600370177432E-2</v>
      </c>
      <c r="C192" s="16">
        <f>+'SCC x Ano'!C224/'SCC x Ano'!C192-1</f>
        <v>2.9258114016088799E-2</v>
      </c>
      <c r="D192" s="16">
        <f>+'SCC x Ano'!D224/'SCC x Ano'!D192-1</f>
        <v>1.4849705039357231E-2</v>
      </c>
      <c r="E192" s="16">
        <f>+'SCC x Ano'!E224/'SCC x Ano'!E192-1</f>
        <v>0.45424881078502577</v>
      </c>
      <c r="F192" s="16">
        <f>+'SCC x Ano'!F224/'SCC x Ano'!F192-1</f>
        <v>-2.2212704133166783E-2</v>
      </c>
      <c r="G192" s="16">
        <f>+'SCC x Ano'!G224/'SCC x Ano'!G192-1</f>
        <v>3.7801378831059385E-3</v>
      </c>
      <c r="H192" s="16">
        <f>+'SCC x Ano'!H224/'SCC x Ano'!H192-1</f>
        <v>4.8002227840311829E-2</v>
      </c>
      <c r="I192" s="16">
        <f>+'SCC x Ano'!I224/'SCC x Ano'!I192-1</f>
        <v>2.1660384413377587E-2</v>
      </c>
      <c r="J192" s="16">
        <f>+'SCC x Ano'!J224/'SCC x Ano'!J192-1</f>
        <v>9.5999891905002688E-2</v>
      </c>
      <c r="K192" s="16">
        <f>+'SCC x Ano'!K224/'SCC x Ano'!K192-1</f>
        <v>3.7306029188437506E-3</v>
      </c>
      <c r="L192" s="16">
        <f>+'SCC x Ano'!L224/'SCC x Ano'!L192-1</f>
        <v>1.139991992541356E-2</v>
      </c>
    </row>
    <row r="193" spans="1:12" x14ac:dyDescent="0.25">
      <c r="B193" s="17"/>
      <c r="C193" s="17"/>
      <c r="D193" s="17"/>
      <c r="E193" s="17"/>
      <c r="F193" s="17"/>
      <c r="G193" s="17"/>
      <c r="H193" s="17"/>
      <c r="I193" s="17"/>
      <c r="J193" s="17"/>
      <c r="K193" s="17"/>
    </row>
    <row r="194" spans="1:12" x14ac:dyDescent="0.25">
      <c r="A194" s="1"/>
    </row>
    <row r="195" spans="1:12" s="123" customFormat="1" x14ac:dyDescent="0.25">
      <c r="B195" s="123">
        <v>2014</v>
      </c>
      <c r="C195" s="123">
        <v>2014</v>
      </c>
      <c r="D195" s="123">
        <v>2014</v>
      </c>
      <c r="E195" s="123">
        <v>2014</v>
      </c>
      <c r="F195" s="123">
        <v>2014</v>
      </c>
      <c r="G195" s="123">
        <v>2014</v>
      </c>
      <c r="H195" s="123">
        <v>2014</v>
      </c>
      <c r="I195" s="123">
        <v>2014</v>
      </c>
      <c r="J195" s="123">
        <v>2014</v>
      </c>
      <c r="K195" s="123">
        <v>2014</v>
      </c>
      <c r="L195" s="123">
        <v>2014</v>
      </c>
    </row>
    <row r="196" spans="1:12" s="133" customFormat="1" x14ac:dyDescent="0.25">
      <c r="A196" s="123"/>
      <c r="B196" s="123" t="s">
        <v>780</v>
      </c>
      <c r="C196" s="123" t="s">
        <v>782</v>
      </c>
      <c r="D196" s="123" t="s">
        <v>23</v>
      </c>
      <c r="E196" s="123" t="s">
        <v>787</v>
      </c>
      <c r="F196" s="123" t="s">
        <v>788</v>
      </c>
      <c r="G196" s="123" t="s">
        <v>791</v>
      </c>
      <c r="H196" s="123" t="s">
        <v>25</v>
      </c>
      <c r="I196" s="123" t="s">
        <v>24</v>
      </c>
      <c r="J196" s="123" t="s">
        <v>35</v>
      </c>
      <c r="K196" s="123" t="s">
        <v>795</v>
      </c>
      <c r="L196" s="123" t="s">
        <v>935</v>
      </c>
    </row>
    <row r="197" spans="1:12" x14ac:dyDescent="0.25">
      <c r="A197" s="1" t="s">
        <v>529</v>
      </c>
      <c r="B197" s="16">
        <f>+'SCC x Ano'!B229/'SCC x Ano'!B197-1</f>
        <v>-0.10573007497310827</v>
      </c>
      <c r="C197" s="16">
        <f>+'SCC x Ano'!C229/'SCC x Ano'!C197-1</f>
        <v>0.80986172993791006</v>
      </c>
      <c r="D197" s="16">
        <f>+'SCC x Ano'!D229/'SCC x Ano'!D197-1</f>
        <v>9.692881505248252E-2</v>
      </c>
      <c r="E197" s="16">
        <f>+'SCC x Ano'!E229/'SCC x Ano'!E197-1</f>
        <v>0.1631213066627466</v>
      </c>
      <c r="F197" s="16">
        <f>+'SCC x Ano'!F229/'SCC x Ano'!F197-1</f>
        <v>0.30009604673195511</v>
      </c>
      <c r="G197" s="16">
        <f>+'SCC x Ano'!G229/'SCC x Ano'!G197-1</f>
        <v>0.12084708548326928</v>
      </c>
      <c r="H197" s="16">
        <f>+'SCC x Ano'!H229/'SCC x Ano'!H197-1</f>
        <v>-0.12697554226208774</v>
      </c>
      <c r="I197" s="16">
        <f>+'SCC x Ano'!I229/'SCC x Ano'!I197-1</f>
        <v>-0.10751532187291357</v>
      </c>
      <c r="J197" s="16">
        <f>+'SCC x Ano'!J229/'SCC x Ano'!J197-1</f>
        <v>7.9780538315288974E-2</v>
      </c>
      <c r="K197" s="16">
        <f>+'SCC x Ano'!K229/'SCC x Ano'!K197-1</f>
        <v>0.66314060293511212</v>
      </c>
      <c r="L197" s="16">
        <f>+'SCC x Ano'!L229/'SCC x Ano'!L197-1</f>
        <v>0.13503273304235686</v>
      </c>
    </row>
    <row r="198" spans="1:12" x14ac:dyDescent="0.25">
      <c r="A198" s="1" t="s">
        <v>530</v>
      </c>
      <c r="B198" s="16">
        <f>+'SCC x Ano'!B230/'SCC x Ano'!B198-1</f>
        <v>0.17644844025661688</v>
      </c>
      <c r="C198" s="16">
        <f>+'SCC x Ano'!C230/'SCC x Ano'!C198-1</f>
        <v>0.52216818155975608</v>
      </c>
      <c r="D198" s="16">
        <f>+'SCC x Ano'!D230/'SCC x Ano'!D198-1</f>
        <v>2.2789325186295173E-2</v>
      </c>
      <c r="E198" s="16" t="e">
        <f>+'SCC x Ano'!E230/'SCC x Ano'!E198-1</f>
        <v>#DIV/0!</v>
      </c>
      <c r="F198" s="16">
        <f>+'SCC x Ano'!F230/'SCC x Ano'!F198-1</f>
        <v>0.40761192256970902</v>
      </c>
      <c r="G198" s="16">
        <f>+'SCC x Ano'!G230/'SCC x Ano'!G198-1</f>
        <v>1.9440239524206149E-2</v>
      </c>
      <c r="H198" s="16">
        <f>+'SCC x Ano'!H230/'SCC x Ano'!H198-1</f>
        <v>-0.18083226901548033</v>
      </c>
      <c r="I198" s="16">
        <f>+'SCC x Ano'!I230/'SCC x Ano'!I198-1</f>
        <v>8.9543986748342297E-2</v>
      </c>
      <c r="J198" s="16">
        <f>+'SCC x Ano'!J230/'SCC x Ano'!J198-1</f>
        <v>-8.7148505634128459E-2</v>
      </c>
      <c r="K198" s="16">
        <f>+'SCC x Ano'!K230/'SCC x Ano'!K198-1</f>
        <v>1.3873401992641643E-2</v>
      </c>
      <c r="L198" s="16">
        <f>+'SCC x Ano'!L230/'SCC x Ano'!L198-1</f>
        <v>6.6376393858225136E-2</v>
      </c>
    </row>
    <row r="199" spans="1:12" x14ac:dyDescent="0.25">
      <c r="A199" s="1" t="s">
        <v>531</v>
      </c>
      <c r="B199" s="16">
        <f>+'SCC x Ano'!B231/'SCC x Ano'!B199-1</f>
        <v>0.18460991508285485</v>
      </c>
      <c r="C199" s="16">
        <f>+'SCC x Ano'!C231/'SCC x Ano'!C199-1</f>
        <v>0.17505524340752965</v>
      </c>
      <c r="D199" s="16">
        <f>+'SCC x Ano'!D231/'SCC x Ano'!D199-1</f>
        <v>0.11484401146283663</v>
      </c>
      <c r="E199" s="16">
        <f>+'SCC x Ano'!E231/'SCC x Ano'!E199-1</f>
        <v>-0.19028320265824183</v>
      </c>
      <c r="F199" s="16">
        <f>+'SCC x Ano'!F231/'SCC x Ano'!F199-1</f>
        <v>4.827722968195669E-2</v>
      </c>
      <c r="G199" s="16">
        <f>+'SCC x Ano'!G231/'SCC x Ano'!G199-1</f>
        <v>5.228448283693754E-2</v>
      </c>
      <c r="H199" s="16">
        <f>+'SCC x Ano'!H231/'SCC x Ano'!H199-1</f>
        <v>-0.38017646168428387</v>
      </c>
      <c r="I199" s="16">
        <f>+'SCC x Ano'!I231/'SCC x Ano'!I199-1</f>
        <v>-0.55931374096068098</v>
      </c>
      <c r="J199" s="16">
        <f>+'SCC x Ano'!J231/'SCC x Ano'!J199-1</f>
        <v>-0.73491891293257661</v>
      </c>
      <c r="K199" s="16">
        <f>+'SCC x Ano'!K231/'SCC x Ano'!K199-1</f>
        <v>-2.7643308964490965E-2</v>
      </c>
      <c r="L199" s="16">
        <f>+'SCC x Ano'!L231/'SCC x Ano'!L199-1</f>
        <v>4.8909669049903792E-2</v>
      </c>
    </row>
    <row r="200" spans="1:12" x14ac:dyDescent="0.25">
      <c r="A200" s="1" t="s">
        <v>532</v>
      </c>
      <c r="B200" s="16">
        <f>+'SCC x Ano'!B232/'SCC x Ano'!B200-1</f>
        <v>0.59314938346960155</v>
      </c>
      <c r="C200" s="16">
        <f>+'SCC x Ano'!C232/'SCC x Ano'!C200-1</f>
        <v>-0.57536110502161519</v>
      </c>
      <c r="D200" s="16">
        <f>+'SCC x Ano'!D232/'SCC x Ano'!D200-1</f>
        <v>2.7064973428057693E-2</v>
      </c>
      <c r="E200" s="16">
        <f>+'SCC x Ano'!E232/'SCC x Ano'!E200-1</f>
        <v>-1</v>
      </c>
      <c r="F200" s="16">
        <f>+'SCC x Ano'!F232/'SCC x Ano'!F200-1</f>
        <v>-9.4092003966918192E-2</v>
      </c>
      <c r="G200" s="16">
        <f>+'SCC x Ano'!G232/'SCC x Ano'!G200-1</f>
        <v>0.49720689230034099</v>
      </c>
      <c r="H200" s="16">
        <f>+'SCC x Ano'!H232/'SCC x Ano'!H200-1</f>
        <v>0.4964968001983503</v>
      </c>
      <c r="I200" s="16">
        <f>+'SCC x Ano'!I232/'SCC x Ano'!I200-1</f>
        <v>-2.1891153017555953E-2</v>
      </c>
      <c r="J200" s="16">
        <f>+'SCC x Ano'!J232/'SCC x Ano'!J200-1</f>
        <v>2.5150520101569374E-2</v>
      </c>
      <c r="K200" s="16">
        <f>+'SCC x Ano'!K232/'SCC x Ano'!K200-1</f>
        <v>1.0410735422802651</v>
      </c>
      <c r="L200" s="16">
        <f>+'SCC x Ano'!L232/'SCC x Ano'!L200-1</f>
        <v>5.2479264349345467E-2</v>
      </c>
    </row>
    <row r="201" spans="1:12" x14ac:dyDescent="0.25">
      <c r="A201" s="1" t="s">
        <v>533</v>
      </c>
      <c r="B201" s="16">
        <f>+'SCC x Ano'!B233/'SCC x Ano'!B201-1</f>
        <v>0.16126115973095834</v>
      </c>
      <c r="C201" s="16">
        <f>+'SCC x Ano'!C233/'SCC x Ano'!C201-1</f>
        <v>0.18055385919763767</v>
      </c>
      <c r="D201" s="16">
        <f>+'SCC x Ano'!D233/'SCC x Ano'!D201-1</f>
        <v>3.0763716290466592E-2</v>
      </c>
      <c r="E201" s="16">
        <f>+'SCC x Ano'!E233/'SCC x Ano'!E201-1</f>
        <v>-3.6118332358218819E-2</v>
      </c>
      <c r="F201" s="16">
        <f>+'SCC x Ano'!F233/'SCC x Ano'!F201-1</f>
        <v>6.1361181498145401E-2</v>
      </c>
      <c r="G201" s="16">
        <f>+'SCC x Ano'!G233/'SCC x Ano'!G201-1</f>
        <v>0.13117177617563391</v>
      </c>
      <c r="H201" s="16">
        <f>+'SCC x Ano'!H233/'SCC x Ano'!H201-1</f>
        <v>2.2758118879270199</v>
      </c>
      <c r="I201" s="16">
        <f>+'SCC x Ano'!I233/'SCC x Ano'!I201-1</f>
        <v>0.21677995336415257</v>
      </c>
      <c r="J201" s="16">
        <f>+'SCC x Ano'!J233/'SCC x Ano'!J201-1</f>
        <v>-3.5595865684573846E-2</v>
      </c>
      <c r="K201" s="16">
        <f>+'SCC x Ano'!K233/'SCC x Ano'!K201-1</f>
        <v>0.22986996262803938</v>
      </c>
      <c r="L201" s="16">
        <f>+'SCC x Ano'!L233/'SCC x Ano'!L201-1</f>
        <v>8.4602914575722776E-2</v>
      </c>
    </row>
    <row r="202" spans="1:12" x14ac:dyDescent="0.25">
      <c r="A202" s="1" t="s">
        <v>534</v>
      </c>
      <c r="B202" s="16">
        <f>+'SCC x Ano'!B234/'SCC x Ano'!B202-1</f>
        <v>0.20266548737882806</v>
      </c>
      <c r="C202" s="16">
        <f>+'SCC x Ano'!C234/'SCC x Ano'!C202-1</f>
        <v>-3.9141052724189773E-4</v>
      </c>
      <c r="D202" s="16">
        <f>+'SCC x Ano'!D234/'SCC x Ano'!D202-1</f>
        <v>0.12139398135810642</v>
      </c>
      <c r="E202" s="16" t="e">
        <f>+'SCC x Ano'!E234/'SCC x Ano'!E202-1</f>
        <v>#DIV/0!</v>
      </c>
      <c r="F202" s="16">
        <f>+'SCC x Ano'!F234/'SCC x Ano'!F202-1</f>
        <v>-5.8278392893602593E-2</v>
      </c>
      <c r="G202" s="16">
        <f>+'SCC x Ano'!G234/'SCC x Ano'!G202-1</f>
        <v>0.4591693416182081</v>
      </c>
      <c r="H202" s="16">
        <f>+'SCC x Ano'!H234/'SCC x Ano'!H202-1</f>
        <v>4.0581379459981193E-2</v>
      </c>
      <c r="I202" s="16">
        <f>+'SCC x Ano'!I234/'SCC x Ano'!I202-1</f>
        <v>-0.35378497847160195</v>
      </c>
      <c r="J202" s="16">
        <f>+'SCC x Ano'!J234/'SCC x Ano'!J202-1</f>
        <v>-0.1084623596951142</v>
      </c>
      <c r="K202" s="16">
        <f>+'SCC x Ano'!K234/'SCC x Ano'!K202-1</f>
        <v>-0.29593713169935076</v>
      </c>
      <c r="L202" s="16">
        <f>+'SCC x Ano'!L234/'SCC x Ano'!L202-1</f>
        <v>6.6011075620213022E-2</v>
      </c>
    </row>
    <row r="203" spans="1:12" x14ac:dyDescent="0.25">
      <c r="A203" s="1" t="s">
        <v>535</v>
      </c>
      <c r="B203" s="16">
        <f>+'SCC x Ano'!B235/'SCC x Ano'!B203-1</f>
        <v>7.393054678829003E-2</v>
      </c>
      <c r="C203" s="16">
        <f>+'SCC x Ano'!C235/'SCC x Ano'!C203-1</f>
        <v>0.3918273898643525</v>
      </c>
      <c r="D203" s="16">
        <f>+'SCC x Ano'!D235/'SCC x Ano'!D203-1</f>
        <v>0.11854272818001155</v>
      </c>
      <c r="E203" s="16">
        <f>+'SCC x Ano'!E235/'SCC x Ano'!E203-1</f>
        <v>2.1257444938498797</v>
      </c>
      <c r="F203" s="16">
        <f>+'SCC x Ano'!F235/'SCC x Ano'!F203-1</f>
        <v>-0.10837466632406656</v>
      </c>
      <c r="G203" s="16">
        <f>+'SCC x Ano'!G235/'SCC x Ano'!G203-1</f>
        <v>0.1197236986316097</v>
      </c>
      <c r="H203" s="16">
        <f>+'SCC x Ano'!H235/'SCC x Ano'!H203-1</f>
        <v>0.10664305167736488</v>
      </c>
      <c r="I203" s="16">
        <f>+'SCC x Ano'!I235/'SCC x Ano'!I203-1</f>
        <v>3.5803731036741393E-2</v>
      </c>
      <c r="J203" s="16">
        <f>+'SCC x Ano'!J235/'SCC x Ano'!J203-1</f>
        <v>0.71367805048660293</v>
      </c>
      <c r="K203" s="16">
        <f>+'SCC x Ano'!K235/'SCC x Ano'!K203-1</f>
        <v>-8.1687660398157114E-2</v>
      </c>
      <c r="L203" s="16">
        <f>+'SCC x Ano'!L235/'SCC x Ano'!L203-1</f>
        <v>5.8217801850791728E-2</v>
      </c>
    </row>
    <row r="204" spans="1:12" x14ac:dyDescent="0.25">
      <c r="A204" s="1" t="s">
        <v>536</v>
      </c>
      <c r="B204" s="16">
        <f>+'SCC x Ano'!B236/'SCC x Ano'!B204-1</f>
        <v>0.20327374562126144</v>
      </c>
      <c r="C204" s="16">
        <f>+'SCC x Ano'!C236/'SCC x Ano'!C204-1</f>
        <v>0.26559424799010789</v>
      </c>
      <c r="D204" s="16">
        <f>+'SCC x Ano'!D236/'SCC x Ano'!D204-1</f>
        <v>1.4968633414041532E-2</v>
      </c>
      <c r="E204" s="16">
        <f>+'SCC x Ano'!E236/'SCC x Ano'!E204-1</f>
        <v>0.51580444041201767</v>
      </c>
      <c r="F204" s="16">
        <f>+'SCC x Ano'!F236/'SCC x Ano'!F204-1</f>
        <v>-3.768621199377753E-2</v>
      </c>
      <c r="G204" s="16">
        <f>+'SCC x Ano'!G236/'SCC x Ano'!G204-1</f>
        <v>0.28768433110079838</v>
      </c>
      <c r="H204" s="16">
        <f>+'SCC x Ano'!H236/'SCC x Ano'!H204-1</f>
        <v>-7.3815788650843039E-2</v>
      </c>
      <c r="I204" s="16">
        <f>+'SCC x Ano'!I236/'SCC x Ano'!I204-1</f>
        <v>-0.33905375855758457</v>
      </c>
      <c r="J204" s="16">
        <f>+'SCC x Ano'!J236/'SCC x Ano'!J204-1</f>
        <v>-0.17884729395887555</v>
      </c>
      <c r="K204" s="16">
        <f>+'SCC x Ano'!K236/'SCC x Ano'!K204-1</f>
        <v>-6.0284957842101972E-2</v>
      </c>
      <c r="L204" s="16">
        <f>+'SCC x Ano'!L236/'SCC x Ano'!L204-1</f>
        <v>7.4956818044200624E-3</v>
      </c>
    </row>
    <row r="205" spans="1:12" x14ac:dyDescent="0.25">
      <c r="A205" s="1" t="s">
        <v>537</v>
      </c>
      <c r="B205" s="16">
        <f>+'SCC x Ano'!B237/'SCC x Ano'!B205-1</f>
        <v>8.0947065745218705E-2</v>
      </c>
      <c r="C205" s="16">
        <f>+'SCC x Ano'!C237/'SCC x Ano'!C205-1</f>
        <v>-1.9774538656429641E-2</v>
      </c>
      <c r="D205" s="16">
        <f>+'SCC x Ano'!D237/'SCC x Ano'!D205-1</f>
        <v>1.2533772927669995E-2</v>
      </c>
      <c r="E205" s="16">
        <f>+'SCC x Ano'!E237/'SCC x Ano'!E205-1</f>
        <v>4.8426716819165661E-2</v>
      </c>
      <c r="F205" s="16">
        <f>+'SCC x Ano'!F237/'SCC x Ano'!F205-1</f>
        <v>-2.3719575695575479E-2</v>
      </c>
      <c r="G205" s="16">
        <f>+'SCC x Ano'!G237/'SCC x Ano'!G205-1</f>
        <v>-6.5087403218911599E-2</v>
      </c>
      <c r="H205" s="16">
        <f>+'SCC x Ano'!H237/'SCC x Ano'!H205-1</f>
        <v>0.10594136380842856</v>
      </c>
      <c r="I205" s="16">
        <f>+'SCC x Ano'!I237/'SCC x Ano'!I205-1</f>
        <v>4.4719763945059832E-2</v>
      </c>
      <c r="J205" s="16">
        <f>+'SCC x Ano'!J237/'SCC x Ano'!J205-1</f>
        <v>-0.39747194717278944</v>
      </c>
      <c r="K205" s="16">
        <f>+'SCC x Ano'!K237/'SCC x Ano'!K205-1</f>
        <v>-0.55907090245061752</v>
      </c>
      <c r="L205" s="16">
        <f>+'SCC x Ano'!L237/'SCC x Ano'!L205-1</f>
        <v>-7.9936559928938777E-2</v>
      </c>
    </row>
    <row r="206" spans="1:12" x14ac:dyDescent="0.25">
      <c r="A206" s="1" t="s">
        <v>538</v>
      </c>
      <c r="B206" s="16">
        <f>+'SCC x Ano'!B238/'SCC x Ano'!B206-1</f>
        <v>0.11022625640995409</v>
      </c>
      <c r="C206" s="16">
        <f>+'SCC x Ano'!C238/'SCC x Ano'!C206-1</f>
        <v>-9.9675809665100368E-2</v>
      </c>
      <c r="D206" s="16">
        <f>+'SCC x Ano'!D238/'SCC x Ano'!D206-1</f>
        <v>0.32722103253488521</v>
      </c>
      <c r="E206" s="16">
        <f>+'SCC x Ano'!E238/'SCC x Ano'!E206-1</f>
        <v>0.70590624006614933</v>
      </c>
      <c r="F206" s="16">
        <f>+'SCC x Ano'!F238/'SCC x Ano'!F206-1</f>
        <v>-7.5643751450659158E-3</v>
      </c>
      <c r="G206" s="16">
        <f>+'SCC x Ano'!G238/'SCC x Ano'!G206-1</f>
        <v>4.7663452384624883E-2</v>
      </c>
      <c r="H206" s="16">
        <f>+'SCC x Ano'!H238/'SCC x Ano'!H206-1</f>
        <v>0.29223680687086317</v>
      </c>
      <c r="I206" s="16">
        <f>+'SCC x Ano'!I238/'SCC x Ano'!I206-1</f>
        <v>-4.4458186246091991E-2</v>
      </c>
      <c r="J206" s="16">
        <f>+'SCC x Ano'!J238/'SCC x Ano'!J206-1</f>
        <v>0.67568766993672313</v>
      </c>
      <c r="K206" s="16">
        <f>+'SCC x Ano'!K238/'SCC x Ano'!K206-1</f>
        <v>0.16140485670291804</v>
      </c>
      <c r="L206" s="16">
        <f>+'SCC x Ano'!L238/'SCC x Ano'!L206-1</f>
        <v>0.14933874849894302</v>
      </c>
    </row>
    <row r="207" spans="1:12" x14ac:dyDescent="0.25">
      <c r="A207" s="1" t="s">
        <v>539</v>
      </c>
      <c r="B207" s="16">
        <f>+'SCC x Ano'!B239/'SCC x Ano'!B207-1</f>
        <v>-2.9231136692128845E-2</v>
      </c>
      <c r="C207" s="16">
        <f>+'SCC x Ano'!C239/'SCC x Ano'!C207-1</f>
        <v>0.15140587805457906</v>
      </c>
      <c r="D207" s="16">
        <f>+'SCC x Ano'!D239/'SCC x Ano'!D207-1</f>
        <v>7.6584252285362364E-2</v>
      </c>
      <c r="E207" s="16">
        <f>+'SCC x Ano'!E239/'SCC x Ano'!E207-1</f>
        <v>0.22142841472879016</v>
      </c>
      <c r="F207" s="16">
        <f>+'SCC x Ano'!F239/'SCC x Ano'!F207-1</f>
        <v>-2.6847243344220728E-2</v>
      </c>
      <c r="G207" s="16">
        <f>+'SCC x Ano'!G239/'SCC x Ano'!G207-1</f>
        <v>-1.7895672751432889E-2</v>
      </c>
      <c r="H207" s="16">
        <f>+'SCC x Ano'!H239/'SCC x Ano'!H207-1</f>
        <v>8.2573474749314535E-2</v>
      </c>
      <c r="I207" s="16">
        <f>+'SCC x Ano'!I239/'SCC x Ano'!I207-1</f>
        <v>-2.5243651730536554E-2</v>
      </c>
      <c r="J207" s="16">
        <f>+'SCC x Ano'!J239/'SCC x Ano'!J207-1</f>
        <v>3.1875429319652149E-2</v>
      </c>
      <c r="K207" s="16">
        <f>+'SCC x Ano'!K239/'SCC x Ano'!K207-1</f>
        <v>0.20906269110239784</v>
      </c>
      <c r="L207" s="16">
        <f>+'SCC x Ano'!L239/'SCC x Ano'!L207-1</f>
        <v>6.5455792281092107E-2</v>
      </c>
    </row>
    <row r="208" spans="1:12" x14ac:dyDescent="0.25">
      <c r="A208" s="1" t="s">
        <v>540</v>
      </c>
      <c r="B208" s="16">
        <f>+'SCC x Ano'!B240/'SCC x Ano'!B208-1</f>
        <v>0.17249389239475366</v>
      </c>
      <c r="C208" s="16">
        <f>+'SCC x Ano'!C240/'SCC x Ano'!C208-1</f>
        <v>0.34038509926307858</v>
      </c>
      <c r="D208" s="16">
        <f>+'SCC x Ano'!D240/'SCC x Ano'!D208-1</f>
        <v>0.18599646575548356</v>
      </c>
      <c r="E208" s="16">
        <f>+'SCC x Ano'!E240/'SCC x Ano'!E208-1</f>
        <v>1.0434921311864627</v>
      </c>
      <c r="F208" s="16">
        <f>+'SCC x Ano'!F240/'SCC x Ano'!F208-1</f>
        <v>7.3205145138464323E-2</v>
      </c>
      <c r="G208" s="16">
        <f>+'SCC x Ano'!G240/'SCC x Ano'!G208-1</f>
        <v>0.19802781713838846</v>
      </c>
      <c r="H208" s="16">
        <f>+'SCC x Ano'!H240/'SCC x Ano'!H208-1</f>
        <v>0.37574908387618877</v>
      </c>
      <c r="I208" s="16">
        <f>+'SCC x Ano'!I240/'SCC x Ano'!I208-1</f>
        <v>-0.11141898189567334</v>
      </c>
      <c r="J208" s="16" t="e">
        <f>+'SCC x Ano'!J240/'SCC x Ano'!J208-1</f>
        <v>#DIV/0!</v>
      </c>
      <c r="K208" s="16">
        <f>+'SCC x Ano'!K240/'SCC x Ano'!K208-1</f>
        <v>9.0169052856255094E-2</v>
      </c>
      <c r="L208" s="16">
        <f>+'SCC x Ano'!L240/'SCC x Ano'!L208-1</f>
        <v>0.16903931393167904</v>
      </c>
    </row>
    <row r="209" spans="1:12" x14ac:dyDescent="0.25">
      <c r="A209" s="1" t="s">
        <v>541</v>
      </c>
      <c r="B209" s="16">
        <f>+'SCC x Ano'!B241/'SCC x Ano'!B209-1</f>
        <v>0.28486152191144098</v>
      </c>
      <c r="C209" s="16">
        <f>+'SCC x Ano'!C241/'SCC x Ano'!C209-1</f>
        <v>0.13095722131063625</v>
      </c>
      <c r="D209" s="16">
        <f>+'SCC x Ano'!D241/'SCC x Ano'!D209-1</f>
        <v>-6.314252959202149E-2</v>
      </c>
      <c r="E209" s="16">
        <f>+'SCC x Ano'!E241/'SCC x Ano'!E209-1</f>
        <v>-0.5976753586279584</v>
      </c>
      <c r="F209" s="16">
        <f>+'SCC x Ano'!F241/'SCC x Ano'!F209-1</f>
        <v>-3.3176503393969381E-2</v>
      </c>
      <c r="G209" s="16">
        <f>+'SCC x Ano'!G241/'SCC x Ano'!G209-1</f>
        <v>-0.12531367536818838</v>
      </c>
      <c r="H209" s="16">
        <f>+'SCC x Ano'!H241/'SCC x Ano'!H209-1</f>
        <v>0.27106909882374897</v>
      </c>
      <c r="I209" s="16">
        <f>+'SCC x Ano'!I241/'SCC x Ano'!I209-1</f>
        <v>-6.8539540070172267E-2</v>
      </c>
      <c r="J209" s="16">
        <f>+'SCC x Ano'!J241/'SCC x Ano'!J209-1</f>
        <v>-2.728278252452021E-2</v>
      </c>
      <c r="K209" s="16">
        <f>+'SCC x Ano'!K241/'SCC x Ano'!K209-1</f>
        <v>8.2803183282523785E-2</v>
      </c>
      <c r="L209" s="16">
        <f>+'SCC x Ano'!L241/'SCC x Ano'!L209-1</f>
        <v>-2.9544417558962199E-2</v>
      </c>
    </row>
    <row r="210" spans="1:12" x14ac:dyDescent="0.25">
      <c r="A210" s="1" t="s">
        <v>542</v>
      </c>
      <c r="B210" s="16">
        <f>+'SCC x Ano'!B242/'SCC x Ano'!B210-1</f>
        <v>0.44812328036813831</v>
      </c>
      <c r="C210" s="16">
        <f>+'SCC x Ano'!C242/'SCC x Ano'!C210-1</f>
        <v>4.8113255541710975E-2</v>
      </c>
      <c r="D210" s="16">
        <f>+'SCC x Ano'!D242/'SCC x Ano'!D210-1</f>
        <v>0.10157100754217185</v>
      </c>
      <c r="E210" s="16">
        <f>+'SCC x Ano'!E242/'SCC x Ano'!E210-1</f>
        <v>-0.33285330963788429</v>
      </c>
      <c r="F210" s="16">
        <f>+'SCC x Ano'!F242/'SCC x Ano'!F210-1</f>
        <v>0.57029703495304984</v>
      </c>
      <c r="G210" s="16">
        <f>+'SCC x Ano'!G242/'SCC x Ano'!G210-1</f>
        <v>8.3510118774965392E-2</v>
      </c>
      <c r="H210" s="16">
        <f>+'SCC x Ano'!H242/'SCC x Ano'!H210-1</f>
        <v>0.72256479376114613</v>
      </c>
      <c r="I210" s="16">
        <f>+'SCC x Ano'!I242/'SCC x Ano'!I210-1</f>
        <v>-0.13207210200795172</v>
      </c>
      <c r="J210" s="16">
        <f>+'SCC x Ano'!J242/'SCC x Ano'!J210-1</f>
        <v>-0.17690606172160117</v>
      </c>
      <c r="K210" s="16">
        <f>+'SCC x Ano'!K242/'SCC x Ano'!K210-1</f>
        <v>0.26298570533176302</v>
      </c>
      <c r="L210" s="16">
        <f>+'SCC x Ano'!L242/'SCC x Ano'!L210-1</f>
        <v>0.18001932219430405</v>
      </c>
    </row>
    <row r="211" spans="1:12" x14ac:dyDescent="0.25">
      <c r="A211" s="1" t="s">
        <v>543</v>
      </c>
      <c r="B211" s="16">
        <f>+'SCC x Ano'!B243/'SCC x Ano'!B211-1</f>
        <v>-9.0796618957361463E-2</v>
      </c>
      <c r="C211" s="16">
        <f>+'SCC x Ano'!C243/'SCC x Ano'!C211-1</f>
        <v>-0.36815462879932137</v>
      </c>
      <c r="D211" s="16">
        <f>+'SCC x Ano'!D243/'SCC x Ano'!D211-1</f>
        <v>0.23565792034404942</v>
      </c>
      <c r="E211" s="16">
        <f>+'SCC x Ano'!E243/'SCC x Ano'!E211-1</f>
        <v>-7.8253352653757657E-3</v>
      </c>
      <c r="F211" s="16">
        <f>+'SCC x Ano'!F243/'SCC x Ano'!F211-1</f>
        <v>-8.6075138591971689E-2</v>
      </c>
      <c r="G211" s="16">
        <f>+'SCC x Ano'!G243/'SCC x Ano'!G211-1</f>
        <v>0.17707769283211827</v>
      </c>
      <c r="H211" s="16">
        <f>+'SCC x Ano'!H243/'SCC x Ano'!H211-1</f>
        <v>4.4711245375013364E-2</v>
      </c>
      <c r="I211" s="16">
        <f>+'SCC x Ano'!I243/'SCC x Ano'!I211-1</f>
        <v>0.15682912247388781</v>
      </c>
      <c r="J211" s="16">
        <f>+'SCC x Ano'!J243/'SCC x Ano'!J211-1</f>
        <v>0.36120083175940665</v>
      </c>
      <c r="K211" s="16">
        <f>+'SCC x Ano'!K243/'SCC x Ano'!K211-1</f>
        <v>0.12101881818431059</v>
      </c>
      <c r="L211" s="16">
        <f>+'SCC x Ano'!L243/'SCC x Ano'!L211-1</f>
        <v>8.3443277654077219E-2</v>
      </c>
    </row>
    <row r="212" spans="1:12" x14ac:dyDescent="0.25">
      <c r="A212" s="1" t="s">
        <v>544</v>
      </c>
      <c r="B212" s="16">
        <f>+'SCC x Ano'!B244/'SCC x Ano'!B212-1</f>
        <v>-5.1552385362790498E-2</v>
      </c>
      <c r="C212" s="16">
        <f>+'SCC x Ano'!C244/'SCC x Ano'!C212-1</f>
        <v>-5.1968002560628501E-2</v>
      </c>
      <c r="D212" s="16">
        <f>+'SCC x Ano'!D244/'SCC x Ano'!D212-1</f>
        <v>9.8208900170521973E-2</v>
      </c>
      <c r="E212" s="16">
        <f>+'SCC x Ano'!E244/'SCC x Ano'!E212-1</f>
        <v>0.17838046014342401</v>
      </c>
      <c r="F212" s="16">
        <f>+'SCC x Ano'!F244/'SCC x Ano'!F212-1</f>
        <v>7.1955394255208693E-2</v>
      </c>
      <c r="G212" s="16">
        <f>+'SCC x Ano'!G244/'SCC x Ano'!G212-1</f>
        <v>0.14972497614812252</v>
      </c>
      <c r="H212" s="16">
        <f>+'SCC x Ano'!H244/'SCC x Ano'!H212-1</f>
        <v>0.15074303675948264</v>
      </c>
      <c r="I212" s="16">
        <f>+'SCC x Ano'!I244/'SCC x Ano'!I212-1</f>
        <v>-1.5371933912824765E-2</v>
      </c>
      <c r="J212" s="16">
        <f>+'SCC x Ano'!J244/'SCC x Ano'!J212-1</f>
        <v>-1.8097522582105618E-3</v>
      </c>
      <c r="K212" s="16">
        <f>+'SCC x Ano'!K244/'SCC x Ano'!K212-1</f>
        <v>0.36042211592033757</v>
      </c>
      <c r="L212" s="16">
        <f>+'SCC x Ano'!L244/'SCC x Ano'!L212-1</f>
        <v>9.8543188624517386E-2</v>
      </c>
    </row>
    <row r="213" spans="1:12" x14ac:dyDescent="0.25">
      <c r="A213" s="1" t="s">
        <v>545</v>
      </c>
      <c r="B213" s="16">
        <f>+'SCC x Ano'!B245/'SCC x Ano'!B213-1</f>
        <v>1.0049371504436078E-2</v>
      </c>
      <c r="C213" s="16">
        <f>+'SCC x Ano'!C245/'SCC x Ano'!C213-1</f>
        <v>0.27939902062867872</v>
      </c>
      <c r="D213" s="16">
        <f>+'SCC x Ano'!D245/'SCC x Ano'!D213-1</f>
        <v>1.2894847158881895E-2</v>
      </c>
      <c r="E213" s="16">
        <f>+'SCC x Ano'!E245/'SCC x Ano'!E213-1</f>
        <v>0.16952990596652828</v>
      </c>
      <c r="F213" s="16">
        <f>+'SCC x Ano'!F245/'SCC x Ano'!F213-1</f>
        <v>-6.9866431552015551E-2</v>
      </c>
      <c r="G213" s="16">
        <f>+'SCC x Ano'!G245/'SCC x Ano'!G213-1</f>
        <v>2.3177182663858265E-2</v>
      </c>
      <c r="H213" s="16">
        <f>+'SCC x Ano'!H245/'SCC x Ano'!H213-1</f>
        <v>3.7984618141181148E-2</v>
      </c>
      <c r="I213" s="16">
        <f>+'SCC x Ano'!I245/'SCC x Ano'!I213-1</f>
        <v>7.2013784673916614E-3</v>
      </c>
      <c r="J213" s="16">
        <f>+'SCC x Ano'!J245/'SCC x Ano'!J213-1</f>
        <v>2.4665534940828904E-2</v>
      </c>
      <c r="K213" s="16">
        <f>+'SCC x Ano'!K245/'SCC x Ano'!K213-1</f>
        <v>8.6350081856103822E-2</v>
      </c>
      <c r="L213" s="16">
        <f>+'SCC x Ano'!L245/'SCC x Ano'!L213-1</f>
        <v>2.2304702914786034E-3</v>
      </c>
    </row>
    <row r="214" spans="1:12" x14ac:dyDescent="0.25">
      <c r="A214" s="1" t="s">
        <v>546</v>
      </c>
      <c r="B214" s="16">
        <f>+'SCC x Ano'!B246/'SCC x Ano'!B214-1</f>
        <v>-3.9981192540588295E-2</v>
      </c>
      <c r="C214" s="16">
        <f>+'SCC x Ano'!C246/'SCC x Ano'!C214-1</f>
        <v>-0.77976339818295148</v>
      </c>
      <c r="D214" s="16">
        <f>+'SCC x Ano'!D246/'SCC x Ano'!D214-1</f>
        <v>1.8468904702741762E-2</v>
      </c>
      <c r="E214" s="16">
        <f>+'SCC x Ano'!E246/'SCC x Ano'!E214-1</f>
        <v>-0.25840636819794105</v>
      </c>
      <c r="F214" s="16">
        <f>+'SCC x Ano'!F246/'SCC x Ano'!F214-1</f>
        <v>5.438052405422944E-3</v>
      </c>
      <c r="G214" s="16">
        <f>+'SCC x Ano'!G246/'SCC x Ano'!G214-1</f>
        <v>7.3698647952858742E-2</v>
      </c>
      <c r="H214" s="16">
        <f>+'SCC x Ano'!H246/'SCC x Ano'!H214-1</f>
        <v>0.15968890787533252</v>
      </c>
      <c r="I214" s="16">
        <f>+'SCC x Ano'!I246/'SCC x Ano'!I214-1</f>
        <v>-5.1267907581024286E-2</v>
      </c>
      <c r="J214" s="16">
        <f>+'SCC x Ano'!J246/'SCC x Ano'!J214-1</f>
        <v>-0.12987975330033086</v>
      </c>
      <c r="K214" s="16">
        <f>+'SCC x Ano'!K246/'SCC x Ano'!K214-1</f>
        <v>0.1632150254022473</v>
      </c>
      <c r="L214" s="16">
        <f>+'SCC x Ano'!L246/'SCC x Ano'!L214-1</f>
        <v>-5.6524455560078568E-3</v>
      </c>
    </row>
    <row r="215" spans="1:12" x14ac:dyDescent="0.25">
      <c r="A215" s="1" t="s">
        <v>547</v>
      </c>
      <c r="B215" s="16">
        <f>+'SCC x Ano'!B247/'SCC x Ano'!B215-1</f>
        <v>-6.8754015110790156E-3</v>
      </c>
      <c r="C215" s="16">
        <f>+'SCC x Ano'!C247/'SCC x Ano'!C215-1</f>
        <v>0.1621177602014634</v>
      </c>
      <c r="D215" s="16">
        <f>+'SCC x Ano'!D247/'SCC x Ano'!D215-1</f>
        <v>2.6912067611525092E-2</v>
      </c>
      <c r="E215" s="16">
        <f>+'SCC x Ano'!E247/'SCC x Ano'!E215-1</f>
        <v>-4.0839760237683875E-2</v>
      </c>
      <c r="F215" s="16">
        <f>+'SCC x Ano'!F247/'SCC x Ano'!F215-1</f>
        <v>-1.1665218396173738E-2</v>
      </c>
      <c r="G215" s="16">
        <f>+'SCC x Ano'!G247/'SCC x Ano'!G215-1</f>
        <v>9.8568837998012526E-2</v>
      </c>
      <c r="H215" s="16">
        <f>+'SCC x Ano'!H247/'SCC x Ano'!H215-1</f>
        <v>8.0063928733378864E-2</v>
      </c>
      <c r="I215" s="16">
        <f>+'SCC x Ano'!I247/'SCC x Ano'!I215-1</f>
        <v>9.1065643384663497E-2</v>
      </c>
      <c r="J215" s="16">
        <f>+'SCC x Ano'!J247/'SCC x Ano'!J215-1</f>
        <v>-0.2134721436124809</v>
      </c>
      <c r="K215" s="16">
        <f>+'SCC x Ano'!K247/'SCC x Ano'!K215-1</f>
        <v>3.0391341519889092E-2</v>
      </c>
      <c r="L215" s="16">
        <f>+'SCC x Ano'!L247/'SCC x Ano'!L215-1</f>
        <v>1.9554455134518811E-2</v>
      </c>
    </row>
    <row r="216" spans="1:12" x14ac:dyDescent="0.25">
      <c r="A216" s="1" t="s">
        <v>548</v>
      </c>
      <c r="B216" s="16">
        <f>+'SCC x Ano'!B248/'SCC x Ano'!B216-1</f>
        <v>0.12436237572218256</v>
      </c>
      <c r="C216" s="16">
        <f>+'SCC x Ano'!C248/'SCC x Ano'!C216-1</f>
        <v>0.12982435561169003</v>
      </c>
      <c r="D216" s="16">
        <f>+'SCC x Ano'!D248/'SCC x Ano'!D216-1</f>
        <v>3.3766451754256854E-2</v>
      </c>
      <c r="E216" s="16">
        <f>+'SCC x Ano'!E248/'SCC x Ano'!E216-1</f>
        <v>0.32172736645071676</v>
      </c>
      <c r="F216" s="16">
        <f>+'SCC x Ano'!F248/'SCC x Ano'!F216-1</f>
        <v>-1.989667081400015E-2</v>
      </c>
      <c r="G216" s="16">
        <f>+'SCC x Ano'!G248/'SCC x Ano'!G216-1</f>
        <v>4.6807410390475424E-2</v>
      </c>
      <c r="H216" s="16">
        <f>+'SCC x Ano'!H248/'SCC x Ano'!H216-1</f>
        <v>-0.11517780114082554</v>
      </c>
      <c r="I216" s="16">
        <f>+'SCC x Ano'!I248/'SCC x Ano'!I216-1</f>
        <v>-3.6951336658229139E-2</v>
      </c>
      <c r="J216" s="16">
        <f>+'SCC x Ano'!J248/'SCC x Ano'!J216-1</f>
        <v>6.1170995338582168E-2</v>
      </c>
      <c r="K216" s="16">
        <f>+'SCC x Ano'!K248/'SCC x Ano'!K216-1</f>
        <v>7.907670108871101E-2</v>
      </c>
      <c r="L216" s="16">
        <f>+'SCC x Ano'!L248/'SCC x Ano'!L216-1</f>
        <v>3.5119181723509918E-2</v>
      </c>
    </row>
    <row r="217" spans="1:12" x14ac:dyDescent="0.25">
      <c r="A217" s="1" t="s">
        <v>549</v>
      </c>
      <c r="B217" s="16">
        <f>+'SCC x Ano'!B249/'SCC x Ano'!B217-1</f>
        <v>-1.1339188932832145E-2</v>
      </c>
      <c r="C217" s="16">
        <f>+'SCC x Ano'!C249/'SCC x Ano'!C217-1</f>
        <v>-8.5476256215716306E-2</v>
      </c>
      <c r="D217" s="16">
        <f>+'SCC x Ano'!D249/'SCC x Ano'!D217-1</f>
        <v>-2.4344685308552716E-3</v>
      </c>
      <c r="E217" s="16">
        <f>+'SCC x Ano'!E249/'SCC x Ano'!E217-1</f>
        <v>-0.31174146091701826</v>
      </c>
      <c r="F217" s="16">
        <f>+'SCC x Ano'!F249/'SCC x Ano'!F217-1</f>
        <v>-2.239986978044739E-2</v>
      </c>
      <c r="G217" s="16">
        <f>+'SCC x Ano'!G249/'SCC x Ano'!G217-1</f>
        <v>0.15992265654703264</v>
      </c>
      <c r="H217" s="16">
        <f>+'SCC x Ano'!H249/'SCC x Ano'!H217-1</f>
        <v>1.63962460791367E-2</v>
      </c>
      <c r="I217" s="16">
        <f>+'SCC x Ano'!I249/'SCC x Ano'!I217-1</f>
        <v>-9.6455962189698319E-2</v>
      </c>
      <c r="J217" s="16">
        <f>+'SCC x Ano'!J249/'SCC x Ano'!J217-1</f>
        <v>8.1154951562358857E-2</v>
      </c>
      <c r="K217" s="16">
        <f>+'SCC x Ano'!K249/'SCC x Ano'!K217-1</f>
        <v>0.13121118929227515</v>
      </c>
      <c r="L217" s="16">
        <f>+'SCC x Ano'!L249/'SCC x Ano'!L217-1</f>
        <v>-6.1111140694046773E-3</v>
      </c>
    </row>
    <row r="218" spans="1:12" x14ac:dyDescent="0.25">
      <c r="A218" s="1" t="s">
        <v>550</v>
      </c>
      <c r="B218" s="16">
        <f>+'SCC x Ano'!B250/'SCC x Ano'!B218-1</f>
        <v>6.0618762846553986E-2</v>
      </c>
      <c r="C218" s="16">
        <f>+'SCC x Ano'!C250/'SCC x Ano'!C218-1</f>
        <v>8.7839679250172109E-2</v>
      </c>
      <c r="D218" s="16">
        <f>+'SCC x Ano'!D250/'SCC x Ano'!D218-1</f>
        <v>3.6208276094313874E-2</v>
      </c>
      <c r="E218" s="16">
        <f>+'SCC x Ano'!E250/'SCC x Ano'!E218-1</f>
        <v>8.3841582306374951E-2</v>
      </c>
      <c r="F218" s="16">
        <f>+'SCC x Ano'!F250/'SCC x Ano'!F218-1</f>
        <v>-4.2300249159637371E-2</v>
      </c>
      <c r="G218" s="16">
        <f>+'SCC x Ano'!G250/'SCC x Ano'!G218-1</f>
        <v>0.1356479706323932</v>
      </c>
      <c r="H218" s="16">
        <f>+'SCC x Ano'!H250/'SCC x Ano'!H218-1</f>
        <v>-5.4663119493072565E-2</v>
      </c>
      <c r="I218" s="16">
        <f>+'SCC x Ano'!I250/'SCC x Ano'!I218-1</f>
        <v>-9.8626157081326049E-2</v>
      </c>
      <c r="J218" s="16">
        <f>+'SCC x Ano'!J250/'SCC x Ano'!J218-1</f>
        <v>7.127159741038791E-2</v>
      </c>
      <c r="K218" s="16">
        <f>+'SCC x Ano'!K250/'SCC x Ano'!K218-1</f>
        <v>0.15561833790211654</v>
      </c>
      <c r="L218" s="16">
        <f>+'SCC x Ano'!L250/'SCC x Ano'!L218-1</f>
        <v>2.6090975153448825E-2</v>
      </c>
    </row>
    <row r="219" spans="1:12" x14ac:dyDescent="0.25">
      <c r="A219" s="1" t="s">
        <v>551</v>
      </c>
      <c r="B219" s="16">
        <f>+'SCC x Ano'!B251/'SCC x Ano'!B219-1</f>
        <v>0.10365660688687939</v>
      </c>
      <c r="C219" s="16">
        <f>+'SCC x Ano'!C251/'SCC x Ano'!C219-1</f>
        <v>0.2540470416609506</v>
      </c>
      <c r="D219" s="16">
        <f>+'SCC x Ano'!D251/'SCC x Ano'!D219-1</f>
        <v>0.10614430343685854</v>
      </c>
      <c r="E219" s="16">
        <f>+'SCC x Ano'!E251/'SCC x Ano'!E219-1</f>
        <v>2.5000110037295955</v>
      </c>
      <c r="F219" s="16">
        <f>+'SCC x Ano'!F251/'SCC x Ano'!F219-1</f>
        <v>1.0102716917224752E-2</v>
      </c>
      <c r="G219" s="16">
        <f>+'SCC x Ano'!G251/'SCC x Ano'!G219-1</f>
        <v>0.11309194326725591</v>
      </c>
      <c r="H219" s="16">
        <f>+'SCC x Ano'!H251/'SCC x Ano'!H219-1</f>
        <v>4.1198645055429584E-2</v>
      </c>
      <c r="I219" s="16">
        <f>+'SCC x Ano'!I251/'SCC x Ano'!I219-1</f>
        <v>3.1918697854564249E-2</v>
      </c>
      <c r="J219" s="16">
        <f>+'SCC x Ano'!J251/'SCC x Ano'!J219-1</f>
        <v>3.7832332092592402E-2</v>
      </c>
      <c r="K219" s="16">
        <f>+'SCC x Ano'!K251/'SCC x Ano'!K219-1</f>
        <v>9.6074004456307316E-2</v>
      </c>
      <c r="L219" s="16">
        <f>+'SCC x Ano'!L251/'SCC x Ano'!L219-1</f>
        <v>9.0802831109829674E-2</v>
      </c>
    </row>
    <row r="220" spans="1:12" x14ac:dyDescent="0.25">
      <c r="A220" s="1" t="s">
        <v>552</v>
      </c>
      <c r="B220" s="16">
        <f>+'SCC x Ano'!B252/'SCC x Ano'!B220-1</f>
        <v>0.14896893718588977</v>
      </c>
      <c r="C220" s="16">
        <f>+'SCC x Ano'!C252/'SCC x Ano'!C220-1</f>
        <v>-7.8201144029631298E-2</v>
      </c>
      <c r="D220" s="16">
        <f>+'SCC x Ano'!D252/'SCC x Ano'!D220-1</f>
        <v>-8.7572050383579625E-2</v>
      </c>
      <c r="E220" s="16">
        <f>+'SCC x Ano'!E252/'SCC x Ano'!E220-1</f>
        <v>-0.17439036807603037</v>
      </c>
      <c r="F220" s="16">
        <f>+'SCC x Ano'!F252/'SCC x Ano'!F220-1</f>
        <v>2.323971043784967E-2</v>
      </c>
      <c r="G220" s="16">
        <f>+'SCC x Ano'!G252/'SCC x Ano'!G220-1</f>
        <v>0.22481031804122842</v>
      </c>
      <c r="H220" s="16">
        <f>+'SCC x Ano'!H252/'SCC x Ano'!H220-1</f>
        <v>-5.4594225723129552E-2</v>
      </c>
      <c r="I220" s="16">
        <f>+'SCC x Ano'!I252/'SCC x Ano'!I220-1</f>
        <v>7.9097883741049868E-2</v>
      </c>
      <c r="J220" s="16">
        <f>+'SCC x Ano'!J252/'SCC x Ano'!J220-1</f>
        <v>0.10072287131769042</v>
      </c>
      <c r="K220" s="16">
        <f>+'SCC x Ano'!K252/'SCC x Ano'!K220-1</f>
        <v>0.23709432674670738</v>
      </c>
      <c r="L220" s="16">
        <f>+'SCC x Ano'!L252/'SCC x Ano'!L220-1</f>
        <v>-2.2163756003584556E-2</v>
      </c>
    </row>
    <row r="221" spans="1:12" x14ac:dyDescent="0.25">
      <c r="A221" s="1" t="s">
        <v>553</v>
      </c>
      <c r="B221" s="16">
        <f>+'SCC x Ano'!B253/'SCC x Ano'!B221-1</f>
        <v>0.18832619725784738</v>
      </c>
      <c r="C221" s="16">
        <f>+'SCC x Ano'!C253/'SCC x Ano'!C221-1</f>
        <v>0.38219014396344186</v>
      </c>
      <c r="D221" s="16">
        <f>+'SCC x Ano'!D253/'SCC x Ano'!D221-1</f>
        <v>5.8596885062601967E-2</v>
      </c>
      <c r="E221" s="16">
        <f>+'SCC x Ano'!E253/'SCC x Ano'!E221-1</f>
        <v>-4.6533419045190039E-2</v>
      </c>
      <c r="F221" s="16">
        <f>+'SCC x Ano'!F253/'SCC x Ano'!F221-1</f>
        <v>-5.0761489407358473E-2</v>
      </c>
      <c r="G221" s="16">
        <f>+'SCC x Ano'!G253/'SCC x Ano'!G221-1</f>
        <v>0.2540297487052019</v>
      </c>
      <c r="H221" s="16">
        <f>+'SCC x Ano'!H253/'SCC x Ano'!H221-1</f>
        <v>0.12520114702782714</v>
      </c>
      <c r="I221" s="16">
        <f>+'SCC x Ano'!I253/'SCC x Ano'!I221-1</f>
        <v>-0.12928927944489832</v>
      </c>
      <c r="J221" s="16">
        <f>+'SCC x Ano'!J253/'SCC x Ano'!J221-1</f>
        <v>0.26353448164288018</v>
      </c>
      <c r="K221" s="16">
        <f>+'SCC x Ano'!K253/'SCC x Ano'!K221-1</f>
        <v>0.17793762591908968</v>
      </c>
      <c r="L221" s="16">
        <f>+'SCC x Ano'!L253/'SCC x Ano'!L221-1</f>
        <v>5.472769748220796E-2</v>
      </c>
    </row>
    <row r="222" spans="1:12" x14ac:dyDescent="0.25">
      <c r="A222" s="1" t="s">
        <v>554</v>
      </c>
      <c r="B222" s="16">
        <f>+'SCC x Ano'!B254/'SCC x Ano'!B222-1</f>
        <v>0.21196806631518461</v>
      </c>
      <c r="C222" s="16">
        <f>+'SCC x Ano'!C254/'SCC x Ano'!C222-1</f>
        <v>0.48416766742561568</v>
      </c>
      <c r="D222" s="16">
        <f>+'SCC x Ano'!D254/'SCC x Ano'!D222-1</f>
        <v>-2.928381529070323E-2</v>
      </c>
      <c r="E222" s="16">
        <f>+'SCC x Ano'!E254/'SCC x Ano'!E222-1</f>
        <v>0.32400840723890001</v>
      </c>
      <c r="F222" s="16">
        <f>+'SCC x Ano'!F254/'SCC x Ano'!F222-1</f>
        <v>4.3008878255727412E-2</v>
      </c>
      <c r="G222" s="16">
        <f>+'SCC x Ano'!G254/'SCC x Ano'!G222-1</f>
        <v>3.9686131933631019E-2</v>
      </c>
      <c r="H222" s="16">
        <f>+'SCC x Ano'!H254/'SCC x Ano'!H222-1</f>
        <v>0.14969276562685119</v>
      </c>
      <c r="I222" s="16">
        <f>+'SCC x Ano'!I254/'SCC x Ano'!I222-1</f>
        <v>0.15012149888491355</v>
      </c>
      <c r="J222" s="16">
        <f>+'SCC x Ano'!J254/'SCC x Ano'!J222-1</f>
        <v>-4.1286414775794089E-3</v>
      </c>
      <c r="K222" s="16">
        <f>+'SCC x Ano'!K254/'SCC x Ano'!K222-1</f>
        <v>0.11159307307267219</v>
      </c>
      <c r="L222" s="16">
        <f>+'SCC x Ano'!L254/'SCC x Ano'!L222-1</f>
        <v>3.549719867011869E-2</v>
      </c>
    </row>
    <row r="223" spans="1:12" x14ac:dyDescent="0.25">
      <c r="A223" s="1" t="s">
        <v>555</v>
      </c>
      <c r="B223" s="16">
        <f>+'SCC x Ano'!B255/'SCC x Ano'!B223-1</f>
        <v>3.2613291075927586E-2</v>
      </c>
      <c r="C223" s="16">
        <f>+'SCC x Ano'!C255/'SCC x Ano'!C223-1</f>
        <v>0.19248079154663045</v>
      </c>
      <c r="D223" s="16">
        <f>+'SCC x Ano'!D255/'SCC x Ano'!D223-1</f>
        <v>3.6115635660794787E-2</v>
      </c>
      <c r="E223" s="16">
        <f>+'SCC x Ano'!E255/'SCC x Ano'!E223-1</f>
        <v>1.2138802523806711</v>
      </c>
      <c r="F223" s="16">
        <f>+'SCC x Ano'!F255/'SCC x Ano'!F223-1</f>
        <v>-4.0370955981887446E-2</v>
      </c>
      <c r="G223" s="16">
        <f>+'SCC x Ano'!G255/'SCC x Ano'!G223-1</f>
        <v>7.9090468675472092E-2</v>
      </c>
      <c r="H223" s="16">
        <f>+'SCC x Ano'!H255/'SCC x Ano'!H223-1</f>
        <v>-6.8896672297587114E-2</v>
      </c>
      <c r="I223" s="16">
        <f>+'SCC x Ano'!I255/'SCC x Ano'!I223-1</f>
        <v>-0.2446213786496344</v>
      </c>
      <c r="J223" s="16">
        <f>+'SCC x Ano'!J255/'SCC x Ano'!J223-1</f>
        <v>9.2974208475475884E-3</v>
      </c>
      <c r="K223" s="16">
        <f>+'SCC x Ano'!K255/'SCC x Ano'!K223-1</f>
        <v>0.15861190298004346</v>
      </c>
      <c r="L223" s="16">
        <f>+'SCC x Ano'!L255/'SCC x Ano'!L223-1</f>
        <v>2.9372354723731453E-2</v>
      </c>
    </row>
    <row r="224" spans="1:12" x14ac:dyDescent="0.25">
      <c r="A224" s="11" t="s">
        <v>95</v>
      </c>
      <c r="B224" s="16">
        <f>+'SCC x Ano'!B256/'SCC x Ano'!B224-1</f>
        <v>8.5973275510499159E-2</v>
      </c>
      <c r="C224" s="16">
        <f>+'SCC x Ano'!C256/'SCC x Ano'!C224-1</f>
        <v>9.5423596723343662E-2</v>
      </c>
      <c r="D224" s="16">
        <f>+'SCC x Ano'!D256/'SCC x Ano'!D224-1</f>
        <v>3.7760239520350902E-2</v>
      </c>
      <c r="E224" s="16">
        <f>+'SCC x Ano'!E256/'SCC x Ano'!E224-1</f>
        <v>0.27362283959540079</v>
      </c>
      <c r="F224" s="16">
        <f>+'SCC x Ano'!F256/'SCC x Ano'!F224-1</f>
        <v>-1.63416099493634E-2</v>
      </c>
      <c r="G224" s="16">
        <f>+'SCC x Ano'!G256/'SCC x Ano'!G224-1</f>
        <v>7.3116706092399841E-2</v>
      </c>
      <c r="H224" s="16">
        <f>+'SCC x Ano'!H256/'SCC x Ano'!H224-1</f>
        <v>-4.7600192741876879E-2</v>
      </c>
      <c r="I224" s="16">
        <f>+'SCC x Ano'!I256/'SCC x Ano'!I224-1</f>
        <v>-2.1293926427181198E-2</v>
      </c>
      <c r="J224" s="16">
        <f>+'SCC x Ano'!J256/'SCC x Ano'!J224-1</f>
        <v>-5.1705820657557244E-2</v>
      </c>
      <c r="K224" s="16">
        <f>+'SCC x Ano'!K256/'SCC x Ano'!K224-1</f>
        <v>8.7917132660626285E-2</v>
      </c>
      <c r="L224" s="16">
        <f>+'SCC x Ano'!L256/'SCC x Ano'!L224-1</f>
        <v>3.3561738561631582E-2</v>
      </c>
    </row>
    <row r="225" spans="1:12" x14ac:dyDescent="0.25">
      <c r="B225" s="16"/>
      <c r="C225" s="16"/>
      <c r="D225" s="16"/>
      <c r="E225" s="16"/>
      <c r="F225" s="16"/>
      <c r="G225" s="16"/>
      <c r="H225" s="16"/>
      <c r="I225" s="16"/>
      <c r="J225" s="16"/>
      <c r="K225" s="16"/>
    </row>
    <row r="226" spans="1:12" x14ac:dyDescent="0.25">
      <c r="C226" s="133"/>
      <c r="D226" s="133"/>
      <c r="E226" s="133"/>
      <c r="F226" s="133"/>
      <c r="G226" s="133"/>
      <c r="H226" s="133"/>
      <c r="I226" s="133"/>
      <c r="J226" s="133"/>
      <c r="K226" s="133"/>
    </row>
    <row r="227" spans="1:12" s="123" customFormat="1" x14ac:dyDescent="0.25">
      <c r="B227" s="123">
        <v>2015</v>
      </c>
      <c r="C227" s="123">
        <v>2015</v>
      </c>
      <c r="D227" s="123">
        <v>2015</v>
      </c>
      <c r="E227" s="123">
        <v>2015</v>
      </c>
      <c r="F227" s="123">
        <v>2015</v>
      </c>
      <c r="G227" s="123">
        <v>2015</v>
      </c>
      <c r="H227" s="123">
        <v>2015</v>
      </c>
      <c r="I227" s="123">
        <v>2015</v>
      </c>
      <c r="J227" s="123">
        <v>2015</v>
      </c>
      <c r="K227" s="123">
        <v>2015</v>
      </c>
      <c r="L227" s="123">
        <v>2015</v>
      </c>
    </row>
    <row r="228" spans="1:12" s="133" customFormat="1" x14ac:dyDescent="0.25">
      <c r="A228" s="123"/>
      <c r="B228" s="123" t="s">
        <v>780</v>
      </c>
      <c r="C228" s="123" t="s">
        <v>782</v>
      </c>
      <c r="D228" s="123" t="s">
        <v>23</v>
      </c>
      <c r="E228" s="123" t="s">
        <v>787</v>
      </c>
      <c r="F228" s="123" t="s">
        <v>788</v>
      </c>
      <c r="G228" s="123" t="s">
        <v>791</v>
      </c>
      <c r="H228" s="123" t="s">
        <v>25</v>
      </c>
      <c r="I228" s="123" t="s">
        <v>24</v>
      </c>
      <c r="J228" s="123" t="s">
        <v>35</v>
      </c>
      <c r="K228" s="123" t="s">
        <v>795</v>
      </c>
      <c r="L228" s="123" t="s">
        <v>935</v>
      </c>
    </row>
    <row r="229" spans="1:12" x14ac:dyDescent="0.25">
      <c r="A229" s="123" t="s">
        <v>529</v>
      </c>
      <c r="B229" s="16">
        <f>+'SCC x Ano'!B261/'SCC x Ano'!B229-1</f>
        <v>-7.8535382191629921E-2</v>
      </c>
      <c r="C229" s="16">
        <f>+'SCC x Ano'!C261/'SCC x Ano'!C229-1</f>
        <v>-0.17876441608366911</v>
      </c>
      <c r="D229" s="16">
        <f>+'SCC x Ano'!D261/'SCC x Ano'!D229-1</f>
        <v>-7.2685266233825208E-2</v>
      </c>
      <c r="E229" s="16">
        <f>+'SCC x Ano'!E261/'SCC x Ano'!E229-1</f>
        <v>-0.61952014303677372</v>
      </c>
      <c r="F229" s="16">
        <f>+'SCC x Ano'!F261/'SCC x Ano'!F229-1</f>
        <v>-0.1867120996718683</v>
      </c>
      <c r="G229" s="16">
        <f>+'SCC x Ano'!G261/'SCC x Ano'!G229-1</f>
        <v>-1.1067288007958309E-2</v>
      </c>
      <c r="H229" s="16">
        <f>+'SCC x Ano'!H261/'SCC x Ano'!H229-1</f>
        <v>0.22210816234231534</v>
      </c>
      <c r="I229" s="16">
        <f>+'SCC x Ano'!I261/'SCC x Ano'!I229-1</f>
        <v>-0.44292600056068543</v>
      </c>
      <c r="J229" s="16">
        <f>+'SCC x Ano'!J261/'SCC x Ano'!J229-1</f>
        <v>-0.61620683138252286</v>
      </c>
      <c r="K229" s="16">
        <f>+'SCC x Ano'!K261/'SCC x Ano'!K229-1</f>
        <v>-0.29561666471478298</v>
      </c>
      <c r="L229" s="16">
        <f>+'SCC x Ano'!L261/'SCC x Ano'!L229-1</f>
        <v>-0.11431571810537933</v>
      </c>
    </row>
    <row r="230" spans="1:12" x14ac:dyDescent="0.25">
      <c r="A230" s="123" t="s">
        <v>530</v>
      </c>
      <c r="B230" s="16">
        <f>+'SCC x Ano'!B262/'SCC x Ano'!B230-1</f>
        <v>0.32040212417150737</v>
      </c>
      <c r="C230" s="16">
        <f>+'SCC x Ano'!C262/'SCC x Ano'!C230-1</f>
        <v>-0.66438544851287218</v>
      </c>
      <c r="D230" s="16">
        <f>+'SCC x Ano'!D262/'SCC x Ano'!D230-1</f>
        <v>-0.13461930881191175</v>
      </c>
      <c r="E230" s="16">
        <f>+'SCC x Ano'!E262/'SCC x Ano'!E230-1</f>
        <v>-1</v>
      </c>
      <c r="F230" s="16">
        <f>+'SCC x Ano'!F262/'SCC x Ano'!F230-1</f>
        <v>-0.22632855862592172</v>
      </c>
      <c r="G230" s="16">
        <f>+'SCC x Ano'!G262/'SCC x Ano'!G230-1</f>
        <v>0.17464912145399203</v>
      </c>
      <c r="H230" s="16">
        <f>+'SCC x Ano'!H262/'SCC x Ano'!H230-1</f>
        <v>-0.72984624218830185</v>
      </c>
      <c r="I230" s="16">
        <f>+'SCC x Ano'!I262/'SCC x Ano'!I230-1</f>
        <v>-7.7264446460205471E-2</v>
      </c>
      <c r="J230" s="16">
        <f>+'SCC x Ano'!J262/'SCC x Ano'!J230-1</f>
        <v>4.909609782980473E-2</v>
      </c>
      <c r="K230" s="16">
        <f>+'SCC x Ano'!K262/'SCC x Ano'!K230-1</f>
        <v>1.0309669390233993</v>
      </c>
      <c r="L230" s="16">
        <f>+'SCC x Ano'!L262/'SCC x Ano'!L230-1</f>
        <v>-0.11993013482762194</v>
      </c>
    </row>
    <row r="231" spans="1:12" x14ac:dyDescent="0.25">
      <c r="A231" s="123" t="s">
        <v>531</v>
      </c>
      <c r="B231" s="16">
        <f>+'SCC x Ano'!B263/'SCC x Ano'!B231-1</f>
        <v>0.22743639463307508</v>
      </c>
      <c r="C231" s="16">
        <f>+'SCC x Ano'!C263/'SCC x Ano'!C231-1</f>
        <v>8.8552638124608229E-2</v>
      </c>
      <c r="D231" s="16">
        <f>+'SCC x Ano'!D263/'SCC x Ano'!D231-1</f>
        <v>-0.35894073158868134</v>
      </c>
      <c r="E231" s="16">
        <f>+'SCC x Ano'!E263/'SCC x Ano'!E231-1</f>
        <v>5.0601058943456678E-2</v>
      </c>
      <c r="F231" s="16">
        <f>+'SCC x Ano'!F263/'SCC x Ano'!F231-1</f>
        <v>3.099811506308181E-2</v>
      </c>
      <c r="G231" s="16">
        <f>+'SCC x Ano'!G263/'SCC x Ano'!G231-1</f>
        <v>-0.15388756770378997</v>
      </c>
      <c r="H231" s="16">
        <f>+'SCC x Ano'!H263/'SCC x Ano'!H231-1</f>
        <v>-0.40772243838418054</v>
      </c>
      <c r="I231" s="16">
        <f>+'SCC x Ano'!I263/'SCC x Ano'!I231-1</f>
        <v>0.53560386839955787</v>
      </c>
      <c r="J231" s="16">
        <f>+'SCC x Ano'!J263/'SCC x Ano'!J231-1</f>
        <v>-1</v>
      </c>
      <c r="K231" s="16">
        <f>+'SCC x Ano'!K263/'SCC x Ano'!K231-1</f>
        <v>-5.5398187438754354E-3</v>
      </c>
      <c r="L231" s="16">
        <f>+'SCC x Ano'!L263/'SCC x Ano'!L231-1</f>
        <v>-0.20534942817604729</v>
      </c>
    </row>
    <row r="232" spans="1:12" x14ac:dyDescent="0.25">
      <c r="A232" s="123" t="s">
        <v>532</v>
      </c>
      <c r="B232" s="16">
        <f>+'SCC x Ano'!B264/'SCC x Ano'!B232-1</f>
        <v>0.60581728594041961</v>
      </c>
      <c r="C232" s="16">
        <f>+'SCC x Ano'!C264/'SCC x Ano'!C232-1</f>
        <v>-0.3606296508805813</v>
      </c>
      <c r="D232" s="16">
        <f>+'SCC x Ano'!D264/'SCC x Ano'!D232-1</f>
        <v>0.12914519915069222</v>
      </c>
      <c r="E232" s="16" t="e">
        <f>+'SCC x Ano'!E264/'SCC x Ano'!E232-1</f>
        <v>#DIV/0!</v>
      </c>
      <c r="F232" s="16">
        <f>+'SCC x Ano'!F264/'SCC x Ano'!F232-1</f>
        <v>-0.1429715680654684</v>
      </c>
      <c r="G232" s="16">
        <f>+'SCC x Ano'!G264/'SCC x Ano'!G232-1</f>
        <v>8.9931813562868612E-2</v>
      </c>
      <c r="H232" s="16">
        <f>+'SCC x Ano'!H264/'SCC x Ano'!H232-1</f>
        <v>-7.2770965614930905E-2</v>
      </c>
      <c r="I232" s="16">
        <f>+'SCC x Ano'!I264/'SCC x Ano'!I232-1</f>
        <v>-0.32836666710307927</v>
      </c>
      <c r="J232" s="16">
        <f>+'SCC x Ano'!J264/'SCC x Ano'!J232-1</f>
        <v>-1.203709708949241E-2</v>
      </c>
      <c r="K232" s="16">
        <f>+'SCC x Ano'!K264/'SCC x Ano'!K232-1</f>
        <v>-7.6000983902179131E-2</v>
      </c>
      <c r="L232" s="16">
        <f>+'SCC x Ano'!L264/'SCC x Ano'!L232-1</f>
        <v>5.2445258089364399E-2</v>
      </c>
    </row>
    <row r="233" spans="1:12" x14ac:dyDescent="0.25">
      <c r="A233" s="123" t="s">
        <v>533</v>
      </c>
      <c r="B233" s="16">
        <f>+'SCC x Ano'!B265/'SCC x Ano'!B233-1</f>
        <v>-0.15455891639306318</v>
      </c>
      <c r="C233" s="16">
        <f>+'SCC x Ano'!C265/'SCC x Ano'!C233-1</f>
        <v>-8.5668324860472489E-2</v>
      </c>
      <c r="D233" s="16">
        <f>+'SCC x Ano'!D265/'SCC x Ano'!D233-1</f>
        <v>-0.10191261555652731</v>
      </c>
      <c r="E233" s="16">
        <f>+'SCC x Ano'!E265/'SCC x Ano'!E233-1</f>
        <v>1.1404673123863898</v>
      </c>
      <c r="F233" s="16">
        <f>+'SCC x Ano'!F265/'SCC x Ano'!F233-1</f>
        <v>-0.17679933077119492</v>
      </c>
      <c r="G233" s="16">
        <f>+'SCC x Ano'!G265/'SCC x Ano'!G233-1</f>
        <v>0.13150472817037029</v>
      </c>
      <c r="H233" s="16">
        <f>+'SCC x Ano'!H265/'SCC x Ano'!H233-1</f>
        <v>0.13786534604132172</v>
      </c>
      <c r="I233" s="16">
        <f>+'SCC x Ano'!I265/'SCC x Ano'!I233-1</f>
        <v>-9.3516223355287753E-2</v>
      </c>
      <c r="J233" s="16">
        <f>+'SCC x Ano'!J265/'SCC x Ano'!J233-1</f>
        <v>-4.6404207296623201E-2</v>
      </c>
      <c r="K233" s="16">
        <f>+'SCC x Ano'!K265/'SCC x Ano'!K233-1</f>
        <v>-4.902806158061046E-3</v>
      </c>
      <c r="L233" s="16">
        <f>+'SCC x Ano'!L265/'SCC x Ano'!L233-1</f>
        <v>-8.6805370785289493E-2</v>
      </c>
    </row>
    <row r="234" spans="1:12" x14ac:dyDescent="0.25">
      <c r="A234" s="123" t="s">
        <v>534</v>
      </c>
      <c r="B234" s="16">
        <f>+'SCC x Ano'!B266/'SCC x Ano'!B234-1</f>
        <v>-0.4221036684729057</v>
      </c>
      <c r="C234" s="16">
        <f>+'SCC x Ano'!C266/'SCC x Ano'!C234-1</f>
        <v>-0.86837598892306178</v>
      </c>
      <c r="D234" s="16">
        <f>+'SCC x Ano'!D266/'SCC x Ano'!D234-1</f>
        <v>1.4656019012330601E-2</v>
      </c>
      <c r="E234" s="16">
        <f>+'SCC x Ano'!E266/'SCC x Ano'!E234-1</f>
        <v>-0.10702738716307181</v>
      </c>
      <c r="F234" s="16">
        <f>+'SCC x Ano'!F266/'SCC x Ano'!F234-1</f>
        <v>-0.18255934281178898</v>
      </c>
      <c r="G234" s="16">
        <f>+'SCC x Ano'!G266/'SCC x Ano'!G234-1</f>
        <v>0.18861446304297091</v>
      </c>
      <c r="H234" s="16">
        <f>+'SCC x Ano'!H266/'SCC x Ano'!H234-1</f>
        <v>-0.21874165183159044</v>
      </c>
      <c r="I234" s="16">
        <f>+'SCC x Ano'!I266/'SCC x Ano'!I234-1</f>
        <v>-0.43627384686430404</v>
      </c>
      <c r="J234" s="16">
        <f>+'SCC x Ano'!J266/'SCC x Ano'!J234-1</f>
        <v>0.1801048670785228</v>
      </c>
      <c r="K234" s="16">
        <f>+'SCC x Ano'!K266/'SCC x Ano'!K234-1</f>
        <v>-0.32290092080226596</v>
      </c>
      <c r="L234" s="16">
        <f>+'SCC x Ano'!L266/'SCC x Ano'!L234-1</f>
        <v>-8.2468673647170698E-2</v>
      </c>
    </row>
    <row r="235" spans="1:12" x14ac:dyDescent="0.25">
      <c r="A235" s="123" t="s">
        <v>535</v>
      </c>
      <c r="B235" s="16">
        <f>+'SCC x Ano'!B267/'SCC x Ano'!B235-1</f>
        <v>-0.31304251899418611</v>
      </c>
      <c r="C235" s="16">
        <f>+'SCC x Ano'!C267/'SCC x Ano'!C235-1</f>
        <v>-3.1147011792300838E-2</v>
      </c>
      <c r="D235" s="16">
        <f>+'SCC x Ano'!D267/'SCC x Ano'!D235-1</f>
        <v>-5.7888607876755982E-3</v>
      </c>
      <c r="E235" s="16">
        <f>+'SCC x Ano'!E267/'SCC x Ano'!E235-1</f>
        <v>0.29265329753386271</v>
      </c>
      <c r="F235" s="16">
        <f>+'SCC x Ano'!F267/'SCC x Ano'!F235-1</f>
        <v>-0.11745058449110279</v>
      </c>
      <c r="G235" s="16">
        <f>+'SCC x Ano'!G267/'SCC x Ano'!G235-1</f>
        <v>4.0702107448702174E-2</v>
      </c>
      <c r="H235" s="16">
        <f>+'SCC x Ano'!H267/'SCC x Ano'!H235-1</f>
        <v>-0.35355179792961688</v>
      </c>
      <c r="I235" s="16">
        <f>+'SCC x Ano'!I267/'SCC x Ano'!I235-1</f>
        <v>0.16761698406411574</v>
      </c>
      <c r="J235" s="16">
        <f>+'SCC x Ano'!J267/'SCC x Ano'!J235-1</f>
        <v>-0.69791266864405166</v>
      </c>
      <c r="K235" s="16">
        <f>+'SCC x Ano'!K267/'SCC x Ano'!K235-1</f>
        <v>1.1483594152974721</v>
      </c>
      <c r="L235" s="16">
        <f>+'SCC x Ano'!L267/'SCC x Ano'!L235-1</f>
        <v>-1.1721145483242656E-2</v>
      </c>
    </row>
    <row r="236" spans="1:12" x14ac:dyDescent="0.25">
      <c r="A236" s="123" t="s">
        <v>536</v>
      </c>
      <c r="B236" s="16">
        <f>+'SCC x Ano'!B268/'SCC x Ano'!B236-1</f>
        <v>-0.30519261495066308</v>
      </c>
      <c r="C236" s="16">
        <f>+'SCC x Ano'!C268/'SCC x Ano'!C236-1</f>
        <v>1.9922204674776012E-2</v>
      </c>
      <c r="D236" s="16">
        <f>+'SCC x Ano'!D268/'SCC x Ano'!D236-1</f>
        <v>-0.24066353519803696</v>
      </c>
      <c r="E236" s="16">
        <f>+'SCC x Ano'!E268/'SCC x Ano'!E236-1</f>
        <v>1.9706238963895428</v>
      </c>
      <c r="F236" s="16">
        <f>+'SCC x Ano'!F268/'SCC x Ano'!F236-1</f>
        <v>-0.11452725306155576</v>
      </c>
      <c r="G236" s="16">
        <f>+'SCC x Ano'!G268/'SCC x Ano'!G236-1</f>
        <v>3.7697882932485882E-3</v>
      </c>
      <c r="H236" s="16">
        <f>+'SCC x Ano'!H268/'SCC x Ano'!H236-1</f>
        <v>0.42850689538946396</v>
      </c>
      <c r="I236" s="16">
        <f>+'SCC x Ano'!I268/'SCC x Ano'!I236-1</f>
        <v>-6.1991512213230848E-2</v>
      </c>
      <c r="J236" s="16">
        <f>+'SCC x Ano'!J268/'SCC x Ano'!J236-1</f>
        <v>1.2168924428890282E-3</v>
      </c>
      <c r="K236" s="16">
        <f>+'SCC x Ano'!K268/'SCC x Ano'!K236-1</f>
        <v>-0.11746640105021022</v>
      </c>
      <c r="L236" s="16">
        <f>+'SCC x Ano'!L268/'SCC x Ano'!L236-1</f>
        <v>-0.18654773874225972</v>
      </c>
    </row>
    <row r="237" spans="1:12" x14ac:dyDescent="0.25">
      <c r="A237" s="123" t="s">
        <v>537</v>
      </c>
      <c r="B237" s="16">
        <f>+'SCC x Ano'!B269/'SCC x Ano'!B237-1</f>
        <v>-3.6747232773278293E-2</v>
      </c>
      <c r="C237" s="16">
        <f>+'SCC x Ano'!C269/'SCC x Ano'!C237-1</f>
        <v>-8.1010450768342568E-2</v>
      </c>
      <c r="D237" s="16">
        <f>+'SCC x Ano'!D269/'SCC x Ano'!D237-1</f>
        <v>-1.758934512891297E-2</v>
      </c>
      <c r="E237" s="16">
        <f>+'SCC x Ano'!E269/'SCC x Ano'!E237-1</f>
        <v>0.56539862691727216</v>
      </c>
      <c r="F237" s="16">
        <f>+'SCC x Ano'!F269/'SCC x Ano'!F237-1</f>
        <v>-0.19054473872695421</v>
      </c>
      <c r="G237" s="16">
        <f>+'SCC x Ano'!G269/'SCC x Ano'!G237-1</f>
        <v>0.10423816556741561</v>
      </c>
      <c r="H237" s="16">
        <f>+'SCC x Ano'!H269/'SCC x Ano'!H237-1</f>
        <v>0.12244336399683853</v>
      </c>
      <c r="I237" s="16">
        <f>+'SCC x Ano'!I269/'SCC x Ano'!I237-1</f>
        <v>-0.11160067301786147</v>
      </c>
      <c r="J237" s="16">
        <f>+'SCC x Ano'!J269/'SCC x Ano'!J237-1</f>
        <v>-0.97268112631544046</v>
      </c>
      <c r="K237" s="16">
        <f>+'SCC x Ano'!K269/'SCC x Ano'!K237-1</f>
        <v>0.21658600207596801</v>
      </c>
      <c r="L237" s="16">
        <f>+'SCC x Ano'!L269/'SCC x Ano'!L237-1</f>
        <v>-6.5708591935824567E-2</v>
      </c>
    </row>
    <row r="238" spans="1:12" x14ac:dyDescent="0.25">
      <c r="A238" s="123" t="s">
        <v>538</v>
      </c>
      <c r="B238" s="16">
        <f>+'SCC x Ano'!B270/'SCC x Ano'!B238-1</f>
        <v>3.3643019952487974E-2</v>
      </c>
      <c r="C238" s="16">
        <f>+'SCC x Ano'!C270/'SCC x Ano'!C238-1</f>
        <v>3.7337932720140632E-2</v>
      </c>
      <c r="D238" s="16">
        <f>+'SCC x Ano'!D270/'SCC x Ano'!D238-1</f>
        <v>-0.15717607410080026</v>
      </c>
      <c r="E238" s="16">
        <f>+'SCC x Ano'!E270/'SCC x Ano'!E238-1</f>
        <v>0.43619469191804128</v>
      </c>
      <c r="F238" s="16">
        <f>+'SCC x Ano'!F270/'SCC x Ano'!F238-1</f>
        <v>2.4726001501533146E-2</v>
      </c>
      <c r="G238" s="16">
        <f>+'SCC x Ano'!G270/'SCC x Ano'!G238-1</f>
        <v>-9.3754317512862673E-2</v>
      </c>
      <c r="H238" s="16">
        <f>+'SCC x Ano'!H270/'SCC x Ano'!H238-1</f>
        <v>5.1533865604383999E-2</v>
      </c>
      <c r="I238" s="16">
        <f>+'SCC x Ano'!I270/'SCC x Ano'!I238-1</f>
        <v>-0.16410083536245723</v>
      </c>
      <c r="J238" s="16">
        <f>+'SCC x Ano'!J270/'SCC x Ano'!J238-1</f>
        <v>-0.12291563321207</v>
      </c>
      <c r="K238" s="16">
        <f>+'SCC x Ano'!K270/'SCC x Ano'!K238-1</f>
        <v>0.19616351751723338</v>
      </c>
      <c r="L238" s="16">
        <f>+'SCC x Ano'!L270/'SCC x Ano'!L238-1</f>
        <v>-4.8601491230176874E-2</v>
      </c>
    </row>
    <row r="239" spans="1:12" x14ac:dyDescent="0.25">
      <c r="A239" s="123" t="s">
        <v>539</v>
      </c>
      <c r="B239" s="16">
        <f>+'SCC x Ano'!B271/'SCC x Ano'!B239-1</f>
        <v>0.7424211187170493</v>
      </c>
      <c r="C239" s="16">
        <f>+'SCC x Ano'!C271/'SCC x Ano'!C239-1</f>
        <v>-0.37513732519243037</v>
      </c>
      <c r="D239" s="16">
        <f>+'SCC x Ano'!D271/'SCC x Ano'!D239-1</f>
        <v>1.9419540316792494E-2</v>
      </c>
      <c r="E239" s="16">
        <f>+'SCC x Ano'!E271/'SCC x Ano'!E239-1</f>
        <v>-0.34231230241698107</v>
      </c>
      <c r="F239" s="16">
        <f>+'SCC x Ano'!F271/'SCC x Ano'!F239-1</f>
        <v>-0.17009933383332554</v>
      </c>
      <c r="G239" s="16">
        <f>+'SCC x Ano'!G271/'SCC x Ano'!G239-1</f>
        <v>0.14987902566968891</v>
      </c>
      <c r="H239" s="16">
        <f>+'SCC x Ano'!H271/'SCC x Ano'!H239-1</f>
        <v>-9.0712525400334698E-2</v>
      </c>
      <c r="I239" s="16">
        <f>+'SCC x Ano'!I271/'SCC x Ano'!I239-1</f>
        <v>-0.27767005588417826</v>
      </c>
      <c r="J239" s="16">
        <f>+'SCC x Ano'!J271/'SCC x Ano'!J239-1</f>
        <v>3.0906750688775686E-2</v>
      </c>
      <c r="K239" s="16">
        <f>+'SCC x Ano'!K271/'SCC x Ano'!K239-1</f>
        <v>5.7386695991189729E-2</v>
      </c>
      <c r="L239" s="16">
        <f>+'SCC x Ano'!L271/'SCC x Ano'!L239-1</f>
        <v>-2.9801187788400796E-3</v>
      </c>
    </row>
    <row r="240" spans="1:12" x14ac:dyDescent="0.25">
      <c r="A240" s="123" t="s">
        <v>540</v>
      </c>
      <c r="B240" s="16">
        <f>+'SCC x Ano'!B272/'SCC x Ano'!B240-1</f>
        <v>0.1470673243968208</v>
      </c>
      <c r="C240" s="16">
        <f>+'SCC x Ano'!C272/'SCC x Ano'!C240-1</f>
        <v>-1.5608836626101352E-2</v>
      </c>
      <c r="D240" s="16">
        <f>+'SCC x Ano'!D272/'SCC x Ano'!D240-1</f>
        <v>-0.26312158776483696</v>
      </c>
      <c r="E240" s="16">
        <f>+'SCC x Ano'!E272/'SCC x Ano'!E240-1</f>
        <v>-0.2201570747567787</v>
      </c>
      <c r="F240" s="16">
        <f>+'SCC x Ano'!F272/'SCC x Ano'!F240-1</f>
        <v>-0.34117776823454149</v>
      </c>
      <c r="G240" s="16">
        <f>+'SCC x Ano'!G272/'SCC x Ano'!G240-1</f>
        <v>0.14642644377718383</v>
      </c>
      <c r="H240" s="16">
        <f>+'SCC x Ano'!H272/'SCC x Ano'!H240-1</f>
        <v>-8.0152003265201111E-2</v>
      </c>
      <c r="I240" s="16">
        <f>+'SCC x Ano'!I272/'SCC x Ano'!I240-1</f>
        <v>-0.13406095475434954</v>
      </c>
      <c r="J240" s="16">
        <f>+'SCC x Ano'!J272/'SCC x Ano'!J240-1</f>
        <v>-1</v>
      </c>
      <c r="K240" s="16">
        <f>+'SCC x Ano'!K272/'SCC x Ano'!K240-1</f>
        <v>0.19236399392816739</v>
      </c>
      <c r="L240" s="16">
        <f>+'SCC x Ano'!L272/'SCC x Ano'!L240-1</f>
        <v>-0.22612586705024096</v>
      </c>
    </row>
    <row r="241" spans="1:12" x14ac:dyDescent="0.25">
      <c r="A241" s="123" t="s">
        <v>541</v>
      </c>
      <c r="B241" s="16">
        <f>+'SCC x Ano'!B273/'SCC x Ano'!B241-1</f>
        <v>-0.14961786506019836</v>
      </c>
      <c r="C241" s="16">
        <f>+'SCC x Ano'!C273/'SCC x Ano'!C241-1</f>
        <v>1.3127652399530509E-2</v>
      </c>
      <c r="D241" s="16">
        <f>+'SCC x Ano'!D273/'SCC x Ano'!D241-1</f>
        <v>-0.22107496043174313</v>
      </c>
      <c r="E241" s="16">
        <f>+'SCC x Ano'!E273/'SCC x Ano'!E241-1</f>
        <v>0.24743062107493485</v>
      </c>
      <c r="F241" s="16">
        <f>+'SCC x Ano'!F273/'SCC x Ano'!F241-1</f>
        <v>-0.12992409593891563</v>
      </c>
      <c r="G241" s="16">
        <f>+'SCC x Ano'!G273/'SCC x Ano'!G241-1</f>
        <v>0.11086169872526264</v>
      </c>
      <c r="H241" s="16">
        <f>+'SCC x Ano'!H273/'SCC x Ano'!H241-1</f>
        <v>-0.13443455536907289</v>
      </c>
      <c r="I241" s="16">
        <f>+'SCC x Ano'!I273/'SCC x Ano'!I241-1</f>
        <v>-0.28235901707379607</v>
      </c>
      <c r="J241" s="16">
        <f>+'SCC x Ano'!J273/'SCC x Ano'!J241-1</f>
        <v>-0.14892506784839721</v>
      </c>
      <c r="K241" s="16">
        <f>+'SCC x Ano'!K273/'SCC x Ano'!K241-1</f>
        <v>4.6019638826940934E-2</v>
      </c>
      <c r="L241" s="16">
        <f>+'SCC x Ano'!L273/'SCC x Ano'!L241-1</f>
        <v>-0.14564098796405733</v>
      </c>
    </row>
    <row r="242" spans="1:12" x14ac:dyDescent="0.25">
      <c r="A242" s="123" t="s">
        <v>542</v>
      </c>
      <c r="B242" s="16">
        <f>+'SCC x Ano'!B274/'SCC x Ano'!B242-1</f>
        <v>-2.5676516385290893E-2</v>
      </c>
      <c r="C242" s="16">
        <f>+'SCC x Ano'!C274/'SCC x Ano'!C242-1</f>
        <v>6.3264605953948561E-2</v>
      </c>
      <c r="D242" s="16">
        <f>+'SCC x Ano'!D274/'SCC x Ano'!D242-1</f>
        <v>-0.41866838401636219</v>
      </c>
      <c r="E242" s="16">
        <f>+'SCC x Ano'!E274/'SCC x Ano'!E242-1</f>
        <v>0.11346453992118199</v>
      </c>
      <c r="F242" s="16">
        <f>+'SCC x Ano'!F274/'SCC x Ano'!F242-1</f>
        <v>-9.854574949394157E-2</v>
      </c>
      <c r="G242" s="16">
        <f>+'SCC x Ano'!G274/'SCC x Ano'!G242-1</f>
        <v>0.12987263071098076</v>
      </c>
      <c r="H242" s="16">
        <f>+'SCC x Ano'!H274/'SCC x Ano'!H242-1</f>
        <v>-0.18908160009564934</v>
      </c>
      <c r="I242" s="16">
        <f>+'SCC x Ano'!I274/'SCC x Ano'!I242-1</f>
        <v>-9.2557037158816469E-2</v>
      </c>
      <c r="J242" s="16">
        <f>+'SCC x Ano'!J274/'SCC x Ano'!J242-1</f>
        <v>0.24694111549864473</v>
      </c>
      <c r="K242" s="16">
        <f>+'SCC x Ano'!K274/'SCC x Ano'!K242-1</f>
        <v>3.4190459489187752E-2</v>
      </c>
      <c r="L242" s="16">
        <f>+'SCC x Ano'!L274/'SCC x Ano'!L242-1</f>
        <v>-0.29154604513842863</v>
      </c>
    </row>
    <row r="243" spans="1:12" x14ac:dyDescent="0.25">
      <c r="A243" s="123" t="s">
        <v>543</v>
      </c>
      <c r="B243" s="16">
        <f>+'SCC x Ano'!B275/'SCC x Ano'!B243-1</f>
        <v>0.15433190179030731</v>
      </c>
      <c r="C243" s="16">
        <f>+'SCC x Ano'!C275/'SCC x Ano'!C243-1</f>
        <v>-0.19600408377476275</v>
      </c>
      <c r="D243" s="16">
        <f>+'SCC x Ano'!D275/'SCC x Ano'!D243-1</f>
        <v>-0.22146031346970196</v>
      </c>
      <c r="E243" s="16">
        <f>+'SCC x Ano'!E275/'SCC x Ano'!E243-1</f>
        <v>0.11472064575885077</v>
      </c>
      <c r="F243" s="16">
        <f>+'SCC x Ano'!F275/'SCC x Ano'!F243-1</f>
        <v>-0.11699958082092943</v>
      </c>
      <c r="G243" s="16">
        <f>+'SCC x Ano'!G275/'SCC x Ano'!G243-1</f>
        <v>-1.2833911062877346E-2</v>
      </c>
      <c r="H243" s="16">
        <f>+'SCC x Ano'!H275/'SCC x Ano'!H243-1</f>
        <v>-0.19191961172343797</v>
      </c>
      <c r="I243" s="16">
        <f>+'SCC x Ano'!I275/'SCC x Ano'!I243-1</f>
        <v>-5.3921920097945608E-2</v>
      </c>
      <c r="J243" s="16">
        <f>+'SCC x Ano'!J275/'SCC x Ano'!J243-1</f>
        <v>0.3432849674913514</v>
      </c>
      <c r="K243" s="16">
        <f>+'SCC x Ano'!K275/'SCC x Ano'!K243-1</f>
        <v>-0.239442250866858</v>
      </c>
      <c r="L243" s="16">
        <f>+'SCC x Ano'!L275/'SCC x Ano'!L243-1</f>
        <v>-0.15245314034123481</v>
      </c>
    </row>
    <row r="244" spans="1:12" x14ac:dyDescent="0.25">
      <c r="A244" s="123" t="s">
        <v>544</v>
      </c>
      <c r="B244" s="16">
        <f>+'SCC x Ano'!B276/'SCC x Ano'!B244-1</f>
        <v>-0.13109543698039949</v>
      </c>
      <c r="C244" s="16">
        <f>+'SCC x Ano'!C276/'SCC x Ano'!C244-1</f>
        <v>-0.1787698747123595</v>
      </c>
      <c r="D244" s="16">
        <f>+'SCC x Ano'!D276/'SCC x Ano'!D244-1</f>
        <v>-0.13762537456290946</v>
      </c>
      <c r="E244" s="16">
        <f>+'SCC x Ano'!E276/'SCC x Ano'!E244-1</f>
        <v>0.28197095724027665</v>
      </c>
      <c r="F244" s="16">
        <f>+'SCC x Ano'!F276/'SCC x Ano'!F244-1</f>
        <v>-0.13770639138915797</v>
      </c>
      <c r="G244" s="16">
        <f>+'SCC x Ano'!G276/'SCC x Ano'!G244-1</f>
        <v>0.11473364021156751</v>
      </c>
      <c r="H244" s="16">
        <f>+'SCC x Ano'!H276/'SCC x Ano'!H244-1</f>
        <v>-0.15695092558197621</v>
      </c>
      <c r="I244" s="16">
        <f>+'SCC x Ano'!I276/'SCC x Ano'!I244-1</f>
        <v>-9.2601474131064232E-2</v>
      </c>
      <c r="J244" s="16">
        <f>+'SCC x Ano'!J276/'SCC x Ano'!J244-1</f>
        <v>6.1993297679307169E-2</v>
      </c>
      <c r="K244" s="16">
        <f>+'SCC x Ano'!K276/'SCC x Ano'!K244-1</f>
        <v>-8.8374444904541383E-2</v>
      </c>
      <c r="L244" s="16">
        <f>+'SCC x Ano'!L276/'SCC x Ano'!L244-1</f>
        <v>-0.12276389275950095</v>
      </c>
    </row>
    <row r="245" spans="1:12" x14ac:dyDescent="0.25">
      <c r="A245" s="123" t="s">
        <v>545</v>
      </c>
      <c r="B245" s="16">
        <f>+'SCC x Ano'!B277/'SCC x Ano'!B245-1</f>
        <v>-7.9787700037660558E-2</v>
      </c>
      <c r="C245" s="16">
        <f>+'SCC x Ano'!C277/'SCC x Ano'!C245-1</f>
        <v>-1.6064934476866854E-2</v>
      </c>
      <c r="D245" s="16">
        <f>+'SCC x Ano'!D277/'SCC x Ano'!D245-1</f>
        <v>-0.30033394526273915</v>
      </c>
      <c r="E245" s="16">
        <f>+'SCC x Ano'!E277/'SCC x Ano'!E245-1</f>
        <v>0.22245898899581706</v>
      </c>
      <c r="F245" s="16">
        <f>+'SCC x Ano'!F277/'SCC x Ano'!F245-1</f>
        <v>-0.13321326988975979</v>
      </c>
      <c r="G245" s="16">
        <f>+'SCC x Ano'!G277/'SCC x Ano'!G245-1</f>
        <v>-1.1697704115055774E-2</v>
      </c>
      <c r="H245" s="16">
        <f>+'SCC x Ano'!H277/'SCC x Ano'!H245-1</f>
        <v>-0.15629641024947172</v>
      </c>
      <c r="I245" s="16">
        <f>+'SCC x Ano'!I277/'SCC x Ano'!I245-1</f>
        <v>0.10790703131454404</v>
      </c>
      <c r="J245" s="16">
        <f>+'SCC x Ano'!J277/'SCC x Ano'!J245-1</f>
        <v>-3.0366163079656117E-2</v>
      </c>
      <c r="K245" s="16">
        <f>+'SCC x Ano'!K277/'SCC x Ano'!K245-1</f>
        <v>8.640513866300692E-2</v>
      </c>
      <c r="L245" s="16">
        <f>+'SCC x Ano'!L277/'SCC x Ano'!L245-1</f>
        <v>-0.17595442585402032</v>
      </c>
    </row>
    <row r="246" spans="1:12" x14ac:dyDescent="0.25">
      <c r="A246" s="123" t="s">
        <v>546</v>
      </c>
      <c r="B246" s="16">
        <f>+'SCC x Ano'!B278/'SCC x Ano'!B246-1</f>
        <v>-0.11314878530382677</v>
      </c>
      <c r="C246" s="16">
        <f>+'SCC x Ano'!C278/'SCC x Ano'!C246-1</f>
        <v>-1.6116903484186595E-2</v>
      </c>
      <c r="D246" s="16">
        <f>+'SCC x Ano'!D278/'SCC x Ano'!D246-1</f>
        <v>-0.29765557041939406</v>
      </c>
      <c r="E246" s="16">
        <f>+'SCC x Ano'!E278/'SCC x Ano'!E246-1</f>
        <v>-8.4204312626817157E-2</v>
      </c>
      <c r="F246" s="16">
        <f>+'SCC x Ano'!F278/'SCC x Ano'!F246-1</f>
        <v>-0.1118791559729565</v>
      </c>
      <c r="G246" s="16">
        <f>+'SCC x Ano'!G278/'SCC x Ano'!G246-1</f>
        <v>-3.6576370182737739E-2</v>
      </c>
      <c r="H246" s="16">
        <f>+'SCC x Ano'!H278/'SCC x Ano'!H246-1</f>
        <v>-0.36143860177201159</v>
      </c>
      <c r="I246" s="16">
        <f>+'SCC x Ano'!I278/'SCC x Ano'!I246-1</f>
        <v>-4.8659570563202359E-2</v>
      </c>
      <c r="J246" s="16">
        <f>+'SCC x Ano'!J278/'SCC x Ano'!J246-1</f>
        <v>3.5464510007474637E-3</v>
      </c>
      <c r="K246" s="16">
        <f>+'SCC x Ano'!K278/'SCC x Ano'!K246-1</f>
        <v>-0.10930639138280418</v>
      </c>
      <c r="L246" s="16">
        <f>+'SCC x Ano'!L278/'SCC x Ano'!L246-1</f>
        <v>-0.20770458094727706</v>
      </c>
    </row>
    <row r="247" spans="1:12" x14ac:dyDescent="0.25">
      <c r="A247" s="123" t="s">
        <v>547</v>
      </c>
      <c r="B247" s="16">
        <f>+'SCC x Ano'!B279/'SCC x Ano'!B247-1</f>
        <v>0.13067363483900651</v>
      </c>
      <c r="C247" s="16">
        <f>+'SCC x Ano'!C279/'SCC x Ano'!C247-1</f>
        <v>-3.7766189671502026E-3</v>
      </c>
      <c r="D247" s="16">
        <f>+'SCC x Ano'!D279/'SCC x Ano'!D247-1</f>
        <v>-6.0025064410717865E-2</v>
      </c>
      <c r="E247" s="16">
        <f>+'SCC x Ano'!E279/'SCC x Ano'!E247-1</f>
        <v>0.89431037581471862</v>
      </c>
      <c r="F247" s="16">
        <f>+'SCC x Ano'!F279/'SCC x Ano'!F247-1</f>
        <v>-0.1205088469969372</v>
      </c>
      <c r="G247" s="16">
        <f>+'SCC x Ano'!G279/'SCC x Ano'!G247-1</f>
        <v>4.2717783178947144E-4</v>
      </c>
      <c r="H247" s="16">
        <f>+'SCC x Ano'!H279/'SCC x Ano'!H247-1</f>
        <v>-0.1206469855943475</v>
      </c>
      <c r="I247" s="16">
        <f>+'SCC x Ano'!I279/'SCC x Ano'!I247-1</f>
        <v>-0.12985952341807738</v>
      </c>
      <c r="J247" s="16">
        <f>+'SCC x Ano'!J279/'SCC x Ano'!J247-1</f>
        <v>0.29067108221845461</v>
      </c>
      <c r="K247" s="16">
        <f>+'SCC x Ano'!K279/'SCC x Ano'!K247-1</f>
        <v>-0.11811525644757781</v>
      </c>
      <c r="L247" s="16">
        <f>+'SCC x Ano'!L279/'SCC x Ano'!L247-1</f>
        <v>-5.3225399030062737E-2</v>
      </c>
    </row>
    <row r="248" spans="1:12" x14ac:dyDescent="0.25">
      <c r="A248" s="123" t="s">
        <v>548</v>
      </c>
      <c r="B248" s="16">
        <f>+'SCC x Ano'!B280/'SCC x Ano'!B248-1</f>
        <v>-6.968075306305721E-2</v>
      </c>
      <c r="C248" s="16">
        <f>+'SCC x Ano'!C280/'SCC x Ano'!C248-1</f>
        <v>3.7882024500976996E-3</v>
      </c>
      <c r="D248" s="16">
        <f>+'SCC x Ano'!D280/'SCC x Ano'!D248-1</f>
        <v>-0.31221153539511737</v>
      </c>
      <c r="E248" s="16">
        <f>+'SCC x Ano'!E280/'SCC x Ano'!E248-1</f>
        <v>0.21638232145817771</v>
      </c>
      <c r="F248" s="16">
        <f>+'SCC x Ano'!F280/'SCC x Ano'!F248-1</f>
        <v>-8.9776977316922579E-2</v>
      </c>
      <c r="G248" s="16">
        <f>+'SCC x Ano'!G280/'SCC x Ano'!G248-1</f>
        <v>-3.8295239326847197E-2</v>
      </c>
      <c r="H248" s="16">
        <f>+'SCC x Ano'!H280/'SCC x Ano'!H248-1</f>
        <v>-0.11097446782354259</v>
      </c>
      <c r="I248" s="16">
        <f>+'SCC x Ano'!I280/'SCC x Ano'!I248-1</f>
        <v>-0.13693428303459043</v>
      </c>
      <c r="J248" s="16">
        <f>+'SCC x Ano'!J280/'SCC x Ano'!J248-1</f>
        <v>-0.30284722134467024</v>
      </c>
      <c r="K248" s="16">
        <f>+'SCC x Ano'!K280/'SCC x Ano'!K248-1</f>
        <v>-5.0446504389387581E-3</v>
      </c>
      <c r="L248" s="16">
        <f>+'SCC x Ano'!L280/'SCC x Ano'!L248-1</f>
        <v>-0.15530019573440268</v>
      </c>
    </row>
    <row r="249" spans="1:12" x14ac:dyDescent="0.25">
      <c r="A249" s="123" t="s">
        <v>549</v>
      </c>
      <c r="B249" s="16">
        <f>+'SCC x Ano'!B281/'SCC x Ano'!B249-1</f>
        <v>-6.2995523801025244E-2</v>
      </c>
      <c r="C249" s="16">
        <f>+'SCC x Ano'!C281/'SCC x Ano'!C249-1</f>
        <v>7.8199277257464894E-2</v>
      </c>
      <c r="D249" s="16">
        <f>+'SCC x Ano'!D281/'SCC x Ano'!D249-1</f>
        <v>-0.23924172147530964</v>
      </c>
      <c r="E249" s="16">
        <f>+'SCC x Ano'!E281/'SCC x Ano'!E249-1</f>
        <v>0.17483077253011525</v>
      </c>
      <c r="F249" s="16">
        <f>+'SCC x Ano'!F281/'SCC x Ano'!F249-1</f>
        <v>-7.6574932033392051E-2</v>
      </c>
      <c r="G249" s="16">
        <f>+'SCC x Ano'!G281/'SCC x Ano'!G249-1</f>
        <v>-8.5333957514199588E-2</v>
      </c>
      <c r="H249" s="16">
        <f>+'SCC x Ano'!H281/'SCC x Ano'!H249-1</f>
        <v>-0.10214474510607008</v>
      </c>
      <c r="I249" s="16">
        <f>+'SCC x Ano'!I281/'SCC x Ano'!I249-1</f>
        <v>-0.15520480968089811</v>
      </c>
      <c r="J249" s="16">
        <f>+'SCC x Ano'!J281/'SCC x Ano'!J249-1</f>
        <v>-0.19656516740099694</v>
      </c>
      <c r="K249" s="16">
        <f>+'SCC x Ano'!K281/'SCC x Ano'!K249-1</f>
        <v>1.3818761143371106E-2</v>
      </c>
      <c r="L249" s="16">
        <f>+'SCC x Ano'!L281/'SCC x Ano'!L249-1</f>
        <v>-0.13088125068602419</v>
      </c>
    </row>
    <row r="250" spans="1:12" x14ac:dyDescent="0.25">
      <c r="A250" s="123" t="s">
        <v>550</v>
      </c>
      <c r="B250" s="16">
        <f>+'SCC x Ano'!B282/'SCC x Ano'!B250-1</f>
        <v>-0.11201416801746611</v>
      </c>
      <c r="C250" s="16">
        <f>+'SCC x Ano'!C282/'SCC x Ano'!C250-1</f>
        <v>-1.9711671171517398E-2</v>
      </c>
      <c r="D250" s="16">
        <f>+'SCC x Ano'!D282/'SCC x Ano'!D250-1</f>
        <v>-0.37189088598766817</v>
      </c>
      <c r="E250" s="16">
        <f>+'SCC x Ano'!E282/'SCC x Ano'!E250-1</f>
        <v>1.671062620142501</v>
      </c>
      <c r="F250" s="16">
        <f>+'SCC x Ano'!F282/'SCC x Ano'!F250-1</f>
        <v>-0.17417797235999966</v>
      </c>
      <c r="G250" s="16">
        <f>+'SCC x Ano'!G282/'SCC x Ano'!G250-1</f>
        <v>-2.0808275905189855E-2</v>
      </c>
      <c r="H250" s="16">
        <f>+'SCC x Ano'!H282/'SCC x Ano'!H250-1</f>
        <v>7.7400849098143043E-2</v>
      </c>
      <c r="I250" s="16">
        <f>+'SCC x Ano'!I282/'SCC x Ano'!I250-1</f>
        <v>-3.7038303366437209E-2</v>
      </c>
      <c r="J250" s="16">
        <f>+'SCC x Ano'!J282/'SCC x Ano'!J250-1</f>
        <v>0.37077916891382379</v>
      </c>
      <c r="K250" s="16">
        <f>+'SCC x Ano'!K282/'SCC x Ano'!K250-1</f>
        <v>1.8043541962198262E-3</v>
      </c>
      <c r="L250" s="16">
        <f>+'SCC x Ano'!L282/'SCC x Ano'!L250-1</f>
        <v>-0.20823234346671704</v>
      </c>
    </row>
    <row r="251" spans="1:12" x14ac:dyDescent="0.25">
      <c r="A251" s="123" t="s">
        <v>551</v>
      </c>
      <c r="B251" s="16">
        <f>+'SCC x Ano'!B283/'SCC x Ano'!B251-1</f>
        <v>3.8688702140393882E-2</v>
      </c>
      <c r="C251" s="16">
        <f>+'SCC x Ano'!C283/'SCC x Ano'!C251-1</f>
        <v>-9.1580933388137997E-2</v>
      </c>
      <c r="D251" s="16">
        <f>+'SCC x Ano'!D283/'SCC x Ano'!D251-1</f>
        <v>-0.45266613072919704</v>
      </c>
      <c r="E251" s="16">
        <f>+'SCC x Ano'!E283/'SCC x Ano'!E251-1</f>
        <v>-2.3365303631752821E-2</v>
      </c>
      <c r="F251" s="16">
        <f>+'SCC x Ano'!F283/'SCC x Ano'!F251-1</f>
        <v>-0.1436748794845395</v>
      </c>
      <c r="G251" s="16">
        <f>+'SCC x Ano'!G283/'SCC x Ano'!G251-1</f>
        <v>-1.3029178330306923E-2</v>
      </c>
      <c r="H251" s="16">
        <f>+'SCC x Ano'!H283/'SCC x Ano'!H251-1</f>
        <v>-5.4265019277783377E-2</v>
      </c>
      <c r="I251" s="16">
        <f>+'SCC x Ano'!I283/'SCC x Ano'!I251-1</f>
        <v>-0.12542571174762107</v>
      </c>
      <c r="J251" s="16">
        <f>+'SCC x Ano'!J283/'SCC x Ano'!J251-1</f>
        <v>-7.653212859180214E-2</v>
      </c>
      <c r="K251" s="16">
        <f>+'SCC x Ano'!K283/'SCC x Ano'!K251-1</f>
        <v>-0.12454644126356074</v>
      </c>
      <c r="L251" s="16">
        <f>+'SCC x Ano'!L283/'SCC x Ano'!L251-1</f>
        <v>-0.26570758121664761</v>
      </c>
    </row>
    <row r="252" spans="1:12" x14ac:dyDescent="0.25">
      <c r="A252" s="123" t="s">
        <v>552</v>
      </c>
      <c r="B252" s="16">
        <f>+'SCC x Ano'!B284/'SCC x Ano'!B252-1</f>
        <v>-6.5788365230356916E-2</v>
      </c>
      <c r="C252" s="16">
        <f>+'SCC x Ano'!C284/'SCC x Ano'!C252-1</f>
        <v>8.1618971080865022E-2</v>
      </c>
      <c r="D252" s="16">
        <f>+'SCC x Ano'!D284/'SCC x Ano'!D252-1</f>
        <v>-0.26721369398883033</v>
      </c>
      <c r="E252" s="16">
        <f>+'SCC x Ano'!E284/'SCC x Ano'!E252-1</f>
        <v>0.66294677382792355</v>
      </c>
      <c r="F252" s="16">
        <f>+'SCC x Ano'!F284/'SCC x Ano'!F252-1</f>
        <v>-0.18124171663031552</v>
      </c>
      <c r="G252" s="16">
        <f>+'SCC x Ano'!G284/'SCC x Ano'!G252-1</f>
        <v>5.0453167139303812E-3</v>
      </c>
      <c r="H252" s="16">
        <f>+'SCC x Ano'!H284/'SCC x Ano'!H252-1</f>
        <v>0.23044753900514015</v>
      </c>
      <c r="I252" s="16">
        <f>+'SCC x Ano'!I284/'SCC x Ano'!I252-1</f>
        <v>-0.11110910735958623</v>
      </c>
      <c r="J252" s="16">
        <f>+'SCC x Ano'!J284/'SCC x Ano'!J252-1</f>
        <v>-1.468804487532438E-2</v>
      </c>
      <c r="K252" s="16">
        <f>+'SCC x Ano'!K284/'SCC x Ano'!K252-1</f>
        <v>-7.5681960275728488E-2</v>
      </c>
      <c r="L252" s="16">
        <f>+'SCC x Ano'!L284/'SCC x Ano'!L252-1</f>
        <v>-0.16400824652450052</v>
      </c>
    </row>
    <row r="253" spans="1:12" x14ac:dyDescent="0.25">
      <c r="A253" s="123" t="s">
        <v>553</v>
      </c>
      <c r="B253" s="16">
        <f>+'SCC x Ano'!B285/'SCC x Ano'!B253-1</f>
        <v>-0.19022088125208125</v>
      </c>
      <c r="C253" s="16">
        <f>+'SCC x Ano'!C285/'SCC x Ano'!C253-1</f>
        <v>-0.21394731136584766</v>
      </c>
      <c r="D253" s="16">
        <f>+'SCC x Ano'!D285/'SCC x Ano'!D253-1</f>
        <v>-0.12277737189644233</v>
      </c>
      <c r="E253" s="16">
        <f>+'SCC x Ano'!E285/'SCC x Ano'!E253-1</f>
        <v>0.43647988847269725</v>
      </c>
      <c r="F253" s="16">
        <f>+'SCC x Ano'!F285/'SCC x Ano'!F253-1</f>
        <v>2.1128942191543931E-3</v>
      </c>
      <c r="G253" s="16">
        <f>+'SCC x Ano'!G285/'SCC x Ano'!G253-1</f>
        <v>2.9477793348349657E-2</v>
      </c>
      <c r="H253" s="16">
        <f>+'SCC x Ano'!H285/'SCC x Ano'!H253-1</f>
        <v>-0.12275489659418415</v>
      </c>
      <c r="I253" s="16">
        <f>+'SCC x Ano'!I285/'SCC x Ano'!I253-1</f>
        <v>-5.7668861502424562E-2</v>
      </c>
      <c r="J253" s="16">
        <f>+'SCC x Ano'!J285/'SCC x Ano'!J253-1</f>
        <v>-0.87383186998786821</v>
      </c>
      <c r="K253" s="16">
        <f>+'SCC x Ano'!K285/'SCC x Ano'!K253-1</f>
        <v>0.13744284065055168</v>
      </c>
      <c r="L253" s="16">
        <f>+'SCC x Ano'!L285/'SCC x Ano'!L253-1</f>
        <v>-7.8253805303560076E-2</v>
      </c>
    </row>
    <row r="254" spans="1:12" x14ac:dyDescent="0.25">
      <c r="A254" s="123" t="s">
        <v>554</v>
      </c>
      <c r="B254" s="16">
        <f>+'SCC x Ano'!B286/'SCC x Ano'!B254-1</f>
        <v>-1.3250658877787314E-2</v>
      </c>
      <c r="C254" s="16">
        <f>+'SCC x Ano'!C286/'SCC x Ano'!C254-1</f>
        <v>9.2240793775437036E-2</v>
      </c>
      <c r="D254" s="16">
        <f>+'SCC x Ano'!D286/'SCC x Ano'!D254-1</f>
        <v>-0.12848386474965767</v>
      </c>
      <c r="E254" s="16">
        <f>+'SCC x Ano'!E286/'SCC x Ano'!E254-1</f>
        <v>0.60233604599795676</v>
      </c>
      <c r="F254" s="16">
        <f>+'SCC x Ano'!F286/'SCC x Ano'!F254-1</f>
        <v>-9.866659663183075E-2</v>
      </c>
      <c r="G254" s="16">
        <f>+'SCC x Ano'!G286/'SCC x Ano'!G254-1</f>
        <v>4.8801217424916166E-2</v>
      </c>
      <c r="H254" s="16">
        <f>+'SCC x Ano'!H286/'SCC x Ano'!H254-1</f>
        <v>-1.6722967264188537E-2</v>
      </c>
      <c r="I254" s="16">
        <f>+'SCC x Ano'!I286/'SCC x Ano'!I254-1</f>
        <v>-8.147647990977458E-2</v>
      </c>
      <c r="J254" s="16">
        <f>+'SCC x Ano'!J286/'SCC x Ano'!J254-1</f>
        <v>2.8408881258227128</v>
      </c>
      <c r="K254" s="16">
        <f>+'SCC x Ano'!K286/'SCC x Ano'!K254-1</f>
        <v>5.2072502756533412E-2</v>
      </c>
      <c r="L254" s="16">
        <f>+'SCC x Ano'!L286/'SCC x Ano'!L254-1</f>
        <v>-6.9540175643133084E-2</v>
      </c>
    </row>
    <row r="255" spans="1:12" x14ac:dyDescent="0.25">
      <c r="A255" s="123" t="s">
        <v>555</v>
      </c>
      <c r="B255" s="16">
        <f>+'SCC x Ano'!B287/'SCC x Ano'!B255-1</f>
        <v>-6.4302822680190386E-2</v>
      </c>
      <c r="C255" s="16">
        <f>+'SCC x Ano'!C287/'SCC x Ano'!C255-1</f>
        <v>-0.25991456149683156</v>
      </c>
      <c r="D255" s="16">
        <f>+'SCC x Ano'!D287/'SCC x Ano'!D255-1</f>
        <v>7.8570367978057165E-2</v>
      </c>
      <c r="E255" s="16">
        <f>+'SCC x Ano'!E287/'SCC x Ano'!E255-1</f>
        <v>0.56172930464375326</v>
      </c>
      <c r="F255" s="16">
        <f>+'SCC x Ano'!F287/'SCC x Ano'!F255-1</f>
        <v>-9.6135305137870164E-2</v>
      </c>
      <c r="G255" s="16">
        <f>+'SCC x Ano'!G287/'SCC x Ano'!G255-1</f>
        <v>-5.933055181008462E-2</v>
      </c>
      <c r="H255" s="16">
        <f>+'SCC x Ano'!H287/'SCC x Ano'!H255-1</f>
        <v>-2.3198106098287541E-2</v>
      </c>
      <c r="I255" s="16">
        <f>+'SCC x Ano'!I287/'SCC x Ano'!I255-1</f>
        <v>-8.4200051940419907E-2</v>
      </c>
      <c r="J255" s="16">
        <f>+'SCC x Ano'!J287/'SCC x Ano'!J255-1</f>
        <v>-5.7662369681981573E-2</v>
      </c>
      <c r="K255" s="16">
        <f>+'SCC x Ano'!K287/'SCC x Ano'!K255-1</f>
        <v>-2.2590417128566243E-2</v>
      </c>
      <c r="L255" s="16">
        <f>+'SCC x Ano'!L287/'SCC x Ano'!L255-1</f>
        <v>2.1393233562563507E-2</v>
      </c>
    </row>
    <row r="256" spans="1:12" x14ac:dyDescent="0.25">
      <c r="A256" s="133" t="s">
        <v>95</v>
      </c>
      <c r="B256" s="16">
        <f>+'SCC x Ano'!B288/'SCC x Ano'!B256-1</f>
        <v>-3.3362189567335832E-2</v>
      </c>
      <c r="C256" s="16">
        <f>+'SCC x Ano'!C288/'SCC x Ano'!C256-1</f>
        <v>-1.7609997043017134E-2</v>
      </c>
      <c r="D256" s="16">
        <f>+'SCC x Ano'!D288/'SCC x Ano'!D256-1</f>
        <v>-0.22090212178882063</v>
      </c>
      <c r="E256" s="16">
        <f>+'SCC x Ano'!E288/'SCC x Ano'!E256-1</f>
        <v>0.27044182857173804</v>
      </c>
      <c r="F256" s="16">
        <f>+'SCC x Ano'!F288/'SCC x Ano'!F256-1</f>
        <v>-0.10337932673904238</v>
      </c>
      <c r="G256" s="16">
        <f>+'SCC x Ano'!G288/'SCC x Ano'!G256-1</f>
        <v>-1.9060306508344227E-2</v>
      </c>
      <c r="H256" s="16">
        <f>+'SCC x Ano'!H288/'SCC x Ano'!H256-1</f>
        <v>-9.4170962321535656E-2</v>
      </c>
      <c r="I256" s="16">
        <f>+'SCC x Ano'!I288/'SCC x Ano'!I256-1</f>
        <v>-0.11441866099166731</v>
      </c>
      <c r="J256" s="16">
        <f>+'SCC x Ano'!J288/'SCC x Ano'!J256-1</f>
        <v>-3.7312210837401327E-2</v>
      </c>
      <c r="K256" s="16">
        <f>+'SCC x Ano'!K288/'SCC x Ano'!K256-1</f>
        <v>-1.3505634839316216E-2</v>
      </c>
      <c r="L256" s="16">
        <f>+'SCC x Ano'!L288/'SCC x Ano'!L256-1</f>
        <v>-0.13451694839793948</v>
      </c>
    </row>
    <row r="259" spans="1:12" x14ac:dyDescent="0.25">
      <c r="A259" s="123"/>
      <c r="B259" s="123">
        <f>B227+1</f>
        <v>2016</v>
      </c>
      <c r="C259" s="123">
        <f t="shared" ref="C259:L259" si="0">C227+1</f>
        <v>2016</v>
      </c>
      <c r="D259" s="123">
        <f t="shared" si="0"/>
        <v>2016</v>
      </c>
      <c r="E259" s="123">
        <f t="shared" si="0"/>
        <v>2016</v>
      </c>
      <c r="F259" s="123">
        <f t="shared" si="0"/>
        <v>2016</v>
      </c>
      <c r="G259" s="123">
        <f t="shared" si="0"/>
        <v>2016</v>
      </c>
      <c r="H259" s="123">
        <f t="shared" si="0"/>
        <v>2016</v>
      </c>
      <c r="I259" s="123">
        <f t="shared" si="0"/>
        <v>2016</v>
      </c>
      <c r="J259" s="123">
        <f t="shared" si="0"/>
        <v>2016</v>
      </c>
      <c r="K259" s="123">
        <f t="shared" si="0"/>
        <v>2016</v>
      </c>
      <c r="L259" s="123">
        <f t="shared" si="0"/>
        <v>2016</v>
      </c>
    </row>
    <row r="260" spans="1:12" x14ac:dyDescent="0.25">
      <c r="A260" s="123"/>
      <c r="B260" s="123" t="s">
        <v>780</v>
      </c>
      <c r="C260" s="123" t="s">
        <v>782</v>
      </c>
      <c r="D260" s="123" t="s">
        <v>23</v>
      </c>
      <c r="E260" s="123" t="s">
        <v>787</v>
      </c>
      <c r="F260" s="123" t="s">
        <v>788</v>
      </c>
      <c r="G260" s="123" t="s">
        <v>791</v>
      </c>
      <c r="H260" s="123" t="s">
        <v>25</v>
      </c>
      <c r="I260" s="123" t="s">
        <v>24</v>
      </c>
      <c r="J260" s="123" t="s">
        <v>35</v>
      </c>
      <c r="K260" s="123" t="s">
        <v>795</v>
      </c>
      <c r="L260" s="123" t="s">
        <v>935</v>
      </c>
    </row>
    <row r="261" spans="1:12" x14ac:dyDescent="0.25">
      <c r="A261" s="123" t="s">
        <v>529</v>
      </c>
      <c r="B261" s="16">
        <f>+'SCC x Ano'!B293/'SCC x Ano'!B261-1</f>
        <v>0.15071148369730869</v>
      </c>
      <c r="C261" s="16">
        <f>+'SCC x Ano'!C293/'SCC x Ano'!C261-1</f>
        <v>6.5543499889850532E-2</v>
      </c>
      <c r="D261" s="16">
        <f>+'SCC x Ano'!D293/'SCC x Ano'!D261-1</f>
        <v>-7.3592649348271588E-2</v>
      </c>
      <c r="E261" s="16">
        <f>+'SCC x Ano'!E293/'SCC x Ano'!E261-1</f>
        <v>0.70034634439759813</v>
      </c>
      <c r="F261" s="16">
        <f>+'SCC x Ano'!F293/'SCC x Ano'!F261-1</f>
        <v>-0.2625540427530596</v>
      </c>
      <c r="G261" s="16">
        <f>+'SCC x Ano'!G293/'SCC x Ano'!G261-1</f>
        <v>0.16738795717382926</v>
      </c>
      <c r="H261" s="16">
        <f>+'SCC x Ano'!H293/'SCC x Ano'!H261-1</f>
        <v>-0.42735357151615194</v>
      </c>
      <c r="I261" s="16">
        <f>+'SCC x Ano'!I293/'SCC x Ano'!I261-1</f>
        <v>0.16198238066805626</v>
      </c>
      <c r="J261" s="16">
        <f>+'SCC x Ano'!J293/'SCC x Ano'!J261-1</f>
        <v>-8.034840932680487E-2</v>
      </c>
      <c r="K261" s="16">
        <f>+'SCC x Ano'!K293/'SCC x Ano'!K261-1</f>
        <v>-1.6867396622685105E-2</v>
      </c>
      <c r="L261" s="16">
        <f>+'SCC x Ano'!L293/'SCC x Ano'!L261-1</f>
        <v>-9.8027104466487991E-2</v>
      </c>
    </row>
    <row r="262" spans="1:12" x14ac:dyDescent="0.25">
      <c r="A262" s="123" t="s">
        <v>530</v>
      </c>
      <c r="B262" s="16">
        <f>+'SCC x Ano'!B294/'SCC x Ano'!B262-1</f>
        <v>-0.51430495744592153</v>
      </c>
      <c r="C262" s="16">
        <f>+'SCC x Ano'!C294/'SCC x Ano'!C262-1</f>
        <v>-0.21160397619426008</v>
      </c>
      <c r="D262" s="16">
        <f>+'SCC x Ano'!D294/'SCC x Ano'!D262-1</f>
        <v>-7.6123760672613394E-2</v>
      </c>
      <c r="E262" s="16" t="e">
        <f>+'SCC x Ano'!E294/'SCC x Ano'!E262-1</f>
        <v>#DIV/0!</v>
      </c>
      <c r="F262" s="16">
        <f>+'SCC x Ano'!F294/'SCC x Ano'!F262-1</f>
        <v>0.25547956616156853</v>
      </c>
      <c r="G262" s="16">
        <f>+'SCC x Ano'!G294/'SCC x Ano'!G262-1</f>
        <v>-0.14515671144816256</v>
      </c>
      <c r="H262" s="16">
        <f>+'SCC x Ano'!H294/'SCC x Ano'!H262-1</f>
        <v>-2.5253583034456906E-3</v>
      </c>
      <c r="I262" s="16">
        <f>+'SCC x Ano'!I294/'SCC x Ano'!I262-1</f>
        <v>-0.58622330855720106</v>
      </c>
      <c r="J262" s="16">
        <f>+'SCC x Ano'!J294/'SCC x Ano'!J262-1</f>
        <v>1.119410016012329</v>
      </c>
      <c r="K262" s="16">
        <f>+'SCC x Ano'!K294/'SCC x Ano'!K262-1</f>
        <v>0.26836806471353736</v>
      </c>
      <c r="L262" s="16">
        <f>+'SCC x Ano'!L294/'SCC x Ano'!L262-1</f>
        <v>0.13976133145511005</v>
      </c>
    </row>
    <row r="263" spans="1:12" x14ac:dyDescent="0.25">
      <c r="A263" s="123" t="s">
        <v>531</v>
      </c>
      <c r="B263" s="16">
        <f>+'SCC x Ano'!B295/'SCC x Ano'!B263-1</f>
        <v>0.30445251832284392</v>
      </c>
      <c r="C263" s="16">
        <f>+'SCC x Ano'!C295/'SCC x Ano'!C263-1</f>
        <v>-0.22979690968911248</v>
      </c>
      <c r="D263" s="16">
        <f>+'SCC x Ano'!D295/'SCC x Ano'!D263-1</f>
        <v>-0.12477011210561284</v>
      </c>
      <c r="E263" s="16">
        <f>+'SCC x Ano'!E295/'SCC x Ano'!E263-1</f>
        <v>1.758206847023664</v>
      </c>
      <c r="F263" s="16">
        <f>+'SCC x Ano'!F295/'SCC x Ano'!F263-1</f>
        <v>-7.636716969927404E-3</v>
      </c>
      <c r="G263" s="16">
        <f>+'SCC x Ano'!G295/'SCC x Ano'!G263-1</f>
        <v>0.32136894786472481</v>
      </c>
      <c r="H263" s="16">
        <f>+'SCC x Ano'!H295/'SCC x Ano'!H263-1</f>
        <v>-0.21790346524665016</v>
      </c>
      <c r="I263" s="16">
        <f>+'SCC x Ano'!I295/'SCC x Ano'!I263-1</f>
        <v>-0.46068657361738719</v>
      </c>
      <c r="J263" s="16" t="e">
        <f>+'SCC x Ano'!J295/'SCC x Ano'!J263-1</f>
        <v>#DIV/0!</v>
      </c>
      <c r="K263" s="16">
        <f>+'SCC x Ano'!K295/'SCC x Ano'!K263-1</f>
        <v>3.0746187056276408E-3</v>
      </c>
      <c r="L263" s="16">
        <f>+'SCC x Ano'!L295/'SCC x Ano'!L263-1</f>
        <v>-5.2038719175973358E-2</v>
      </c>
    </row>
    <row r="264" spans="1:12" x14ac:dyDescent="0.25">
      <c r="A264" s="123" t="s">
        <v>532</v>
      </c>
      <c r="B264" s="16">
        <f>+'SCC x Ano'!B296/'SCC x Ano'!B264-1</f>
        <v>-0.19066015101586609</v>
      </c>
      <c r="C264" s="16">
        <f>+'SCC x Ano'!C296/'SCC x Ano'!C264-1</f>
        <v>64.243646134233245</v>
      </c>
      <c r="D264" s="16">
        <f>+'SCC x Ano'!D296/'SCC x Ano'!D264-1</f>
        <v>-4.6305581423492503E-3</v>
      </c>
      <c r="E264" s="16" t="e">
        <f>+'SCC x Ano'!E296/'SCC x Ano'!E264-1</f>
        <v>#DIV/0!</v>
      </c>
      <c r="F264" s="16">
        <f>+'SCC x Ano'!F296/'SCC x Ano'!F264-1</f>
        <v>-3.9354996892424166E-2</v>
      </c>
      <c r="G264" s="16">
        <f>+'SCC x Ano'!G296/'SCC x Ano'!G264-1</f>
        <v>-6.0751399041788723E-2</v>
      </c>
      <c r="H264" s="16">
        <f>+'SCC x Ano'!H296/'SCC x Ano'!H264-1</f>
        <v>-0.14857259525012378</v>
      </c>
      <c r="I264" s="16">
        <f>+'SCC x Ano'!I296/'SCC x Ano'!I264-1</f>
        <v>0.2555326274960934</v>
      </c>
      <c r="J264" s="16">
        <f>+'SCC x Ano'!J296/'SCC x Ano'!J264-1</f>
        <v>7.6611944007586308E-2</v>
      </c>
      <c r="K264" s="16">
        <f>+'SCC x Ano'!K296/'SCC x Ano'!K264-1</f>
        <v>-0.57146453400555952</v>
      </c>
      <c r="L264" s="16">
        <f>+'SCC x Ano'!L296/'SCC x Ano'!L264-1</f>
        <v>2.9147709201896355E-2</v>
      </c>
    </row>
    <row r="265" spans="1:12" x14ac:dyDescent="0.25">
      <c r="A265" s="123" t="s">
        <v>533</v>
      </c>
      <c r="B265" s="16">
        <f>+'SCC x Ano'!B297/'SCC x Ano'!B265-1</f>
        <v>0.13603911676649449</v>
      </c>
      <c r="C265" s="16">
        <f>+'SCC x Ano'!C297/'SCC x Ano'!C265-1</f>
        <v>-0.36640165239902456</v>
      </c>
      <c r="D265" s="16">
        <f>+'SCC x Ano'!D297/'SCC x Ano'!D265-1</f>
        <v>-7.1662486054164587E-2</v>
      </c>
      <c r="E265" s="16">
        <f>+'SCC x Ano'!E297/'SCC x Ano'!E265-1</f>
        <v>-0.11999292524751737</v>
      </c>
      <c r="F265" s="16">
        <f>+'SCC x Ano'!F297/'SCC x Ano'!F265-1</f>
        <v>-0.1025560651968187</v>
      </c>
      <c r="G265" s="16">
        <f>+'SCC x Ano'!G297/'SCC x Ano'!G265-1</f>
        <v>1.742636959392585E-2</v>
      </c>
      <c r="H265" s="16">
        <f>+'SCC x Ano'!H297/'SCC x Ano'!H265-1</f>
        <v>-5.480951697584846E-2</v>
      </c>
      <c r="I265" s="16">
        <f>+'SCC x Ano'!I297/'SCC x Ano'!I265-1</f>
        <v>-0.11182966764964597</v>
      </c>
      <c r="J265" s="16">
        <f>+'SCC x Ano'!J297/'SCC x Ano'!J265-1</f>
        <v>-9.0093646373538228E-2</v>
      </c>
      <c r="K265" s="16">
        <f>+'SCC x Ano'!K297/'SCC x Ano'!K265-1</f>
        <v>-0.1033996674206562</v>
      </c>
      <c r="L265" s="16">
        <f>+'SCC x Ano'!L297/'SCC x Ano'!L265-1</f>
        <v>-8.2649565604160258E-2</v>
      </c>
    </row>
    <row r="266" spans="1:12" x14ac:dyDescent="0.25">
      <c r="A266" s="123" t="s">
        <v>534</v>
      </c>
      <c r="B266" s="16">
        <f>+'SCC x Ano'!B298/'SCC x Ano'!B266-1</f>
        <v>0.26593749323510418</v>
      </c>
      <c r="C266" s="16">
        <f>+'SCC x Ano'!C298/'SCC x Ano'!C266-1</f>
        <v>-0.86519116355776071</v>
      </c>
      <c r="D266" s="16">
        <f>+'SCC x Ano'!D298/'SCC x Ano'!D266-1</f>
        <v>-3.3267303633220391E-2</v>
      </c>
      <c r="E266" s="16">
        <f>+'SCC x Ano'!E298/'SCC x Ano'!E266-1</f>
        <v>-0.52213285450950453</v>
      </c>
      <c r="F266" s="16">
        <f>+'SCC x Ano'!F298/'SCC x Ano'!F266-1</f>
        <v>0.11108651892058385</v>
      </c>
      <c r="G266" s="16">
        <f>+'SCC x Ano'!G298/'SCC x Ano'!G266-1</f>
        <v>-0.13059075560537614</v>
      </c>
      <c r="H266" s="16">
        <f>+'SCC x Ano'!H298/'SCC x Ano'!H266-1</f>
        <v>-1.4403640603765866E-2</v>
      </c>
      <c r="I266" s="16">
        <f>+'SCC x Ano'!I298/'SCC x Ano'!I266-1</f>
        <v>7.1073464014038468E-2</v>
      </c>
      <c r="J266" s="16">
        <f>+'SCC x Ano'!J298/'SCC x Ano'!J266-1</f>
        <v>-0.13230413628733828</v>
      </c>
      <c r="K266" s="16">
        <f>+'SCC x Ano'!K298/'SCC x Ano'!K266-1</f>
        <v>-0.5404069408944685</v>
      </c>
      <c r="L266" s="16">
        <f>+'SCC x Ano'!L298/'SCC x Ano'!L266-1</f>
        <v>-3.6723079749270693E-2</v>
      </c>
    </row>
    <row r="267" spans="1:12" x14ac:dyDescent="0.25">
      <c r="A267" s="123" t="s">
        <v>535</v>
      </c>
      <c r="B267" s="16">
        <f>+'SCC x Ano'!B299/'SCC x Ano'!B267-1</f>
        <v>-9.7956737251138293E-2</v>
      </c>
      <c r="C267" s="16">
        <f>+'SCC x Ano'!C299/'SCC x Ano'!C267-1</f>
        <v>3.5707976541117574</v>
      </c>
      <c r="D267" s="16">
        <f>+'SCC x Ano'!D299/'SCC x Ano'!D267-1</f>
        <v>-2.5224845897792281E-2</v>
      </c>
      <c r="E267" s="16">
        <f>+'SCC x Ano'!E299/'SCC x Ano'!E267-1</f>
        <v>8.2227733043273687E-2</v>
      </c>
      <c r="F267" s="16">
        <f>+'SCC x Ano'!F299/'SCC x Ano'!F267-1</f>
        <v>-1.2514629824582513E-2</v>
      </c>
      <c r="G267" s="16">
        <f>+'SCC x Ano'!G299/'SCC x Ano'!G267-1</f>
        <v>4.9561888850817803E-2</v>
      </c>
      <c r="H267" s="16">
        <f>+'SCC x Ano'!H299/'SCC x Ano'!H267-1</f>
        <v>-0.3046578726410365</v>
      </c>
      <c r="I267" s="16">
        <f>+'SCC x Ano'!I299/'SCC x Ano'!I267-1</f>
        <v>0.14884786945706141</v>
      </c>
      <c r="J267" s="16">
        <f>+'SCC x Ano'!J299/'SCC x Ano'!J267-1</f>
        <v>2.631152173594848</v>
      </c>
      <c r="K267" s="16">
        <f>+'SCC x Ano'!K299/'SCC x Ano'!K267-1</f>
        <v>-0.13524929103715611</v>
      </c>
      <c r="L267" s="16">
        <f>+'SCC x Ano'!L299/'SCC x Ano'!L267-1</f>
        <v>-4.5989289608144857E-3</v>
      </c>
    </row>
    <row r="268" spans="1:12" x14ac:dyDescent="0.25">
      <c r="A268" s="123" t="s">
        <v>536</v>
      </c>
      <c r="B268" s="16">
        <f>+'SCC x Ano'!B300/'SCC x Ano'!B268-1</f>
        <v>4.8580042535956602E-2</v>
      </c>
      <c r="C268" s="16">
        <f>+'SCC x Ano'!C300/'SCC x Ano'!C268-1</f>
        <v>-7.9269590433910242E-2</v>
      </c>
      <c r="D268" s="16">
        <f>+'SCC x Ano'!D300/'SCC x Ano'!D268-1</f>
        <v>-1.3858824485620924E-2</v>
      </c>
      <c r="E268" s="16">
        <f>+'SCC x Ano'!E300/'SCC x Ano'!E268-1</f>
        <v>0.11598208493267226</v>
      </c>
      <c r="F268" s="16">
        <f>+'SCC x Ano'!F300/'SCC x Ano'!F268-1</f>
        <v>-8.3505663077154901E-2</v>
      </c>
      <c r="G268" s="16">
        <f>+'SCC x Ano'!G300/'SCC x Ano'!G268-1</f>
        <v>-1.0327272987243452E-2</v>
      </c>
      <c r="H268" s="16">
        <f>+'SCC x Ano'!H300/'SCC x Ano'!H268-1</f>
        <v>-0.2187224761646307</v>
      </c>
      <c r="I268" s="16">
        <f>+'SCC x Ano'!I300/'SCC x Ano'!I268-1</f>
        <v>-0.34592680823177691</v>
      </c>
      <c r="J268" s="16">
        <f>+'SCC x Ano'!J300/'SCC x Ano'!J268-1</f>
        <v>-0.12392669572460813</v>
      </c>
      <c r="K268" s="16">
        <f>+'SCC x Ano'!K300/'SCC x Ano'!K268-1</f>
        <v>6.3584466418347141E-2</v>
      </c>
      <c r="L268" s="16">
        <f>+'SCC x Ano'!L300/'SCC x Ano'!L268-1</f>
        <v>-3.1328461565587107E-2</v>
      </c>
    </row>
    <row r="269" spans="1:12" x14ac:dyDescent="0.25">
      <c r="A269" s="123" t="s">
        <v>537</v>
      </c>
      <c r="B269" s="16">
        <f>+'SCC x Ano'!B301/'SCC x Ano'!B269-1</f>
        <v>1.5374084258099607E-2</v>
      </c>
      <c r="C269" s="16">
        <f>+'SCC x Ano'!C301/'SCC x Ano'!C269-1</f>
        <v>-5.4021841638844936E-2</v>
      </c>
      <c r="D269" s="16">
        <f>+'SCC x Ano'!D301/'SCC x Ano'!D269-1</f>
        <v>-5.1733877214385604E-2</v>
      </c>
      <c r="E269" s="16">
        <f>+'SCC x Ano'!E301/'SCC x Ano'!E269-1</f>
        <v>9.3975417459372101E-2</v>
      </c>
      <c r="F269" s="16">
        <f>+'SCC x Ano'!F301/'SCC x Ano'!F269-1</f>
        <v>0.2935269337093338</v>
      </c>
      <c r="G269" s="16">
        <f>+'SCC x Ano'!G301/'SCC x Ano'!G269-1</f>
        <v>4.1887838075911787E-2</v>
      </c>
      <c r="H269" s="16">
        <f>+'SCC x Ano'!H301/'SCC x Ano'!H269-1</f>
        <v>2.71036229186008E-2</v>
      </c>
      <c r="I269" s="16">
        <f>+'SCC x Ano'!I301/'SCC x Ano'!I269-1</f>
        <v>0.27624442929019555</v>
      </c>
      <c r="J269" s="16">
        <f>+'SCC x Ano'!J301/'SCC x Ano'!J269-1</f>
        <v>19.488396591277844</v>
      </c>
      <c r="K269" s="16">
        <f>+'SCC x Ano'!K301/'SCC x Ano'!K269-1</f>
        <v>-5.2388083531935359E-2</v>
      </c>
      <c r="L269" s="16">
        <f>+'SCC x Ano'!L301/'SCC x Ano'!L269-1</f>
        <v>4.6355213633028747E-2</v>
      </c>
    </row>
    <row r="270" spans="1:12" x14ac:dyDescent="0.25">
      <c r="A270" s="123" t="s">
        <v>538</v>
      </c>
      <c r="B270" s="16">
        <f>+'SCC x Ano'!B302/'SCC x Ano'!B270-1</f>
        <v>8.5112530522109875E-2</v>
      </c>
      <c r="C270" s="16">
        <f>+'SCC x Ano'!C302/'SCC x Ano'!C270-1</f>
        <v>2.5470517423501926E-2</v>
      </c>
      <c r="D270" s="16">
        <f>+'SCC x Ano'!D302/'SCC x Ano'!D270-1</f>
        <v>1.5448319167181035E-2</v>
      </c>
      <c r="E270" s="16">
        <f>+'SCC x Ano'!E302/'SCC x Ano'!E270-1</f>
        <v>0.3076462165177869</v>
      </c>
      <c r="F270" s="16">
        <f>+'SCC x Ano'!F302/'SCC x Ano'!F270-1</f>
        <v>-0.10775162296367791</v>
      </c>
      <c r="G270" s="16">
        <f>+'SCC x Ano'!G302/'SCC x Ano'!G270-1</f>
        <v>7.7319399504744313E-2</v>
      </c>
      <c r="H270" s="16">
        <f>+'SCC x Ano'!H302/'SCC x Ano'!H270-1</f>
        <v>7.1395850386157811E-4</v>
      </c>
      <c r="I270" s="16">
        <f>+'SCC x Ano'!I302/'SCC x Ano'!I270-1</f>
        <v>0.16588041500431339</v>
      </c>
      <c r="J270" s="16">
        <f>+'SCC x Ano'!J302/'SCC x Ano'!J270-1</f>
        <v>1.8265558191120026</v>
      </c>
      <c r="K270" s="16">
        <f>+'SCC x Ano'!K302/'SCC x Ano'!K270-1</f>
        <v>8.1687093911593678E-2</v>
      </c>
      <c r="L270" s="16">
        <f>+'SCC x Ano'!L302/'SCC x Ano'!L270-1</f>
        <v>-4.7350629760427587E-3</v>
      </c>
    </row>
    <row r="271" spans="1:12" x14ac:dyDescent="0.25">
      <c r="A271" s="123" t="s">
        <v>539</v>
      </c>
      <c r="B271" s="16">
        <f>+'SCC x Ano'!B303/'SCC x Ano'!B271-1</f>
        <v>-0.1434872908950412</v>
      </c>
      <c r="C271" s="16">
        <f>+'SCC x Ano'!C303/'SCC x Ano'!C271-1</f>
        <v>2.0605428066949205E-2</v>
      </c>
      <c r="D271" s="16">
        <f>+'SCC x Ano'!D303/'SCC x Ano'!D271-1</f>
        <v>8.7043514804912681E-2</v>
      </c>
      <c r="E271" s="16">
        <f>+'SCC x Ano'!E303/'SCC x Ano'!E271-1</f>
        <v>-0.20635821906195906</v>
      </c>
      <c r="F271" s="16">
        <f>+'SCC x Ano'!F303/'SCC x Ano'!F271-1</f>
        <v>-5.0325833855805469E-2</v>
      </c>
      <c r="G271" s="16">
        <f>+'SCC x Ano'!G303/'SCC x Ano'!G271-1</f>
        <v>6.9529611989060713E-2</v>
      </c>
      <c r="H271" s="16">
        <f>+'SCC x Ano'!H303/'SCC x Ano'!H271-1</f>
        <v>-6.6657636943123766E-3</v>
      </c>
      <c r="I271" s="16">
        <f>+'SCC x Ano'!I303/'SCC x Ano'!I271-1</f>
        <v>-0.16442478113161241</v>
      </c>
      <c r="J271" s="16">
        <f>+'SCC x Ano'!J303/'SCC x Ano'!J271-1</f>
        <v>-1.2257295929528844E-2</v>
      </c>
      <c r="K271" s="16">
        <f>+'SCC x Ano'!K303/'SCC x Ano'!K271-1</f>
        <v>2.8164095737052808E-2</v>
      </c>
      <c r="L271" s="16">
        <f>+'SCC x Ano'!L303/'SCC x Ano'!L271-1</f>
        <v>4.9129695593476352E-2</v>
      </c>
    </row>
    <row r="272" spans="1:12" x14ac:dyDescent="0.25">
      <c r="A272" s="123" t="s">
        <v>540</v>
      </c>
      <c r="B272" s="16">
        <f>+'SCC x Ano'!B304/'SCC x Ano'!B272-1</f>
        <v>-0.11610726992562026</v>
      </c>
      <c r="C272" s="16">
        <f>+'SCC x Ano'!C304/'SCC x Ano'!C272-1</f>
        <v>-2.2037917602111934E-2</v>
      </c>
      <c r="D272" s="16">
        <f>+'SCC x Ano'!D304/'SCC x Ano'!D272-1</f>
        <v>-6.3808049783355858E-2</v>
      </c>
      <c r="E272" s="16">
        <f>+'SCC x Ano'!E304/'SCC x Ano'!E272-1</f>
        <v>-0.19764216600910089</v>
      </c>
      <c r="F272" s="16">
        <f>+'SCC x Ano'!F304/'SCC x Ano'!F272-1</f>
        <v>0.13423143161694129</v>
      </c>
      <c r="G272" s="16">
        <f>+'SCC x Ano'!G304/'SCC x Ano'!G272-1</f>
        <v>0.16184452117062365</v>
      </c>
      <c r="H272" s="16">
        <f>+'SCC x Ano'!H304/'SCC x Ano'!H272-1</f>
        <v>7.297627338993351E-2</v>
      </c>
      <c r="I272" s="16">
        <f>+'SCC x Ano'!I304/'SCC x Ano'!I272-1</f>
        <v>-0.26596452942800952</v>
      </c>
      <c r="J272" s="16" t="e">
        <f>+'SCC x Ano'!J304/'SCC x Ano'!J272-1</f>
        <v>#DIV/0!</v>
      </c>
      <c r="K272" s="16">
        <f>+'SCC x Ano'!K304/'SCC x Ano'!K272-1</f>
        <v>0.49405013173755075</v>
      </c>
      <c r="L272" s="16">
        <f>+'SCC x Ano'!L304/'SCC x Ano'!L272-1</f>
        <v>1.5539019995555847E-2</v>
      </c>
    </row>
    <row r="273" spans="1:12" x14ac:dyDescent="0.25">
      <c r="A273" s="123" t="s">
        <v>541</v>
      </c>
      <c r="B273" s="16">
        <f>+'SCC x Ano'!B305/'SCC x Ano'!B273-1</f>
        <v>0.12813108957025898</v>
      </c>
      <c r="C273" s="16">
        <f>+'SCC x Ano'!C305/'SCC x Ano'!C273-1</f>
        <v>5.4421189194971076E-2</v>
      </c>
      <c r="D273" s="16">
        <f>+'SCC x Ano'!D305/'SCC x Ano'!D273-1</f>
        <v>1.1737263413569066E-2</v>
      </c>
      <c r="E273" s="16">
        <f>+'SCC x Ano'!E305/'SCC x Ano'!E273-1</f>
        <v>-7.9641246364027807E-2</v>
      </c>
      <c r="F273" s="16">
        <f>+'SCC x Ano'!F305/'SCC x Ano'!F273-1</f>
        <v>-6.6996772988448972E-2</v>
      </c>
      <c r="G273" s="16">
        <f>+'SCC x Ano'!G305/'SCC x Ano'!G273-1</f>
        <v>-1.2641607970252267E-2</v>
      </c>
      <c r="H273" s="16">
        <f>+'SCC x Ano'!H305/'SCC x Ano'!H273-1</f>
        <v>7.8692396399194786E-2</v>
      </c>
      <c r="I273" s="16">
        <f>+'SCC x Ano'!I305/'SCC x Ano'!I273-1</f>
        <v>-0.2677496345727115</v>
      </c>
      <c r="J273" s="16">
        <f>+'SCC x Ano'!J305/'SCC x Ano'!J273-1</f>
        <v>0.208118633313646</v>
      </c>
      <c r="K273" s="16">
        <f>+'SCC x Ano'!K305/'SCC x Ano'!K273-1</f>
        <v>-4.2813495394062095E-2</v>
      </c>
      <c r="L273" s="16">
        <f>+'SCC x Ano'!L305/'SCC x Ano'!L273-1</f>
        <v>-2.2067359378991847E-2</v>
      </c>
    </row>
    <row r="274" spans="1:12" x14ac:dyDescent="0.25">
      <c r="A274" s="123" t="s">
        <v>542</v>
      </c>
      <c r="B274" s="16">
        <f>+'SCC x Ano'!B306/'SCC x Ano'!B274-1</f>
        <v>0.22983272755279915</v>
      </c>
      <c r="C274" s="16">
        <f>+'SCC x Ano'!C306/'SCC x Ano'!C274-1</f>
        <v>-0.36783031783607745</v>
      </c>
      <c r="D274" s="16">
        <f>+'SCC x Ano'!D306/'SCC x Ano'!D274-1</f>
        <v>-6.3059170685429655E-2</v>
      </c>
      <c r="E274" s="16">
        <f>+'SCC x Ano'!E306/'SCC x Ano'!E274-1</f>
        <v>-0.2583693314286245</v>
      </c>
      <c r="F274" s="16">
        <f>+'SCC x Ano'!F306/'SCC x Ano'!F274-1</f>
        <v>-4.3438180321700215E-2</v>
      </c>
      <c r="G274" s="16">
        <f>+'SCC x Ano'!G306/'SCC x Ano'!G274-1</f>
        <v>6.9941622850955287E-3</v>
      </c>
      <c r="H274" s="16">
        <f>+'SCC x Ano'!H306/'SCC x Ano'!H274-1</f>
        <v>0.19715549927009124</v>
      </c>
      <c r="I274" s="16">
        <f>+'SCC x Ano'!I306/'SCC x Ano'!I274-1</f>
        <v>-0.17408668944509531</v>
      </c>
      <c r="J274" s="16">
        <f>+'SCC x Ano'!J306/'SCC x Ano'!J274-1</f>
        <v>0.41286098607826949</v>
      </c>
      <c r="K274" s="16">
        <f>+'SCC x Ano'!K306/'SCC x Ano'!K274-1</f>
        <v>0.11526088240125532</v>
      </c>
      <c r="L274" s="16">
        <f>+'SCC x Ano'!L306/'SCC x Ano'!L274-1</f>
        <v>-3.1875601025078248E-2</v>
      </c>
    </row>
    <row r="275" spans="1:12" x14ac:dyDescent="0.25">
      <c r="A275" s="123" t="s">
        <v>543</v>
      </c>
      <c r="B275" s="16">
        <f>+'SCC x Ano'!B307/'SCC x Ano'!B275-1</f>
        <v>0.15382860972100931</v>
      </c>
      <c r="C275" s="16">
        <f>+'SCC x Ano'!C307/'SCC x Ano'!C275-1</f>
        <v>0.53159850684389975</v>
      </c>
      <c r="D275" s="16">
        <f>+'SCC x Ano'!D307/'SCC x Ano'!D275-1</f>
        <v>-7.9153606982710678E-2</v>
      </c>
      <c r="E275" s="16">
        <f>+'SCC x Ano'!E307/'SCC x Ano'!E275-1</f>
        <v>-0.17278862760762237</v>
      </c>
      <c r="F275" s="16">
        <f>+'SCC x Ano'!F307/'SCC x Ano'!F275-1</f>
        <v>-8.0547359045674449E-2</v>
      </c>
      <c r="G275" s="16">
        <f>+'SCC x Ano'!G307/'SCC x Ano'!G275-1</f>
        <v>3.5606950346570132E-2</v>
      </c>
      <c r="H275" s="16">
        <f>+'SCC x Ano'!H307/'SCC x Ano'!H275-1</f>
        <v>1.7085452332668671E-2</v>
      </c>
      <c r="I275" s="16">
        <f>+'SCC x Ano'!I307/'SCC x Ano'!I275-1</f>
        <v>-5.9313017270930635E-2</v>
      </c>
      <c r="J275" s="16">
        <f>+'SCC x Ano'!J307/'SCC x Ano'!J275-1</f>
        <v>-0.70949011672009887</v>
      </c>
      <c r="K275" s="16">
        <f>+'SCC x Ano'!K307/'SCC x Ano'!K275-1</f>
        <v>0.25240812302403581</v>
      </c>
      <c r="L275" s="16">
        <f>+'SCC x Ano'!L307/'SCC x Ano'!L275-1</f>
        <v>-1.8146356585543644E-2</v>
      </c>
    </row>
    <row r="276" spans="1:12" x14ac:dyDescent="0.25">
      <c r="A276" s="123" t="s">
        <v>544</v>
      </c>
      <c r="B276" s="16">
        <f>+'SCC x Ano'!B308/'SCC x Ano'!B276-1</f>
        <v>0.14185020854399677</v>
      </c>
      <c r="C276" s="16">
        <f>+'SCC x Ano'!C308/'SCC x Ano'!C276-1</f>
        <v>-0.16878932883454645</v>
      </c>
      <c r="D276" s="16">
        <f>+'SCC x Ano'!D308/'SCC x Ano'!D276-1</f>
        <v>-5.8046162108856381E-2</v>
      </c>
      <c r="E276" s="16">
        <f>+'SCC x Ano'!E308/'SCC x Ano'!E276-1</f>
        <v>-4.6466717003442404E-2</v>
      </c>
      <c r="F276" s="16">
        <f>+'SCC x Ano'!F308/'SCC x Ano'!F276-1</f>
        <v>-0.20080832765405832</v>
      </c>
      <c r="G276" s="16">
        <f>+'SCC x Ano'!G308/'SCC x Ano'!G276-1</f>
        <v>0.16125303608721753</v>
      </c>
      <c r="H276" s="16">
        <f>+'SCC x Ano'!H308/'SCC x Ano'!H276-1</f>
        <v>-0.13528348354319564</v>
      </c>
      <c r="I276" s="16">
        <f>+'SCC x Ano'!I308/'SCC x Ano'!I276-1</f>
        <v>-0.27313584442390482</v>
      </c>
      <c r="J276" s="16">
        <f>+'SCC x Ano'!J308/'SCC x Ano'!J276-1</f>
        <v>-0.105473636628728</v>
      </c>
      <c r="K276" s="16">
        <f>+'SCC x Ano'!K308/'SCC x Ano'!K276-1</f>
        <v>9.0552006233830307E-2</v>
      </c>
      <c r="L276" s="16">
        <f>+'SCC x Ano'!L308/'SCC x Ano'!L276-1</f>
        <v>-6.9105616317139185E-2</v>
      </c>
    </row>
    <row r="277" spans="1:12" x14ac:dyDescent="0.25">
      <c r="A277" s="123" t="s">
        <v>545</v>
      </c>
      <c r="B277" s="16">
        <f>+'SCC x Ano'!B309/'SCC x Ano'!B277-1</f>
        <v>-3.0462193027563589E-2</v>
      </c>
      <c r="C277" s="16">
        <f>+'SCC x Ano'!C309/'SCC x Ano'!C277-1</f>
        <v>-6.3253166832711871E-2</v>
      </c>
      <c r="D277" s="16">
        <f>+'SCC x Ano'!D309/'SCC x Ano'!D277-1</f>
        <v>-7.6031801988337921E-2</v>
      </c>
      <c r="E277" s="16">
        <f>+'SCC x Ano'!E309/'SCC x Ano'!E277-1</f>
        <v>0.24141609466670766</v>
      </c>
      <c r="F277" s="16">
        <f>+'SCC x Ano'!F309/'SCC x Ano'!F277-1</f>
        <v>-9.1041005907272043E-2</v>
      </c>
      <c r="G277" s="16">
        <f>+'SCC x Ano'!G309/'SCC x Ano'!G277-1</f>
        <v>1.0792858001188899E-2</v>
      </c>
      <c r="H277" s="16">
        <f>+'SCC x Ano'!H309/'SCC x Ano'!H277-1</f>
        <v>-5.3384493265862254E-5</v>
      </c>
      <c r="I277" s="16">
        <f>+'SCC x Ano'!I309/'SCC x Ano'!I277-1</f>
        <v>-4.9726392889296034E-2</v>
      </c>
      <c r="J277" s="16">
        <f>+'SCC x Ano'!J309/'SCC x Ano'!J277-1</f>
        <v>-0.14211815273382855</v>
      </c>
      <c r="K277" s="16">
        <f>+'SCC x Ano'!K309/'SCC x Ano'!K277-1</f>
        <v>0.14116318782713688</v>
      </c>
      <c r="L277" s="16">
        <f>+'SCC x Ano'!L309/'SCC x Ano'!L277-1</f>
        <v>-4.848112878440225E-2</v>
      </c>
    </row>
    <row r="278" spans="1:12" x14ac:dyDescent="0.25">
      <c r="A278" s="123" t="s">
        <v>546</v>
      </c>
      <c r="B278" s="16">
        <f>+'SCC x Ano'!B310/'SCC x Ano'!B278-1</f>
        <v>-8.8673527641009664E-2</v>
      </c>
      <c r="C278" s="16">
        <f>+'SCC x Ano'!C310/'SCC x Ano'!C278-1</f>
        <v>0.20132211242691178</v>
      </c>
      <c r="D278" s="16">
        <f>+'SCC x Ano'!D310/'SCC x Ano'!D278-1</f>
        <v>-0.12111443860611071</v>
      </c>
      <c r="E278" s="16">
        <f>+'SCC x Ano'!E310/'SCC x Ano'!E278-1</f>
        <v>0.48600775544109842</v>
      </c>
      <c r="F278" s="16">
        <f>+'SCC x Ano'!F310/'SCC x Ano'!F278-1</f>
        <v>-0.10550199695628026</v>
      </c>
      <c r="G278" s="16">
        <f>+'SCC x Ano'!G310/'SCC x Ano'!G278-1</f>
        <v>-6.3291960039534412E-2</v>
      </c>
      <c r="H278" s="16">
        <f>+'SCC x Ano'!H310/'SCC x Ano'!H278-1</f>
        <v>-0.34205170373148253</v>
      </c>
      <c r="I278" s="16">
        <f>+'SCC x Ano'!I310/'SCC x Ano'!I278-1</f>
        <v>-0.15406316637141182</v>
      </c>
      <c r="J278" s="16">
        <f>+'SCC x Ano'!J310/'SCC x Ano'!J278-1</f>
        <v>6.9720267532003222E-2</v>
      </c>
      <c r="K278" s="16">
        <f>+'SCC x Ano'!K310/'SCC x Ano'!K278-1</f>
        <v>6.8778733691656102E-2</v>
      </c>
      <c r="L278" s="16">
        <f>+'SCC x Ano'!L310/'SCC x Ano'!L278-1</f>
        <v>-9.9588023287791372E-2</v>
      </c>
    </row>
    <row r="279" spans="1:12" x14ac:dyDescent="0.25">
      <c r="A279" s="123" t="s">
        <v>547</v>
      </c>
      <c r="B279" s="16">
        <f>+'SCC x Ano'!B311/'SCC x Ano'!B279-1</f>
        <v>-0.24382154964776537</v>
      </c>
      <c r="C279" s="16">
        <f>+'SCC x Ano'!C311/'SCC x Ano'!C279-1</f>
        <v>-8.3759013946290595E-2</v>
      </c>
      <c r="D279" s="16">
        <f>+'SCC x Ano'!D311/'SCC x Ano'!D279-1</f>
        <v>-6.7489467371654843E-2</v>
      </c>
      <c r="E279" s="16">
        <f>+'SCC x Ano'!E311/'SCC x Ano'!E279-1</f>
        <v>8.0312619140546104E-2</v>
      </c>
      <c r="F279" s="16">
        <f>+'SCC x Ano'!F311/'SCC x Ano'!F279-1</f>
        <v>-3.8421968656733863E-2</v>
      </c>
      <c r="G279" s="16">
        <f>+'SCC x Ano'!G311/'SCC x Ano'!G279-1</f>
        <v>-1.4433927045565675E-2</v>
      </c>
      <c r="H279" s="16">
        <f>+'SCC x Ano'!H311/'SCC x Ano'!H279-1</f>
        <v>0.1835171270312963</v>
      </c>
      <c r="I279" s="16">
        <f>+'SCC x Ano'!I311/'SCC x Ano'!I279-1</f>
        <v>-4.6983184283456159E-2</v>
      </c>
      <c r="J279" s="16">
        <f>+'SCC x Ano'!J311/'SCC x Ano'!J279-1</f>
        <v>-7.7175776053789447E-2</v>
      </c>
      <c r="K279" s="16">
        <f>+'SCC x Ano'!K311/'SCC x Ano'!K279-1</f>
        <v>-0.20941329383910989</v>
      </c>
      <c r="L279" s="16">
        <f>+'SCC x Ano'!L311/'SCC x Ano'!L279-1</f>
        <v>-6.8631402379992434E-2</v>
      </c>
    </row>
    <row r="280" spans="1:12" x14ac:dyDescent="0.25">
      <c r="A280" s="123" t="s">
        <v>548</v>
      </c>
      <c r="B280" s="16">
        <f>+'SCC x Ano'!B312/'SCC x Ano'!B280-1</f>
        <v>4.9079720425856621E-2</v>
      </c>
      <c r="C280" s="16">
        <f>+'SCC x Ano'!C312/'SCC x Ano'!C280-1</f>
        <v>-0.22321355984544844</v>
      </c>
      <c r="D280" s="16">
        <f>+'SCC x Ano'!D312/'SCC x Ano'!D280-1</f>
        <v>1.0640257424069377E-2</v>
      </c>
      <c r="E280" s="16">
        <f>+'SCC x Ano'!E312/'SCC x Ano'!E280-1</f>
        <v>-5.0283763487244393E-2</v>
      </c>
      <c r="F280" s="16">
        <f>+'SCC x Ano'!F312/'SCC x Ano'!F280-1</f>
        <v>-0.13687080894371662</v>
      </c>
      <c r="G280" s="16">
        <f>+'SCC x Ano'!G312/'SCC x Ano'!G280-1</f>
        <v>1.1382842259760828E-2</v>
      </c>
      <c r="H280" s="16">
        <f>+'SCC x Ano'!H312/'SCC x Ano'!H280-1</f>
        <v>-2.9904419763329138E-3</v>
      </c>
      <c r="I280" s="16">
        <f>+'SCC x Ano'!I312/'SCC x Ano'!I280-1</f>
        <v>-0.12554160348423471</v>
      </c>
      <c r="J280" s="16">
        <f>+'SCC x Ano'!J312/'SCC x Ano'!J280-1</f>
        <v>0.78895068665178858</v>
      </c>
      <c r="K280" s="16">
        <f>+'SCC x Ano'!K312/'SCC x Ano'!K280-1</f>
        <v>2.2596820049049615E-2</v>
      </c>
      <c r="L280" s="16">
        <f>+'SCC x Ano'!L312/'SCC x Ano'!L280-1</f>
        <v>-3.6585323723772101E-2</v>
      </c>
    </row>
    <row r="281" spans="1:12" x14ac:dyDescent="0.25">
      <c r="A281" s="123" t="s">
        <v>549</v>
      </c>
      <c r="B281" s="16">
        <f>+'SCC x Ano'!B313/'SCC x Ano'!B281-1</f>
        <v>2.040899657796813E-2</v>
      </c>
      <c r="C281" s="16">
        <f>+'SCC x Ano'!C313/'SCC x Ano'!C281-1</f>
        <v>5.0258936700559254E-2</v>
      </c>
      <c r="D281" s="16">
        <f>+'SCC x Ano'!D313/'SCC x Ano'!D281-1</f>
        <v>-8.3860604548243622E-2</v>
      </c>
      <c r="E281" s="16">
        <f>+'SCC x Ano'!E313/'SCC x Ano'!E281-1</f>
        <v>1.6630306380255311E-2</v>
      </c>
      <c r="F281" s="16">
        <f>+'SCC x Ano'!F313/'SCC x Ano'!F281-1</f>
        <v>-5.3956078626548165E-2</v>
      </c>
      <c r="G281" s="16">
        <f>+'SCC x Ano'!G313/'SCC x Ano'!G281-1</f>
        <v>-9.7424511839566685E-3</v>
      </c>
      <c r="H281" s="16">
        <f>+'SCC x Ano'!H313/'SCC x Ano'!H281-1</f>
        <v>5.8833628826170159E-2</v>
      </c>
      <c r="I281" s="16">
        <f>+'SCC x Ano'!I313/'SCC x Ano'!I281-1</f>
        <v>-2.152319622634169E-2</v>
      </c>
      <c r="J281" s="16">
        <f>+'SCC x Ano'!J313/'SCC x Ano'!J281-1</f>
        <v>-0.10627779925626468</v>
      </c>
      <c r="K281" s="16">
        <f>+'SCC x Ano'!K313/'SCC x Ano'!K281-1</f>
        <v>0.15214349913258096</v>
      </c>
      <c r="L281" s="16">
        <f>+'SCC x Ano'!L313/'SCC x Ano'!L281-1</f>
        <v>-3.3965208944388148E-2</v>
      </c>
    </row>
    <row r="282" spans="1:12" x14ac:dyDescent="0.25">
      <c r="A282" s="123" t="s">
        <v>550</v>
      </c>
      <c r="B282" s="16">
        <f>+'SCC x Ano'!B314/'SCC x Ano'!B282-1</f>
        <v>0.11327720967776811</v>
      </c>
      <c r="C282" s="16">
        <f>+'SCC x Ano'!C314/'SCC x Ano'!C282-1</f>
        <v>-0.11237174248198945</v>
      </c>
      <c r="D282" s="16">
        <f>+'SCC x Ano'!D314/'SCC x Ano'!D282-1</f>
        <v>-9.7136679431045758E-2</v>
      </c>
      <c r="E282" s="16">
        <f>+'SCC x Ano'!E314/'SCC x Ano'!E282-1</f>
        <v>-0.1172626032452152</v>
      </c>
      <c r="F282" s="16">
        <f>+'SCC x Ano'!F314/'SCC x Ano'!F282-1</f>
        <v>-7.0042255741719295E-2</v>
      </c>
      <c r="G282" s="16">
        <f>+'SCC x Ano'!G314/'SCC x Ano'!G282-1</f>
        <v>4.0607301699705722E-2</v>
      </c>
      <c r="H282" s="16">
        <f>+'SCC x Ano'!H314/'SCC x Ano'!H282-1</f>
        <v>3.9478697843325916E-2</v>
      </c>
      <c r="I282" s="16">
        <f>+'SCC x Ano'!I314/'SCC x Ano'!I282-1</f>
        <v>-0.15254206800669934</v>
      </c>
      <c r="J282" s="16">
        <f>+'SCC x Ano'!J314/'SCC x Ano'!J282-1</f>
        <v>0.16463134050161266</v>
      </c>
      <c r="K282" s="16">
        <f>+'SCC x Ano'!K314/'SCC x Ano'!K282-1</f>
        <v>-3.9621652354280723E-2</v>
      </c>
      <c r="L282" s="16">
        <f>+'SCC x Ano'!L314/'SCC x Ano'!L282-1</f>
        <v>-5.6833166766358412E-2</v>
      </c>
    </row>
    <row r="283" spans="1:12" x14ac:dyDescent="0.25">
      <c r="A283" s="123" t="s">
        <v>551</v>
      </c>
      <c r="B283" s="16">
        <f>+'SCC x Ano'!B315/'SCC x Ano'!B283-1</f>
        <v>0.13934414448610788</v>
      </c>
      <c r="C283" s="16">
        <f>+'SCC x Ano'!C315/'SCC x Ano'!C283-1</f>
        <v>-4.5020424847147411E-2</v>
      </c>
      <c r="D283" s="16">
        <f>+'SCC x Ano'!D315/'SCC x Ano'!D283-1</f>
        <v>-0.11602364333800042</v>
      </c>
      <c r="E283" s="16">
        <f>+'SCC x Ano'!E315/'SCC x Ano'!E283-1</f>
        <v>0.16547480122975156</v>
      </c>
      <c r="F283" s="16">
        <f>+'SCC x Ano'!F315/'SCC x Ano'!F283-1</f>
        <v>-5.9467819581924153E-2</v>
      </c>
      <c r="G283" s="16">
        <f>+'SCC x Ano'!G315/'SCC x Ano'!G283-1</f>
        <v>-7.4027233733697795E-3</v>
      </c>
      <c r="H283" s="16">
        <f>+'SCC x Ano'!H315/'SCC x Ano'!H283-1</f>
        <v>0.23967175097694038</v>
      </c>
      <c r="I283" s="16">
        <f>+'SCC x Ano'!I315/'SCC x Ano'!I283-1</f>
        <v>-0.10059201500216752</v>
      </c>
      <c r="J283" s="16">
        <f>+'SCC x Ano'!J315/'SCC x Ano'!J283-1</f>
        <v>5.5536720355933156E-3</v>
      </c>
      <c r="K283" s="16">
        <f>+'SCC x Ano'!K315/'SCC x Ano'!K283-1</f>
        <v>0.15079995483469011</v>
      </c>
      <c r="L283" s="16">
        <f>+'SCC x Ano'!L315/'SCC x Ano'!L283-1</f>
        <v>-2.1851020424126122E-2</v>
      </c>
    </row>
    <row r="284" spans="1:12" x14ac:dyDescent="0.25">
      <c r="A284" s="123" t="s">
        <v>552</v>
      </c>
      <c r="B284" s="16">
        <f>+'SCC x Ano'!B316/'SCC x Ano'!B284-1</f>
        <v>2.8669164639499423E-2</v>
      </c>
      <c r="C284" s="16">
        <f>+'SCC x Ano'!C316/'SCC x Ano'!C284-1</f>
        <v>0.25000674631525444</v>
      </c>
      <c r="D284" s="16">
        <f>+'SCC x Ano'!D316/'SCC x Ano'!D284-1</f>
        <v>0.15026921702373164</v>
      </c>
      <c r="E284" s="16">
        <f>+'SCC x Ano'!E316/'SCC x Ano'!E284-1</f>
        <v>-0.42450832442925213</v>
      </c>
      <c r="F284" s="16">
        <f>+'SCC x Ano'!F316/'SCC x Ano'!F284-1</f>
        <v>-7.8407483735388861E-2</v>
      </c>
      <c r="G284" s="16">
        <f>+'SCC x Ano'!G316/'SCC x Ano'!G284-1</f>
        <v>5.9447276335828914E-3</v>
      </c>
      <c r="H284" s="16">
        <f>+'SCC x Ano'!H316/'SCC x Ano'!H284-1</f>
        <v>0.31958354526580535</v>
      </c>
      <c r="I284" s="16">
        <f>+'SCC x Ano'!I316/'SCC x Ano'!I284-1</f>
        <v>3.6428338685583483E-3</v>
      </c>
      <c r="J284" s="16">
        <f>+'SCC x Ano'!J316/'SCC x Ano'!J284-1</f>
        <v>-0.15143442979358435</v>
      </c>
      <c r="K284" s="16">
        <f>+'SCC x Ano'!K316/'SCC x Ano'!K284-1</f>
        <v>7.3348900113908488E-2</v>
      </c>
      <c r="L284" s="16">
        <f>+'SCC x Ano'!L316/'SCC x Ano'!L284-1</f>
        <v>9.8541115526294298E-2</v>
      </c>
    </row>
    <row r="285" spans="1:12" x14ac:dyDescent="0.25">
      <c r="A285" s="123" t="s">
        <v>553</v>
      </c>
      <c r="B285" s="16">
        <f>+'SCC x Ano'!B317/'SCC x Ano'!B285-1</f>
        <v>0.22250105974448453</v>
      </c>
      <c r="C285" s="16">
        <f>+'SCC x Ano'!C317/'SCC x Ano'!C285-1</f>
        <v>0.26493946722973383</v>
      </c>
      <c r="D285" s="16">
        <f>+'SCC x Ano'!D317/'SCC x Ano'!D285-1</f>
        <v>-0.12484650780504958</v>
      </c>
      <c r="E285" s="16">
        <f>+'SCC x Ano'!E317/'SCC x Ano'!E285-1</f>
        <v>0.62078845624307855</v>
      </c>
      <c r="F285" s="16">
        <f>+'SCC x Ano'!F317/'SCC x Ano'!F285-1</f>
        <v>-0.18308902445324426</v>
      </c>
      <c r="G285" s="16">
        <f>+'SCC x Ano'!G317/'SCC x Ano'!G285-1</f>
        <v>-1.3095570767122422E-2</v>
      </c>
      <c r="H285" s="16">
        <f>+'SCC x Ano'!H317/'SCC x Ano'!H285-1</f>
        <v>0.22641679609993615</v>
      </c>
      <c r="I285" s="16">
        <f>+'SCC x Ano'!I317/'SCC x Ano'!I285-1</f>
        <v>-0.11526912371901621</v>
      </c>
      <c r="J285" s="16">
        <f>+'SCC x Ano'!J317/'SCC x Ano'!J285-1</f>
        <v>2.970597128923159</v>
      </c>
      <c r="K285" s="16">
        <f>+'SCC x Ano'!K317/'SCC x Ano'!K285-1</f>
        <v>0.18812794986154358</v>
      </c>
      <c r="L285" s="16">
        <f>+'SCC x Ano'!L317/'SCC x Ano'!L285-1</f>
        <v>-6.3768220679594756E-2</v>
      </c>
    </row>
    <row r="286" spans="1:12" x14ac:dyDescent="0.25">
      <c r="A286" s="123" t="s">
        <v>554</v>
      </c>
      <c r="B286" s="16">
        <f>+'SCC x Ano'!B318/'SCC x Ano'!B286-1</f>
        <v>0.1214072339671155</v>
      </c>
      <c r="C286" s="16">
        <f>+'SCC x Ano'!C318/'SCC x Ano'!C286-1</f>
        <v>-2.9965924600740212E-2</v>
      </c>
      <c r="D286" s="16">
        <f>+'SCC x Ano'!D318/'SCC x Ano'!D286-1</f>
        <v>-0.14524698478567888</v>
      </c>
      <c r="E286" s="16">
        <f>+'SCC x Ano'!E318/'SCC x Ano'!E286-1</f>
        <v>-2.7863208212754675E-2</v>
      </c>
      <c r="F286" s="16">
        <f>+'SCC x Ano'!F318/'SCC x Ano'!F286-1</f>
        <v>-1.5536190886434098E-2</v>
      </c>
      <c r="G286" s="16">
        <f>+'SCC x Ano'!G318/'SCC x Ano'!G286-1</f>
        <v>5.7454887005804922E-2</v>
      </c>
      <c r="H286" s="16">
        <f>+'SCC x Ano'!H318/'SCC x Ano'!H286-1</f>
        <v>9.4079106606149931E-2</v>
      </c>
      <c r="I286" s="16">
        <f>+'SCC x Ano'!I318/'SCC x Ano'!I286-1</f>
        <v>-9.5224804002974395E-2</v>
      </c>
      <c r="J286" s="16">
        <f>+'SCC x Ano'!J318/'SCC x Ano'!J286-1</f>
        <v>-0.68139697913344555</v>
      </c>
      <c r="K286" s="16">
        <f>+'SCC x Ano'!K318/'SCC x Ano'!K286-1</f>
        <v>0.20042568813279571</v>
      </c>
      <c r="L286" s="16">
        <f>+'SCC x Ano'!L318/'SCC x Ano'!L286-1</f>
        <v>-5.216057007384578E-2</v>
      </c>
    </row>
    <row r="287" spans="1:12" x14ac:dyDescent="0.25">
      <c r="A287" s="123" t="s">
        <v>555</v>
      </c>
      <c r="B287" s="16">
        <f>+'SCC x Ano'!B319/'SCC x Ano'!B287-1</f>
        <v>-3.8037217961068626E-2</v>
      </c>
      <c r="C287" s="16">
        <f>+'SCC x Ano'!C319/'SCC x Ano'!C287-1</f>
        <v>-0.36729196522714236</v>
      </c>
      <c r="D287" s="16">
        <f>+'SCC x Ano'!D319/'SCC x Ano'!D287-1</f>
        <v>-0.16745981177680291</v>
      </c>
      <c r="E287" s="16">
        <f>+'SCC x Ano'!E319/'SCC x Ano'!E287-1</f>
        <v>3.8986235994568519E-2</v>
      </c>
      <c r="F287" s="16">
        <f>+'SCC x Ano'!F319/'SCC x Ano'!F287-1</f>
        <v>-0.14846715347034978</v>
      </c>
      <c r="G287" s="16">
        <f>+'SCC x Ano'!G319/'SCC x Ano'!G287-1</f>
        <v>0.156353459713934</v>
      </c>
      <c r="H287" s="16">
        <f>+'SCC x Ano'!H319/'SCC x Ano'!H287-1</f>
        <v>-5.6227358490828716E-2</v>
      </c>
      <c r="I287" s="16">
        <f>+'SCC x Ano'!I319/'SCC x Ano'!I287-1</f>
        <v>-4.8078346496936319E-2</v>
      </c>
      <c r="J287" s="16">
        <f>+'SCC x Ano'!J319/'SCC x Ano'!J287-1</f>
        <v>-0.38041587979769875</v>
      </c>
      <c r="K287" s="16">
        <f>+'SCC x Ano'!K319/'SCC x Ano'!K287-1</f>
        <v>-5.0077666975431701E-2</v>
      </c>
      <c r="L287" s="16">
        <f>+'SCC x Ano'!L319/'SCC x Ano'!L287-1</f>
        <v>-0.14837873984438732</v>
      </c>
    </row>
    <row r="288" spans="1:12" x14ac:dyDescent="0.25">
      <c r="A288" s="133" t="s">
        <v>95</v>
      </c>
      <c r="B288" s="16">
        <f>+'SCC x Ano'!B320/'SCC x Ano'!B288-1</f>
        <v>2.8458871525856688E-2</v>
      </c>
      <c r="C288" s="16">
        <f>+'SCC x Ano'!C320/'SCC x Ano'!C288-1</f>
        <v>-0.13126682138327939</v>
      </c>
      <c r="D288" s="16">
        <f>+'SCC x Ano'!D320/'SCC x Ano'!D288-1</f>
        <v>-4.5612243431779165E-2</v>
      </c>
      <c r="E288" s="16">
        <f>+'SCC x Ano'!E320/'SCC x Ano'!E288-1</f>
        <v>-2.5352139996466461E-2</v>
      </c>
      <c r="F288" s="16">
        <f>+'SCC x Ano'!F320/'SCC x Ano'!F288-1</f>
        <v>-0.1039794397946584</v>
      </c>
      <c r="G288" s="16">
        <f>+'SCC x Ano'!G320/'SCC x Ano'!G288-1</f>
        <v>1.8441825613448204E-2</v>
      </c>
      <c r="H288" s="16">
        <f>+'SCC x Ano'!H320/'SCC x Ano'!H288-1</f>
        <v>2.4507834842293796E-2</v>
      </c>
      <c r="I288" s="16">
        <f>+'SCC x Ano'!I320/'SCC x Ano'!I288-1</f>
        <v>-9.9043632070626497E-2</v>
      </c>
      <c r="J288" s="16">
        <f>+'SCC x Ano'!J320/'SCC x Ano'!J288-1</f>
        <v>7.4849262315310305E-2</v>
      </c>
      <c r="K288" s="16">
        <f>+'SCC x Ano'!K320/'SCC x Ano'!K288-1</f>
        <v>2.1721675497673676E-2</v>
      </c>
      <c r="L288" s="16">
        <f>+'SCC x Ano'!L320/'SCC x Ano'!L288-1</f>
        <v>-4.6549611935204904E-2</v>
      </c>
    </row>
    <row r="291" spans="1:12" x14ac:dyDescent="0.25">
      <c r="A291" s="123"/>
      <c r="B291" s="123">
        <f>B259+1</f>
        <v>2017</v>
      </c>
      <c r="C291" s="123">
        <f t="shared" ref="C291:L291" si="1">C259+1</f>
        <v>2017</v>
      </c>
      <c r="D291" s="123">
        <f t="shared" si="1"/>
        <v>2017</v>
      </c>
      <c r="E291" s="123">
        <f t="shared" si="1"/>
        <v>2017</v>
      </c>
      <c r="F291" s="123">
        <f t="shared" si="1"/>
        <v>2017</v>
      </c>
      <c r="G291" s="123">
        <f t="shared" si="1"/>
        <v>2017</v>
      </c>
      <c r="H291" s="123">
        <f t="shared" si="1"/>
        <v>2017</v>
      </c>
      <c r="I291" s="123">
        <f t="shared" si="1"/>
        <v>2017</v>
      </c>
      <c r="J291" s="123">
        <f t="shared" si="1"/>
        <v>2017</v>
      </c>
      <c r="K291" s="123">
        <f t="shared" si="1"/>
        <v>2017</v>
      </c>
      <c r="L291" s="123">
        <f t="shared" si="1"/>
        <v>2017</v>
      </c>
    </row>
    <row r="292" spans="1:12" x14ac:dyDescent="0.25">
      <c r="A292" s="123"/>
      <c r="B292" s="123" t="s">
        <v>780</v>
      </c>
      <c r="C292" s="123" t="s">
        <v>782</v>
      </c>
      <c r="D292" s="123" t="s">
        <v>23</v>
      </c>
      <c r="E292" s="123" t="s">
        <v>787</v>
      </c>
      <c r="F292" s="123" t="s">
        <v>788</v>
      </c>
      <c r="G292" s="123" t="s">
        <v>791</v>
      </c>
      <c r="H292" s="123" t="s">
        <v>25</v>
      </c>
      <c r="I292" s="123" t="s">
        <v>24</v>
      </c>
      <c r="J292" s="123" t="s">
        <v>35</v>
      </c>
      <c r="K292" s="123" t="s">
        <v>795</v>
      </c>
      <c r="L292" s="123" t="s">
        <v>935</v>
      </c>
    </row>
    <row r="293" spans="1:12" x14ac:dyDescent="0.25">
      <c r="A293" s="123" t="s">
        <v>529</v>
      </c>
      <c r="B293" s="16">
        <f>+'SCC x Ano'!B325/'SCC x Ano'!B293-1</f>
        <v>4.3654707084990196E-2</v>
      </c>
      <c r="C293" s="16">
        <f>+'SCC x Ano'!C325/'SCC x Ano'!C293-1</f>
        <v>6.7479149254301429E-3</v>
      </c>
      <c r="D293" s="16">
        <f>+'SCC x Ano'!D325/'SCC x Ano'!D293-1</f>
        <v>-6.6167426462259149E-3</v>
      </c>
      <c r="E293" s="16">
        <f>+'SCC x Ano'!E325/'SCC x Ano'!E293-1</f>
        <v>0.29836407505861606</v>
      </c>
      <c r="F293" s="16">
        <f>+'SCC x Ano'!F325/'SCC x Ano'!F293-1</f>
        <v>-6.5531481597828067E-2</v>
      </c>
      <c r="G293" s="16">
        <f>+'SCC x Ano'!G325/'SCC x Ano'!G293-1</f>
        <v>-3.5727733233314241E-2</v>
      </c>
      <c r="H293" s="16">
        <f>+'SCC x Ano'!H325/'SCC x Ano'!H293-1</f>
        <v>-1.4072339885466745E-2</v>
      </c>
      <c r="I293" s="16">
        <f>+'SCC x Ano'!I325/'SCC x Ano'!I293-1</f>
        <v>-0.14894949795677503</v>
      </c>
      <c r="J293" s="16">
        <f>+'SCC x Ano'!J325/'SCC x Ano'!J293-1</f>
        <v>1.6297071705715478</v>
      </c>
      <c r="K293" s="16">
        <f>+'SCC x Ano'!K325/'SCC x Ano'!K293-1</f>
        <v>0.14617671735281568</v>
      </c>
      <c r="L293" s="16">
        <f>+'SCC x Ano'!L325/'SCC x Ano'!L293-1</f>
        <v>-6.1533487499363382E-3</v>
      </c>
    </row>
    <row r="294" spans="1:12" x14ac:dyDescent="0.25">
      <c r="A294" s="123" t="s">
        <v>530</v>
      </c>
      <c r="B294" s="16">
        <f>+'SCC x Ano'!B326/'SCC x Ano'!B294-1</f>
        <v>0.80986539401640267</v>
      </c>
      <c r="C294" s="16">
        <f>+'SCC x Ano'!C326/'SCC x Ano'!C294-1</f>
        <v>2.5606985947297289</v>
      </c>
      <c r="D294" s="16">
        <f>+'SCC x Ano'!D326/'SCC x Ano'!D294-1</f>
        <v>-5.2096951333459818E-2</v>
      </c>
      <c r="E294" s="16">
        <f>+'SCC x Ano'!E326/'SCC x Ano'!E294-1</f>
        <v>-1</v>
      </c>
      <c r="F294" s="16">
        <f>+'SCC x Ano'!F326/'SCC x Ano'!F294-1</f>
        <v>-0.12932458498961963</v>
      </c>
      <c r="G294" s="16">
        <f>+'SCC x Ano'!G326/'SCC x Ano'!G294-1</f>
        <v>-6.919315850519614E-2</v>
      </c>
      <c r="H294" s="16">
        <f>+'SCC x Ano'!H326/'SCC x Ano'!H294-1</f>
        <v>-8.5198764959504292E-3</v>
      </c>
      <c r="I294" s="16">
        <f>+'SCC x Ano'!I326/'SCC x Ano'!I294-1</f>
        <v>0.1446798121132189</v>
      </c>
      <c r="J294" s="16">
        <f>+'SCC x Ano'!J326/'SCC x Ano'!J294-1</f>
        <v>-5.4997819213778665E-2</v>
      </c>
      <c r="K294" s="16">
        <f>+'SCC x Ano'!K326/'SCC x Ano'!K294-1</f>
        <v>1.5504310720150669</v>
      </c>
      <c r="L294" s="16">
        <f>+'SCC x Ano'!L326/'SCC x Ano'!L294-1</f>
        <v>5.251254507542491E-2</v>
      </c>
    </row>
    <row r="295" spans="1:12" x14ac:dyDescent="0.25">
      <c r="A295" s="123" t="s">
        <v>531</v>
      </c>
      <c r="B295" s="16">
        <f>+'SCC x Ano'!B327/'SCC x Ano'!B295-1</f>
        <v>-0.22493879349017576</v>
      </c>
      <c r="C295" s="16">
        <f>+'SCC x Ano'!C327/'SCC x Ano'!C295-1</f>
        <v>0.14219304069757177</v>
      </c>
      <c r="D295" s="16">
        <f>+'SCC x Ano'!D327/'SCC x Ano'!D295-1</f>
        <v>-5.7318024518772659E-2</v>
      </c>
      <c r="E295" s="16">
        <f>+'SCC x Ano'!E327/'SCC x Ano'!E295-1</f>
        <v>1.1032514554188517</v>
      </c>
      <c r="F295" s="16">
        <f>+'SCC x Ano'!F327/'SCC x Ano'!F295-1</f>
        <v>-0.11371925531554372</v>
      </c>
      <c r="G295" s="16">
        <f>+'SCC x Ano'!G327/'SCC x Ano'!G295-1</f>
        <v>6.4310787034908223E-2</v>
      </c>
      <c r="H295" s="16">
        <f>+'SCC x Ano'!H327/'SCC x Ano'!H295-1</f>
        <v>-7.5272472660202983E-2</v>
      </c>
      <c r="I295" s="16">
        <f>+'SCC x Ano'!I327/'SCC x Ano'!I295-1</f>
        <v>0.12086113837459433</v>
      </c>
      <c r="J295" s="16" t="e">
        <f>+'SCC x Ano'!J327/'SCC x Ano'!J295-1</f>
        <v>#DIV/0!</v>
      </c>
      <c r="K295" s="16">
        <f>+'SCC x Ano'!K327/'SCC x Ano'!K295-1</f>
        <v>-6.4595242822343635E-2</v>
      </c>
      <c r="L295" s="16">
        <f>+'SCC x Ano'!L327/'SCC x Ano'!L295-1</f>
        <v>-7.1487370990118149E-2</v>
      </c>
    </row>
    <row r="296" spans="1:12" x14ac:dyDescent="0.25">
      <c r="A296" s="123" t="s">
        <v>532</v>
      </c>
      <c r="B296" s="16">
        <f>+'SCC x Ano'!B328/'SCC x Ano'!B296-1</f>
        <v>8.616105665135243E-2</v>
      </c>
      <c r="C296" s="16">
        <f>+'SCC x Ano'!C328/'SCC x Ano'!C296-1</f>
        <v>5.5193168400158754E-2</v>
      </c>
      <c r="D296" s="16">
        <f>+'SCC x Ano'!D328/'SCC x Ano'!D296-1</f>
        <v>6.6864697926051431E-2</v>
      </c>
      <c r="E296" s="16">
        <f>+'SCC x Ano'!E328/'SCC x Ano'!E296-1</f>
        <v>-1</v>
      </c>
      <c r="F296" s="16">
        <f>+'SCC x Ano'!F328/'SCC x Ano'!F296-1</f>
        <v>-8.5702830697108934E-2</v>
      </c>
      <c r="G296" s="16">
        <f>+'SCC x Ano'!G328/'SCC x Ano'!G296-1</f>
        <v>-8.7110955925314926E-2</v>
      </c>
      <c r="H296" s="16">
        <f>+'SCC x Ano'!H328/'SCC x Ano'!H296-1</f>
        <v>-0.37459804920725026</v>
      </c>
      <c r="I296" s="16">
        <f>+'SCC x Ano'!I328/'SCC x Ano'!I296-1</f>
        <v>-0.61761976989588485</v>
      </c>
      <c r="J296" s="16">
        <f>+'SCC x Ano'!J328/'SCC x Ano'!J296-1</f>
        <v>-0.27482266670380184</v>
      </c>
      <c r="K296" s="16">
        <f>+'SCC x Ano'!K328/'SCC x Ano'!K296-1</f>
        <v>-0.20002723555149138</v>
      </c>
      <c r="L296" s="16">
        <f>+'SCC x Ano'!L328/'SCC x Ano'!L296-1</f>
        <v>3.13535493316075E-3</v>
      </c>
    </row>
    <row r="297" spans="1:12" x14ac:dyDescent="0.25">
      <c r="A297" s="123" t="s">
        <v>533</v>
      </c>
      <c r="B297" s="16">
        <f>+'SCC x Ano'!B329/'SCC x Ano'!B297-1</f>
        <v>4.1130991135905903E-2</v>
      </c>
      <c r="C297" s="16">
        <f>+'SCC x Ano'!C329/'SCC x Ano'!C297-1</f>
        <v>-0.14777430917962942</v>
      </c>
      <c r="D297" s="16">
        <f>+'SCC x Ano'!D329/'SCC x Ano'!D297-1</f>
        <v>5.2627882921777447E-2</v>
      </c>
      <c r="E297" s="16">
        <f>+'SCC x Ano'!E329/'SCC x Ano'!E297-1</f>
        <v>-1.0686586086300687E-2</v>
      </c>
      <c r="F297" s="16">
        <f>+'SCC x Ano'!F329/'SCC x Ano'!F297-1</f>
        <v>-6.4617925605418347E-2</v>
      </c>
      <c r="G297" s="16">
        <f>+'SCC x Ano'!G329/'SCC x Ano'!G297-1</f>
        <v>5.4550899590410484E-2</v>
      </c>
      <c r="H297" s="16">
        <f>+'SCC x Ano'!H329/'SCC x Ano'!H297-1</f>
        <v>-3.8200859198755044E-2</v>
      </c>
      <c r="I297" s="16">
        <f>+'SCC x Ano'!I329/'SCC x Ano'!I297-1</f>
        <v>-0.34729604573347772</v>
      </c>
      <c r="J297" s="16">
        <f>+'SCC x Ano'!J329/'SCC x Ano'!J297-1</f>
        <v>-8.7441897346822839E-2</v>
      </c>
      <c r="K297" s="16">
        <f>+'SCC x Ano'!K329/'SCC x Ano'!K297-1</f>
        <v>7.8731377981920314E-2</v>
      </c>
      <c r="L297" s="16">
        <f>+'SCC x Ano'!L329/'SCC x Ano'!L297-1</f>
        <v>-5.7013867031556753E-3</v>
      </c>
    </row>
    <row r="298" spans="1:12" x14ac:dyDescent="0.25">
      <c r="A298" s="123" t="s">
        <v>534</v>
      </c>
      <c r="B298" s="16">
        <f>+'SCC x Ano'!B330/'SCC x Ano'!B298-1</f>
        <v>-0.15846982716744262</v>
      </c>
      <c r="C298" s="16">
        <f>+'SCC x Ano'!C330/'SCC x Ano'!C298-1</f>
        <v>-0.42682002431809041</v>
      </c>
      <c r="D298" s="16">
        <f>+'SCC x Ano'!D330/'SCC x Ano'!D298-1</f>
        <v>8.4618813287462569E-3</v>
      </c>
      <c r="E298" s="16">
        <f>+'SCC x Ano'!E330/'SCC x Ano'!E298-1</f>
        <v>-0.72476524032164535</v>
      </c>
      <c r="F298" s="16">
        <f>+'SCC x Ano'!F330/'SCC x Ano'!F298-1</f>
        <v>-8.6255075923620361E-2</v>
      </c>
      <c r="G298" s="16">
        <f>+'SCC x Ano'!G330/'SCC x Ano'!G298-1</f>
        <v>8.8983450941843678E-2</v>
      </c>
      <c r="H298" s="16">
        <f>+'SCC x Ano'!H330/'SCC x Ano'!H298-1</f>
        <v>-0.170086592067765</v>
      </c>
      <c r="I298" s="16">
        <f>+'SCC x Ano'!I330/'SCC x Ano'!I298-1</f>
        <v>0.92418035459978243</v>
      </c>
      <c r="J298" s="16">
        <f>+'SCC x Ano'!J330/'SCC x Ano'!J298-1</f>
        <v>6.6940206031995686E-4</v>
      </c>
      <c r="K298" s="16">
        <f>+'SCC x Ano'!K330/'SCC x Ano'!K298-1</f>
        <v>0.58263103135266947</v>
      </c>
      <c r="L298" s="16">
        <f>+'SCC x Ano'!L330/'SCC x Ano'!L298-1</f>
        <v>-1.9145199214055664E-3</v>
      </c>
    </row>
    <row r="299" spans="1:12" x14ac:dyDescent="0.25">
      <c r="A299" s="123" t="s">
        <v>535</v>
      </c>
      <c r="B299" s="16">
        <f>+'SCC x Ano'!B331/'SCC x Ano'!B299-1</f>
        <v>-0.20249789413752883</v>
      </c>
      <c r="C299" s="16">
        <f>+'SCC x Ano'!C331/'SCC x Ano'!C299-1</f>
        <v>-0.33882392166872655</v>
      </c>
      <c r="D299" s="16">
        <f>+'SCC x Ano'!D331/'SCC x Ano'!D299-1</f>
        <v>-4.5032432539161116E-2</v>
      </c>
      <c r="E299" s="16">
        <f>+'SCC x Ano'!E331/'SCC x Ano'!E299-1</f>
        <v>0.27976957929764823</v>
      </c>
      <c r="F299" s="16">
        <f>+'SCC x Ano'!F331/'SCC x Ano'!F299-1</f>
        <v>4.7502736724431838E-3</v>
      </c>
      <c r="G299" s="16">
        <f>+'SCC x Ano'!G331/'SCC x Ano'!G299-1</f>
        <v>-5.1665076990544345E-2</v>
      </c>
      <c r="H299" s="16">
        <f>+'SCC x Ano'!H331/'SCC x Ano'!H299-1</f>
        <v>-9.0345361289076997E-3</v>
      </c>
      <c r="I299" s="16">
        <f>+'SCC x Ano'!I331/'SCC x Ano'!I299-1</f>
        <v>-0.31171054067644643</v>
      </c>
      <c r="J299" s="16">
        <f>+'SCC x Ano'!J331/'SCC x Ano'!J299-1</f>
        <v>-0.17683909963485622</v>
      </c>
      <c r="K299" s="16">
        <f>+'SCC x Ano'!K331/'SCC x Ano'!K299-1</f>
        <v>5.4412658857854845E-2</v>
      </c>
      <c r="L299" s="16">
        <f>+'SCC x Ano'!L331/'SCC x Ano'!L299-1</f>
        <v>-4.4918698078494357E-2</v>
      </c>
    </row>
    <row r="300" spans="1:12" x14ac:dyDescent="0.25">
      <c r="A300" s="123" t="s">
        <v>536</v>
      </c>
      <c r="B300" s="16">
        <f>+'SCC x Ano'!B332/'SCC x Ano'!B300-1</f>
        <v>-4.3252003041216458E-4</v>
      </c>
      <c r="C300" s="16">
        <f>+'SCC x Ano'!C332/'SCC x Ano'!C300-1</f>
        <v>0.45108325925639536</v>
      </c>
      <c r="D300" s="16">
        <f>+'SCC x Ano'!D332/'SCC x Ano'!D300-1</f>
        <v>-3.0474237427166817E-2</v>
      </c>
      <c r="E300" s="16">
        <f>+'SCC x Ano'!E332/'SCC x Ano'!E300-1</f>
        <v>0.18155499876857562</v>
      </c>
      <c r="F300" s="16">
        <f>+'SCC x Ano'!F332/'SCC x Ano'!F300-1</f>
        <v>4.9739370316616682E-2</v>
      </c>
      <c r="G300" s="16">
        <f>+'SCC x Ano'!G332/'SCC x Ano'!G300-1</f>
        <v>-0.1022370361989422</v>
      </c>
      <c r="H300" s="16">
        <f>+'SCC x Ano'!H332/'SCC x Ano'!H300-1</f>
        <v>9.534644591043806E-3</v>
      </c>
      <c r="I300" s="16">
        <f>+'SCC x Ano'!I332/'SCC x Ano'!I300-1</f>
        <v>1.8061754050231471E-2</v>
      </c>
      <c r="J300" s="16">
        <f>+'SCC x Ano'!J332/'SCC x Ano'!J300-1</f>
        <v>0.67585209545071745</v>
      </c>
      <c r="K300" s="16">
        <f>+'SCC x Ano'!K332/'SCC x Ano'!K300-1</f>
        <v>-9.1897300691472505E-2</v>
      </c>
      <c r="L300" s="16">
        <f>+'SCC x Ano'!L332/'SCC x Ano'!L300-1</f>
        <v>-4.1314196607507014E-3</v>
      </c>
    </row>
    <row r="301" spans="1:12" x14ac:dyDescent="0.25">
      <c r="A301" s="123" t="s">
        <v>537</v>
      </c>
      <c r="B301" s="16">
        <f>+'SCC x Ano'!B333/'SCC x Ano'!B301-1</f>
        <v>-2.9750384177904543E-3</v>
      </c>
      <c r="C301" s="16">
        <f>+'SCC x Ano'!C333/'SCC x Ano'!C301-1</f>
        <v>0.12473436807115634</v>
      </c>
      <c r="D301" s="16">
        <f>+'SCC x Ano'!D333/'SCC x Ano'!D301-1</f>
        <v>-4.1315746512177176E-2</v>
      </c>
      <c r="E301" s="16">
        <f>+'SCC x Ano'!E333/'SCC x Ano'!E301-1</f>
        <v>-3.1284668214012212E-3</v>
      </c>
      <c r="F301" s="16">
        <f>+'SCC x Ano'!F333/'SCC x Ano'!F301-1</f>
        <v>-4.8305991759032496E-2</v>
      </c>
      <c r="G301" s="16">
        <f>+'SCC x Ano'!G333/'SCC x Ano'!G301-1</f>
        <v>3.612794502416472E-3</v>
      </c>
      <c r="H301" s="16">
        <f>+'SCC x Ano'!H333/'SCC x Ano'!H301-1</f>
        <v>6.2607949358545634E-2</v>
      </c>
      <c r="I301" s="16">
        <f>+'SCC x Ano'!I333/'SCC x Ano'!I301-1</f>
        <v>-9.0785548325318821E-2</v>
      </c>
      <c r="J301" s="16">
        <f>+'SCC x Ano'!J333/'SCC x Ano'!J301-1</f>
        <v>0.12238086429441042</v>
      </c>
      <c r="K301" s="16">
        <f>+'SCC x Ano'!K333/'SCC x Ano'!K301-1</f>
        <v>8.5837093954228338E-2</v>
      </c>
      <c r="L301" s="16">
        <f>+'SCC x Ano'!L333/'SCC x Ano'!L301-1</f>
        <v>-1.1869872870628573E-2</v>
      </c>
    </row>
    <row r="302" spans="1:12" x14ac:dyDescent="0.25">
      <c r="A302" s="123" t="s">
        <v>538</v>
      </c>
      <c r="B302" s="16">
        <f>+'SCC x Ano'!B334/'SCC x Ano'!B302-1</f>
        <v>-8.5940699856674074E-2</v>
      </c>
      <c r="C302" s="16">
        <f>+'SCC x Ano'!C334/'SCC x Ano'!C302-1</f>
        <v>-0.10167276472115916</v>
      </c>
      <c r="D302" s="16">
        <f>+'SCC x Ano'!D334/'SCC x Ano'!D302-1</f>
        <v>-1.9780404900716975E-2</v>
      </c>
      <c r="E302" s="16">
        <f>+'SCC x Ano'!E334/'SCC x Ano'!E302-1</f>
        <v>1.1056056603069746</v>
      </c>
      <c r="F302" s="16">
        <f>+'SCC x Ano'!F334/'SCC x Ano'!F302-1</f>
        <v>2.8850628100718145E-2</v>
      </c>
      <c r="G302" s="16">
        <f>+'SCC x Ano'!G334/'SCC x Ano'!G302-1</f>
        <v>-7.7147678760621785E-2</v>
      </c>
      <c r="H302" s="16">
        <f>+'SCC x Ano'!H334/'SCC x Ano'!H302-1</f>
        <v>0.11733437384491863</v>
      </c>
      <c r="I302" s="16">
        <f>+'SCC x Ano'!I334/'SCC x Ano'!I302-1</f>
        <v>-1.7943950785122897E-2</v>
      </c>
      <c r="J302" s="16">
        <f>+'SCC x Ano'!J334/'SCC x Ano'!J302-1</f>
        <v>0.2965753472244621</v>
      </c>
      <c r="K302" s="16">
        <f>+'SCC x Ano'!K334/'SCC x Ano'!K302-1</f>
        <v>-3.3334659003805278E-2</v>
      </c>
      <c r="L302" s="16">
        <f>+'SCC x Ano'!L334/'SCC x Ano'!L302-1</f>
        <v>4.2920949687608179E-4</v>
      </c>
    </row>
    <row r="303" spans="1:12" x14ac:dyDescent="0.25">
      <c r="A303" s="123" t="s">
        <v>539</v>
      </c>
      <c r="B303" s="16">
        <f>+'SCC x Ano'!B335/'SCC x Ano'!B303-1</f>
        <v>-0.24378211985210685</v>
      </c>
      <c r="C303" s="16">
        <f>+'SCC x Ano'!C335/'SCC x Ano'!C303-1</f>
        <v>3.6164148056893275E-2</v>
      </c>
      <c r="D303" s="16">
        <f>+'SCC x Ano'!D335/'SCC x Ano'!D303-1</f>
        <v>-4.3389877931266807E-2</v>
      </c>
      <c r="E303" s="16">
        <f>+'SCC x Ano'!E335/'SCC x Ano'!E303-1</f>
        <v>-0.19885777018921413</v>
      </c>
      <c r="F303" s="16">
        <f>+'SCC x Ano'!F335/'SCC x Ano'!F303-1</f>
        <v>-0.12806641860758383</v>
      </c>
      <c r="G303" s="16">
        <f>+'SCC x Ano'!G335/'SCC x Ano'!G303-1</f>
        <v>0.62292295551797339</v>
      </c>
      <c r="H303" s="16">
        <f>+'SCC x Ano'!H335/'SCC x Ano'!H303-1</f>
        <v>0.15090419495770346</v>
      </c>
      <c r="I303" s="16">
        <f>+'SCC x Ano'!I335/'SCC x Ano'!I303-1</f>
        <v>-0.15334880396938433</v>
      </c>
      <c r="J303" s="16">
        <f>+'SCC x Ano'!J335/'SCC x Ano'!J303-1</f>
        <v>6.8359718381881596E-2</v>
      </c>
      <c r="K303" s="16">
        <f>+'SCC x Ano'!K335/'SCC x Ano'!K303-1</f>
        <v>2.3494227803455559E-5</v>
      </c>
      <c r="L303" s="16">
        <f>+'SCC x Ano'!L335/'SCC x Ano'!L303-1</f>
        <v>-4.1547798583940421E-2</v>
      </c>
    </row>
    <row r="304" spans="1:12" x14ac:dyDescent="0.25">
      <c r="A304" s="123" t="s">
        <v>540</v>
      </c>
      <c r="B304" s="16">
        <f>+'SCC x Ano'!B336/'SCC x Ano'!B304-1</f>
        <v>0.195038493308616</v>
      </c>
      <c r="C304" s="16">
        <f>+'SCC x Ano'!C336/'SCC x Ano'!C304-1</f>
        <v>-3.8033539552207785E-2</v>
      </c>
      <c r="D304" s="16">
        <f>+'SCC x Ano'!D336/'SCC x Ano'!D304-1</f>
        <v>-7.7661757095214279E-2</v>
      </c>
      <c r="E304" s="16">
        <f>+'SCC x Ano'!E336/'SCC x Ano'!E304-1</f>
        <v>0.18574807360082657</v>
      </c>
      <c r="F304" s="16">
        <f>+'SCC x Ano'!F336/'SCC x Ano'!F304-1</f>
        <v>-0.32877246121726644</v>
      </c>
      <c r="G304" s="16">
        <f>+'SCC x Ano'!G336/'SCC x Ano'!G304-1</f>
        <v>6.7616368853322006E-2</v>
      </c>
      <c r="H304" s="16">
        <f>+'SCC x Ano'!H336/'SCC x Ano'!H304-1</f>
        <v>0.19331387353576357</v>
      </c>
      <c r="I304" s="16">
        <f>+'SCC x Ano'!I336/'SCC x Ano'!I304-1</f>
        <v>0.19979464706748762</v>
      </c>
      <c r="J304" s="16" t="e">
        <f>+'SCC x Ano'!J336/'SCC x Ano'!J304-1</f>
        <v>#DIV/0!</v>
      </c>
      <c r="K304" s="16">
        <f>+'SCC x Ano'!K336/'SCC x Ano'!K304-1</f>
        <v>-0.28951644181936964</v>
      </c>
      <c r="L304" s="16">
        <f>+'SCC x Ano'!L336/'SCC x Ano'!L304-1</f>
        <v>-0.1230666143734056</v>
      </c>
    </row>
    <row r="305" spans="1:12" x14ac:dyDescent="0.25">
      <c r="A305" s="123" t="s">
        <v>541</v>
      </c>
      <c r="B305" s="16">
        <f>+'SCC x Ano'!B337/'SCC x Ano'!B305-1</f>
        <v>8.128557452870111E-2</v>
      </c>
      <c r="C305" s="16">
        <f>+'SCC x Ano'!C337/'SCC x Ano'!C305-1</f>
        <v>5.073980998084382E-2</v>
      </c>
      <c r="D305" s="16">
        <f>+'SCC x Ano'!D337/'SCC x Ano'!D305-1</f>
        <v>-8.4109765504613243E-2</v>
      </c>
      <c r="E305" s="16">
        <f>+'SCC x Ano'!E337/'SCC x Ano'!E305-1</f>
        <v>0.35270902459588682</v>
      </c>
      <c r="F305" s="16">
        <f>+'SCC x Ano'!F337/'SCC x Ano'!F305-1</f>
        <v>-0.2247949240856173</v>
      </c>
      <c r="G305" s="16">
        <f>+'SCC x Ano'!G337/'SCC x Ano'!G305-1</f>
        <v>-9.0496389191814908E-2</v>
      </c>
      <c r="H305" s="16">
        <f>+'SCC x Ano'!H337/'SCC x Ano'!H305-1</f>
        <v>0.24900606420040017</v>
      </c>
      <c r="I305" s="16">
        <f>+'SCC x Ano'!I337/'SCC x Ano'!I305-1</f>
        <v>-4.493511379191284E-2</v>
      </c>
      <c r="J305" s="16">
        <f>+'SCC x Ano'!J337/'SCC x Ano'!J305-1</f>
        <v>-0.60418702353341425</v>
      </c>
      <c r="K305" s="16">
        <f>+'SCC x Ano'!K337/'SCC x Ano'!K305-1</f>
        <v>-5.3815556637868522E-2</v>
      </c>
      <c r="L305" s="16">
        <f>+'SCC x Ano'!L337/'SCC x Ano'!L305-1</f>
        <v>-0.11619315816493536</v>
      </c>
    </row>
    <row r="306" spans="1:12" x14ac:dyDescent="0.25">
      <c r="A306" s="123" t="s">
        <v>542</v>
      </c>
      <c r="B306" s="16">
        <f>+'SCC x Ano'!B338/'SCC x Ano'!B306-1</f>
        <v>6.6452668726061148E-2</v>
      </c>
      <c r="C306" s="16">
        <f>+'SCC x Ano'!C338/'SCC x Ano'!C306-1</f>
        <v>4.9615175476987572E-2</v>
      </c>
      <c r="D306" s="16">
        <f>+'SCC x Ano'!D338/'SCC x Ano'!D306-1</f>
        <v>5.1892509158347533E-2</v>
      </c>
      <c r="E306" s="16">
        <f>+'SCC x Ano'!E338/'SCC x Ano'!E306-1</f>
        <v>0.883017597046166</v>
      </c>
      <c r="F306" s="16">
        <f>+'SCC x Ano'!F338/'SCC x Ano'!F306-1</f>
        <v>7.4858145506961016E-2</v>
      </c>
      <c r="G306" s="16">
        <f>+'SCC x Ano'!G338/'SCC x Ano'!G306-1</f>
        <v>-4.8526855072702824E-2</v>
      </c>
      <c r="H306" s="16">
        <f>+'SCC x Ano'!H338/'SCC x Ano'!H306-1</f>
        <v>0.16553828107904911</v>
      </c>
      <c r="I306" s="16">
        <f>+'SCC x Ano'!I338/'SCC x Ano'!I306-1</f>
        <v>-0.27674441865904031</v>
      </c>
      <c r="J306" s="16">
        <f>+'SCC x Ano'!J338/'SCC x Ano'!J306-1</f>
        <v>-0.4416005291085211</v>
      </c>
      <c r="K306" s="16">
        <f>+'SCC x Ano'!K338/'SCC x Ano'!K306-1</f>
        <v>-0.1277259201526294</v>
      </c>
      <c r="L306" s="16">
        <f>+'SCC x Ano'!L338/'SCC x Ano'!L306-1</f>
        <v>5.1364783386420143E-2</v>
      </c>
    </row>
    <row r="307" spans="1:12" x14ac:dyDescent="0.25">
      <c r="A307" s="123" t="s">
        <v>543</v>
      </c>
      <c r="B307" s="16">
        <f>+'SCC x Ano'!B339/'SCC x Ano'!B307-1</f>
        <v>-0.18273595800360587</v>
      </c>
      <c r="C307" s="16">
        <f>+'SCC x Ano'!C339/'SCC x Ano'!C307-1</f>
        <v>-0.48517366927331329</v>
      </c>
      <c r="D307" s="16">
        <f>+'SCC x Ano'!D339/'SCC x Ano'!D307-1</f>
        <v>-7.0361787477654647E-2</v>
      </c>
      <c r="E307" s="16">
        <f>+'SCC x Ano'!E339/'SCC x Ano'!E307-1</f>
        <v>-3.1127215633995675E-2</v>
      </c>
      <c r="F307" s="16">
        <f>+'SCC x Ano'!F339/'SCC x Ano'!F307-1</f>
        <v>-0.186018887160597</v>
      </c>
      <c r="G307" s="16">
        <f>+'SCC x Ano'!G339/'SCC x Ano'!G307-1</f>
        <v>-0.14212598189622605</v>
      </c>
      <c r="H307" s="16">
        <f>+'SCC x Ano'!H339/'SCC x Ano'!H307-1</f>
        <v>-0.14042708247375646</v>
      </c>
      <c r="I307" s="16">
        <f>+'SCC x Ano'!I339/'SCC x Ano'!I307-1</f>
        <v>4.2996655941830886E-2</v>
      </c>
      <c r="J307" s="16">
        <f>+'SCC x Ano'!J339/'SCC x Ano'!J307-1</f>
        <v>-0.46925492642911915</v>
      </c>
      <c r="K307" s="16">
        <f>+'SCC x Ano'!K339/'SCC x Ano'!K307-1</f>
        <v>-0.13227997422501059</v>
      </c>
      <c r="L307" s="16">
        <f>+'SCC x Ano'!L339/'SCC x Ano'!L307-1</f>
        <v>-0.12727641704684989</v>
      </c>
    </row>
    <row r="308" spans="1:12" x14ac:dyDescent="0.25">
      <c r="A308" s="123" t="s">
        <v>544</v>
      </c>
      <c r="B308" s="16">
        <f>+'SCC x Ano'!B340/'SCC x Ano'!B308-1</f>
        <v>-0.10086467285653322</v>
      </c>
      <c r="C308" s="16">
        <f>+'SCC x Ano'!C340/'SCC x Ano'!C308-1</f>
        <v>0.19513327528502233</v>
      </c>
      <c r="D308" s="16">
        <f>+'SCC x Ano'!D340/'SCC x Ano'!D308-1</f>
        <v>-0.27719517994183651</v>
      </c>
      <c r="E308" s="16">
        <f>+'SCC x Ano'!E340/'SCC x Ano'!E308-1</f>
        <v>1.0904839615393338</v>
      </c>
      <c r="F308" s="16">
        <f>+'SCC x Ano'!F340/'SCC x Ano'!F308-1</f>
        <v>6.3606906839292598E-2</v>
      </c>
      <c r="G308" s="16">
        <f>+'SCC x Ano'!G340/'SCC x Ano'!G308-1</f>
        <v>5.0875790213870342E-2</v>
      </c>
      <c r="H308" s="16">
        <f>+'SCC x Ano'!H340/'SCC x Ano'!H308-1</f>
        <v>-0.14162899860236566</v>
      </c>
      <c r="I308" s="16">
        <f>+'SCC x Ano'!I340/'SCC x Ano'!I308-1</f>
        <v>-0.10510235866445017</v>
      </c>
      <c r="J308" s="16">
        <f>+'SCC x Ano'!J340/'SCC x Ano'!J308-1</f>
        <v>-7.4781100762667974E-2</v>
      </c>
      <c r="K308" s="16">
        <f>+'SCC x Ano'!K340/'SCC x Ano'!K308-1</f>
        <v>-3.6815586463317174E-2</v>
      </c>
      <c r="L308" s="16">
        <f>+'SCC x Ano'!L340/'SCC x Ano'!L308-1</f>
        <v>-0.11644082581076154</v>
      </c>
    </row>
    <row r="309" spans="1:12" x14ac:dyDescent="0.25">
      <c r="A309" s="123" t="s">
        <v>545</v>
      </c>
      <c r="B309" s="16">
        <f>+'SCC x Ano'!B341/'SCC x Ano'!B309-1</f>
        <v>-0.10219381642869885</v>
      </c>
      <c r="C309" s="16">
        <f>+'SCC x Ano'!C341/'SCC x Ano'!C309-1</f>
        <v>-0.17790030427640113</v>
      </c>
      <c r="D309" s="16">
        <f>+'SCC x Ano'!D341/'SCC x Ano'!D309-1</f>
        <v>-4.5566402385204152E-2</v>
      </c>
      <c r="E309" s="16">
        <f>+'SCC x Ano'!E341/'SCC x Ano'!E309-1</f>
        <v>0.71905217054362836</v>
      </c>
      <c r="F309" s="16">
        <f>+'SCC x Ano'!F341/'SCC x Ano'!F309-1</f>
        <v>-0.10178053075560722</v>
      </c>
      <c r="G309" s="16">
        <f>+'SCC x Ano'!G341/'SCC x Ano'!G309-1</f>
        <v>-3.8141288507162141E-2</v>
      </c>
      <c r="H309" s="16">
        <f>+'SCC x Ano'!H341/'SCC x Ano'!H309-1</f>
        <v>9.782582921564531E-3</v>
      </c>
      <c r="I309" s="16">
        <f>+'SCC x Ano'!I341/'SCC x Ano'!I309-1</f>
        <v>5.8982478566667274E-2</v>
      </c>
      <c r="J309" s="16">
        <f>+'SCC x Ano'!J341/'SCC x Ano'!J309-1</f>
        <v>0.19645080194719933</v>
      </c>
      <c r="K309" s="16">
        <f>+'SCC x Ano'!K341/'SCC x Ano'!K309-1</f>
        <v>-1.6607617450440704E-2</v>
      </c>
      <c r="L309" s="16">
        <f>+'SCC x Ano'!L341/'SCC x Ano'!L309-1</f>
        <v>-4.6889653541683063E-2</v>
      </c>
    </row>
    <row r="310" spans="1:12" x14ac:dyDescent="0.25">
      <c r="A310" s="123" t="s">
        <v>546</v>
      </c>
      <c r="B310" s="16">
        <f>+'SCC x Ano'!B342/'SCC x Ano'!B310-1</f>
        <v>5.6386746131854126E-2</v>
      </c>
      <c r="C310" s="16">
        <f>+'SCC x Ano'!C342/'SCC x Ano'!C310-1</f>
        <v>-0.15628897467292646</v>
      </c>
      <c r="D310" s="16">
        <f>+'SCC x Ano'!D342/'SCC x Ano'!D310-1</f>
        <v>-4.0501669040324928E-2</v>
      </c>
      <c r="E310" s="16">
        <f>+'SCC x Ano'!E342/'SCC x Ano'!E310-1</f>
        <v>0.35244060907283004</v>
      </c>
      <c r="F310" s="16">
        <f>+'SCC x Ano'!F342/'SCC x Ano'!F310-1</f>
        <v>-7.6389186745774218E-2</v>
      </c>
      <c r="G310" s="16">
        <f>+'SCC x Ano'!G342/'SCC x Ano'!G310-1</f>
        <v>-9.5809489349891308E-2</v>
      </c>
      <c r="H310" s="16">
        <f>+'SCC x Ano'!H342/'SCC x Ano'!H310-1</f>
        <v>-0.11364320881232814</v>
      </c>
      <c r="I310" s="16">
        <f>+'SCC x Ano'!I342/'SCC x Ano'!I310-1</f>
        <v>0.11854835005802533</v>
      </c>
      <c r="J310" s="16">
        <f>+'SCC x Ano'!J342/'SCC x Ano'!J310-1</f>
        <v>2.8744615547528656</v>
      </c>
      <c r="K310" s="16">
        <f>+'SCC x Ano'!K342/'SCC x Ano'!K310-1</f>
        <v>-3.3524733163872056E-2</v>
      </c>
      <c r="L310" s="16">
        <f>+'SCC x Ano'!L342/'SCC x Ano'!L310-1</f>
        <v>-4.1949114730868375E-2</v>
      </c>
    </row>
    <row r="311" spans="1:12" x14ac:dyDescent="0.25">
      <c r="A311" s="123" t="s">
        <v>547</v>
      </c>
      <c r="B311" s="16">
        <f>+'SCC x Ano'!B343/'SCC x Ano'!B311-1</f>
        <v>-8.1895925873366138E-2</v>
      </c>
      <c r="C311" s="16">
        <f>+'SCC x Ano'!C343/'SCC x Ano'!C311-1</f>
        <v>-3.6968381512771598E-2</v>
      </c>
      <c r="D311" s="16">
        <f>+'SCC x Ano'!D343/'SCC x Ano'!D311-1</f>
        <v>1.7706049061731122E-2</v>
      </c>
      <c r="E311" s="16">
        <f>+'SCC x Ano'!E343/'SCC x Ano'!E311-1</f>
        <v>-4.6817720146384634E-2</v>
      </c>
      <c r="F311" s="16">
        <f>+'SCC x Ano'!F343/'SCC x Ano'!F311-1</f>
        <v>-7.0249299608614035E-2</v>
      </c>
      <c r="G311" s="16">
        <f>+'SCC x Ano'!G343/'SCC x Ano'!G311-1</f>
        <v>-3.4257124583528031E-2</v>
      </c>
      <c r="H311" s="16">
        <f>+'SCC x Ano'!H343/'SCC x Ano'!H311-1</f>
        <v>-1.5247341204912557E-2</v>
      </c>
      <c r="I311" s="16">
        <f>+'SCC x Ano'!I343/'SCC x Ano'!I311-1</f>
        <v>-0.28346894015167989</v>
      </c>
      <c r="J311" s="16">
        <f>+'SCC x Ano'!J343/'SCC x Ano'!J311-1</f>
        <v>-3.4873887121843139E-2</v>
      </c>
      <c r="K311" s="16">
        <f>+'SCC x Ano'!K343/'SCC x Ano'!K311-1</f>
        <v>-5.8443019380874706E-2</v>
      </c>
      <c r="L311" s="16">
        <f>+'SCC x Ano'!L343/'SCC x Ano'!L311-1</f>
        <v>-1.037121669917751E-2</v>
      </c>
    </row>
    <row r="312" spans="1:12" x14ac:dyDescent="0.25">
      <c r="A312" s="123" t="s">
        <v>548</v>
      </c>
      <c r="B312" s="16">
        <f>+'SCC x Ano'!B344/'SCC x Ano'!B312-1</f>
        <v>-9.8726854297301658E-2</v>
      </c>
      <c r="C312" s="16">
        <f>+'SCC x Ano'!C344/'SCC x Ano'!C312-1</f>
        <v>0.1486978851286973</v>
      </c>
      <c r="D312" s="16">
        <f>+'SCC x Ano'!D344/'SCC x Ano'!D312-1</f>
        <v>-0.1826063748006298</v>
      </c>
      <c r="E312" s="16">
        <f>+'SCC x Ano'!E344/'SCC x Ano'!E312-1</f>
        <v>0.12275793775293287</v>
      </c>
      <c r="F312" s="16">
        <f>+'SCC x Ano'!F344/'SCC x Ano'!F312-1</f>
        <v>-3.2452011402358094E-2</v>
      </c>
      <c r="G312" s="16">
        <f>+'SCC x Ano'!G344/'SCC x Ano'!G312-1</f>
        <v>-3.0772022039848523E-2</v>
      </c>
      <c r="H312" s="16">
        <f>+'SCC x Ano'!H344/'SCC x Ano'!H312-1</f>
        <v>-1.330290355189101E-2</v>
      </c>
      <c r="I312" s="16">
        <f>+'SCC x Ano'!I344/'SCC x Ano'!I312-1</f>
        <v>-2.5735407301082258E-2</v>
      </c>
      <c r="J312" s="16">
        <f>+'SCC x Ano'!J344/'SCC x Ano'!J312-1</f>
        <v>-0.47308810894841458</v>
      </c>
      <c r="K312" s="16">
        <f>+'SCC x Ano'!K344/'SCC x Ano'!K312-1</f>
        <v>-7.5777823879847772E-2</v>
      </c>
      <c r="L312" s="16">
        <f>+'SCC x Ano'!L344/'SCC x Ano'!L312-1</f>
        <v>-8.4604589902566696E-2</v>
      </c>
    </row>
    <row r="313" spans="1:12" x14ac:dyDescent="0.25">
      <c r="A313" s="123" t="s">
        <v>549</v>
      </c>
      <c r="B313" s="16">
        <f>+'SCC x Ano'!B345/'SCC x Ano'!B313-1</f>
        <v>-4.0391063328850452E-2</v>
      </c>
      <c r="C313" s="16">
        <f>+'SCC x Ano'!C345/'SCC x Ano'!C313-1</f>
        <v>-3.0760071921242416E-2</v>
      </c>
      <c r="D313" s="16">
        <f>+'SCC x Ano'!D345/'SCC x Ano'!D313-1</f>
        <v>-6.8979948102942723E-2</v>
      </c>
      <c r="E313" s="16">
        <f>+'SCC x Ano'!E345/'SCC x Ano'!E313-1</f>
        <v>0.45282444530160837</v>
      </c>
      <c r="F313" s="16">
        <f>+'SCC x Ano'!F345/'SCC x Ano'!F313-1</f>
        <v>-7.0403669523862455E-2</v>
      </c>
      <c r="G313" s="16">
        <f>+'SCC x Ano'!G345/'SCC x Ano'!G313-1</f>
        <v>-9.6441011706421831E-3</v>
      </c>
      <c r="H313" s="16">
        <f>+'SCC x Ano'!H345/'SCC x Ano'!H313-1</f>
        <v>-2.7288747216210996E-2</v>
      </c>
      <c r="I313" s="16">
        <f>+'SCC x Ano'!I345/'SCC x Ano'!I313-1</f>
        <v>-9.8467173217608006E-2</v>
      </c>
      <c r="J313" s="16">
        <f>+'SCC x Ano'!J345/'SCC x Ano'!J313-1</f>
        <v>-0.11288389579508373</v>
      </c>
      <c r="K313" s="16">
        <f>+'SCC x Ano'!K345/'SCC x Ano'!K313-1</f>
        <v>-0.10764122435622214</v>
      </c>
      <c r="L313" s="16">
        <f>+'SCC x Ano'!L345/'SCC x Ano'!L313-1</f>
        <v>-5.7882309129700715E-2</v>
      </c>
    </row>
    <row r="314" spans="1:12" x14ac:dyDescent="0.25">
      <c r="A314" s="123" t="s">
        <v>550</v>
      </c>
      <c r="B314" s="16">
        <f>+'SCC x Ano'!B346/'SCC x Ano'!B314-1</f>
        <v>7.4666731624346561E-2</v>
      </c>
      <c r="C314" s="16">
        <f>+'SCC x Ano'!C346/'SCC x Ano'!C314-1</f>
        <v>-0.10018352783886164</v>
      </c>
      <c r="D314" s="16">
        <f>+'SCC x Ano'!D346/'SCC x Ano'!D314-1</f>
        <v>-0.14140475121679308</v>
      </c>
      <c r="E314" s="16">
        <f>+'SCC x Ano'!E346/'SCC x Ano'!E314-1</f>
        <v>0.51505106708139548</v>
      </c>
      <c r="F314" s="16">
        <f>+'SCC x Ano'!F346/'SCC x Ano'!F314-1</f>
        <v>7.7904650463172409E-2</v>
      </c>
      <c r="G314" s="16">
        <f>+'SCC x Ano'!G346/'SCC x Ano'!G314-1</f>
        <v>1.5835533528724133E-2</v>
      </c>
      <c r="H314" s="16">
        <f>+'SCC x Ano'!H346/'SCC x Ano'!H314-1</f>
        <v>3.7552102447799829E-3</v>
      </c>
      <c r="I314" s="16">
        <f>+'SCC x Ano'!I346/'SCC x Ano'!I314-1</f>
        <v>6.3656419530765396E-2</v>
      </c>
      <c r="J314" s="16">
        <f>+'SCC x Ano'!J346/'SCC x Ano'!J314-1</f>
        <v>-5.8806756361018397E-2</v>
      </c>
      <c r="K314" s="16">
        <f>+'SCC x Ano'!K346/'SCC x Ano'!K314-1</f>
        <v>-8.8515190359460427E-2</v>
      </c>
      <c r="L314" s="16">
        <f>+'SCC x Ano'!L346/'SCC x Ano'!L314-1</f>
        <v>-1.9474579215557619E-2</v>
      </c>
    </row>
    <row r="315" spans="1:12" x14ac:dyDescent="0.25">
      <c r="A315" s="123" t="s">
        <v>551</v>
      </c>
      <c r="B315" s="16">
        <f>+'SCC x Ano'!B347/'SCC x Ano'!B315-1</f>
        <v>-0.15151303449280051</v>
      </c>
      <c r="C315" s="16">
        <f>+'SCC x Ano'!C347/'SCC x Ano'!C315-1</f>
        <v>-3.7852131049748827E-2</v>
      </c>
      <c r="D315" s="16">
        <f>+'SCC x Ano'!D347/'SCC x Ano'!D315-1</f>
        <v>-4.678396396911344E-2</v>
      </c>
      <c r="E315" s="16">
        <f>+'SCC x Ano'!E347/'SCC x Ano'!E315-1</f>
        <v>6.9965639509519395E-2</v>
      </c>
      <c r="F315" s="16">
        <f>+'SCC x Ano'!F347/'SCC x Ano'!F315-1</f>
        <v>-1.0303298919404624E-2</v>
      </c>
      <c r="G315" s="16">
        <f>+'SCC x Ano'!G347/'SCC x Ano'!G315-1</f>
        <v>-2.0264359684354916E-2</v>
      </c>
      <c r="H315" s="16">
        <f>+'SCC x Ano'!H347/'SCC x Ano'!H315-1</f>
        <v>2.4208504781498164E-2</v>
      </c>
      <c r="I315" s="16">
        <f>+'SCC x Ano'!I347/'SCC x Ano'!I315-1</f>
        <v>-0.1439516350612412</v>
      </c>
      <c r="J315" s="16">
        <f>+'SCC x Ano'!J347/'SCC x Ano'!J315-1</f>
        <v>2.2320018729670821E-2</v>
      </c>
      <c r="K315" s="16">
        <f>+'SCC x Ano'!K347/'SCC x Ano'!K315-1</f>
        <v>-6.8048103709665519E-2</v>
      </c>
      <c r="L315" s="16">
        <f>+'SCC x Ano'!L347/'SCC x Ano'!L315-1</f>
        <v>-4.6961842225696548E-2</v>
      </c>
    </row>
    <row r="316" spans="1:12" x14ac:dyDescent="0.25">
      <c r="A316" s="123" t="s">
        <v>552</v>
      </c>
      <c r="B316" s="16">
        <f>+'SCC x Ano'!B348/'SCC x Ano'!B316-1</f>
        <v>4.6305778760813876E-2</v>
      </c>
      <c r="C316" s="16">
        <f>+'SCC x Ano'!C348/'SCC x Ano'!C316-1</f>
        <v>8.6640434705892E-2</v>
      </c>
      <c r="D316" s="16">
        <f>+'SCC x Ano'!D348/'SCC x Ano'!D316-1</f>
        <v>-3.46949666041102E-2</v>
      </c>
      <c r="E316" s="16">
        <f>+'SCC x Ano'!E348/'SCC x Ano'!E316-1</f>
        <v>0.99118231731352213</v>
      </c>
      <c r="F316" s="16">
        <f>+'SCC x Ano'!F348/'SCC x Ano'!F316-1</f>
        <v>-0.1542902628944719</v>
      </c>
      <c r="G316" s="16">
        <f>+'SCC x Ano'!G348/'SCC x Ano'!G316-1</f>
        <v>-0.13773399802152642</v>
      </c>
      <c r="H316" s="16">
        <f>+'SCC x Ano'!H348/'SCC x Ano'!H316-1</f>
        <v>0.21306523084441165</v>
      </c>
      <c r="I316" s="16">
        <f>+'SCC x Ano'!I348/'SCC x Ano'!I316-1</f>
        <v>0.14922415581696269</v>
      </c>
      <c r="J316" s="16">
        <f>+'SCC x Ano'!J348/'SCC x Ano'!J316-1</f>
        <v>-0.79177971356661403</v>
      </c>
      <c r="K316" s="16">
        <f>+'SCC x Ano'!K348/'SCC x Ano'!K316-1</f>
        <v>-3.9970661676442143E-2</v>
      </c>
      <c r="L316" s="16">
        <f>+'SCC x Ano'!L348/'SCC x Ano'!L316-1</f>
        <v>-1.6779600696922969E-2</v>
      </c>
    </row>
    <row r="317" spans="1:12" x14ac:dyDescent="0.25">
      <c r="A317" s="123" t="s">
        <v>553</v>
      </c>
      <c r="B317" s="16">
        <f>+'SCC x Ano'!B349/'SCC x Ano'!B317-1</f>
        <v>-4.3909467466586416E-2</v>
      </c>
      <c r="C317" s="16">
        <f>+'SCC x Ano'!C349/'SCC x Ano'!C317-1</f>
        <v>-0.18465654066744375</v>
      </c>
      <c r="D317" s="16">
        <f>+'SCC x Ano'!D349/'SCC x Ano'!D317-1</f>
        <v>1.9358869729124262E-2</v>
      </c>
      <c r="E317" s="16">
        <f>+'SCC x Ano'!E349/'SCC x Ano'!E317-1</f>
        <v>-1.432127343263101E-2</v>
      </c>
      <c r="F317" s="16">
        <f>+'SCC x Ano'!F349/'SCC x Ano'!F317-1</f>
        <v>-4.2911654758545859E-2</v>
      </c>
      <c r="G317" s="16">
        <f>+'SCC x Ano'!G349/'SCC x Ano'!G317-1</f>
        <v>9.940609517345167E-2</v>
      </c>
      <c r="H317" s="16">
        <f>+'SCC x Ano'!H349/'SCC x Ano'!H317-1</f>
        <v>6.7624544910715789E-2</v>
      </c>
      <c r="I317" s="16">
        <f>+'SCC x Ano'!I349/'SCC x Ano'!I317-1</f>
        <v>0.35110238004007299</v>
      </c>
      <c r="J317" s="16">
        <f>+'SCC x Ano'!J349/'SCC x Ano'!J317-1</f>
        <v>0.11152527573402882</v>
      </c>
      <c r="K317" s="16">
        <f>+'SCC x Ano'!K349/'SCC x Ano'!K317-1</f>
        <v>0.18316039366157866</v>
      </c>
      <c r="L317" s="16">
        <f>+'SCC x Ano'!L349/'SCC x Ano'!L317-1</f>
        <v>3.6894900321674529E-2</v>
      </c>
    </row>
    <row r="318" spans="1:12" x14ac:dyDescent="0.25">
      <c r="A318" s="123" t="s">
        <v>554</v>
      </c>
      <c r="B318" s="16">
        <f>+'SCC x Ano'!B350/'SCC x Ano'!B318-1</f>
        <v>-0.13060456787789054</v>
      </c>
      <c r="C318" s="16">
        <f>+'SCC x Ano'!C350/'SCC x Ano'!C318-1</f>
        <v>0.10590155294303072</v>
      </c>
      <c r="D318" s="16">
        <f>+'SCC x Ano'!D350/'SCC x Ano'!D318-1</f>
        <v>7.6163027655005155E-3</v>
      </c>
      <c r="E318" s="16">
        <f>+'SCC x Ano'!E350/'SCC x Ano'!E318-1</f>
        <v>0.23443852803343623</v>
      </c>
      <c r="F318" s="16">
        <f>+'SCC x Ano'!F350/'SCC x Ano'!F318-1</f>
        <v>-4.7850286304793044E-2</v>
      </c>
      <c r="G318" s="16">
        <f>+'SCC x Ano'!G350/'SCC x Ano'!G318-1</f>
        <v>-8.4440032678286814E-3</v>
      </c>
      <c r="H318" s="16">
        <f>+'SCC x Ano'!H350/'SCC x Ano'!H318-1</f>
        <v>0.12064338049080336</v>
      </c>
      <c r="I318" s="16">
        <f>+'SCC x Ano'!I350/'SCC x Ano'!I318-1</f>
        <v>-4.3321258926035111E-2</v>
      </c>
      <c r="J318" s="16">
        <f>+'SCC x Ano'!J350/'SCC x Ano'!J318-1</f>
        <v>-8.9598616113947926E-2</v>
      </c>
      <c r="K318" s="16">
        <f>+'SCC x Ano'!K350/'SCC x Ano'!K318-1</f>
        <v>0.15848836315838377</v>
      </c>
      <c r="L318" s="16">
        <f>+'SCC x Ano'!L350/'SCC x Ano'!L318-1</f>
        <v>5.2494438558394751E-3</v>
      </c>
    </row>
    <row r="319" spans="1:12" x14ac:dyDescent="0.25">
      <c r="A319" s="123" t="s">
        <v>555</v>
      </c>
      <c r="B319" s="16">
        <f>+'SCC x Ano'!B351/'SCC x Ano'!B319-1</f>
        <v>2.2122744868227961E-2</v>
      </c>
      <c r="C319" s="16">
        <f>+'SCC x Ano'!C351/'SCC x Ano'!C319-1</f>
        <v>0.17334408504115584</v>
      </c>
      <c r="D319" s="16">
        <f>+'SCC x Ano'!D351/'SCC x Ano'!D319-1</f>
        <v>0.18296716727002682</v>
      </c>
      <c r="E319" s="16">
        <f>+'SCC x Ano'!E351/'SCC x Ano'!E319-1</f>
        <v>1.0530530936240856</v>
      </c>
      <c r="F319" s="16">
        <f>+'SCC x Ano'!F351/'SCC x Ano'!F319-1</f>
        <v>-8.4167431557036099E-2</v>
      </c>
      <c r="G319" s="16">
        <f>+'SCC x Ano'!G351/'SCC x Ano'!G319-1</f>
        <v>-1.1805480525950207E-2</v>
      </c>
      <c r="H319" s="16">
        <f>+'SCC x Ano'!H351/'SCC x Ano'!H319-1</f>
        <v>8.7250716477618839E-2</v>
      </c>
      <c r="I319" s="16">
        <f>+'SCC x Ano'!I351/'SCC x Ano'!I319-1</f>
        <v>-2.0544922656505649E-2</v>
      </c>
      <c r="J319" s="16">
        <f>+'SCC x Ano'!J351/'SCC x Ano'!J319-1</f>
        <v>-5.9506002363039157E-2</v>
      </c>
      <c r="K319" s="16">
        <f>+'SCC x Ano'!K351/'SCC x Ano'!K319-1</f>
        <v>-0.21270279467606013</v>
      </c>
      <c r="L319" s="16">
        <f>+'SCC x Ano'!L351/'SCC x Ano'!L319-1</f>
        <v>9.5404352670350745E-2</v>
      </c>
    </row>
    <row r="320" spans="1:12" x14ac:dyDescent="0.25">
      <c r="A320" s="133" t="s">
        <v>95</v>
      </c>
      <c r="B320" s="16">
        <f>+'SCC x Ano'!B352/'SCC x Ano'!B320-1</f>
        <v>-8.9790486103326406E-2</v>
      </c>
      <c r="C320" s="16">
        <f>+'SCC x Ano'!C352/'SCC x Ano'!C320-1</f>
        <v>4.1204227483441436E-2</v>
      </c>
      <c r="D320" s="16">
        <f>+'SCC x Ano'!D352/'SCC x Ano'!D320-1</f>
        <v>-7.2420247734557908E-2</v>
      </c>
      <c r="E320" s="16">
        <f>+'SCC x Ano'!E352/'SCC x Ano'!E320-1</f>
        <v>0.15165430165387095</v>
      </c>
      <c r="F320" s="16">
        <f>+'SCC x Ano'!F352/'SCC x Ano'!F320-1</f>
        <v>-4.9039135053952854E-2</v>
      </c>
      <c r="G320" s="16">
        <f>+'SCC x Ano'!G352/'SCC x Ano'!G320-1</f>
        <v>-2.0693854173586601E-2</v>
      </c>
      <c r="H320" s="16">
        <f>+'SCC x Ano'!H352/'SCC x Ano'!H320-1</f>
        <v>5.0224251786872287E-3</v>
      </c>
      <c r="I320" s="16">
        <f>+'SCC x Ano'!I352/'SCC x Ano'!I320-1</f>
        <v>-8.3934269852662946E-2</v>
      </c>
      <c r="J320" s="16">
        <f>+'SCC x Ano'!J352/'SCC x Ano'!J320-1</f>
        <v>-0.14969203627848648</v>
      </c>
      <c r="K320" s="16">
        <f>+'SCC x Ano'!K352/'SCC x Ano'!K320-1</f>
        <v>-6.8626301964862857E-2</v>
      </c>
      <c r="L320" s="16">
        <f>+'SCC x Ano'!L352/'SCC x Ano'!L320-1</f>
        <v>-5.2224683711713515E-2</v>
      </c>
    </row>
    <row r="323" spans="1:12" x14ac:dyDescent="0.25">
      <c r="A323" s="123"/>
      <c r="B323" s="123">
        <f>B291+1</f>
        <v>2018</v>
      </c>
      <c r="C323" s="123">
        <f t="shared" ref="C323:L323" si="2">C291+1</f>
        <v>2018</v>
      </c>
      <c r="D323" s="123">
        <f t="shared" si="2"/>
        <v>2018</v>
      </c>
      <c r="E323" s="123">
        <f t="shared" si="2"/>
        <v>2018</v>
      </c>
      <c r="F323" s="123">
        <f t="shared" si="2"/>
        <v>2018</v>
      </c>
      <c r="G323" s="123">
        <f t="shared" si="2"/>
        <v>2018</v>
      </c>
      <c r="H323" s="123">
        <f t="shared" si="2"/>
        <v>2018</v>
      </c>
      <c r="I323" s="123">
        <f t="shared" si="2"/>
        <v>2018</v>
      </c>
      <c r="J323" s="123">
        <f t="shared" si="2"/>
        <v>2018</v>
      </c>
      <c r="K323" s="123">
        <f t="shared" si="2"/>
        <v>2018</v>
      </c>
      <c r="L323" s="123">
        <f t="shared" si="2"/>
        <v>2018</v>
      </c>
    </row>
    <row r="324" spans="1:12" x14ac:dyDescent="0.25">
      <c r="A324" s="123"/>
      <c r="B324" s="123" t="s">
        <v>780</v>
      </c>
      <c r="C324" s="123" t="s">
        <v>782</v>
      </c>
      <c r="D324" s="123" t="s">
        <v>23</v>
      </c>
      <c r="E324" s="123" t="s">
        <v>787</v>
      </c>
      <c r="F324" s="123" t="s">
        <v>788</v>
      </c>
      <c r="G324" s="123" t="s">
        <v>791</v>
      </c>
      <c r="H324" s="123" t="s">
        <v>25</v>
      </c>
      <c r="I324" s="123" t="s">
        <v>24</v>
      </c>
      <c r="J324" s="123" t="s">
        <v>35</v>
      </c>
      <c r="K324" s="123" t="s">
        <v>795</v>
      </c>
      <c r="L324" s="123" t="s">
        <v>935</v>
      </c>
    </row>
    <row r="325" spans="1:12" x14ac:dyDescent="0.25">
      <c r="A325" s="123" t="s">
        <v>529</v>
      </c>
      <c r="B325" s="16">
        <f>+'SCC x Ano'!B357/'SCC x Ano'!B325-1</f>
        <v>4.1003519774964969E-2</v>
      </c>
      <c r="C325" s="16">
        <f>+'SCC x Ano'!C357/'SCC x Ano'!C325-1</f>
        <v>1.7960209462486665E-2</v>
      </c>
      <c r="D325" s="16">
        <f>+'SCC x Ano'!D357/'SCC x Ano'!D325-1</f>
        <v>-0.10233998028427327</v>
      </c>
      <c r="E325" s="16">
        <f>+'SCC x Ano'!E357/'SCC x Ano'!E325-1</f>
        <v>1.1920022525110743</v>
      </c>
      <c r="F325" s="16">
        <f>+'SCC x Ano'!F357/'SCC x Ano'!F325-1</f>
        <v>0.14568261271399163</v>
      </c>
      <c r="G325" s="16">
        <f>+'SCC x Ano'!G357/'SCC x Ano'!G325-1</f>
        <v>-7.5120664388311775E-3</v>
      </c>
      <c r="H325" s="16">
        <f>+'SCC x Ano'!H357/'SCC x Ano'!H325-1</f>
        <v>0.3144264112748647</v>
      </c>
      <c r="I325" s="16">
        <f>+'SCC x Ano'!I357/'SCC x Ano'!I325-1</f>
        <v>0.13520053719015723</v>
      </c>
      <c r="J325" s="16">
        <f>+'SCC x Ano'!J357/'SCC x Ano'!J325-1</f>
        <v>5.8307550562181731E-2</v>
      </c>
      <c r="K325" s="16">
        <f>+'SCC x Ano'!K357/'SCC x Ano'!K325-1</f>
        <v>7.8798934480715177E-2</v>
      </c>
      <c r="L325" s="16">
        <f>+'SCC x Ano'!L357/'SCC x Ano'!L325-1</f>
        <v>-2.9474298607950145E-2</v>
      </c>
    </row>
    <row r="326" spans="1:12" x14ac:dyDescent="0.25">
      <c r="A326" s="123" t="s">
        <v>530</v>
      </c>
      <c r="B326" s="16">
        <f>+'SCC x Ano'!B358/'SCC x Ano'!B326-1</f>
        <v>-5.0593486416444788E-2</v>
      </c>
      <c r="C326" s="16">
        <f>+'SCC x Ano'!C358/'SCC x Ano'!C326-1</f>
        <v>-0.91801151908028733</v>
      </c>
      <c r="D326" s="16">
        <f>+'SCC x Ano'!D358/'SCC x Ano'!D326-1</f>
        <v>-3.6836270264453463E-2</v>
      </c>
      <c r="E326" s="16" t="e">
        <f>+'SCC x Ano'!E358/'SCC x Ano'!E326-1</f>
        <v>#DIV/0!</v>
      </c>
      <c r="F326" s="16">
        <f>+'SCC x Ano'!F358/'SCC x Ano'!F326-1</f>
        <v>3.4372043107719241E-2</v>
      </c>
      <c r="G326" s="16">
        <f>+'SCC x Ano'!G358/'SCC x Ano'!G326-1</f>
        <v>6.4584815865622591E-2</v>
      </c>
      <c r="H326" s="16">
        <f>+'SCC x Ano'!H358/'SCC x Ano'!H326-1</f>
        <v>-8.8760325549104957E-2</v>
      </c>
      <c r="I326" s="16">
        <f>+'SCC x Ano'!I358/'SCC x Ano'!I326-1</f>
        <v>0.45753028762169468</v>
      </c>
      <c r="J326" s="16">
        <f>+'SCC x Ano'!J358/'SCC x Ano'!J326-1</f>
        <v>-0.25980942856762779</v>
      </c>
      <c r="K326" s="16">
        <f>+'SCC x Ano'!K358/'SCC x Ano'!K326-1</f>
        <v>-0.29834958789263177</v>
      </c>
      <c r="L326" s="16">
        <f>+'SCC x Ano'!L358/'SCC x Ano'!L326-1</f>
        <v>-0.14674569938345539</v>
      </c>
    </row>
    <row r="327" spans="1:12" x14ac:dyDescent="0.25">
      <c r="A327" s="123" t="s">
        <v>531</v>
      </c>
      <c r="B327" s="16">
        <f>+'SCC x Ano'!B359/'SCC x Ano'!B327-1</f>
        <v>0.15651918055925473</v>
      </c>
      <c r="C327" s="16">
        <f>+'SCC x Ano'!C359/'SCC x Ano'!C327-1</f>
        <v>-9.9232686065950149E-2</v>
      </c>
      <c r="D327" s="16">
        <f>+'SCC x Ano'!D359/'SCC x Ano'!D327-1</f>
        <v>-8.0513234473384543E-2</v>
      </c>
      <c r="E327" s="16">
        <f>+'SCC x Ano'!E359/'SCC x Ano'!E327-1</f>
        <v>0.12692030818809874</v>
      </c>
      <c r="F327" s="16">
        <f>+'SCC x Ano'!F359/'SCC x Ano'!F327-1</f>
        <v>-6.1731745362604062E-2</v>
      </c>
      <c r="G327" s="16">
        <f>+'SCC x Ano'!G359/'SCC x Ano'!G327-1</f>
        <v>3.0159119459211903E-2</v>
      </c>
      <c r="H327" s="16">
        <f>+'SCC x Ano'!H359/'SCC x Ano'!H327-1</f>
        <v>-0.22268076088702449</v>
      </c>
      <c r="I327" s="16">
        <f>+'SCC x Ano'!I359/'SCC x Ano'!I327-1</f>
        <v>0.16413796815680204</v>
      </c>
      <c r="J327" s="16" t="e">
        <f>+'SCC x Ano'!J359/'SCC x Ano'!J327-1</f>
        <v>#DIV/0!</v>
      </c>
      <c r="K327" s="16">
        <f>+'SCC x Ano'!K359/'SCC x Ano'!K327-1</f>
        <v>-0.2767575472503051</v>
      </c>
      <c r="L327" s="16">
        <f>+'SCC x Ano'!L359/'SCC x Ano'!L327-1</f>
        <v>-5.1518395475211198E-2</v>
      </c>
    </row>
    <row r="328" spans="1:12" x14ac:dyDescent="0.25">
      <c r="A328" s="123" t="s">
        <v>532</v>
      </c>
      <c r="B328" s="16">
        <f>+'SCC x Ano'!B360/'SCC x Ano'!B328-1</f>
        <v>-0.13841784819077196</v>
      </c>
      <c r="C328" s="16">
        <f>+'SCC x Ano'!C360/'SCC x Ano'!C328-1</f>
        <v>-3.0301520006692728E-2</v>
      </c>
      <c r="D328" s="16">
        <f>+'SCC x Ano'!D360/'SCC x Ano'!D328-1</f>
        <v>-1.3254463628762481E-2</v>
      </c>
      <c r="E328" s="16" t="e">
        <f>+'SCC x Ano'!E360/'SCC x Ano'!E328-1</f>
        <v>#DIV/0!</v>
      </c>
      <c r="F328" s="16">
        <f>+'SCC x Ano'!F360/'SCC x Ano'!F328-1</f>
        <v>3.2721426581186153E-2</v>
      </c>
      <c r="G328" s="16">
        <f>+'SCC x Ano'!G360/'SCC x Ano'!G328-1</f>
        <v>0.14044055843023195</v>
      </c>
      <c r="H328" s="16">
        <f>+'SCC x Ano'!H360/'SCC x Ano'!H328-1</f>
        <v>0.12014899170719207</v>
      </c>
      <c r="I328" s="16">
        <f>+'SCC x Ano'!I360/'SCC x Ano'!I328-1</f>
        <v>1.8502643836890709E-3</v>
      </c>
      <c r="J328" s="16">
        <f>+'SCC x Ano'!J360/'SCC x Ano'!J328-1</f>
        <v>0.28385288032552203</v>
      </c>
      <c r="K328" s="16">
        <f>+'SCC x Ano'!K360/'SCC x Ano'!K328-1</f>
        <v>0.38254199857924531</v>
      </c>
      <c r="L328" s="16">
        <f>+'SCC x Ano'!L360/'SCC x Ano'!L328-1</f>
        <v>4.7312055571790967E-3</v>
      </c>
    </row>
    <row r="329" spans="1:12" x14ac:dyDescent="0.25">
      <c r="A329" s="123" t="s">
        <v>533</v>
      </c>
      <c r="B329" s="16">
        <f>+'SCC x Ano'!B361/'SCC x Ano'!B329-1</f>
        <v>-5.7567285970314686E-2</v>
      </c>
      <c r="C329" s="16">
        <f>+'SCC x Ano'!C361/'SCC x Ano'!C329-1</f>
        <v>1.0982701442871159</v>
      </c>
      <c r="D329" s="16">
        <f>+'SCC x Ano'!D361/'SCC x Ano'!D329-1</f>
        <v>1.8644598824159919E-2</v>
      </c>
      <c r="E329" s="16">
        <f>+'SCC x Ano'!E361/'SCC x Ano'!E329-1</f>
        <v>0.29289713176212873</v>
      </c>
      <c r="F329" s="16">
        <f>+'SCC x Ano'!F361/'SCC x Ano'!F329-1</f>
        <v>6.0116760535766645E-4</v>
      </c>
      <c r="G329" s="16">
        <f>+'SCC x Ano'!G361/'SCC x Ano'!G329-1</f>
        <v>-7.1036002958385192E-2</v>
      </c>
      <c r="H329" s="16">
        <f>+'SCC x Ano'!H361/'SCC x Ano'!H329-1</f>
        <v>-0.69442497566124151</v>
      </c>
      <c r="I329" s="16">
        <f>+'SCC x Ano'!I361/'SCC x Ano'!I329-1</f>
        <v>0.1931111585402292</v>
      </c>
      <c r="J329" s="16">
        <f>+'SCC x Ano'!J361/'SCC x Ano'!J329-1</f>
        <v>3.1330703764765433E-2</v>
      </c>
      <c r="K329" s="16">
        <f>+'SCC x Ano'!K361/'SCC x Ano'!K329-1</f>
        <v>-0.15989856262886259</v>
      </c>
      <c r="L329" s="16">
        <f>+'SCC x Ano'!L361/'SCC x Ano'!L329-1</f>
        <v>-1.3748171106252705E-2</v>
      </c>
    </row>
    <row r="330" spans="1:12" x14ac:dyDescent="0.25">
      <c r="A330" s="123" t="s">
        <v>534</v>
      </c>
      <c r="B330" s="16">
        <f>+'SCC x Ano'!B362/'SCC x Ano'!B330-1</f>
        <v>-0.27409395284992666</v>
      </c>
      <c r="C330" s="16">
        <f>+'SCC x Ano'!C362/'SCC x Ano'!C330-1</f>
        <v>0.18635515491899257</v>
      </c>
      <c r="D330" s="16">
        <f>+'SCC x Ano'!D362/'SCC x Ano'!D330-1</f>
        <v>-7.114163308092547E-2</v>
      </c>
      <c r="E330" s="16">
        <f>+'SCC x Ano'!E362/'SCC x Ano'!E330-1</f>
        <v>10.08847840528159</v>
      </c>
      <c r="F330" s="16">
        <f>+'SCC x Ano'!F362/'SCC x Ano'!F330-1</f>
        <v>0.19820564105205563</v>
      </c>
      <c r="G330" s="16">
        <f>+'SCC x Ano'!G362/'SCC x Ano'!G330-1</f>
        <v>-1.2880117974625405E-2</v>
      </c>
      <c r="H330" s="16">
        <f>+'SCC x Ano'!H362/'SCC x Ano'!H330-1</f>
        <v>0.28288670325644794</v>
      </c>
      <c r="I330" s="16">
        <f>+'SCC x Ano'!I362/'SCC x Ano'!I330-1</f>
        <v>0.76536150766140865</v>
      </c>
      <c r="J330" s="16">
        <f>+'SCC x Ano'!J362/'SCC x Ano'!J330-1</f>
        <v>2.5809659624928649E-2</v>
      </c>
      <c r="K330" s="16">
        <f>+'SCC x Ano'!K362/'SCC x Ano'!K330-1</f>
        <v>8.5976933586124034</v>
      </c>
      <c r="L330" s="16">
        <f>+'SCC x Ano'!L362/'SCC x Ano'!L330-1</f>
        <v>0.20271303021905962</v>
      </c>
    </row>
    <row r="331" spans="1:12" x14ac:dyDescent="0.25">
      <c r="A331" s="123" t="s">
        <v>535</v>
      </c>
      <c r="B331" s="16">
        <f>+'SCC x Ano'!B363/'SCC x Ano'!B331-1</f>
        <v>6.880052038253881E-2</v>
      </c>
      <c r="C331" s="16">
        <f>+'SCC x Ano'!C363/'SCC x Ano'!C331-1</f>
        <v>0.49490450298792066</v>
      </c>
      <c r="D331" s="16">
        <f>+'SCC x Ano'!D363/'SCC x Ano'!D331-1</f>
        <v>6.1778856039918173E-2</v>
      </c>
      <c r="E331" s="16">
        <f>+'SCC x Ano'!E363/'SCC x Ano'!E331-1</f>
        <v>-0.27973688579352796</v>
      </c>
      <c r="F331" s="16">
        <f>+'SCC x Ano'!F363/'SCC x Ano'!F331-1</f>
        <v>0.1644042400699719</v>
      </c>
      <c r="G331" s="16">
        <f>+'SCC x Ano'!G363/'SCC x Ano'!G331-1</f>
        <v>0.17045378217763285</v>
      </c>
      <c r="H331" s="16">
        <f>+'SCC x Ano'!H363/'SCC x Ano'!H331-1</f>
        <v>-3.0622507863630077E-2</v>
      </c>
      <c r="I331" s="16">
        <f>+'SCC x Ano'!I363/'SCC x Ano'!I331-1</f>
        <v>-0.25074077812202056</v>
      </c>
      <c r="J331" s="16">
        <f>+'SCC x Ano'!J363/'SCC x Ano'!J331-1</f>
        <v>0.10682946691221562</v>
      </c>
      <c r="K331" s="16">
        <f>+'SCC x Ano'!K363/'SCC x Ano'!K331-1</f>
        <v>-9.1993124728149134E-2</v>
      </c>
      <c r="L331" s="16">
        <f>+'SCC x Ano'!L363/'SCC x Ano'!L331-1</f>
        <v>7.70394301139814E-2</v>
      </c>
    </row>
    <row r="332" spans="1:12" x14ac:dyDescent="0.25">
      <c r="A332" s="123" t="s">
        <v>536</v>
      </c>
      <c r="B332" s="16">
        <f>+'SCC x Ano'!B364/'SCC x Ano'!B332-1</f>
        <v>0.24435804964599606</v>
      </c>
      <c r="C332" s="16">
        <f>+'SCC x Ano'!C364/'SCC x Ano'!C332-1</f>
        <v>6.8037101689128576E-2</v>
      </c>
      <c r="D332" s="16">
        <f>+'SCC x Ano'!D364/'SCC x Ano'!D332-1</f>
        <v>1.1457650613217574E-2</v>
      </c>
      <c r="E332" s="16">
        <f>+'SCC x Ano'!E364/'SCC x Ano'!E332-1</f>
        <v>0.16334575647091998</v>
      </c>
      <c r="F332" s="16">
        <f>+'SCC x Ano'!F364/'SCC x Ano'!F332-1</f>
        <v>2.4353744454172821E-2</v>
      </c>
      <c r="G332" s="16">
        <f>+'SCC x Ano'!G364/'SCC x Ano'!G332-1</f>
        <v>6.9771965985029105E-2</v>
      </c>
      <c r="H332" s="16">
        <f>+'SCC x Ano'!H364/'SCC x Ano'!H332-1</f>
        <v>-0.10378441481152145</v>
      </c>
      <c r="I332" s="16">
        <f>+'SCC x Ano'!I364/'SCC x Ano'!I332-1</f>
        <v>-0.29862041715934518</v>
      </c>
      <c r="J332" s="16">
        <f>+'SCC x Ano'!J364/'SCC x Ano'!J332-1</f>
        <v>0.20191127308345358</v>
      </c>
      <c r="K332" s="16">
        <f>+'SCC x Ano'!K364/'SCC x Ano'!K332-1</f>
        <v>-5.4671653571818357E-2</v>
      </c>
      <c r="L332" s="16">
        <f>+'SCC x Ano'!L364/'SCC x Ano'!L332-1</f>
        <v>2.4211589319734772E-2</v>
      </c>
    </row>
    <row r="333" spans="1:12" x14ac:dyDescent="0.25">
      <c r="A333" s="123" t="s">
        <v>537</v>
      </c>
      <c r="B333" s="16">
        <f>+'SCC x Ano'!B365/'SCC x Ano'!B333-1</f>
        <v>0.24517507808437045</v>
      </c>
      <c r="C333" s="16">
        <f>+'SCC x Ano'!C365/'SCC x Ano'!C333-1</f>
        <v>6.5909431375201111E-2</v>
      </c>
      <c r="D333" s="16">
        <f>+'SCC x Ano'!D365/'SCC x Ano'!D333-1</f>
        <v>3.0424940887175955E-2</v>
      </c>
      <c r="E333" s="16">
        <f>+'SCC x Ano'!E365/'SCC x Ano'!E333-1</f>
        <v>-8.7454180477781529E-2</v>
      </c>
      <c r="F333" s="16">
        <f>+'SCC x Ano'!F365/'SCC x Ano'!F333-1</f>
        <v>5.1212371724541628E-2</v>
      </c>
      <c r="G333" s="16">
        <f>+'SCC x Ano'!G365/'SCC x Ano'!G333-1</f>
        <v>0.16724944136458042</v>
      </c>
      <c r="H333" s="16">
        <f>+'SCC x Ano'!H365/'SCC x Ano'!H333-1</f>
        <v>0.69105045471302518</v>
      </c>
      <c r="I333" s="16">
        <f>+'SCC x Ano'!I365/'SCC x Ano'!I333-1</f>
        <v>-0.12149984669405511</v>
      </c>
      <c r="J333" s="16">
        <f>+'SCC x Ano'!J365/'SCC x Ano'!J333-1</f>
        <v>-0.28128314000545152</v>
      </c>
      <c r="K333" s="16">
        <f>+'SCC x Ano'!K365/'SCC x Ano'!K333-1</f>
        <v>-5.3469539717311831E-2</v>
      </c>
      <c r="L333" s="16">
        <f>+'SCC x Ano'!L365/'SCC x Ano'!L333-1</f>
        <v>4.7656110942463803E-2</v>
      </c>
    </row>
    <row r="334" spans="1:12" x14ac:dyDescent="0.25">
      <c r="A334" s="123" t="s">
        <v>538</v>
      </c>
      <c r="B334" s="16">
        <f>+'SCC x Ano'!B366/'SCC x Ano'!B334-1</f>
        <v>-0.10427414631224174</v>
      </c>
      <c r="C334" s="16">
        <f>+'SCC x Ano'!C366/'SCC x Ano'!C334-1</f>
        <v>-0.10623664993081783</v>
      </c>
      <c r="D334" s="16">
        <f>+'SCC x Ano'!D366/'SCC x Ano'!D334-1</f>
        <v>5.672894350736013E-2</v>
      </c>
      <c r="E334" s="16">
        <f>+'SCC x Ano'!E366/'SCC x Ano'!E334-1</f>
        <v>-0.1727571952799285</v>
      </c>
      <c r="F334" s="16">
        <f>+'SCC x Ano'!F366/'SCC x Ano'!F334-1</f>
        <v>0.24385686372595128</v>
      </c>
      <c r="G334" s="16">
        <f>+'SCC x Ano'!G366/'SCC x Ano'!G334-1</f>
        <v>-6.9256582609147355E-2</v>
      </c>
      <c r="H334" s="16">
        <f>+'SCC x Ano'!H366/'SCC x Ano'!H334-1</f>
        <v>-0.11950348157342494</v>
      </c>
      <c r="I334" s="16">
        <f>+'SCC x Ano'!I366/'SCC x Ano'!I334-1</f>
        <v>4.9646413808190459E-2</v>
      </c>
      <c r="J334" s="16">
        <f>+'SCC x Ano'!J366/'SCC x Ano'!J334-1</f>
        <v>0.76630390607473275</v>
      </c>
      <c r="K334" s="16">
        <f>+'SCC x Ano'!K366/'SCC x Ano'!K334-1</f>
        <v>5.5160648064623619E-2</v>
      </c>
      <c r="L334" s="16">
        <f>+'SCC x Ano'!L366/'SCC x Ano'!L334-1</f>
        <v>6.7206284238912062E-2</v>
      </c>
    </row>
    <row r="335" spans="1:12" x14ac:dyDescent="0.25">
      <c r="A335" s="123" t="s">
        <v>539</v>
      </c>
      <c r="B335" s="16">
        <f>+'SCC x Ano'!B367/'SCC x Ano'!B335-1</f>
        <v>1.9369361448716038E-2</v>
      </c>
      <c r="C335" s="16">
        <f>+'SCC x Ano'!C367/'SCC x Ano'!C335-1</f>
        <v>-2.4459683916632557E-2</v>
      </c>
      <c r="D335" s="16">
        <f>+'SCC x Ano'!D367/'SCC x Ano'!D335-1</f>
        <v>0.28744366334762206</v>
      </c>
      <c r="E335" s="16">
        <f>+'SCC x Ano'!E367/'SCC x Ano'!E335-1</f>
        <v>4.1869862066495012E-2</v>
      </c>
      <c r="F335" s="16">
        <f>+'SCC x Ano'!F367/'SCC x Ano'!F335-1</f>
        <v>0.10751964186889174</v>
      </c>
      <c r="G335" s="16">
        <f>+'SCC x Ano'!G367/'SCC x Ano'!G335-1</f>
        <v>-2.8445080518102905E-2</v>
      </c>
      <c r="H335" s="16">
        <f>+'SCC x Ano'!H367/'SCC x Ano'!H335-1</f>
        <v>-0.18895748586388683</v>
      </c>
      <c r="I335" s="16">
        <f>+'SCC x Ano'!I367/'SCC x Ano'!I335-1</f>
        <v>-8.5088872977754471E-2</v>
      </c>
      <c r="J335" s="16">
        <f>+'SCC x Ano'!J367/'SCC x Ano'!J335-1</f>
        <v>4.7285201595417048E-2</v>
      </c>
      <c r="K335" s="16">
        <f>+'SCC x Ano'!K367/'SCC x Ano'!K335-1</f>
        <v>0.35945650165510057</v>
      </c>
      <c r="L335" s="16">
        <f>+'SCC x Ano'!L367/'SCC x Ano'!L335-1</f>
        <v>0.23954954715985899</v>
      </c>
    </row>
    <row r="336" spans="1:12" x14ac:dyDescent="0.25">
      <c r="A336" s="123" t="s">
        <v>540</v>
      </c>
      <c r="B336" s="16">
        <f>+'SCC x Ano'!B368/'SCC x Ano'!B336-1</f>
        <v>0.13237196754793801</v>
      </c>
      <c r="C336" s="16">
        <f>+'SCC x Ano'!C368/'SCC x Ano'!C336-1</f>
        <v>0.20276481818381509</v>
      </c>
      <c r="D336" s="16">
        <f>+'SCC x Ano'!D368/'SCC x Ano'!D336-1</f>
        <v>-6.469124247027247E-2</v>
      </c>
      <c r="E336" s="16">
        <f>+'SCC x Ano'!E368/'SCC x Ano'!E336-1</f>
        <v>0.18755725821310554</v>
      </c>
      <c r="F336" s="16">
        <f>+'SCC x Ano'!F368/'SCC x Ano'!F336-1</f>
        <v>0.14902247838913807</v>
      </c>
      <c r="G336" s="16">
        <f>+'SCC x Ano'!G368/'SCC x Ano'!G336-1</f>
        <v>-0.12452921411882234</v>
      </c>
      <c r="H336" s="16">
        <f>+'SCC x Ano'!H368/'SCC x Ano'!H336-1</f>
        <v>-0.2583837203548015</v>
      </c>
      <c r="I336" s="16">
        <f>+'SCC x Ano'!I368/'SCC x Ano'!I336-1</f>
        <v>-6.4614117930227644E-2</v>
      </c>
      <c r="J336" s="16" t="e">
        <f>+'SCC x Ano'!J368/'SCC x Ano'!J336-1</f>
        <v>#DIV/0!</v>
      </c>
      <c r="K336" s="16">
        <f>+'SCC x Ano'!K368/'SCC x Ano'!K336-1</f>
        <v>-0.21646766373029636</v>
      </c>
      <c r="L336" s="16">
        <f>+'SCC x Ano'!L368/'SCC x Ano'!L336-1</f>
        <v>-3.2758126257408704E-2</v>
      </c>
    </row>
    <row r="337" spans="1:12" x14ac:dyDescent="0.25">
      <c r="A337" s="123" t="s">
        <v>541</v>
      </c>
      <c r="B337" s="16">
        <f>+'SCC x Ano'!B369/'SCC x Ano'!B337-1</f>
        <v>-7.7045266091893883E-2</v>
      </c>
      <c r="C337" s="16">
        <f>+'SCC x Ano'!C369/'SCC x Ano'!C337-1</f>
        <v>-3.1690756689438104E-2</v>
      </c>
      <c r="D337" s="16">
        <f>+'SCC x Ano'!D369/'SCC x Ano'!D337-1</f>
        <v>2.5099570357012269E-3</v>
      </c>
      <c r="E337" s="16">
        <f>+'SCC x Ano'!E369/'SCC x Ano'!E337-1</f>
        <v>5.77154934805435E-3</v>
      </c>
      <c r="F337" s="16">
        <f>+'SCC x Ano'!F369/'SCC x Ano'!F337-1</f>
        <v>5.7375884316558601E-2</v>
      </c>
      <c r="G337" s="16">
        <f>+'SCC x Ano'!G369/'SCC x Ano'!G337-1</f>
        <v>4.1367606759214803E-2</v>
      </c>
      <c r="H337" s="16">
        <f>+'SCC x Ano'!H369/'SCC x Ano'!H337-1</f>
        <v>-0.16579134418819585</v>
      </c>
      <c r="I337" s="16">
        <f>+'SCC x Ano'!I369/'SCC x Ano'!I337-1</f>
        <v>4.6534643068016024E-2</v>
      </c>
      <c r="J337" s="16">
        <f>+'SCC x Ano'!J369/'SCC x Ano'!J337-1</f>
        <v>2.1818405494153259E-2</v>
      </c>
      <c r="K337" s="16">
        <f>+'SCC x Ano'!K369/'SCC x Ano'!K337-1</f>
        <v>0.14733756144353682</v>
      </c>
      <c r="L337" s="16">
        <f>+'SCC x Ano'!L369/'SCC x Ano'!L337-1</f>
        <v>2.8168400688140638E-2</v>
      </c>
    </row>
    <row r="338" spans="1:12" x14ac:dyDescent="0.25">
      <c r="A338" s="123" t="s">
        <v>542</v>
      </c>
      <c r="B338" s="16">
        <f>+'SCC x Ano'!B370/'SCC x Ano'!B338-1</f>
        <v>-0.14846722783419197</v>
      </c>
      <c r="C338" s="16">
        <f>+'SCC x Ano'!C370/'SCC x Ano'!C338-1</f>
        <v>-7.1971092382860036E-2</v>
      </c>
      <c r="D338" s="16">
        <f>+'SCC x Ano'!D370/'SCC x Ano'!D338-1</f>
        <v>9.1154320064494199E-2</v>
      </c>
      <c r="E338" s="16">
        <f>+'SCC x Ano'!E370/'SCC x Ano'!E338-1</f>
        <v>0.66512248952273967</v>
      </c>
      <c r="F338" s="16">
        <f>+'SCC x Ano'!F370/'SCC x Ano'!F338-1</f>
        <v>-5.1408555466007089E-3</v>
      </c>
      <c r="G338" s="16">
        <f>+'SCC x Ano'!G370/'SCC x Ano'!G338-1</f>
        <v>0.22070537470161966</v>
      </c>
      <c r="H338" s="16">
        <f>+'SCC x Ano'!H370/'SCC x Ano'!H338-1</f>
        <v>-0.15289022054055612</v>
      </c>
      <c r="I338" s="16">
        <f>+'SCC x Ano'!I370/'SCC x Ano'!I338-1</f>
        <v>0.12385503804873732</v>
      </c>
      <c r="J338" s="16">
        <f>+'SCC x Ano'!J370/'SCC x Ano'!J338-1</f>
        <v>-0.10979374909671735</v>
      </c>
      <c r="K338" s="16">
        <f>+'SCC x Ano'!K370/'SCC x Ano'!K338-1</f>
        <v>2.3586860592933467E-2</v>
      </c>
      <c r="L338" s="16">
        <f>+'SCC x Ano'!L370/'SCC x Ano'!L338-1</f>
        <v>5.7363001615309939E-2</v>
      </c>
    </row>
    <row r="339" spans="1:12" x14ac:dyDescent="0.25">
      <c r="A339" s="123" t="s">
        <v>543</v>
      </c>
      <c r="B339" s="16">
        <f>+'SCC x Ano'!B371/'SCC x Ano'!B339-1</f>
        <v>9.5280349729018887E-3</v>
      </c>
      <c r="C339" s="16">
        <f>+'SCC x Ano'!C371/'SCC x Ano'!C339-1</f>
        <v>-7.4272355662041711E-2</v>
      </c>
      <c r="D339" s="16">
        <f>+'SCC x Ano'!D371/'SCC x Ano'!D339-1</f>
        <v>-2.6631787445604904E-2</v>
      </c>
      <c r="E339" s="16">
        <f>+'SCC x Ano'!E371/'SCC x Ano'!E339-1</f>
        <v>-9.0977219836939183E-2</v>
      </c>
      <c r="F339" s="16">
        <f>+'SCC x Ano'!F371/'SCC x Ano'!F339-1</f>
        <v>2.7444126755686415E-2</v>
      </c>
      <c r="G339" s="16">
        <f>+'SCC x Ano'!G371/'SCC x Ano'!G339-1</f>
        <v>-7.6077971998183669E-2</v>
      </c>
      <c r="H339" s="16">
        <f>+'SCC x Ano'!H371/'SCC x Ano'!H339-1</f>
        <v>-0.12414257084220837</v>
      </c>
      <c r="I339" s="16">
        <f>+'SCC x Ano'!I371/'SCC x Ano'!I339-1</f>
        <v>0.10081998915810164</v>
      </c>
      <c r="J339" s="16">
        <f>+'SCC x Ano'!J371/'SCC x Ano'!J339-1</f>
        <v>7.4135578994492635E-2</v>
      </c>
      <c r="K339" s="16">
        <f>+'SCC x Ano'!K371/'SCC x Ano'!K339-1</f>
        <v>0.23351370695292606</v>
      </c>
      <c r="L339" s="16">
        <f>+'SCC x Ano'!L371/'SCC x Ano'!L339-1</f>
        <v>3.2954918135477129E-3</v>
      </c>
    </row>
    <row r="340" spans="1:12" x14ac:dyDescent="0.25">
      <c r="A340" s="123" t="s">
        <v>544</v>
      </c>
      <c r="B340" s="16">
        <f>+'SCC x Ano'!B372/'SCC x Ano'!B340-1</f>
        <v>-8.7478395612845983E-2</v>
      </c>
      <c r="C340" s="16">
        <f>+'SCC x Ano'!C372/'SCC x Ano'!C340-1</f>
        <v>-9.6537142599648629E-2</v>
      </c>
      <c r="D340" s="16">
        <f>+'SCC x Ano'!D372/'SCC x Ano'!D340-1</f>
        <v>0.28877922236062559</v>
      </c>
      <c r="E340" s="16">
        <f>+'SCC x Ano'!E372/'SCC x Ano'!E340-1</f>
        <v>0.13639170314333326</v>
      </c>
      <c r="F340" s="16">
        <f>+'SCC x Ano'!F372/'SCC x Ano'!F340-1</f>
        <v>0.11952356591421887</v>
      </c>
      <c r="G340" s="16">
        <f>+'SCC x Ano'!G372/'SCC x Ano'!G340-1</f>
        <v>-0.25756522856618758</v>
      </c>
      <c r="H340" s="16">
        <f>+'SCC x Ano'!H372/'SCC x Ano'!H340-1</f>
        <v>-3.2107579713960166E-2</v>
      </c>
      <c r="I340" s="16">
        <f>+'SCC x Ano'!I372/'SCC x Ano'!I340-1</f>
        <v>0.17018948913601339</v>
      </c>
      <c r="J340" s="16">
        <f>+'SCC x Ano'!J372/'SCC x Ano'!J340-1</f>
        <v>0.38618828510716185</v>
      </c>
      <c r="K340" s="16">
        <f>+'SCC x Ano'!K372/'SCC x Ano'!K340-1</f>
        <v>0.10680842132009261</v>
      </c>
      <c r="L340" s="16">
        <f>+'SCC x Ano'!L372/'SCC x Ano'!L340-1</f>
        <v>0.14742721194494979</v>
      </c>
    </row>
    <row r="341" spans="1:12" x14ac:dyDescent="0.25">
      <c r="A341" s="123" t="s">
        <v>545</v>
      </c>
      <c r="B341" s="16">
        <f>+'SCC x Ano'!B373/'SCC x Ano'!B341-1</f>
        <v>5.0997426311290894E-2</v>
      </c>
      <c r="C341" s="16">
        <f>+'SCC x Ano'!C373/'SCC x Ano'!C341-1</f>
        <v>-4.0863992313323161E-2</v>
      </c>
      <c r="D341" s="16">
        <f>+'SCC x Ano'!D373/'SCC x Ano'!D341-1</f>
        <v>-8.1115274365015644E-3</v>
      </c>
      <c r="E341" s="16">
        <f>+'SCC x Ano'!E373/'SCC x Ano'!E341-1</f>
        <v>0.16991315016269803</v>
      </c>
      <c r="F341" s="16">
        <f>+'SCC x Ano'!F373/'SCC x Ano'!F341-1</f>
        <v>0.10180032648345172</v>
      </c>
      <c r="G341" s="16">
        <f>+'SCC x Ano'!G373/'SCC x Ano'!G341-1</f>
        <v>-1.7018723504650834E-2</v>
      </c>
      <c r="H341" s="16">
        <f>+'SCC x Ano'!H373/'SCC x Ano'!H341-1</f>
        <v>-6.2355624292069867E-2</v>
      </c>
      <c r="I341" s="16">
        <f>+'SCC x Ano'!I373/'SCC x Ano'!I341-1</f>
        <v>2.9456019821417101E-2</v>
      </c>
      <c r="J341" s="16">
        <f>+'SCC x Ano'!J373/'SCC x Ano'!J341-1</f>
        <v>-4.0910465743136948E-2</v>
      </c>
      <c r="K341" s="16">
        <f>+'SCC x Ano'!K373/'SCC x Ano'!K341-1</f>
        <v>0.12162498645851172</v>
      </c>
      <c r="L341" s="16">
        <f>+'SCC x Ano'!L373/'SCC x Ano'!L341-1</f>
        <v>4.091278505345719E-2</v>
      </c>
    </row>
    <row r="342" spans="1:12" x14ac:dyDescent="0.25">
      <c r="A342" s="123" t="s">
        <v>546</v>
      </c>
      <c r="B342" s="16">
        <f>+'SCC x Ano'!B374/'SCC x Ano'!B342-1</f>
        <v>0.18832020909347436</v>
      </c>
      <c r="C342" s="16">
        <f>+'SCC x Ano'!C374/'SCC x Ano'!C342-1</f>
        <v>7.3572102209230383E-2</v>
      </c>
      <c r="D342" s="16">
        <f>+'SCC x Ano'!D374/'SCC x Ano'!D342-1</f>
        <v>8.929399035620067E-3</v>
      </c>
      <c r="E342" s="16">
        <f>+'SCC x Ano'!E374/'SCC x Ano'!E342-1</f>
        <v>0.12846810563401312</v>
      </c>
      <c r="F342" s="16">
        <f>+'SCC x Ano'!F374/'SCC x Ano'!F342-1</f>
        <v>7.2747472983775596E-2</v>
      </c>
      <c r="G342" s="16">
        <f>+'SCC x Ano'!G374/'SCC x Ano'!G342-1</f>
        <v>-1.4401282821563055E-2</v>
      </c>
      <c r="H342" s="16">
        <f>+'SCC x Ano'!H374/'SCC x Ano'!H342-1</f>
        <v>-6.2873548849349259E-2</v>
      </c>
      <c r="I342" s="16">
        <f>+'SCC x Ano'!I374/'SCC x Ano'!I342-1</f>
        <v>6.2794636204668297E-2</v>
      </c>
      <c r="J342" s="16">
        <f>+'SCC x Ano'!J374/'SCC x Ano'!J342-1</f>
        <v>0.80587394581306282</v>
      </c>
      <c r="K342" s="16">
        <f>+'SCC x Ano'!K374/'SCC x Ano'!K342-1</f>
        <v>-4.6465636632886387E-4</v>
      </c>
      <c r="L342" s="16">
        <f>+'SCC x Ano'!L374/'SCC x Ano'!L342-1</f>
        <v>4.4526194545772446E-2</v>
      </c>
    </row>
    <row r="343" spans="1:12" x14ac:dyDescent="0.25">
      <c r="A343" s="123" t="s">
        <v>547</v>
      </c>
      <c r="B343" s="16">
        <f>+'SCC x Ano'!B375/'SCC x Ano'!B343-1</f>
        <v>4.0748452179688366E-2</v>
      </c>
      <c r="C343" s="16">
        <f>+'SCC x Ano'!C375/'SCC x Ano'!C343-1</f>
        <v>-0.11159129659465328</v>
      </c>
      <c r="D343" s="16">
        <f>+'SCC x Ano'!D375/'SCC x Ano'!D343-1</f>
        <v>2.9323042970866409E-2</v>
      </c>
      <c r="E343" s="16">
        <f>+'SCC x Ano'!E375/'SCC x Ano'!E343-1</f>
        <v>0.60218052981245784</v>
      </c>
      <c r="F343" s="16">
        <f>+'SCC x Ano'!F375/'SCC x Ano'!F343-1</f>
        <v>3.8813193382499556E-2</v>
      </c>
      <c r="G343" s="16">
        <f>+'SCC x Ano'!G375/'SCC x Ano'!G343-1</f>
        <v>4.5960226795715986E-3</v>
      </c>
      <c r="H343" s="16">
        <f>+'SCC x Ano'!H375/'SCC x Ano'!H343-1</f>
        <v>-0.1872375468856784</v>
      </c>
      <c r="I343" s="16">
        <f>+'SCC x Ano'!I375/'SCC x Ano'!I343-1</f>
        <v>0.1485798008761563</v>
      </c>
      <c r="J343" s="16">
        <f>+'SCC x Ano'!J375/'SCC x Ano'!J343-1</f>
        <v>1.334189644664141E-3</v>
      </c>
      <c r="K343" s="16">
        <f>+'SCC x Ano'!K375/'SCC x Ano'!K343-1</f>
        <v>2.4680136372029482E-2</v>
      </c>
      <c r="L343" s="16">
        <f>+'SCC x Ano'!L375/'SCC x Ano'!L343-1</f>
        <v>3.921493538273424E-2</v>
      </c>
    </row>
    <row r="344" spans="1:12" x14ac:dyDescent="0.25">
      <c r="A344" s="123" t="s">
        <v>548</v>
      </c>
      <c r="B344" s="16">
        <f>+'SCC x Ano'!B376/'SCC x Ano'!B344-1</f>
        <v>-1.1055959388001413E-2</v>
      </c>
      <c r="C344" s="16">
        <f>+'SCC x Ano'!C376/'SCC x Ano'!C344-1</f>
        <v>5.8262187699714918E-2</v>
      </c>
      <c r="D344" s="16">
        <f>+'SCC x Ano'!D376/'SCC x Ano'!D344-1</f>
        <v>-7.6741707527908543E-2</v>
      </c>
      <c r="E344" s="16">
        <f>+'SCC x Ano'!E376/'SCC x Ano'!E344-1</f>
        <v>2.2429298533960473E-2</v>
      </c>
      <c r="F344" s="16">
        <f>+'SCC x Ano'!F376/'SCC x Ano'!F344-1</f>
        <v>-3.2194416883329025E-2</v>
      </c>
      <c r="G344" s="16">
        <f>+'SCC x Ano'!G376/'SCC x Ano'!G344-1</f>
        <v>0.15904171188367644</v>
      </c>
      <c r="H344" s="16">
        <f>+'SCC x Ano'!H376/'SCC x Ano'!H344-1</f>
        <v>-8.1465692161820313E-2</v>
      </c>
      <c r="I344" s="16">
        <f>+'SCC x Ano'!I376/'SCC x Ano'!I344-1</f>
        <v>-8.9049599305051852E-2</v>
      </c>
      <c r="J344" s="16">
        <f>+'SCC x Ano'!J376/'SCC x Ano'!J344-1</f>
        <v>0.18401723474127452</v>
      </c>
      <c r="K344" s="16">
        <f>+'SCC x Ano'!K376/'SCC x Ano'!K344-1</f>
        <v>3.401647092403759E-2</v>
      </c>
      <c r="L344" s="16">
        <f>+'SCC x Ano'!L376/'SCC x Ano'!L344-1</f>
        <v>-2.4661997583694362E-2</v>
      </c>
    </row>
    <row r="345" spans="1:12" x14ac:dyDescent="0.25">
      <c r="A345" s="123" t="s">
        <v>549</v>
      </c>
      <c r="B345" s="16">
        <f>+'SCC x Ano'!B377/'SCC x Ano'!B345-1</f>
        <v>1.7667881679220176E-2</v>
      </c>
      <c r="C345" s="16">
        <f>+'SCC x Ano'!C377/'SCC x Ano'!C345-1</f>
        <v>2.6654179916874243E-2</v>
      </c>
      <c r="D345" s="16">
        <f>+'SCC x Ano'!D377/'SCC x Ano'!D345-1</f>
        <v>9.6861675949093895E-2</v>
      </c>
      <c r="E345" s="16">
        <f>+'SCC x Ano'!E377/'SCC x Ano'!E345-1</f>
        <v>0.74081520006366031</v>
      </c>
      <c r="F345" s="16">
        <f>+'SCC x Ano'!F377/'SCC x Ano'!F345-1</f>
        <v>7.8238727994287549E-2</v>
      </c>
      <c r="G345" s="16">
        <f>+'SCC x Ano'!G377/'SCC x Ano'!G345-1</f>
        <v>9.7809084586706563E-2</v>
      </c>
      <c r="H345" s="16">
        <f>+'SCC x Ano'!H377/'SCC x Ano'!H345-1</f>
        <v>-0.11637558866959397</v>
      </c>
      <c r="I345" s="16">
        <f>+'SCC x Ano'!I377/'SCC x Ano'!I345-1</f>
        <v>8.4696298359250299E-3</v>
      </c>
      <c r="J345" s="16">
        <f>+'SCC x Ano'!J377/'SCC x Ano'!J345-1</f>
        <v>4.8171077250804606E-2</v>
      </c>
      <c r="K345" s="16">
        <f>+'SCC x Ano'!K377/'SCC x Ano'!K345-1</f>
        <v>0.12776340606943881</v>
      </c>
      <c r="L345" s="16">
        <f>+'SCC x Ano'!L377/'SCC x Ano'!L345-1</f>
        <v>9.235100125880491E-2</v>
      </c>
    </row>
    <row r="346" spans="1:12" x14ac:dyDescent="0.25">
      <c r="A346" s="123" t="s">
        <v>550</v>
      </c>
      <c r="B346" s="16">
        <f>+'SCC x Ano'!B378/'SCC x Ano'!B346-1</f>
        <v>6.2712857038997871E-2</v>
      </c>
      <c r="C346" s="16">
        <f>+'SCC x Ano'!C378/'SCC x Ano'!C346-1</f>
        <v>-6.5053906726275423E-2</v>
      </c>
      <c r="D346" s="16">
        <f>+'SCC x Ano'!D378/'SCC x Ano'!D346-1</f>
        <v>2.1006661641858715E-2</v>
      </c>
      <c r="E346" s="16">
        <f>+'SCC x Ano'!E378/'SCC x Ano'!E346-1</f>
        <v>-4.3962859298081525E-2</v>
      </c>
      <c r="F346" s="16">
        <f>+'SCC x Ano'!F378/'SCC x Ano'!F346-1</f>
        <v>9.2446257377562402E-2</v>
      </c>
      <c r="G346" s="16">
        <f>+'SCC x Ano'!G378/'SCC x Ano'!G346-1</f>
        <v>-3.8659433621898165E-2</v>
      </c>
      <c r="H346" s="16">
        <f>+'SCC x Ano'!H378/'SCC x Ano'!H346-1</f>
        <v>-1.2524268182907083E-2</v>
      </c>
      <c r="I346" s="16">
        <f>+'SCC x Ano'!I378/'SCC x Ano'!I346-1</f>
        <v>0.39656751622443731</v>
      </c>
      <c r="J346" s="16">
        <f>+'SCC x Ano'!J378/'SCC x Ano'!J346-1</f>
        <v>0.19984437783547371</v>
      </c>
      <c r="K346" s="16">
        <f>+'SCC x Ano'!K378/'SCC x Ano'!K346-1</f>
        <v>0.12945641683245146</v>
      </c>
      <c r="L346" s="16">
        <f>+'SCC x Ano'!L378/'SCC x Ano'!L346-1</f>
        <v>4.3916938004872064E-2</v>
      </c>
    </row>
    <row r="347" spans="1:12" x14ac:dyDescent="0.25">
      <c r="A347" s="123" t="s">
        <v>551</v>
      </c>
      <c r="B347" s="16">
        <f>+'SCC x Ano'!B379/'SCC x Ano'!B347-1</f>
        <v>7.5554340951530019E-2</v>
      </c>
      <c r="C347" s="16">
        <f>+'SCC x Ano'!C379/'SCC x Ano'!C347-1</f>
        <v>-0.18438830309935217</v>
      </c>
      <c r="D347" s="16">
        <f>+'SCC x Ano'!D379/'SCC x Ano'!D347-1</f>
        <v>-7.4039158489515144E-2</v>
      </c>
      <c r="E347" s="16">
        <f>+'SCC x Ano'!E379/'SCC x Ano'!E347-1</f>
        <v>5.5111081708726806E-2</v>
      </c>
      <c r="F347" s="16">
        <f>+'SCC x Ano'!F379/'SCC x Ano'!F347-1</f>
        <v>3.0796228856391439E-2</v>
      </c>
      <c r="G347" s="16">
        <f>+'SCC x Ano'!G379/'SCC x Ano'!G347-1</f>
        <v>-3.4288061578342188E-2</v>
      </c>
      <c r="H347" s="16">
        <f>+'SCC x Ano'!H379/'SCC x Ano'!H347-1</f>
        <v>-0.11540305277176388</v>
      </c>
      <c r="I347" s="16">
        <f>+'SCC x Ano'!I379/'SCC x Ano'!I347-1</f>
        <v>-3.5797561399014688E-2</v>
      </c>
      <c r="J347" s="16">
        <f>+'SCC x Ano'!J379/'SCC x Ano'!J347-1</f>
        <v>-0.72590552981330014</v>
      </c>
      <c r="K347" s="16">
        <f>+'SCC x Ano'!K379/'SCC x Ano'!K347-1</f>
        <v>-1.694004569995522E-2</v>
      </c>
      <c r="L347" s="16">
        <f>+'SCC x Ano'!L379/'SCC x Ano'!L347-1</f>
        <v>-2.3629682300074006E-2</v>
      </c>
    </row>
    <row r="348" spans="1:12" x14ac:dyDescent="0.25">
      <c r="A348" s="123" t="s">
        <v>552</v>
      </c>
      <c r="B348" s="16">
        <f>+'SCC x Ano'!B380/'SCC x Ano'!B348-1</f>
        <v>8.7446870594963588E-2</v>
      </c>
      <c r="C348" s="16">
        <f>+'SCC x Ano'!C380/'SCC x Ano'!C348-1</f>
        <v>-0.17756501874111585</v>
      </c>
      <c r="D348" s="16">
        <f>+'SCC x Ano'!D380/'SCC x Ano'!D348-1</f>
        <v>-1.1171915171062863E-2</v>
      </c>
      <c r="E348" s="16">
        <f>+'SCC x Ano'!E380/'SCC x Ano'!E348-1</f>
        <v>-0.30234577222003689</v>
      </c>
      <c r="F348" s="16">
        <f>+'SCC x Ano'!F380/'SCC x Ano'!F348-1</f>
        <v>0.29463138277830736</v>
      </c>
      <c r="G348" s="16">
        <f>+'SCC x Ano'!G380/'SCC x Ano'!G348-1</f>
        <v>0.17974854301754561</v>
      </c>
      <c r="H348" s="16">
        <f>+'SCC x Ano'!H380/'SCC x Ano'!H348-1</f>
        <v>-0.14987492168250938</v>
      </c>
      <c r="I348" s="16">
        <f>+'SCC x Ano'!I380/'SCC x Ano'!I348-1</f>
        <v>-9.5009412908226953E-2</v>
      </c>
      <c r="J348" s="16">
        <f>+'SCC x Ano'!J380/'SCC x Ano'!J348-1</f>
        <v>-0.49812612954205604</v>
      </c>
      <c r="K348" s="16">
        <f>+'SCC x Ano'!K380/'SCC x Ano'!K348-1</f>
        <v>0.25719292964444862</v>
      </c>
      <c r="L348" s="16">
        <f>+'SCC x Ano'!L380/'SCC x Ano'!L348-1</f>
        <v>3.33764568856596E-2</v>
      </c>
    </row>
    <row r="349" spans="1:12" x14ac:dyDescent="0.25">
      <c r="A349" s="123" t="s">
        <v>553</v>
      </c>
      <c r="B349" s="16">
        <f>+'SCC x Ano'!B381/'SCC x Ano'!B349-1</f>
        <v>0.22960929807434227</v>
      </c>
      <c r="C349" s="16">
        <f>+'SCC x Ano'!C381/'SCC x Ano'!C349-1</f>
        <v>-8.0804229527156268E-2</v>
      </c>
      <c r="D349" s="16">
        <f>+'SCC x Ano'!D381/'SCC x Ano'!D349-1</f>
        <v>3.467878992031892E-2</v>
      </c>
      <c r="E349" s="16">
        <f>+'SCC x Ano'!E381/'SCC x Ano'!E349-1</f>
        <v>0.13463155706849461</v>
      </c>
      <c r="F349" s="16">
        <f>+'SCC x Ano'!F381/'SCC x Ano'!F349-1</f>
        <v>9.5095316486525139E-2</v>
      </c>
      <c r="G349" s="16">
        <f>+'SCC x Ano'!G381/'SCC x Ano'!G349-1</f>
        <v>6.4104088374425494E-2</v>
      </c>
      <c r="H349" s="16">
        <f>+'SCC x Ano'!H381/'SCC x Ano'!H349-1</f>
        <v>-7.1995672356207296E-2</v>
      </c>
      <c r="I349" s="16">
        <f>+'SCC x Ano'!I381/'SCC x Ano'!I349-1</f>
        <v>-0.2976662539122662</v>
      </c>
      <c r="J349" s="16">
        <f>+'SCC x Ano'!J381/'SCC x Ano'!J349-1</f>
        <v>1.1891961044204575</v>
      </c>
      <c r="K349" s="16">
        <f>+'SCC x Ano'!K381/'SCC x Ano'!K349-1</f>
        <v>0.32899495269821588</v>
      </c>
      <c r="L349" s="16">
        <f>+'SCC x Ano'!L381/'SCC x Ano'!L349-1</f>
        <v>7.4299717294986856E-2</v>
      </c>
    </row>
    <row r="350" spans="1:12" x14ac:dyDescent="0.25">
      <c r="A350" s="123" t="s">
        <v>554</v>
      </c>
      <c r="B350" s="16">
        <f>+'SCC x Ano'!B382/'SCC x Ano'!B350-1</f>
        <v>9.9187441653700859E-3</v>
      </c>
      <c r="C350" s="16">
        <f>+'SCC x Ano'!C382/'SCC x Ano'!C350-1</f>
        <v>3.0741653796250601E-2</v>
      </c>
      <c r="D350" s="16">
        <f>+'SCC x Ano'!D382/'SCC x Ano'!D350-1</f>
        <v>1.0643946546189609E-2</v>
      </c>
      <c r="E350" s="16">
        <f>+'SCC x Ano'!E382/'SCC x Ano'!E350-1</f>
        <v>0.27706313341569011</v>
      </c>
      <c r="F350" s="16">
        <f>+'SCC x Ano'!F382/'SCC x Ano'!F350-1</f>
        <v>5.4713765010504511E-2</v>
      </c>
      <c r="G350" s="16">
        <f>+'SCC x Ano'!G382/'SCC x Ano'!G350-1</f>
        <v>5.901615314639197E-2</v>
      </c>
      <c r="H350" s="16">
        <f>+'SCC x Ano'!H382/'SCC x Ano'!H350-1</f>
        <v>-0.23691991297452297</v>
      </c>
      <c r="I350" s="16">
        <f>+'SCC x Ano'!I382/'SCC x Ano'!I350-1</f>
        <v>9.1477905949695071E-2</v>
      </c>
      <c r="J350" s="16">
        <f>+'SCC x Ano'!J382/'SCC x Ano'!J350-1</f>
        <v>-0.63385716733870101</v>
      </c>
      <c r="K350" s="16">
        <f>+'SCC x Ano'!K382/'SCC x Ano'!K350-1</f>
        <v>0.11639727146330658</v>
      </c>
      <c r="L350" s="16">
        <f>+'SCC x Ano'!L382/'SCC x Ano'!L350-1</f>
        <v>2.9261139232315658E-2</v>
      </c>
    </row>
    <row r="351" spans="1:12" x14ac:dyDescent="0.25">
      <c r="A351" s="123" t="s">
        <v>555</v>
      </c>
      <c r="B351" s="16">
        <f>+'SCC x Ano'!B383/'SCC x Ano'!B351-1</f>
        <v>-6.4841971086684436E-2</v>
      </c>
      <c r="C351" s="16">
        <f>+'SCC x Ano'!C383/'SCC x Ano'!C351-1</f>
        <v>-1.7054439632075979E-3</v>
      </c>
      <c r="D351" s="16">
        <f>+'SCC x Ano'!D383/'SCC x Ano'!D351-1</f>
        <v>-5.3922772820347187E-2</v>
      </c>
      <c r="E351" s="16">
        <f>+'SCC x Ano'!E383/'SCC x Ano'!E351-1</f>
        <v>4.9491662409336001E-2</v>
      </c>
      <c r="F351" s="16">
        <f>+'SCC x Ano'!F383/'SCC x Ano'!F351-1</f>
        <v>-7.6042996520823136E-2</v>
      </c>
      <c r="G351" s="16">
        <f>+'SCC x Ano'!G383/'SCC x Ano'!G351-1</f>
        <v>-0.4552736880974293</v>
      </c>
      <c r="H351" s="16">
        <f>+'SCC x Ano'!H383/'SCC x Ano'!H351-1</f>
        <v>-0.16173582508169937</v>
      </c>
      <c r="I351" s="16">
        <f>+'SCC x Ano'!I383/'SCC x Ano'!I351-1</f>
        <v>-1.5568401021563427E-2</v>
      </c>
      <c r="J351" s="16">
        <f>+'SCC x Ano'!J383/'SCC x Ano'!J351-1</f>
        <v>74.899697659148572</v>
      </c>
      <c r="K351" s="16">
        <f>+'SCC x Ano'!K383/'SCC x Ano'!K351-1</f>
        <v>-9.793867198887829E-2</v>
      </c>
      <c r="L351" s="16">
        <f>+'SCC x Ano'!L383/'SCC x Ano'!L351-1</f>
        <v>0.329647598860626</v>
      </c>
    </row>
    <row r="352" spans="1:12" x14ac:dyDescent="0.25">
      <c r="A352" s="133" t="s">
        <v>95</v>
      </c>
      <c r="B352" s="16">
        <f>+'SCC x Ano'!B384/'SCC x Ano'!B352-1</f>
        <v>1.5899950389783646E-2</v>
      </c>
      <c r="C352" s="16">
        <f>+'SCC x Ano'!C384/'SCC x Ano'!C352-1</f>
        <v>-1.2822189989940558E-3</v>
      </c>
      <c r="D352" s="16">
        <f>+'SCC x Ano'!D384/'SCC x Ano'!D352-1</f>
        <v>-9.2773682886142517E-3</v>
      </c>
      <c r="E352" s="16">
        <f>+'SCC x Ano'!E384/'SCC x Ano'!E352-1</f>
        <v>9.5696351945995017E-2</v>
      </c>
      <c r="F352" s="16">
        <f>+'SCC x Ano'!F384/'SCC x Ano'!F352-1</f>
        <v>1.5658347017162733E-2</v>
      </c>
      <c r="G352" s="16">
        <f>+'SCC x Ano'!G384/'SCC x Ano'!G352-1</f>
        <v>4.3151528083638535E-2</v>
      </c>
      <c r="H352" s="16">
        <f>+'SCC x Ano'!H384/'SCC x Ano'!H352-1</f>
        <v>-0.10431813894344755</v>
      </c>
      <c r="I352" s="16">
        <f>+'SCC x Ano'!I384/'SCC x Ano'!I352-1</f>
        <v>3.5755034001789809E-3</v>
      </c>
      <c r="J352" s="16">
        <f>+'SCC x Ano'!J384/'SCC x Ano'!J352-1</f>
        <v>1.6431331101933182</v>
      </c>
      <c r="K352" s="16">
        <f>+'SCC x Ano'!K384/'SCC x Ano'!K352-1</f>
        <v>4.7267865812789855E-2</v>
      </c>
      <c r="L352" s="16">
        <f>+'SCC x Ano'!L384/'SCC x Ano'!L352-1</f>
        <v>2.4634087899511936E-2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INPUTs</vt:lpstr>
      <vt:lpstr>conversões</vt:lpstr>
      <vt:lpstr>colagem</vt:lpstr>
      <vt:lpstr>OUTPUTs</vt:lpstr>
      <vt:lpstr>tab_dinamicas</vt:lpstr>
      <vt:lpstr>Formatos_Análises</vt:lpstr>
      <vt:lpstr>Total x Ano</vt:lpstr>
      <vt:lpstr>Total x Ano_TX_VAR</vt:lpstr>
      <vt:lpstr>SCC x Atuacao = Comércio</vt:lpstr>
      <vt:lpstr>SCC x Atuacao = Comércio_TX_VAR</vt:lpstr>
      <vt:lpstr>SCC x Atuacao = Serv. Indústria</vt:lpstr>
      <vt:lpstr>SCC x Atuacao = Não Fin_TX_VAR</vt:lpstr>
      <vt:lpstr>SCC x Ano</vt:lpstr>
      <vt:lpstr>SCC x Ano_TX_VAR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Rodrigues Sanguinet</dc:creator>
  <cp:lastModifiedBy>Larissa Couto</cp:lastModifiedBy>
  <dcterms:created xsi:type="dcterms:W3CDTF">2017-02-22T13:55:41Z</dcterms:created>
  <dcterms:modified xsi:type="dcterms:W3CDTF">2020-12-01T21:02:22Z</dcterms:modified>
</cp:coreProperties>
</file>